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pog_powerBI\"/>
    </mc:Choice>
  </mc:AlternateContent>
  <xr:revisionPtr revIDLastSave="0" documentId="13_ncr:1_{38A29C59-CA26-4FC5-B27F-DF7C67794278}" xr6:coauthVersionLast="47" xr6:coauthVersionMax="47" xr10:uidLastSave="{00000000-0000-0000-0000-000000000000}"/>
  <bookViews>
    <workbookView xWindow="810" yWindow="-120" windowWidth="28110" windowHeight="16440" xr2:uid="{EDDBA49D-4FBA-42C9-93AE-56B8D38F28BA}"/>
  </bookViews>
  <sheets>
    <sheet name="amc" sheetId="1" r:id="rId1"/>
  </sheets>
  <externalReferences>
    <externalReference r:id="rId2"/>
  </externalReferences>
  <definedNames>
    <definedName name="_xlnm._FilterDatabase" localSheetId="0" hidden="1">amc!$A$1:$CF$1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361" i="1" l="1"/>
  <c r="BO361" i="1"/>
  <c r="BN361" i="1"/>
  <c r="BM361" i="1"/>
  <c r="BL361" i="1"/>
  <c r="BK361" i="1"/>
  <c r="BJ361" i="1"/>
  <c r="BI361" i="1"/>
  <c r="BH361" i="1"/>
  <c r="BG361" i="1"/>
  <c r="BF361" i="1"/>
  <c r="BE361" i="1"/>
  <c r="BD361" i="1"/>
  <c r="BC361" i="1"/>
  <c r="BB361" i="1"/>
  <c r="BA361" i="1"/>
  <c r="AZ361" i="1"/>
  <c r="AY361" i="1"/>
  <c r="AX361" i="1"/>
  <c r="AN361" i="1"/>
  <c r="AL361" i="1"/>
  <c r="AK361" i="1"/>
  <c r="AH361" i="1"/>
  <c r="AI361" i="1" s="1"/>
  <c r="AG361" i="1"/>
  <c r="Y361" i="1"/>
  <c r="AC361" i="1" s="1"/>
  <c r="W361" i="1"/>
  <c r="BP360" i="1"/>
  <c r="BO360" i="1"/>
  <c r="BN360" i="1"/>
  <c r="BM360" i="1"/>
  <c r="BL360" i="1"/>
  <c r="BK360" i="1"/>
  <c r="BJ360" i="1"/>
  <c r="BI360" i="1"/>
  <c r="BH360" i="1"/>
  <c r="BG360" i="1"/>
  <c r="BF360" i="1"/>
  <c r="BE360" i="1"/>
  <c r="BD360" i="1"/>
  <c r="BC360" i="1"/>
  <c r="BB360" i="1"/>
  <c r="BA360" i="1"/>
  <c r="AZ360" i="1"/>
  <c r="AY360" i="1"/>
  <c r="AX360" i="1"/>
  <c r="AN360" i="1"/>
  <c r="AL360" i="1"/>
  <c r="AH360" i="1"/>
  <c r="Y360" i="1"/>
  <c r="AK360" i="1" s="1"/>
  <c r="BP359" i="1"/>
  <c r="BO359" i="1"/>
  <c r="BN359" i="1"/>
  <c r="BM359" i="1"/>
  <c r="BL359" i="1"/>
  <c r="BK359" i="1"/>
  <c r="BJ359" i="1"/>
  <c r="BI359" i="1"/>
  <c r="BH359" i="1"/>
  <c r="BG359" i="1"/>
  <c r="BF359" i="1"/>
  <c r="BE359" i="1"/>
  <c r="BD359" i="1"/>
  <c r="BC359" i="1"/>
  <c r="BB359" i="1"/>
  <c r="BA359" i="1"/>
  <c r="AZ359" i="1"/>
  <c r="AY359" i="1"/>
  <c r="AX359" i="1"/>
  <c r="AN359" i="1"/>
  <c r="AO359" i="1" s="1"/>
  <c r="AL359" i="1"/>
  <c r="AK359" i="1"/>
  <c r="AI359" i="1"/>
  <c r="AH359" i="1"/>
  <c r="AE359" i="1"/>
  <c r="AC359" i="1"/>
  <c r="Y359" i="1"/>
  <c r="AM359" i="1" s="1"/>
  <c r="W359" i="1"/>
  <c r="BP358" i="1"/>
  <c r="BO358" i="1"/>
  <c r="BN358" i="1"/>
  <c r="BM358" i="1"/>
  <c r="BL358" i="1"/>
  <c r="BK358" i="1"/>
  <c r="BJ358" i="1"/>
  <c r="BI358" i="1"/>
  <c r="BH358" i="1"/>
  <c r="BG358" i="1"/>
  <c r="BF358" i="1"/>
  <c r="BE358" i="1"/>
  <c r="BD358" i="1"/>
  <c r="BC358" i="1"/>
  <c r="BB358" i="1"/>
  <c r="BA358" i="1"/>
  <c r="AZ358" i="1"/>
  <c r="AY358" i="1"/>
  <c r="AX358" i="1"/>
  <c r="AO358" i="1"/>
  <c r="AN358" i="1"/>
  <c r="AM358" i="1"/>
  <c r="AL358" i="1"/>
  <c r="AK358" i="1"/>
  <c r="AI358" i="1"/>
  <c r="AH358" i="1"/>
  <c r="AG358" i="1"/>
  <c r="AE358" i="1"/>
  <c r="AC358" i="1"/>
  <c r="AA358" i="1"/>
  <c r="Y358" i="1"/>
  <c r="W358" i="1"/>
  <c r="BP357" i="1"/>
  <c r="BO357" i="1"/>
  <c r="BN357" i="1"/>
  <c r="BM357" i="1"/>
  <c r="BL357" i="1"/>
  <c r="BK357" i="1"/>
  <c r="BJ357" i="1"/>
  <c r="BI357" i="1"/>
  <c r="BH357" i="1"/>
  <c r="BG357" i="1"/>
  <c r="BF357" i="1"/>
  <c r="BE357" i="1"/>
  <c r="BD357" i="1"/>
  <c r="BC357" i="1"/>
  <c r="BB357" i="1"/>
  <c r="BA357" i="1"/>
  <c r="AZ357" i="1"/>
  <c r="AY357" i="1"/>
  <c r="AX357" i="1"/>
  <c r="AO357" i="1"/>
  <c r="AN357" i="1"/>
  <c r="AL357" i="1"/>
  <c r="AK357" i="1"/>
  <c r="AI357" i="1"/>
  <c r="AH357" i="1"/>
  <c r="AE357" i="1"/>
  <c r="AC357" i="1"/>
  <c r="Y357" i="1"/>
  <c r="AM357" i="1" s="1"/>
  <c r="W357" i="1"/>
  <c r="BP356" i="1"/>
  <c r="BO356" i="1"/>
  <c r="BN356" i="1"/>
  <c r="BM356" i="1"/>
  <c r="BL356" i="1"/>
  <c r="BK356" i="1"/>
  <c r="BJ356" i="1"/>
  <c r="BI356" i="1"/>
  <c r="BH356" i="1"/>
  <c r="BG356" i="1"/>
  <c r="BF356" i="1"/>
  <c r="BE356" i="1"/>
  <c r="BD356" i="1"/>
  <c r="BC356" i="1"/>
  <c r="BB356" i="1"/>
  <c r="BA356" i="1"/>
  <c r="AZ356" i="1"/>
  <c r="AY356" i="1"/>
  <c r="AX356" i="1"/>
  <c r="AO356" i="1"/>
  <c r="AN356" i="1"/>
  <c r="AM356" i="1"/>
  <c r="AL356" i="1"/>
  <c r="AK356" i="1"/>
  <c r="AI356" i="1"/>
  <c r="AH356" i="1"/>
  <c r="AG356" i="1"/>
  <c r="AE356" i="1"/>
  <c r="AC356" i="1"/>
  <c r="AA356" i="1"/>
  <c r="Y356" i="1"/>
  <c r="W356" i="1"/>
  <c r="BP355" i="1"/>
  <c r="BO355" i="1"/>
  <c r="BN355" i="1"/>
  <c r="BM355" i="1"/>
  <c r="BL355" i="1"/>
  <c r="BK355" i="1"/>
  <c r="BJ355" i="1"/>
  <c r="BI355" i="1"/>
  <c r="BH355" i="1"/>
  <c r="BG355" i="1"/>
  <c r="BF355" i="1"/>
  <c r="BE355" i="1"/>
  <c r="BD355" i="1"/>
  <c r="BC355" i="1"/>
  <c r="BB355" i="1"/>
  <c r="BA355" i="1"/>
  <c r="AZ355" i="1"/>
  <c r="AY355" i="1"/>
  <c r="AX355" i="1"/>
  <c r="AO355" i="1"/>
  <c r="AN355" i="1"/>
  <c r="AK355" i="1"/>
  <c r="AI355" i="1"/>
  <c r="AH355" i="1"/>
  <c r="AG355" i="1"/>
  <c r="AE355" i="1"/>
  <c r="AC355" i="1"/>
  <c r="AA355" i="1"/>
  <c r="Y355" i="1"/>
  <c r="AM355" i="1" s="1"/>
  <c r="W355" i="1"/>
  <c r="BP354" i="1"/>
  <c r="BO354" i="1"/>
  <c r="BN354" i="1"/>
  <c r="BM354" i="1"/>
  <c r="BL354" i="1"/>
  <c r="BK354" i="1"/>
  <c r="BJ354" i="1"/>
  <c r="BI354" i="1"/>
  <c r="BH354" i="1"/>
  <c r="BG354" i="1"/>
  <c r="BF354" i="1"/>
  <c r="BE354" i="1"/>
  <c r="BD354" i="1"/>
  <c r="BC354" i="1"/>
  <c r="BB354" i="1"/>
  <c r="BA354" i="1"/>
  <c r="AZ354" i="1"/>
  <c r="AY354" i="1"/>
  <c r="AX354" i="1"/>
  <c r="AN354" i="1"/>
  <c r="AM354" i="1"/>
  <c r="AL354" i="1"/>
  <c r="AH354" i="1"/>
  <c r="AI354" i="1" s="1"/>
  <c r="AC354" i="1"/>
  <c r="AA354" i="1"/>
  <c r="Y354" i="1"/>
  <c r="AG354" i="1" s="1"/>
  <c r="BP353" i="1"/>
  <c r="BO353" i="1"/>
  <c r="BN353" i="1"/>
  <c r="BM353" i="1"/>
  <c r="BL353" i="1"/>
  <c r="BK353" i="1"/>
  <c r="BJ353" i="1"/>
  <c r="BI353" i="1"/>
  <c r="BH353" i="1"/>
  <c r="BG353" i="1"/>
  <c r="BF353" i="1"/>
  <c r="BE353" i="1"/>
  <c r="BD353" i="1"/>
  <c r="BC353" i="1"/>
  <c r="BB353" i="1"/>
  <c r="BA353" i="1"/>
  <c r="AZ353" i="1"/>
  <c r="AY353" i="1"/>
  <c r="AX353" i="1"/>
  <c r="AN353" i="1"/>
  <c r="AO353" i="1" s="1"/>
  <c r="AM353" i="1"/>
  <c r="AL353" i="1"/>
  <c r="AK353" i="1"/>
  <c r="AI353" i="1"/>
  <c r="AH353" i="1"/>
  <c r="AG353" i="1"/>
  <c r="AE353" i="1"/>
  <c r="AC353" i="1"/>
  <c r="AA353" i="1"/>
  <c r="Y353" i="1"/>
  <c r="W353" i="1"/>
  <c r="BP352" i="1"/>
  <c r="BO352" i="1"/>
  <c r="BN352" i="1"/>
  <c r="BM352" i="1"/>
  <c r="BL352" i="1"/>
  <c r="BK352" i="1"/>
  <c r="BJ352" i="1"/>
  <c r="BI352" i="1"/>
  <c r="BH352" i="1"/>
  <c r="BG352" i="1"/>
  <c r="BF352" i="1"/>
  <c r="BE352" i="1"/>
  <c r="BD352" i="1"/>
  <c r="BC352" i="1"/>
  <c r="BB352" i="1"/>
  <c r="BA352" i="1"/>
  <c r="AZ352" i="1"/>
  <c r="AY352" i="1"/>
  <c r="AX352" i="1"/>
  <c r="AN352" i="1"/>
  <c r="AL352" i="1"/>
  <c r="AH352" i="1"/>
  <c r="Y352" i="1"/>
  <c r="BP351" i="1"/>
  <c r="BO351" i="1"/>
  <c r="BN351" i="1"/>
  <c r="BM351" i="1"/>
  <c r="BL351" i="1"/>
  <c r="BK351" i="1"/>
  <c r="BJ351" i="1"/>
  <c r="BI351" i="1"/>
  <c r="BH351" i="1"/>
  <c r="BG351" i="1"/>
  <c r="BF351" i="1"/>
  <c r="BE351" i="1"/>
  <c r="BD351" i="1"/>
  <c r="BC351" i="1"/>
  <c r="BB351" i="1"/>
  <c r="BA351" i="1"/>
  <c r="AZ351" i="1"/>
  <c r="AY351" i="1"/>
  <c r="AX351" i="1"/>
  <c r="AN351" i="1"/>
  <c r="AO351" i="1" s="1"/>
  <c r="AM351" i="1"/>
  <c r="AL351" i="1"/>
  <c r="AK351" i="1"/>
  <c r="AI351" i="1"/>
  <c r="AH351" i="1"/>
  <c r="AG351" i="1"/>
  <c r="AE351" i="1"/>
  <c r="AC351" i="1"/>
  <c r="AA351" i="1"/>
  <c r="Y351" i="1"/>
  <c r="W351" i="1"/>
  <c r="BP350" i="1"/>
  <c r="BO350" i="1"/>
  <c r="BN350" i="1"/>
  <c r="BM350" i="1"/>
  <c r="BL350" i="1"/>
  <c r="BK350" i="1"/>
  <c r="BJ350" i="1"/>
  <c r="BI350" i="1"/>
  <c r="BH350" i="1"/>
  <c r="BG350" i="1"/>
  <c r="BF350" i="1"/>
  <c r="BE350" i="1"/>
  <c r="BD350" i="1"/>
  <c r="BC350" i="1"/>
  <c r="BB350" i="1"/>
  <c r="BA350" i="1"/>
  <c r="AZ350" i="1"/>
  <c r="AY350" i="1"/>
  <c r="AX350" i="1"/>
  <c r="AN350" i="1"/>
  <c r="AM350" i="1"/>
  <c r="AL350" i="1"/>
  <c r="AH350" i="1"/>
  <c r="AI350" i="1" s="1"/>
  <c r="AC350" i="1"/>
  <c r="AA350" i="1"/>
  <c r="Y350" i="1"/>
  <c r="AG350" i="1" s="1"/>
  <c r="BP349" i="1"/>
  <c r="BO349" i="1"/>
  <c r="BN349" i="1"/>
  <c r="BM349" i="1"/>
  <c r="BL349" i="1"/>
  <c r="BK349" i="1"/>
  <c r="BJ349" i="1"/>
  <c r="BI349" i="1"/>
  <c r="BH349" i="1"/>
  <c r="BG349" i="1"/>
  <c r="BF349" i="1"/>
  <c r="BE349" i="1"/>
  <c r="BD349" i="1"/>
  <c r="BC349" i="1"/>
  <c r="BB349" i="1"/>
  <c r="BA349" i="1"/>
  <c r="AZ349" i="1"/>
  <c r="AY349" i="1"/>
  <c r="AX349" i="1"/>
  <c r="AN349" i="1"/>
  <c r="AL349" i="1"/>
  <c r="AH349" i="1"/>
  <c r="Y349" i="1"/>
  <c r="BP348" i="1"/>
  <c r="BO348" i="1"/>
  <c r="BN348" i="1"/>
  <c r="BM348" i="1"/>
  <c r="BL348" i="1"/>
  <c r="BK348" i="1"/>
  <c r="BJ348" i="1"/>
  <c r="BI348" i="1"/>
  <c r="BH348" i="1"/>
  <c r="BG348" i="1"/>
  <c r="BF348" i="1"/>
  <c r="BE348" i="1"/>
  <c r="BD348" i="1"/>
  <c r="BC348" i="1"/>
  <c r="BB348" i="1"/>
  <c r="BA348" i="1"/>
  <c r="AZ348" i="1"/>
  <c r="AY348" i="1"/>
  <c r="AX348" i="1"/>
  <c r="AN348" i="1"/>
  <c r="AL348" i="1"/>
  <c r="AM348" i="1" s="1"/>
  <c r="AI348" i="1"/>
  <c r="AH348" i="1"/>
  <c r="AC348" i="1"/>
  <c r="AA348" i="1"/>
  <c r="Y348" i="1"/>
  <c r="AG348" i="1" s="1"/>
  <c r="BP347" i="1"/>
  <c r="BO347" i="1"/>
  <c r="BN347" i="1"/>
  <c r="BM347" i="1"/>
  <c r="BL347" i="1"/>
  <c r="BK347" i="1"/>
  <c r="BJ347" i="1"/>
  <c r="BI347" i="1"/>
  <c r="BH347" i="1"/>
  <c r="BG347" i="1"/>
  <c r="BF347" i="1"/>
  <c r="BE347" i="1"/>
  <c r="BD347" i="1"/>
  <c r="BC347" i="1"/>
  <c r="BB347" i="1"/>
  <c r="BA347" i="1"/>
  <c r="AZ347" i="1"/>
  <c r="AY347" i="1"/>
  <c r="AX347" i="1"/>
  <c r="AN347" i="1"/>
  <c r="AO347" i="1" s="1"/>
  <c r="AM347" i="1"/>
  <c r="AL347" i="1"/>
  <c r="AK347" i="1"/>
  <c r="AI347" i="1"/>
  <c r="AH347" i="1"/>
  <c r="AG347" i="1"/>
  <c r="AE347" i="1"/>
  <c r="AC347" i="1"/>
  <c r="AA347" i="1"/>
  <c r="Y347" i="1"/>
  <c r="W347" i="1"/>
  <c r="BP346" i="1"/>
  <c r="BO346" i="1"/>
  <c r="BN346" i="1"/>
  <c r="BM346" i="1"/>
  <c r="BL346" i="1"/>
  <c r="BK346" i="1"/>
  <c r="BJ346" i="1"/>
  <c r="BI346" i="1"/>
  <c r="BH346" i="1"/>
  <c r="BG346" i="1"/>
  <c r="BF346" i="1"/>
  <c r="BE346" i="1"/>
  <c r="BD346" i="1"/>
  <c r="BC346" i="1"/>
  <c r="BB346" i="1"/>
  <c r="BA346" i="1"/>
  <c r="AZ346" i="1"/>
  <c r="AY346" i="1"/>
  <c r="AX346" i="1"/>
  <c r="AN346" i="1"/>
  <c r="AM346" i="1"/>
  <c r="AL346" i="1"/>
  <c r="AI346" i="1"/>
  <c r="AH346" i="1"/>
  <c r="AC346" i="1"/>
  <c r="AA346" i="1"/>
  <c r="Y346" i="1"/>
  <c r="AG346" i="1" s="1"/>
  <c r="BP345" i="1"/>
  <c r="BO345" i="1"/>
  <c r="BN345" i="1"/>
  <c r="BM345" i="1"/>
  <c r="BL345" i="1"/>
  <c r="BK345" i="1"/>
  <c r="BJ345" i="1"/>
  <c r="BI345" i="1"/>
  <c r="BH345" i="1"/>
  <c r="BG345" i="1"/>
  <c r="BF345" i="1"/>
  <c r="BE345" i="1"/>
  <c r="BD345" i="1"/>
  <c r="BC345" i="1"/>
  <c r="BB345" i="1"/>
  <c r="BA345" i="1"/>
  <c r="AZ345" i="1"/>
  <c r="AY345" i="1"/>
  <c r="AX345" i="1"/>
  <c r="AN345" i="1"/>
  <c r="AO345" i="1" s="1"/>
  <c r="AM345" i="1"/>
  <c r="AL345" i="1"/>
  <c r="AK345" i="1"/>
  <c r="AH345" i="1"/>
  <c r="AI345" i="1" s="1"/>
  <c r="AG345" i="1"/>
  <c r="AE345" i="1"/>
  <c r="AC345" i="1"/>
  <c r="AA345" i="1"/>
  <c r="Y345" i="1"/>
  <c r="W345" i="1"/>
  <c r="BP344" i="1"/>
  <c r="BO344" i="1"/>
  <c r="BN344" i="1"/>
  <c r="BM344" i="1"/>
  <c r="BL344" i="1"/>
  <c r="BK344" i="1"/>
  <c r="BJ344" i="1"/>
  <c r="BI344" i="1"/>
  <c r="BH344" i="1"/>
  <c r="BG344" i="1"/>
  <c r="BF344" i="1"/>
  <c r="BE344" i="1"/>
  <c r="BD344" i="1"/>
  <c r="BC344" i="1"/>
  <c r="BB344" i="1"/>
  <c r="BA344" i="1"/>
  <c r="AZ344" i="1"/>
  <c r="AY344" i="1"/>
  <c r="AX344" i="1"/>
  <c r="AN344" i="1"/>
  <c r="AL344" i="1"/>
  <c r="AH344" i="1"/>
  <c r="Y344" i="1"/>
  <c r="BP343" i="1"/>
  <c r="BO343" i="1"/>
  <c r="BN343" i="1"/>
  <c r="BM343" i="1"/>
  <c r="BL343" i="1"/>
  <c r="BK343" i="1"/>
  <c r="BJ343" i="1"/>
  <c r="BI343" i="1"/>
  <c r="BH343" i="1"/>
  <c r="BG343" i="1"/>
  <c r="BF343" i="1"/>
  <c r="BE343" i="1"/>
  <c r="BD343" i="1"/>
  <c r="BC343" i="1"/>
  <c r="BB343" i="1"/>
  <c r="BA343" i="1"/>
  <c r="AZ343" i="1"/>
  <c r="AY343" i="1"/>
  <c r="AX343" i="1"/>
  <c r="AN343" i="1"/>
  <c r="AO343" i="1" s="1"/>
  <c r="AM343" i="1"/>
  <c r="AL343" i="1"/>
  <c r="AK343" i="1"/>
  <c r="AI343" i="1"/>
  <c r="AH343" i="1"/>
  <c r="AG343" i="1"/>
  <c r="AE343" i="1"/>
  <c r="AC343" i="1"/>
  <c r="AA343" i="1"/>
  <c r="Y343" i="1"/>
  <c r="W343" i="1"/>
  <c r="BP342" i="1"/>
  <c r="BO342" i="1"/>
  <c r="BN342" i="1"/>
  <c r="BM342" i="1"/>
  <c r="BL342" i="1"/>
  <c r="BK342" i="1"/>
  <c r="BJ342" i="1"/>
  <c r="BI342" i="1"/>
  <c r="BH342" i="1"/>
  <c r="BG342" i="1"/>
  <c r="BF342" i="1"/>
  <c r="BE342" i="1"/>
  <c r="BD342" i="1"/>
  <c r="BC342" i="1"/>
  <c r="BB342" i="1"/>
  <c r="BA342" i="1"/>
  <c r="AZ342" i="1"/>
  <c r="AY342" i="1"/>
  <c r="AX342" i="1"/>
  <c r="AN342" i="1"/>
  <c r="AM342" i="1"/>
  <c r="AL342" i="1"/>
  <c r="AI342" i="1"/>
  <c r="AH342" i="1"/>
  <c r="AC342" i="1"/>
  <c r="AA342" i="1"/>
  <c r="Y342" i="1"/>
  <c r="AG342" i="1" s="1"/>
  <c r="BP341" i="1"/>
  <c r="BO341" i="1"/>
  <c r="BN341" i="1"/>
  <c r="BM341" i="1"/>
  <c r="BL341" i="1"/>
  <c r="BK341" i="1"/>
  <c r="BJ341" i="1"/>
  <c r="BI341" i="1"/>
  <c r="BH341" i="1"/>
  <c r="BG341" i="1"/>
  <c r="BF341" i="1"/>
  <c r="BE341" i="1"/>
  <c r="BD341" i="1"/>
  <c r="BC341" i="1"/>
  <c r="BB341" i="1"/>
  <c r="BA341" i="1"/>
  <c r="AZ341" i="1"/>
  <c r="AY341" i="1"/>
  <c r="AX341" i="1"/>
  <c r="AN341" i="1"/>
  <c r="AL341" i="1"/>
  <c r="AH341" i="1"/>
  <c r="Y341" i="1"/>
  <c r="BP340" i="1"/>
  <c r="BO340" i="1"/>
  <c r="BN340" i="1"/>
  <c r="BM340" i="1"/>
  <c r="BL340" i="1"/>
  <c r="BK340" i="1"/>
  <c r="BJ340" i="1"/>
  <c r="BI340" i="1"/>
  <c r="BH340" i="1"/>
  <c r="BG340" i="1"/>
  <c r="BF340" i="1"/>
  <c r="BE340" i="1"/>
  <c r="BD340" i="1"/>
  <c r="BC340" i="1"/>
  <c r="BB340" i="1"/>
  <c r="BA340" i="1"/>
  <c r="AZ340" i="1"/>
  <c r="AY340" i="1"/>
  <c r="AX340" i="1"/>
  <c r="AN340" i="1"/>
  <c r="AM340" i="1"/>
  <c r="AL340" i="1"/>
  <c r="AI340" i="1"/>
  <c r="AH340" i="1"/>
  <c r="AC340" i="1"/>
  <c r="AA340" i="1"/>
  <c r="Y340" i="1"/>
  <c r="AG340" i="1" s="1"/>
  <c r="BP339" i="1"/>
  <c r="BO339" i="1"/>
  <c r="BN339" i="1"/>
  <c r="BM339" i="1"/>
  <c r="BL339" i="1"/>
  <c r="BK339" i="1"/>
  <c r="BJ339" i="1"/>
  <c r="BI339" i="1"/>
  <c r="BH339" i="1"/>
  <c r="BG339" i="1"/>
  <c r="BF339" i="1"/>
  <c r="BE339" i="1"/>
  <c r="BD339" i="1"/>
  <c r="BC339" i="1"/>
  <c r="BB339" i="1"/>
  <c r="BA339" i="1"/>
  <c r="AZ339" i="1"/>
  <c r="AY339" i="1"/>
  <c r="AX339" i="1"/>
  <c r="AN339" i="1"/>
  <c r="AO339" i="1" s="1"/>
  <c r="AM339" i="1"/>
  <c r="AL339" i="1"/>
  <c r="AK339" i="1"/>
  <c r="AI339" i="1"/>
  <c r="AH339" i="1"/>
  <c r="AG339" i="1"/>
  <c r="AE339" i="1"/>
  <c r="AC339" i="1"/>
  <c r="AA339" i="1"/>
  <c r="Y339" i="1"/>
  <c r="W339" i="1"/>
  <c r="BP338" i="1"/>
  <c r="BO338" i="1"/>
  <c r="BN338" i="1"/>
  <c r="BM338" i="1"/>
  <c r="BL338" i="1"/>
  <c r="BK338" i="1"/>
  <c r="BJ338" i="1"/>
  <c r="BI338" i="1"/>
  <c r="BH338" i="1"/>
  <c r="BG338" i="1"/>
  <c r="BF338" i="1"/>
  <c r="BE338" i="1"/>
  <c r="BD338" i="1"/>
  <c r="BC338" i="1"/>
  <c r="BB338" i="1"/>
  <c r="BA338" i="1"/>
  <c r="AZ338" i="1"/>
  <c r="AY338" i="1"/>
  <c r="AX338" i="1"/>
  <c r="AN338" i="1"/>
  <c r="AL338" i="1"/>
  <c r="AH338" i="1"/>
  <c r="Y338" i="1"/>
  <c r="W338" i="1" s="1"/>
  <c r="BP337" i="1"/>
  <c r="BO337" i="1"/>
  <c r="BN337" i="1"/>
  <c r="BM337" i="1"/>
  <c r="BL337" i="1"/>
  <c r="BK337" i="1"/>
  <c r="BJ337" i="1"/>
  <c r="BI337" i="1"/>
  <c r="BH337" i="1"/>
  <c r="BG337" i="1"/>
  <c r="BF337" i="1"/>
  <c r="BE337" i="1"/>
  <c r="BD337" i="1"/>
  <c r="BC337" i="1"/>
  <c r="BB337" i="1"/>
  <c r="BA337" i="1"/>
  <c r="AZ337" i="1"/>
  <c r="AY337" i="1"/>
  <c r="AX337" i="1"/>
  <c r="AO337" i="1"/>
  <c r="AN337" i="1"/>
  <c r="AL337" i="1"/>
  <c r="AK337" i="1"/>
  <c r="AI337" i="1"/>
  <c r="AH337" i="1"/>
  <c r="AG337" i="1"/>
  <c r="AE337" i="1"/>
  <c r="AC337" i="1"/>
  <c r="Y337" i="1"/>
  <c r="AM337" i="1" s="1"/>
  <c r="W337" i="1"/>
  <c r="BP336" i="1"/>
  <c r="BO336" i="1"/>
  <c r="BN336" i="1"/>
  <c r="BM336" i="1"/>
  <c r="BL336" i="1"/>
  <c r="BK336" i="1"/>
  <c r="BJ336" i="1"/>
  <c r="BI336" i="1"/>
  <c r="BH336" i="1"/>
  <c r="BG336" i="1"/>
  <c r="BF336" i="1"/>
  <c r="BE336" i="1"/>
  <c r="BD336" i="1"/>
  <c r="BC336" i="1"/>
  <c r="BB336" i="1"/>
  <c r="BA336" i="1"/>
  <c r="AZ336" i="1"/>
  <c r="AY336" i="1"/>
  <c r="AX336" i="1"/>
  <c r="AN336" i="1"/>
  <c r="AL336" i="1"/>
  <c r="AH336" i="1"/>
  <c r="Y336" i="1"/>
  <c r="BP335" i="1"/>
  <c r="BO335" i="1"/>
  <c r="BN335" i="1"/>
  <c r="BM335" i="1"/>
  <c r="BL335" i="1"/>
  <c r="BK335" i="1"/>
  <c r="BJ335" i="1"/>
  <c r="BI335" i="1"/>
  <c r="BH335" i="1"/>
  <c r="BG335" i="1"/>
  <c r="BF335" i="1"/>
  <c r="BE335" i="1"/>
  <c r="BD335" i="1"/>
  <c r="BC335" i="1"/>
  <c r="BB335" i="1"/>
  <c r="BA335" i="1"/>
  <c r="AZ335" i="1"/>
  <c r="AY335" i="1"/>
  <c r="AX335" i="1"/>
  <c r="AO335" i="1"/>
  <c r="AN335" i="1"/>
  <c r="AL335" i="1"/>
  <c r="AK335" i="1"/>
  <c r="AI335" i="1"/>
  <c r="AH335" i="1"/>
  <c r="AG335" i="1"/>
  <c r="AE335" i="1"/>
  <c r="AC335" i="1"/>
  <c r="Y335" i="1"/>
  <c r="W335" i="1"/>
  <c r="BP334" i="1"/>
  <c r="BO334" i="1"/>
  <c r="BN334" i="1"/>
  <c r="BM334" i="1"/>
  <c r="BL334" i="1"/>
  <c r="BK334" i="1"/>
  <c r="BJ334" i="1"/>
  <c r="BI334" i="1"/>
  <c r="BH334" i="1"/>
  <c r="BG334" i="1"/>
  <c r="BF334" i="1"/>
  <c r="BE334" i="1"/>
  <c r="BD334" i="1"/>
  <c r="BC334" i="1"/>
  <c r="BB334" i="1"/>
  <c r="BA334" i="1"/>
  <c r="AZ334" i="1"/>
  <c r="AY334" i="1"/>
  <c r="AX334" i="1"/>
  <c r="AO334" i="1"/>
  <c r="AN334" i="1"/>
  <c r="AL334" i="1"/>
  <c r="AK334" i="1"/>
  <c r="AH334" i="1"/>
  <c r="Y334" i="1"/>
  <c r="W334" i="1"/>
  <c r="BP333" i="1"/>
  <c r="BO333" i="1"/>
  <c r="BN333" i="1"/>
  <c r="BM333" i="1"/>
  <c r="BL333" i="1"/>
  <c r="BK333" i="1"/>
  <c r="BJ333" i="1"/>
  <c r="BI333" i="1"/>
  <c r="BH333" i="1"/>
  <c r="BG333" i="1"/>
  <c r="BF333" i="1"/>
  <c r="BE333" i="1"/>
  <c r="BD333" i="1"/>
  <c r="BC333" i="1"/>
  <c r="BB333" i="1"/>
  <c r="BA333" i="1"/>
  <c r="AZ333" i="1"/>
  <c r="AY333" i="1"/>
  <c r="AX333" i="1"/>
  <c r="AO333" i="1"/>
  <c r="AN333" i="1"/>
  <c r="AL333" i="1"/>
  <c r="AK333" i="1"/>
  <c r="AI333" i="1"/>
  <c r="AH333" i="1"/>
  <c r="AG333" i="1"/>
  <c r="AE333" i="1"/>
  <c r="Y333" i="1"/>
  <c r="W333" i="1"/>
  <c r="BP332" i="1"/>
  <c r="BO332" i="1"/>
  <c r="BN332" i="1"/>
  <c r="BM332" i="1"/>
  <c r="BL332" i="1"/>
  <c r="BK332" i="1"/>
  <c r="BJ332" i="1"/>
  <c r="BI332" i="1"/>
  <c r="BH332" i="1"/>
  <c r="BG332" i="1"/>
  <c r="BF332" i="1"/>
  <c r="BE332" i="1"/>
  <c r="BD332" i="1"/>
  <c r="BC332" i="1"/>
  <c r="BB332" i="1"/>
  <c r="BA332" i="1"/>
  <c r="AZ332" i="1"/>
  <c r="AY332" i="1"/>
  <c r="AX332" i="1"/>
  <c r="AN332" i="1"/>
  <c r="AL332" i="1"/>
  <c r="AK332" i="1"/>
  <c r="AH332" i="1"/>
  <c r="AE332" i="1"/>
  <c r="AC332" i="1"/>
  <c r="Y332" i="1"/>
  <c r="AO332" i="1" s="1"/>
  <c r="BP331" i="1"/>
  <c r="BO331" i="1"/>
  <c r="BN331" i="1"/>
  <c r="BM331" i="1"/>
  <c r="BL331" i="1"/>
  <c r="BK331" i="1"/>
  <c r="BJ331" i="1"/>
  <c r="BI331" i="1"/>
  <c r="BH331" i="1"/>
  <c r="BG331" i="1"/>
  <c r="BF331" i="1"/>
  <c r="BE331" i="1"/>
  <c r="BD331" i="1"/>
  <c r="BC331" i="1"/>
  <c r="BB331" i="1"/>
  <c r="BA331" i="1"/>
  <c r="AZ331" i="1"/>
  <c r="AY331" i="1"/>
  <c r="AX331" i="1"/>
  <c r="AO331" i="1"/>
  <c r="AN331" i="1"/>
  <c r="AL331" i="1"/>
  <c r="AK331" i="1"/>
  <c r="AI331" i="1"/>
  <c r="AH331" i="1"/>
  <c r="AG331" i="1"/>
  <c r="AE331" i="1"/>
  <c r="AC331" i="1"/>
  <c r="Y331" i="1"/>
  <c r="AM331" i="1" s="1"/>
  <c r="W331" i="1"/>
  <c r="BP330" i="1"/>
  <c r="BO330" i="1"/>
  <c r="BN330" i="1"/>
  <c r="BM330" i="1"/>
  <c r="BL330" i="1"/>
  <c r="BK330" i="1"/>
  <c r="BJ330" i="1"/>
  <c r="BI330" i="1"/>
  <c r="BH330" i="1"/>
  <c r="BG330" i="1"/>
  <c r="BF330" i="1"/>
  <c r="BE330" i="1"/>
  <c r="BD330" i="1"/>
  <c r="BC330" i="1"/>
  <c r="BB330" i="1"/>
  <c r="BA330" i="1"/>
  <c r="AZ330" i="1"/>
  <c r="AY330" i="1"/>
  <c r="AX330" i="1"/>
  <c r="AN330" i="1"/>
  <c r="AL330" i="1"/>
  <c r="AH330" i="1"/>
  <c r="Y330" i="1"/>
  <c r="BP329" i="1"/>
  <c r="BO329" i="1"/>
  <c r="BN329" i="1"/>
  <c r="BM329" i="1"/>
  <c r="BL329" i="1"/>
  <c r="BK329" i="1"/>
  <c r="BJ329" i="1"/>
  <c r="BI329" i="1"/>
  <c r="BH329" i="1"/>
  <c r="BG329" i="1"/>
  <c r="BF329" i="1"/>
  <c r="BE329" i="1"/>
  <c r="BD329" i="1"/>
  <c r="BC329" i="1"/>
  <c r="BB329" i="1"/>
  <c r="BA329" i="1"/>
  <c r="AZ329" i="1"/>
  <c r="AY329" i="1"/>
  <c r="AX329" i="1"/>
  <c r="AO329" i="1"/>
  <c r="AN329" i="1"/>
  <c r="AL329" i="1"/>
  <c r="AK329" i="1"/>
  <c r="AI329" i="1"/>
  <c r="AH329" i="1"/>
  <c r="AG329" i="1"/>
  <c r="AE329" i="1"/>
  <c r="Y329" i="1"/>
  <c r="W329" i="1"/>
  <c r="BP328" i="1"/>
  <c r="BO328" i="1"/>
  <c r="BN328" i="1"/>
  <c r="BM328" i="1"/>
  <c r="BL328" i="1"/>
  <c r="BK328" i="1"/>
  <c r="BJ328" i="1"/>
  <c r="BI328" i="1"/>
  <c r="BH328" i="1"/>
  <c r="BG328" i="1"/>
  <c r="BF328" i="1"/>
  <c r="BE328" i="1"/>
  <c r="BD328" i="1"/>
  <c r="BC328" i="1"/>
  <c r="BB328" i="1"/>
  <c r="BA328" i="1"/>
  <c r="AZ328" i="1"/>
  <c r="AY328" i="1"/>
  <c r="AX328" i="1"/>
  <c r="AN328" i="1"/>
  <c r="AL328" i="1"/>
  <c r="AH328" i="1"/>
  <c r="Y328" i="1"/>
  <c r="W328" i="1" s="1"/>
  <c r="BP327" i="1"/>
  <c r="BO327" i="1"/>
  <c r="BN327" i="1"/>
  <c r="BM327" i="1"/>
  <c r="BL327" i="1"/>
  <c r="BK327" i="1"/>
  <c r="BJ327" i="1"/>
  <c r="BI327" i="1"/>
  <c r="BH327" i="1"/>
  <c r="BG327" i="1"/>
  <c r="BF327" i="1"/>
  <c r="BE327" i="1"/>
  <c r="BD327" i="1"/>
  <c r="BC327" i="1"/>
  <c r="BB327" i="1"/>
  <c r="BA327" i="1"/>
  <c r="AZ327" i="1"/>
  <c r="AY327" i="1"/>
  <c r="AX327" i="1"/>
  <c r="AO327" i="1"/>
  <c r="AN327" i="1"/>
  <c r="AL327" i="1"/>
  <c r="AK327" i="1"/>
  <c r="AI327" i="1"/>
  <c r="AH327" i="1"/>
  <c r="AG327" i="1"/>
  <c r="AE327" i="1"/>
  <c r="Y327" i="1"/>
  <c r="AM327" i="1" s="1"/>
  <c r="W327" i="1"/>
  <c r="BP326" i="1"/>
  <c r="BO326" i="1"/>
  <c r="BN326" i="1"/>
  <c r="BM326" i="1"/>
  <c r="BL326" i="1"/>
  <c r="BK326" i="1"/>
  <c r="BJ326" i="1"/>
  <c r="BI326" i="1"/>
  <c r="BH326" i="1"/>
  <c r="BG326" i="1"/>
  <c r="BF326" i="1"/>
  <c r="BE326" i="1"/>
  <c r="BD326" i="1"/>
  <c r="BC326" i="1"/>
  <c r="BB326" i="1"/>
  <c r="BA326" i="1"/>
  <c r="AZ326" i="1"/>
  <c r="AY326" i="1"/>
  <c r="AX326" i="1"/>
  <c r="AN326" i="1"/>
  <c r="AL326" i="1"/>
  <c r="AH326" i="1"/>
  <c r="Y326" i="1"/>
  <c r="AO326" i="1" s="1"/>
  <c r="BP325" i="1"/>
  <c r="BO325" i="1"/>
  <c r="BN325" i="1"/>
  <c r="BM325" i="1"/>
  <c r="BL325" i="1"/>
  <c r="BK325" i="1"/>
  <c r="BJ325" i="1"/>
  <c r="BI325" i="1"/>
  <c r="BH325" i="1"/>
  <c r="BG325" i="1"/>
  <c r="BF325" i="1"/>
  <c r="BE325" i="1"/>
  <c r="BD325" i="1"/>
  <c r="BC325" i="1"/>
  <c r="BB325" i="1"/>
  <c r="BA325" i="1"/>
  <c r="AZ325" i="1"/>
  <c r="AY325" i="1"/>
  <c r="AX325" i="1"/>
  <c r="AO325" i="1"/>
  <c r="AN325" i="1"/>
  <c r="AL325" i="1"/>
  <c r="AK325" i="1"/>
  <c r="AH325" i="1"/>
  <c r="AI325" i="1" s="1"/>
  <c r="AG325" i="1"/>
  <c r="AE325" i="1"/>
  <c r="Y325" i="1"/>
  <c r="AM325" i="1" s="1"/>
  <c r="W325" i="1"/>
  <c r="BP324" i="1"/>
  <c r="BO324" i="1"/>
  <c r="BN324" i="1"/>
  <c r="BM324" i="1"/>
  <c r="BL324" i="1"/>
  <c r="BK324" i="1"/>
  <c r="BJ324" i="1"/>
  <c r="BI324" i="1"/>
  <c r="BH324" i="1"/>
  <c r="BG324" i="1"/>
  <c r="BF324" i="1"/>
  <c r="BE324" i="1"/>
  <c r="BD324" i="1"/>
  <c r="BC324" i="1"/>
  <c r="BB324" i="1"/>
  <c r="BA324" i="1"/>
  <c r="AZ324" i="1"/>
  <c r="AY324" i="1"/>
  <c r="AX324" i="1"/>
  <c r="AN324" i="1"/>
  <c r="AO324" i="1" s="1"/>
  <c r="AL324" i="1"/>
  <c r="AH324" i="1"/>
  <c r="AE324" i="1"/>
  <c r="AC324" i="1"/>
  <c r="Y324" i="1"/>
  <c r="W324" i="1"/>
  <c r="BP323" i="1"/>
  <c r="BO323" i="1"/>
  <c r="BN323" i="1"/>
  <c r="BM323" i="1"/>
  <c r="BL323" i="1"/>
  <c r="BK323" i="1"/>
  <c r="BJ323" i="1"/>
  <c r="BI323" i="1"/>
  <c r="BH323" i="1"/>
  <c r="BG323" i="1"/>
  <c r="BF323" i="1"/>
  <c r="BE323" i="1"/>
  <c r="BD323" i="1"/>
  <c r="BC323" i="1"/>
  <c r="BB323" i="1"/>
  <c r="BA323" i="1"/>
  <c r="AZ323" i="1"/>
  <c r="AY323" i="1"/>
  <c r="AX323" i="1"/>
  <c r="AO323" i="1"/>
  <c r="AN323" i="1"/>
  <c r="AL323" i="1"/>
  <c r="AK323" i="1"/>
  <c r="AI323" i="1"/>
  <c r="AH323" i="1"/>
  <c r="AG323" i="1"/>
  <c r="AE323" i="1"/>
  <c r="Y323" i="1"/>
  <c r="AM323" i="1" s="1"/>
  <c r="W323" i="1"/>
  <c r="BP322" i="1"/>
  <c r="BO322" i="1"/>
  <c r="BN322" i="1"/>
  <c r="BM322" i="1"/>
  <c r="BL322" i="1"/>
  <c r="BK322" i="1"/>
  <c r="BJ322" i="1"/>
  <c r="BI322" i="1"/>
  <c r="BH322" i="1"/>
  <c r="BG322" i="1"/>
  <c r="BF322" i="1"/>
  <c r="BE322" i="1"/>
  <c r="BD322" i="1"/>
  <c r="BC322" i="1"/>
  <c r="BB322" i="1"/>
  <c r="BA322" i="1"/>
  <c r="AZ322" i="1"/>
  <c r="AY322" i="1"/>
  <c r="AX322" i="1"/>
  <c r="AN322" i="1"/>
  <c r="AL322" i="1"/>
  <c r="AK322" i="1"/>
  <c r="AH322" i="1"/>
  <c r="Y322" i="1"/>
  <c r="AO322" i="1" s="1"/>
  <c r="BP321" i="1"/>
  <c r="BO321" i="1"/>
  <c r="BN321" i="1"/>
  <c r="BM321" i="1"/>
  <c r="BL321" i="1"/>
  <c r="BK321" i="1"/>
  <c r="BJ321" i="1"/>
  <c r="BI321" i="1"/>
  <c r="BH321" i="1"/>
  <c r="BG321" i="1"/>
  <c r="BF321" i="1"/>
  <c r="BE321" i="1"/>
  <c r="BD321" i="1"/>
  <c r="BC321" i="1"/>
  <c r="BB321" i="1"/>
  <c r="BA321" i="1"/>
  <c r="AZ321" i="1"/>
  <c r="AY321" i="1"/>
  <c r="AX321" i="1"/>
  <c r="AN321" i="1"/>
  <c r="AO321" i="1" s="1"/>
  <c r="AL321" i="1"/>
  <c r="AI321" i="1"/>
  <c r="AH321" i="1"/>
  <c r="AG321" i="1"/>
  <c r="AE321" i="1"/>
  <c r="Y321" i="1"/>
  <c r="AC321" i="1" s="1"/>
  <c r="BP320" i="1"/>
  <c r="BO320" i="1"/>
  <c r="BN320" i="1"/>
  <c r="BM320" i="1"/>
  <c r="BL320" i="1"/>
  <c r="BK320" i="1"/>
  <c r="BJ320" i="1"/>
  <c r="BI320" i="1"/>
  <c r="BH320" i="1"/>
  <c r="BG320" i="1"/>
  <c r="BF320" i="1"/>
  <c r="BE320" i="1"/>
  <c r="BD320" i="1"/>
  <c r="BC320" i="1"/>
  <c r="BB320" i="1"/>
  <c r="BA320" i="1"/>
  <c r="AZ320" i="1"/>
  <c r="AY320" i="1"/>
  <c r="AX320" i="1"/>
  <c r="AN320" i="1"/>
  <c r="AL320" i="1"/>
  <c r="AK320" i="1"/>
  <c r="AH320" i="1"/>
  <c r="AC320" i="1"/>
  <c r="Y320" i="1"/>
  <c r="AI320" i="1" s="1"/>
  <c r="W320" i="1"/>
  <c r="BP319" i="1"/>
  <c r="BO319" i="1"/>
  <c r="BN319" i="1"/>
  <c r="BM319" i="1"/>
  <c r="BL319" i="1"/>
  <c r="BK319" i="1"/>
  <c r="BJ319" i="1"/>
  <c r="BI319" i="1"/>
  <c r="BH319" i="1"/>
  <c r="BG319" i="1"/>
  <c r="BF319" i="1"/>
  <c r="BE319" i="1"/>
  <c r="BD319" i="1"/>
  <c r="BC319" i="1"/>
  <c r="BB319" i="1"/>
  <c r="BA319" i="1"/>
  <c r="AZ319" i="1"/>
  <c r="AY319" i="1"/>
  <c r="AX319" i="1"/>
  <c r="AO319" i="1"/>
  <c r="AN319" i="1"/>
  <c r="AL319" i="1"/>
  <c r="AH319" i="1"/>
  <c r="AI319" i="1" s="1"/>
  <c r="AG319" i="1"/>
  <c r="AE319" i="1"/>
  <c r="Y319" i="1"/>
  <c r="AC319" i="1" s="1"/>
  <c r="BP318" i="1"/>
  <c r="BO318" i="1"/>
  <c r="BN318" i="1"/>
  <c r="BM318" i="1"/>
  <c r="BL318" i="1"/>
  <c r="BK318" i="1"/>
  <c r="BJ318" i="1"/>
  <c r="BI318" i="1"/>
  <c r="BH318" i="1"/>
  <c r="BG318" i="1"/>
  <c r="BF318" i="1"/>
  <c r="BE318" i="1"/>
  <c r="BD318" i="1"/>
  <c r="BC318" i="1"/>
  <c r="BB318" i="1"/>
  <c r="BA318" i="1"/>
  <c r="AZ318" i="1"/>
  <c r="AY318" i="1"/>
  <c r="AX318" i="1"/>
  <c r="AN318" i="1"/>
  <c r="AL318" i="1"/>
  <c r="AK318" i="1"/>
  <c r="AH318" i="1"/>
  <c r="AC318" i="1"/>
  <c r="Y318" i="1"/>
  <c r="W318" i="1"/>
  <c r="BP317" i="1"/>
  <c r="BO317" i="1"/>
  <c r="BN317" i="1"/>
  <c r="BM317" i="1"/>
  <c r="BL317" i="1"/>
  <c r="BK317" i="1"/>
  <c r="BJ317" i="1"/>
  <c r="BI317" i="1"/>
  <c r="BH317" i="1"/>
  <c r="BG317" i="1"/>
  <c r="BF317" i="1"/>
  <c r="BE317" i="1"/>
  <c r="BD317" i="1"/>
  <c r="BC317" i="1"/>
  <c r="BB317" i="1"/>
  <c r="BA317" i="1"/>
  <c r="AZ317" i="1"/>
  <c r="AY317" i="1"/>
  <c r="AX317" i="1"/>
  <c r="AN317" i="1"/>
  <c r="AL317" i="1"/>
  <c r="AH317" i="1"/>
  <c r="Y317" i="1"/>
  <c r="BP316" i="1"/>
  <c r="BO316" i="1"/>
  <c r="BN316" i="1"/>
  <c r="BM316" i="1"/>
  <c r="BL316" i="1"/>
  <c r="BK316" i="1"/>
  <c r="BJ316" i="1"/>
  <c r="BI316" i="1"/>
  <c r="BH316" i="1"/>
  <c r="BG316" i="1"/>
  <c r="BF316" i="1"/>
  <c r="BE316" i="1"/>
  <c r="BD316" i="1"/>
  <c r="BC316" i="1"/>
  <c r="BB316" i="1"/>
  <c r="BA316" i="1"/>
  <c r="AZ316" i="1"/>
  <c r="AY316" i="1"/>
  <c r="AX316" i="1"/>
  <c r="AN316" i="1"/>
  <c r="AL316" i="1"/>
  <c r="AK316" i="1"/>
  <c r="AH316" i="1"/>
  <c r="AC316" i="1"/>
  <c r="Y316" i="1"/>
  <c r="W316" i="1"/>
  <c r="BP315" i="1"/>
  <c r="BO315" i="1"/>
  <c r="BN315" i="1"/>
  <c r="BM315" i="1"/>
  <c r="BL315" i="1"/>
  <c r="BK315" i="1"/>
  <c r="BJ315" i="1"/>
  <c r="BI315" i="1"/>
  <c r="BH315" i="1"/>
  <c r="BG315" i="1"/>
  <c r="BF315" i="1"/>
  <c r="BE315" i="1"/>
  <c r="BD315" i="1"/>
  <c r="BC315" i="1"/>
  <c r="BB315" i="1"/>
  <c r="BA315" i="1"/>
  <c r="AZ315" i="1"/>
  <c r="AY315" i="1"/>
  <c r="AX315" i="1"/>
  <c r="AN315" i="1"/>
  <c r="AO315" i="1" s="1"/>
  <c r="AL315" i="1"/>
  <c r="AI315" i="1"/>
  <c r="AH315" i="1"/>
  <c r="AG315" i="1"/>
  <c r="AE315" i="1"/>
  <c r="Y315" i="1"/>
  <c r="AC315" i="1" s="1"/>
  <c r="BP314" i="1"/>
  <c r="BO314" i="1"/>
  <c r="BN314" i="1"/>
  <c r="BM314" i="1"/>
  <c r="BL314" i="1"/>
  <c r="BK314" i="1"/>
  <c r="BJ314" i="1"/>
  <c r="BI314" i="1"/>
  <c r="BH314" i="1"/>
  <c r="BG314" i="1"/>
  <c r="BF314" i="1"/>
  <c r="BE314" i="1"/>
  <c r="BD314" i="1"/>
  <c r="BC314" i="1"/>
  <c r="BB314" i="1"/>
  <c r="BA314" i="1"/>
  <c r="AZ314" i="1"/>
  <c r="AY314" i="1"/>
  <c r="AX314" i="1"/>
  <c r="AN314" i="1"/>
  <c r="AL314" i="1"/>
  <c r="AK314" i="1"/>
  <c r="AH314" i="1"/>
  <c r="AC314" i="1"/>
  <c r="Y314" i="1"/>
  <c r="AI314" i="1" s="1"/>
  <c r="W314" i="1"/>
  <c r="BP313" i="1"/>
  <c r="BO313" i="1"/>
  <c r="BN313" i="1"/>
  <c r="BM313" i="1"/>
  <c r="BL313" i="1"/>
  <c r="BK313" i="1"/>
  <c r="BJ313" i="1"/>
  <c r="BI313" i="1"/>
  <c r="BH313" i="1"/>
  <c r="BG313" i="1"/>
  <c r="BF313" i="1"/>
  <c r="BE313" i="1"/>
  <c r="BD313" i="1"/>
  <c r="BC313" i="1"/>
  <c r="BB313" i="1"/>
  <c r="BA313" i="1"/>
  <c r="AZ313" i="1"/>
  <c r="AY313" i="1"/>
  <c r="AX313" i="1"/>
  <c r="AO313" i="1"/>
  <c r="AN313" i="1"/>
  <c r="AL313" i="1"/>
  <c r="AH313" i="1"/>
  <c r="AI313" i="1" s="1"/>
  <c r="AG313" i="1"/>
  <c r="AE313" i="1"/>
  <c r="Y313" i="1"/>
  <c r="AC313" i="1" s="1"/>
  <c r="BP312" i="1"/>
  <c r="BO312" i="1"/>
  <c r="BN312" i="1"/>
  <c r="BM312" i="1"/>
  <c r="BL312" i="1"/>
  <c r="BK312" i="1"/>
  <c r="BJ312" i="1"/>
  <c r="BI312" i="1"/>
  <c r="BH312" i="1"/>
  <c r="BG312" i="1"/>
  <c r="BF312" i="1"/>
  <c r="BE312" i="1"/>
  <c r="BD312" i="1"/>
  <c r="BC312" i="1"/>
  <c r="BB312" i="1"/>
  <c r="BA312" i="1"/>
  <c r="AZ312" i="1"/>
  <c r="AY312" i="1"/>
  <c r="AX312" i="1"/>
  <c r="AN312" i="1"/>
  <c r="AL312" i="1"/>
  <c r="AK312" i="1"/>
  <c r="AH312" i="1"/>
  <c r="AC312" i="1"/>
  <c r="Y312" i="1"/>
  <c r="AI312" i="1" s="1"/>
  <c r="W312" i="1"/>
  <c r="BP311" i="1"/>
  <c r="BO311" i="1"/>
  <c r="BN311" i="1"/>
  <c r="BM311" i="1"/>
  <c r="BL311" i="1"/>
  <c r="BK311" i="1"/>
  <c r="BJ311" i="1"/>
  <c r="BI311" i="1"/>
  <c r="BH311" i="1"/>
  <c r="BG311" i="1"/>
  <c r="BF311" i="1"/>
  <c r="BE311" i="1"/>
  <c r="BD311" i="1"/>
  <c r="BC311" i="1"/>
  <c r="BB311" i="1"/>
  <c r="BA311" i="1"/>
  <c r="AZ311" i="1"/>
  <c r="AY311" i="1"/>
  <c r="AX311" i="1"/>
  <c r="AN311" i="1"/>
  <c r="AL311" i="1"/>
  <c r="AH311" i="1"/>
  <c r="Y311" i="1"/>
  <c r="BP310" i="1"/>
  <c r="BO310" i="1"/>
  <c r="BN310" i="1"/>
  <c r="BM310" i="1"/>
  <c r="BL310" i="1"/>
  <c r="BK310" i="1"/>
  <c r="BJ310" i="1"/>
  <c r="BI310" i="1"/>
  <c r="BH310" i="1"/>
  <c r="BG310" i="1"/>
  <c r="BF310" i="1"/>
  <c r="BE310" i="1"/>
  <c r="BD310" i="1"/>
  <c r="BC310" i="1"/>
  <c r="BB310" i="1"/>
  <c r="BA310" i="1"/>
  <c r="AZ310" i="1"/>
  <c r="AY310" i="1"/>
  <c r="AX310" i="1"/>
  <c r="AN310" i="1"/>
  <c r="AL310" i="1"/>
  <c r="AK310" i="1"/>
  <c r="AH310" i="1"/>
  <c r="AC310" i="1"/>
  <c r="Y310" i="1"/>
  <c r="AI310" i="1" s="1"/>
  <c r="W310" i="1"/>
  <c r="BP309" i="1"/>
  <c r="BO309" i="1"/>
  <c r="BN309" i="1"/>
  <c r="BM309" i="1"/>
  <c r="BL309" i="1"/>
  <c r="BK309" i="1"/>
  <c r="BJ309" i="1"/>
  <c r="BI309" i="1"/>
  <c r="BH309" i="1"/>
  <c r="BG309" i="1"/>
  <c r="BF309" i="1"/>
  <c r="BE309" i="1"/>
  <c r="BD309" i="1"/>
  <c r="BC309" i="1"/>
  <c r="BB309" i="1"/>
  <c r="BA309" i="1"/>
  <c r="AZ309" i="1"/>
  <c r="AY309" i="1"/>
  <c r="AX309" i="1"/>
  <c r="AN309" i="1"/>
  <c r="AL309" i="1"/>
  <c r="AH309" i="1"/>
  <c r="Y309" i="1"/>
  <c r="AC309" i="1" s="1"/>
  <c r="BP308" i="1"/>
  <c r="BO308" i="1"/>
  <c r="BN308" i="1"/>
  <c r="BM308" i="1"/>
  <c r="BL308" i="1"/>
  <c r="BK308" i="1"/>
  <c r="BJ308" i="1"/>
  <c r="BI308" i="1"/>
  <c r="BH308" i="1"/>
  <c r="BG308" i="1"/>
  <c r="BF308" i="1"/>
  <c r="BE308" i="1"/>
  <c r="BD308" i="1"/>
  <c r="BC308" i="1"/>
  <c r="BB308" i="1"/>
  <c r="BA308" i="1"/>
  <c r="AZ308" i="1"/>
  <c r="AY308" i="1"/>
  <c r="AX308" i="1"/>
  <c r="AN308" i="1"/>
  <c r="AL308" i="1"/>
  <c r="AK308" i="1"/>
  <c r="AH308" i="1"/>
  <c r="AC308" i="1"/>
  <c r="Y308" i="1"/>
  <c r="AI308" i="1" s="1"/>
  <c r="W308" i="1"/>
  <c r="BP307" i="1"/>
  <c r="BO307" i="1"/>
  <c r="BN307" i="1"/>
  <c r="BM307" i="1"/>
  <c r="BL307" i="1"/>
  <c r="BK307" i="1"/>
  <c r="BJ307" i="1"/>
  <c r="BI307" i="1"/>
  <c r="BH307" i="1"/>
  <c r="BG307" i="1"/>
  <c r="BF307" i="1"/>
  <c r="BE307" i="1"/>
  <c r="BD307" i="1"/>
  <c r="BC307" i="1"/>
  <c r="BB307" i="1"/>
  <c r="BA307" i="1"/>
  <c r="AZ307" i="1"/>
  <c r="AY307" i="1"/>
  <c r="AX307" i="1"/>
  <c r="AO307" i="1"/>
  <c r="AN307" i="1"/>
  <c r="AL307" i="1"/>
  <c r="AI307" i="1"/>
  <c r="AH307" i="1"/>
  <c r="AG307" i="1"/>
  <c r="AE307" i="1"/>
  <c r="Y307" i="1"/>
  <c r="AC307" i="1" s="1"/>
  <c r="BP306" i="1"/>
  <c r="BO306" i="1"/>
  <c r="BN306" i="1"/>
  <c r="BM306" i="1"/>
  <c r="BL306" i="1"/>
  <c r="BK306" i="1"/>
  <c r="BJ306" i="1"/>
  <c r="BI306" i="1"/>
  <c r="BH306" i="1"/>
  <c r="BG306" i="1"/>
  <c r="BF306" i="1"/>
  <c r="BE306" i="1"/>
  <c r="BD306" i="1"/>
  <c r="BC306" i="1"/>
  <c r="BB306" i="1"/>
  <c r="BA306" i="1"/>
  <c r="AZ306" i="1"/>
  <c r="AY306" i="1"/>
  <c r="AX306" i="1"/>
  <c r="AO306" i="1"/>
  <c r="AN306" i="1"/>
  <c r="AL306" i="1"/>
  <c r="AH306" i="1"/>
  <c r="AI306" i="1" s="1"/>
  <c r="AG306" i="1"/>
  <c r="AE306" i="1"/>
  <c r="Y306" i="1"/>
  <c r="AC306" i="1" s="1"/>
  <c r="BP305" i="1"/>
  <c r="BO305" i="1"/>
  <c r="BN305" i="1"/>
  <c r="BM305" i="1"/>
  <c r="BL305" i="1"/>
  <c r="BK305" i="1"/>
  <c r="BJ305" i="1"/>
  <c r="BI305" i="1"/>
  <c r="BH305" i="1"/>
  <c r="BG305" i="1"/>
  <c r="BF305" i="1"/>
  <c r="BE305" i="1"/>
  <c r="BD305" i="1"/>
  <c r="BC305" i="1"/>
  <c r="BB305" i="1"/>
  <c r="BA305" i="1"/>
  <c r="AZ305" i="1"/>
  <c r="AY305" i="1"/>
  <c r="AX305" i="1"/>
  <c r="AN305" i="1"/>
  <c r="AH305" i="1"/>
  <c r="Y305" i="1"/>
  <c r="BP304" i="1"/>
  <c r="BO304" i="1"/>
  <c r="BN304" i="1"/>
  <c r="BM304" i="1"/>
  <c r="BL304" i="1"/>
  <c r="BK304" i="1"/>
  <c r="BJ304" i="1"/>
  <c r="BI304" i="1"/>
  <c r="BH304" i="1"/>
  <c r="BG304" i="1"/>
  <c r="BF304" i="1"/>
  <c r="BE304" i="1"/>
  <c r="BD304" i="1"/>
  <c r="BC304" i="1"/>
  <c r="BB304" i="1"/>
  <c r="BA304" i="1"/>
  <c r="AZ304" i="1"/>
  <c r="AY304" i="1"/>
  <c r="AX304" i="1"/>
  <c r="AO304" i="1"/>
  <c r="AN304" i="1"/>
  <c r="AL304" i="1"/>
  <c r="AH304" i="1"/>
  <c r="AG304" i="1"/>
  <c r="AE304" i="1"/>
  <c r="AC304" i="1"/>
  <c r="AA304" i="1"/>
  <c r="Y304" i="1"/>
  <c r="W304" i="1"/>
  <c r="BP303" i="1"/>
  <c r="BO303" i="1"/>
  <c r="BN303" i="1"/>
  <c r="BM303" i="1"/>
  <c r="BL303" i="1"/>
  <c r="BK303" i="1"/>
  <c r="BJ303" i="1"/>
  <c r="BI303" i="1"/>
  <c r="BH303" i="1"/>
  <c r="BG303" i="1"/>
  <c r="BF303" i="1"/>
  <c r="BE303" i="1"/>
  <c r="BD303" i="1"/>
  <c r="BC303" i="1"/>
  <c r="BB303" i="1"/>
  <c r="BA303" i="1"/>
  <c r="AZ303" i="1"/>
  <c r="AY303" i="1"/>
  <c r="AX303" i="1"/>
  <c r="AN303" i="1"/>
  <c r="AL303" i="1"/>
  <c r="AH303" i="1"/>
  <c r="Y303" i="1"/>
  <c r="BP302" i="1"/>
  <c r="BO302" i="1"/>
  <c r="BN302" i="1"/>
  <c r="BM302" i="1"/>
  <c r="BL302" i="1"/>
  <c r="BK302" i="1"/>
  <c r="BJ302" i="1"/>
  <c r="BI302" i="1"/>
  <c r="BH302" i="1"/>
  <c r="BG302" i="1"/>
  <c r="BF302" i="1"/>
  <c r="BE302" i="1"/>
  <c r="BD302" i="1"/>
  <c r="BC302" i="1"/>
  <c r="BB302" i="1"/>
  <c r="BA302" i="1"/>
  <c r="AZ302" i="1"/>
  <c r="AY302" i="1"/>
  <c r="AX302" i="1"/>
  <c r="AN302" i="1"/>
  <c r="AO302" i="1" s="1"/>
  <c r="AL302" i="1"/>
  <c r="AH302" i="1"/>
  <c r="AG302" i="1"/>
  <c r="AE302" i="1"/>
  <c r="AC302" i="1"/>
  <c r="AA302" i="1"/>
  <c r="Y302" i="1"/>
  <c r="AM302" i="1" s="1"/>
  <c r="BP301" i="1"/>
  <c r="BO301" i="1"/>
  <c r="BN301" i="1"/>
  <c r="BM301" i="1"/>
  <c r="BL301" i="1"/>
  <c r="BK301" i="1"/>
  <c r="BJ301" i="1"/>
  <c r="BI301" i="1"/>
  <c r="BH301" i="1"/>
  <c r="BG301" i="1"/>
  <c r="BF301" i="1"/>
  <c r="BE301" i="1"/>
  <c r="BD301" i="1"/>
  <c r="BC301" i="1"/>
  <c r="BB301" i="1"/>
  <c r="BA301" i="1"/>
  <c r="AZ301" i="1"/>
  <c r="AY301" i="1"/>
  <c r="AX301" i="1"/>
  <c r="AN301" i="1"/>
  <c r="AL301" i="1"/>
  <c r="AM301" i="1" s="1"/>
  <c r="AK301" i="1"/>
  <c r="AI301" i="1"/>
  <c r="AH301" i="1"/>
  <c r="Y301" i="1"/>
  <c r="W301" i="1" s="1"/>
  <c r="BP300" i="1"/>
  <c r="BO300" i="1"/>
  <c r="BN300" i="1"/>
  <c r="BM300" i="1"/>
  <c r="BL300" i="1"/>
  <c r="BK300" i="1"/>
  <c r="BJ300" i="1"/>
  <c r="BI300" i="1"/>
  <c r="BH300" i="1"/>
  <c r="BG300" i="1"/>
  <c r="BF300" i="1"/>
  <c r="BE300" i="1"/>
  <c r="BD300" i="1"/>
  <c r="BC300" i="1"/>
  <c r="BB300" i="1"/>
  <c r="BA300" i="1"/>
  <c r="AZ300" i="1"/>
  <c r="AY300" i="1"/>
  <c r="AX300" i="1"/>
  <c r="AO300" i="1"/>
  <c r="AN300" i="1"/>
  <c r="AL300" i="1"/>
  <c r="AK300" i="1"/>
  <c r="AH300" i="1"/>
  <c r="AG300" i="1"/>
  <c r="AE300" i="1"/>
  <c r="AC300" i="1"/>
  <c r="AA300" i="1"/>
  <c r="Y300" i="1"/>
  <c r="W300" i="1"/>
  <c r="BP299" i="1"/>
  <c r="BO299" i="1"/>
  <c r="BN299" i="1"/>
  <c r="BM299" i="1"/>
  <c r="BL299" i="1"/>
  <c r="BK299" i="1"/>
  <c r="BJ299" i="1"/>
  <c r="BI299" i="1"/>
  <c r="BH299" i="1"/>
  <c r="BG299" i="1"/>
  <c r="BF299" i="1"/>
  <c r="BE299" i="1"/>
  <c r="BD299" i="1"/>
  <c r="BC299" i="1"/>
  <c r="BB299" i="1"/>
  <c r="BA299" i="1"/>
  <c r="AZ299" i="1"/>
  <c r="AY299" i="1"/>
  <c r="AX299" i="1"/>
  <c r="AN299" i="1"/>
  <c r="AM299" i="1"/>
  <c r="AL299" i="1"/>
  <c r="AK299" i="1"/>
  <c r="AI299" i="1"/>
  <c r="AH299" i="1"/>
  <c r="AA299" i="1"/>
  <c r="Y299" i="1"/>
  <c r="W299" i="1" s="1"/>
  <c r="BP298" i="1"/>
  <c r="BO298" i="1"/>
  <c r="BN298" i="1"/>
  <c r="BM298" i="1"/>
  <c r="BL298" i="1"/>
  <c r="BK298" i="1"/>
  <c r="BJ298" i="1"/>
  <c r="BI298" i="1"/>
  <c r="BH298" i="1"/>
  <c r="BG298" i="1"/>
  <c r="BF298" i="1"/>
  <c r="BE298" i="1"/>
  <c r="BD298" i="1"/>
  <c r="BC298" i="1"/>
  <c r="BB298" i="1"/>
  <c r="BA298" i="1"/>
  <c r="AZ298" i="1"/>
  <c r="AY298" i="1"/>
  <c r="AX298" i="1"/>
  <c r="AN298" i="1"/>
  <c r="AM298" i="1"/>
  <c r="AL298" i="1"/>
  <c r="AH298" i="1"/>
  <c r="Y298" i="1"/>
  <c r="BP297" i="1"/>
  <c r="BO297" i="1"/>
  <c r="BN297" i="1"/>
  <c r="BM297" i="1"/>
  <c r="BL297" i="1"/>
  <c r="BK297" i="1"/>
  <c r="BJ297" i="1"/>
  <c r="BI297" i="1"/>
  <c r="BH297" i="1"/>
  <c r="BG297" i="1"/>
  <c r="BF297" i="1"/>
  <c r="BE297" i="1"/>
  <c r="BD297" i="1"/>
  <c r="BC297" i="1"/>
  <c r="BB297" i="1"/>
  <c r="BA297" i="1"/>
  <c r="AZ297" i="1"/>
  <c r="AY297" i="1"/>
  <c r="AX297" i="1"/>
  <c r="AN297" i="1"/>
  <c r="AL297" i="1"/>
  <c r="AH297" i="1"/>
  <c r="AA297" i="1"/>
  <c r="Y297" i="1"/>
  <c r="BP296" i="1"/>
  <c r="BO296" i="1"/>
  <c r="BN296" i="1"/>
  <c r="BM296" i="1"/>
  <c r="BL296" i="1"/>
  <c r="BK296" i="1"/>
  <c r="BJ296" i="1"/>
  <c r="BI296" i="1"/>
  <c r="BH296" i="1"/>
  <c r="BG296" i="1"/>
  <c r="BF296" i="1"/>
  <c r="BE296" i="1"/>
  <c r="BD296" i="1"/>
  <c r="BC296" i="1"/>
  <c r="BB296" i="1"/>
  <c r="BA296" i="1"/>
  <c r="AZ296" i="1"/>
  <c r="AY296" i="1"/>
  <c r="AX296" i="1"/>
  <c r="AN296" i="1"/>
  <c r="AO296" i="1" s="1"/>
  <c r="AL296" i="1"/>
  <c r="AH296" i="1"/>
  <c r="AG296" i="1"/>
  <c r="AE296" i="1"/>
  <c r="AC296" i="1"/>
  <c r="AA296" i="1"/>
  <c r="Y296" i="1"/>
  <c r="AM296" i="1" s="1"/>
  <c r="BP295" i="1"/>
  <c r="BO295" i="1"/>
  <c r="BN295" i="1"/>
  <c r="BM295" i="1"/>
  <c r="BL295" i="1"/>
  <c r="BK295" i="1"/>
  <c r="BJ295" i="1"/>
  <c r="BI295" i="1"/>
  <c r="BH295" i="1"/>
  <c r="BG295" i="1"/>
  <c r="BF295" i="1"/>
  <c r="BE295" i="1"/>
  <c r="BD295" i="1"/>
  <c r="BC295" i="1"/>
  <c r="BB295" i="1"/>
  <c r="BA295" i="1"/>
  <c r="AZ295" i="1"/>
  <c r="AY295" i="1"/>
  <c r="AX295" i="1"/>
  <c r="AO295" i="1"/>
  <c r="AN295" i="1"/>
  <c r="AL295" i="1"/>
  <c r="AH295" i="1"/>
  <c r="Y295" i="1"/>
  <c r="BP294" i="1"/>
  <c r="BO294" i="1"/>
  <c r="BN294" i="1"/>
  <c r="BM294" i="1"/>
  <c r="BL294" i="1"/>
  <c r="BK294" i="1"/>
  <c r="BJ294" i="1"/>
  <c r="BI294" i="1"/>
  <c r="BH294" i="1"/>
  <c r="BG294" i="1"/>
  <c r="BF294" i="1"/>
  <c r="BE294" i="1"/>
  <c r="BD294" i="1"/>
  <c r="BC294" i="1"/>
  <c r="BB294" i="1"/>
  <c r="BA294" i="1"/>
  <c r="AZ294" i="1"/>
  <c r="AY294" i="1"/>
  <c r="AX294" i="1"/>
  <c r="AN294" i="1"/>
  <c r="AL294" i="1"/>
  <c r="AH294" i="1"/>
  <c r="Y294" i="1"/>
  <c r="AG294" i="1" s="1"/>
  <c r="BP293" i="1"/>
  <c r="BO293" i="1"/>
  <c r="BN293" i="1"/>
  <c r="BM293" i="1"/>
  <c r="BL293" i="1"/>
  <c r="BK293" i="1"/>
  <c r="BJ293" i="1"/>
  <c r="BI293" i="1"/>
  <c r="BH293" i="1"/>
  <c r="BG293" i="1"/>
  <c r="BF293" i="1"/>
  <c r="BE293" i="1"/>
  <c r="BD293" i="1"/>
  <c r="BC293" i="1"/>
  <c r="BB293" i="1"/>
  <c r="BA293" i="1"/>
  <c r="AZ293" i="1"/>
  <c r="AY293" i="1"/>
  <c r="AX293" i="1"/>
  <c r="AO293" i="1"/>
  <c r="AN293" i="1"/>
  <c r="AL293" i="1"/>
  <c r="AH293" i="1"/>
  <c r="AI293" i="1" s="1"/>
  <c r="AG293" i="1"/>
  <c r="AE293" i="1"/>
  <c r="AC293" i="1"/>
  <c r="Y293" i="1"/>
  <c r="AM293" i="1" s="1"/>
  <c r="BP292" i="1"/>
  <c r="BO292" i="1"/>
  <c r="BN292" i="1"/>
  <c r="BM292" i="1"/>
  <c r="BL292" i="1"/>
  <c r="BK292" i="1"/>
  <c r="BJ292" i="1"/>
  <c r="BI292" i="1"/>
  <c r="BH292" i="1"/>
  <c r="BG292" i="1"/>
  <c r="BF292" i="1"/>
  <c r="BE292" i="1"/>
  <c r="BD292" i="1"/>
  <c r="BC292" i="1"/>
  <c r="BB292" i="1"/>
  <c r="BA292" i="1"/>
  <c r="AZ292" i="1"/>
  <c r="AY292" i="1"/>
  <c r="AX292" i="1"/>
  <c r="AN292" i="1"/>
  <c r="AL292" i="1"/>
  <c r="AH292" i="1"/>
  <c r="Y292" i="1"/>
  <c r="AG292" i="1" s="1"/>
  <c r="BP291" i="1"/>
  <c r="BO291" i="1"/>
  <c r="BN291" i="1"/>
  <c r="BM291" i="1"/>
  <c r="BL291" i="1"/>
  <c r="BK291" i="1"/>
  <c r="BJ291" i="1"/>
  <c r="BI291" i="1"/>
  <c r="BH291" i="1"/>
  <c r="BG291" i="1"/>
  <c r="BF291" i="1"/>
  <c r="BE291" i="1"/>
  <c r="BD291" i="1"/>
  <c r="BC291" i="1"/>
  <c r="BB291" i="1"/>
  <c r="BA291" i="1"/>
  <c r="AZ291" i="1"/>
  <c r="AY291" i="1"/>
  <c r="AX291" i="1"/>
  <c r="AO291" i="1"/>
  <c r="AN291" i="1"/>
  <c r="AL291" i="1"/>
  <c r="AH291" i="1"/>
  <c r="AG291" i="1"/>
  <c r="AE291" i="1"/>
  <c r="AC291" i="1"/>
  <c r="Y291" i="1"/>
  <c r="BP290" i="1"/>
  <c r="BO290" i="1"/>
  <c r="BN290" i="1"/>
  <c r="BM290" i="1"/>
  <c r="BL290" i="1"/>
  <c r="BK290" i="1"/>
  <c r="BJ290" i="1"/>
  <c r="BI290" i="1"/>
  <c r="BH290" i="1"/>
  <c r="BG290" i="1"/>
  <c r="BF290" i="1"/>
  <c r="BE290" i="1"/>
  <c r="BD290" i="1"/>
  <c r="BC290" i="1"/>
  <c r="BB290" i="1"/>
  <c r="BA290" i="1"/>
  <c r="AZ290" i="1"/>
  <c r="AY290" i="1"/>
  <c r="AX290" i="1"/>
  <c r="AN290" i="1"/>
  <c r="AL290" i="1"/>
  <c r="AH290" i="1"/>
  <c r="Y290" i="1"/>
  <c r="AG290" i="1" s="1"/>
  <c r="BP289" i="1"/>
  <c r="BO289" i="1"/>
  <c r="BN289" i="1"/>
  <c r="BM289" i="1"/>
  <c r="BL289" i="1"/>
  <c r="BK289" i="1"/>
  <c r="BJ289" i="1"/>
  <c r="BI289" i="1"/>
  <c r="BH289" i="1"/>
  <c r="BG289" i="1"/>
  <c r="BF289" i="1"/>
  <c r="BE289" i="1"/>
  <c r="BD289" i="1"/>
  <c r="BC289" i="1"/>
  <c r="BB289" i="1"/>
  <c r="BA289" i="1"/>
  <c r="AZ289" i="1"/>
  <c r="AY289" i="1"/>
  <c r="AX289" i="1"/>
  <c r="AO289" i="1"/>
  <c r="AN289" i="1"/>
  <c r="AL289" i="1"/>
  <c r="AH289" i="1"/>
  <c r="AG289" i="1"/>
  <c r="AE289" i="1"/>
  <c r="AC289" i="1"/>
  <c r="Y289" i="1"/>
  <c r="AM289" i="1" s="1"/>
  <c r="BP288" i="1"/>
  <c r="BO288" i="1"/>
  <c r="BN288" i="1"/>
  <c r="BM288" i="1"/>
  <c r="BL288" i="1"/>
  <c r="BK288" i="1"/>
  <c r="BJ288" i="1"/>
  <c r="BI288" i="1"/>
  <c r="BH288" i="1"/>
  <c r="BG288" i="1"/>
  <c r="BF288" i="1"/>
  <c r="BE288" i="1"/>
  <c r="BD288" i="1"/>
  <c r="BC288" i="1"/>
  <c r="BB288" i="1"/>
  <c r="BA288" i="1"/>
  <c r="AZ288" i="1"/>
  <c r="AY288" i="1"/>
  <c r="AX288" i="1"/>
  <c r="AN288" i="1"/>
  <c r="AL288" i="1"/>
  <c r="AH288" i="1"/>
  <c r="Y288" i="1"/>
  <c r="AG288" i="1" s="1"/>
  <c r="BP287" i="1"/>
  <c r="BO287" i="1"/>
  <c r="BN287" i="1"/>
  <c r="BM287" i="1"/>
  <c r="BL287" i="1"/>
  <c r="BK287" i="1"/>
  <c r="BJ287" i="1"/>
  <c r="BI287" i="1"/>
  <c r="BH287" i="1"/>
  <c r="BG287" i="1"/>
  <c r="BF287" i="1"/>
  <c r="BE287" i="1"/>
  <c r="BD287" i="1"/>
  <c r="BC287" i="1"/>
  <c r="BB287" i="1"/>
  <c r="BA287" i="1"/>
  <c r="AZ287" i="1"/>
  <c r="AY287" i="1"/>
  <c r="AX287" i="1"/>
  <c r="AO287" i="1"/>
  <c r="AN287" i="1"/>
  <c r="AL287" i="1"/>
  <c r="AH287" i="1"/>
  <c r="AG287" i="1"/>
  <c r="AE287" i="1"/>
  <c r="AC287" i="1"/>
  <c r="Y287" i="1"/>
  <c r="AM287" i="1" s="1"/>
  <c r="BP286" i="1"/>
  <c r="BO286" i="1"/>
  <c r="BN286" i="1"/>
  <c r="BM286" i="1"/>
  <c r="BL286" i="1"/>
  <c r="BK286" i="1"/>
  <c r="BJ286" i="1"/>
  <c r="BI286" i="1"/>
  <c r="BH286" i="1"/>
  <c r="BG286" i="1"/>
  <c r="BF286" i="1"/>
  <c r="BE286" i="1"/>
  <c r="BD286" i="1"/>
  <c r="BC286" i="1"/>
  <c r="BB286" i="1"/>
  <c r="BA286" i="1"/>
  <c r="AZ286" i="1"/>
  <c r="AY286" i="1"/>
  <c r="AX286" i="1"/>
  <c r="AN286" i="1"/>
  <c r="AL286" i="1"/>
  <c r="AH286" i="1"/>
  <c r="Y286" i="1"/>
  <c r="AG286" i="1" s="1"/>
  <c r="BP285" i="1"/>
  <c r="BO285" i="1"/>
  <c r="BN285" i="1"/>
  <c r="BM285" i="1"/>
  <c r="BL285" i="1"/>
  <c r="BK285" i="1"/>
  <c r="BJ285" i="1"/>
  <c r="BI285" i="1"/>
  <c r="BH285" i="1"/>
  <c r="BG285" i="1"/>
  <c r="BF285" i="1"/>
  <c r="BE285" i="1"/>
  <c r="BD285" i="1"/>
  <c r="BC285" i="1"/>
  <c r="BB285" i="1"/>
  <c r="BA285" i="1"/>
  <c r="AZ285" i="1"/>
  <c r="AY285" i="1"/>
  <c r="AX285" i="1"/>
  <c r="AO285" i="1"/>
  <c r="AN285" i="1"/>
  <c r="AL285" i="1"/>
  <c r="AH285" i="1"/>
  <c r="AG285" i="1"/>
  <c r="AE285" i="1"/>
  <c r="AC285" i="1"/>
  <c r="Y285" i="1"/>
  <c r="AM285" i="1" s="1"/>
  <c r="BP284" i="1"/>
  <c r="BO284" i="1"/>
  <c r="BN284" i="1"/>
  <c r="BM284" i="1"/>
  <c r="BL284" i="1"/>
  <c r="BK284" i="1"/>
  <c r="BJ284" i="1"/>
  <c r="BI284" i="1"/>
  <c r="BH284" i="1"/>
  <c r="BG284" i="1"/>
  <c r="BF284" i="1"/>
  <c r="BE284" i="1"/>
  <c r="BD284" i="1"/>
  <c r="BC284" i="1"/>
  <c r="BB284" i="1"/>
  <c r="BA284" i="1"/>
  <c r="AZ284" i="1"/>
  <c r="AY284" i="1"/>
  <c r="AX284" i="1"/>
  <c r="AN284" i="1"/>
  <c r="AL284" i="1"/>
  <c r="AH284" i="1"/>
  <c r="Y284" i="1"/>
  <c r="AG284" i="1" s="1"/>
  <c r="W284" i="1"/>
  <c r="BP283" i="1"/>
  <c r="BO283" i="1"/>
  <c r="BN283" i="1"/>
  <c r="BM283" i="1"/>
  <c r="BL283" i="1"/>
  <c r="BK283" i="1"/>
  <c r="BJ283" i="1"/>
  <c r="BI283" i="1"/>
  <c r="BH283" i="1"/>
  <c r="BG283" i="1"/>
  <c r="BF283" i="1"/>
  <c r="BE283" i="1"/>
  <c r="BD283" i="1"/>
  <c r="BC283" i="1"/>
  <c r="BB283" i="1"/>
  <c r="BA283" i="1"/>
  <c r="AZ283" i="1"/>
  <c r="AY283" i="1"/>
  <c r="AX283" i="1"/>
  <c r="AN283" i="1"/>
  <c r="AO283" i="1" s="1"/>
  <c r="AL283" i="1"/>
  <c r="AH283" i="1"/>
  <c r="AG283" i="1"/>
  <c r="AE283" i="1"/>
  <c r="AC283" i="1"/>
  <c r="Y283" i="1"/>
  <c r="BP282" i="1"/>
  <c r="BO282" i="1"/>
  <c r="BN282" i="1"/>
  <c r="BM282" i="1"/>
  <c r="BL282" i="1"/>
  <c r="BK282" i="1"/>
  <c r="BJ282" i="1"/>
  <c r="BI282" i="1"/>
  <c r="BH282" i="1"/>
  <c r="BG282" i="1"/>
  <c r="BF282" i="1"/>
  <c r="BE282" i="1"/>
  <c r="BD282" i="1"/>
  <c r="BC282" i="1"/>
  <c r="BB282" i="1"/>
  <c r="BA282" i="1"/>
  <c r="AZ282" i="1"/>
  <c r="AY282" i="1"/>
  <c r="AX282" i="1"/>
  <c r="AN282" i="1"/>
  <c r="AK282" i="1"/>
  <c r="AI282" i="1"/>
  <c r="AH282" i="1"/>
  <c r="Y282" i="1"/>
  <c r="AG282" i="1" s="1"/>
  <c r="W282" i="1"/>
  <c r="BP281" i="1"/>
  <c r="BO281" i="1"/>
  <c r="BN281" i="1"/>
  <c r="BM281" i="1"/>
  <c r="BL281" i="1"/>
  <c r="BK281" i="1"/>
  <c r="BJ281" i="1"/>
  <c r="BI281" i="1"/>
  <c r="BH281" i="1"/>
  <c r="BG281" i="1"/>
  <c r="BF281" i="1"/>
  <c r="BE281" i="1"/>
  <c r="BD281" i="1"/>
  <c r="BC281" i="1"/>
  <c r="BB281" i="1"/>
  <c r="BA281" i="1"/>
  <c r="AZ281" i="1"/>
  <c r="AY281" i="1"/>
  <c r="AX281" i="1"/>
  <c r="AN281" i="1"/>
  <c r="AO281" i="1" s="1"/>
  <c r="AM281" i="1"/>
  <c r="AL281" i="1"/>
  <c r="AH281" i="1"/>
  <c r="AG281" i="1"/>
  <c r="AE281" i="1"/>
  <c r="AC281" i="1"/>
  <c r="AA281" i="1"/>
  <c r="Y281" i="1"/>
  <c r="AK281" i="1" s="1"/>
  <c r="BP280" i="1"/>
  <c r="BO280" i="1"/>
  <c r="BN280" i="1"/>
  <c r="BM280" i="1"/>
  <c r="BL280" i="1"/>
  <c r="BK280" i="1"/>
  <c r="BJ280" i="1"/>
  <c r="BI280" i="1"/>
  <c r="BH280" i="1"/>
  <c r="BG280" i="1"/>
  <c r="BF280" i="1"/>
  <c r="BE280" i="1"/>
  <c r="BD280" i="1"/>
  <c r="BC280" i="1"/>
  <c r="BB280" i="1"/>
  <c r="BA280" i="1"/>
  <c r="AZ280" i="1"/>
  <c r="AY280" i="1"/>
  <c r="AX280" i="1"/>
  <c r="AN280" i="1"/>
  <c r="AL280" i="1"/>
  <c r="AK280" i="1"/>
  <c r="AI280" i="1"/>
  <c r="AH280" i="1"/>
  <c r="Y280" i="1"/>
  <c r="AG280" i="1" s="1"/>
  <c r="W280" i="1"/>
  <c r="BP279" i="1"/>
  <c r="BO279" i="1"/>
  <c r="BN279" i="1"/>
  <c r="BM279" i="1"/>
  <c r="BL279" i="1"/>
  <c r="BK279" i="1"/>
  <c r="BJ279" i="1"/>
  <c r="BI279" i="1"/>
  <c r="BH279" i="1"/>
  <c r="BG279" i="1"/>
  <c r="BF279" i="1"/>
  <c r="BE279" i="1"/>
  <c r="BD279" i="1"/>
  <c r="BC279" i="1"/>
  <c r="BB279" i="1"/>
  <c r="BA279" i="1"/>
  <c r="AZ279" i="1"/>
  <c r="AY279" i="1"/>
  <c r="AX279" i="1"/>
  <c r="AO279" i="1"/>
  <c r="AN279" i="1"/>
  <c r="AM279" i="1"/>
  <c r="AL279" i="1"/>
  <c r="AH279" i="1"/>
  <c r="AG279" i="1"/>
  <c r="AE279" i="1"/>
  <c r="AC279" i="1"/>
  <c r="AA279" i="1"/>
  <c r="Y279" i="1"/>
  <c r="AK279" i="1" s="1"/>
  <c r="BP278" i="1"/>
  <c r="BO278" i="1"/>
  <c r="BN278" i="1"/>
  <c r="BM278" i="1"/>
  <c r="BL278" i="1"/>
  <c r="BK278" i="1"/>
  <c r="BJ278" i="1"/>
  <c r="BI278" i="1"/>
  <c r="BH278" i="1"/>
  <c r="BG278" i="1"/>
  <c r="BF278" i="1"/>
  <c r="BE278" i="1"/>
  <c r="BD278" i="1"/>
  <c r="BC278" i="1"/>
  <c r="BB278" i="1"/>
  <c r="BA278" i="1"/>
  <c r="AZ278" i="1"/>
  <c r="AY278" i="1"/>
  <c r="AX278" i="1"/>
  <c r="AN278" i="1"/>
  <c r="AL278" i="1"/>
  <c r="AK278" i="1"/>
  <c r="AI278" i="1"/>
  <c r="AH278" i="1"/>
  <c r="Y278" i="1"/>
  <c r="AG278" i="1" s="1"/>
  <c r="W278" i="1"/>
  <c r="BP277" i="1"/>
  <c r="BO277" i="1"/>
  <c r="BN277" i="1"/>
  <c r="BM277" i="1"/>
  <c r="BL277" i="1"/>
  <c r="BK277" i="1"/>
  <c r="BJ277" i="1"/>
  <c r="BI277" i="1"/>
  <c r="BH277" i="1"/>
  <c r="BG277" i="1"/>
  <c r="BF277" i="1"/>
  <c r="BE277" i="1"/>
  <c r="BD277" i="1"/>
  <c r="BC277" i="1"/>
  <c r="BB277" i="1"/>
  <c r="BA277" i="1"/>
  <c r="AZ277" i="1"/>
  <c r="AY277" i="1"/>
  <c r="AX277" i="1"/>
  <c r="AN277" i="1"/>
  <c r="AL277" i="1"/>
  <c r="AH277" i="1"/>
  <c r="Y277" i="1"/>
  <c r="AK277" i="1" s="1"/>
  <c r="BP276" i="1"/>
  <c r="BO276" i="1"/>
  <c r="BN276" i="1"/>
  <c r="BM276" i="1"/>
  <c r="BL276" i="1"/>
  <c r="BK276" i="1"/>
  <c r="BJ276" i="1"/>
  <c r="BI276" i="1"/>
  <c r="BH276" i="1"/>
  <c r="BG276" i="1"/>
  <c r="BF276" i="1"/>
  <c r="BE276" i="1"/>
  <c r="BD276" i="1"/>
  <c r="BC276" i="1"/>
  <c r="BB276" i="1"/>
  <c r="BA276" i="1"/>
  <c r="AZ276" i="1"/>
  <c r="AY276" i="1"/>
  <c r="AX276" i="1"/>
  <c r="AN276" i="1"/>
  <c r="AL276" i="1"/>
  <c r="AK276" i="1"/>
  <c r="AH276" i="1"/>
  <c r="AI276" i="1" s="1"/>
  <c r="Y276" i="1"/>
  <c r="AG276" i="1" s="1"/>
  <c r="W276" i="1"/>
  <c r="BP275" i="1"/>
  <c r="BO275" i="1"/>
  <c r="BN275" i="1"/>
  <c r="BM275" i="1"/>
  <c r="BL275" i="1"/>
  <c r="BK275" i="1"/>
  <c r="BJ275" i="1"/>
  <c r="BI275" i="1"/>
  <c r="BH275" i="1"/>
  <c r="BG275" i="1"/>
  <c r="BF275" i="1"/>
  <c r="BE275" i="1"/>
  <c r="BD275" i="1"/>
  <c r="BC275" i="1"/>
  <c r="BB275" i="1"/>
  <c r="BA275" i="1"/>
  <c r="AZ275" i="1"/>
  <c r="AY275" i="1"/>
  <c r="AX275" i="1"/>
  <c r="AN275" i="1"/>
  <c r="AL275" i="1"/>
  <c r="AH275" i="1"/>
  <c r="Y275" i="1"/>
  <c r="BP274" i="1"/>
  <c r="BO274" i="1"/>
  <c r="BN274" i="1"/>
  <c r="BM274" i="1"/>
  <c r="BL274" i="1"/>
  <c r="BK274" i="1"/>
  <c r="BJ274" i="1"/>
  <c r="BI274" i="1"/>
  <c r="BH274" i="1"/>
  <c r="BG274" i="1"/>
  <c r="BF274" i="1"/>
  <c r="BE274" i="1"/>
  <c r="BD274" i="1"/>
  <c r="BC274" i="1"/>
  <c r="BB274" i="1"/>
  <c r="BA274" i="1"/>
  <c r="AZ274" i="1"/>
  <c r="AY274" i="1"/>
  <c r="AX274" i="1"/>
  <c r="AN274" i="1"/>
  <c r="AL274" i="1"/>
  <c r="AK274" i="1"/>
  <c r="AH274" i="1"/>
  <c r="AI274" i="1" s="1"/>
  <c r="Y274" i="1"/>
  <c r="AG274" i="1" s="1"/>
  <c r="W274" i="1"/>
  <c r="BP273" i="1"/>
  <c r="BO273" i="1"/>
  <c r="BN273" i="1"/>
  <c r="BM273" i="1"/>
  <c r="BL273" i="1"/>
  <c r="BK273" i="1"/>
  <c r="BJ273" i="1"/>
  <c r="BI273" i="1"/>
  <c r="BH273" i="1"/>
  <c r="BG273" i="1"/>
  <c r="BF273" i="1"/>
  <c r="BE273" i="1"/>
  <c r="BD273" i="1"/>
  <c r="BC273" i="1"/>
  <c r="BB273" i="1"/>
  <c r="BA273" i="1"/>
  <c r="AZ273" i="1"/>
  <c r="AY273" i="1"/>
  <c r="AX273" i="1"/>
  <c r="AN273" i="1"/>
  <c r="AL273" i="1"/>
  <c r="AM273" i="1" s="1"/>
  <c r="AH273" i="1"/>
  <c r="AE273" i="1"/>
  <c r="Y273" i="1"/>
  <c r="AK273" i="1" s="1"/>
  <c r="BP272" i="1"/>
  <c r="BO272" i="1"/>
  <c r="BN272" i="1"/>
  <c r="BM272" i="1"/>
  <c r="BL272" i="1"/>
  <c r="BK272" i="1"/>
  <c r="BJ272" i="1"/>
  <c r="BI272" i="1"/>
  <c r="BH272" i="1"/>
  <c r="BG272" i="1"/>
  <c r="BF272" i="1"/>
  <c r="BE272" i="1"/>
  <c r="BD272" i="1"/>
  <c r="BC272" i="1"/>
  <c r="BB272" i="1"/>
  <c r="BA272" i="1"/>
  <c r="AZ272" i="1"/>
  <c r="AY272" i="1"/>
  <c r="AX272" i="1"/>
  <c r="AN272" i="1"/>
  <c r="AO272" i="1" s="1"/>
  <c r="AL272" i="1"/>
  <c r="AH272" i="1"/>
  <c r="AE272" i="1"/>
  <c r="AC272" i="1"/>
  <c r="Y272" i="1"/>
  <c r="AG272" i="1" s="1"/>
  <c r="BP271" i="1"/>
  <c r="BO271" i="1"/>
  <c r="BN271" i="1"/>
  <c r="BM271" i="1"/>
  <c r="BL271" i="1"/>
  <c r="BK271" i="1"/>
  <c r="BJ271" i="1"/>
  <c r="BI271" i="1"/>
  <c r="BH271" i="1"/>
  <c r="BG271" i="1"/>
  <c r="BF271" i="1"/>
  <c r="BE271" i="1"/>
  <c r="BD271" i="1"/>
  <c r="BC271" i="1"/>
  <c r="BB271" i="1"/>
  <c r="BA271" i="1"/>
  <c r="AZ271" i="1"/>
  <c r="AY271" i="1"/>
  <c r="AX271" i="1"/>
  <c r="AN271" i="1"/>
  <c r="AL271" i="1"/>
  <c r="AK271" i="1"/>
  <c r="AI271" i="1"/>
  <c r="AH271" i="1"/>
  <c r="Y271" i="1"/>
  <c r="AG271" i="1" s="1"/>
  <c r="W271" i="1"/>
  <c r="BP270" i="1"/>
  <c r="BO270" i="1"/>
  <c r="BN270" i="1"/>
  <c r="BM270" i="1"/>
  <c r="BL270" i="1"/>
  <c r="BK270" i="1"/>
  <c r="BJ270" i="1"/>
  <c r="BI270" i="1"/>
  <c r="BH270" i="1"/>
  <c r="BG270" i="1"/>
  <c r="BF270" i="1"/>
  <c r="BE270" i="1"/>
  <c r="BD270" i="1"/>
  <c r="BC270" i="1"/>
  <c r="BB270" i="1"/>
  <c r="BA270" i="1"/>
  <c r="AZ270" i="1"/>
  <c r="AY270" i="1"/>
  <c r="AX270" i="1"/>
  <c r="AN270" i="1"/>
  <c r="AL270" i="1"/>
  <c r="AH270" i="1"/>
  <c r="Y270" i="1"/>
  <c r="AG270" i="1" s="1"/>
  <c r="BP269" i="1"/>
  <c r="BO269" i="1"/>
  <c r="BN269" i="1"/>
  <c r="BM269" i="1"/>
  <c r="BL269" i="1"/>
  <c r="BK269" i="1"/>
  <c r="BJ269" i="1"/>
  <c r="BI269" i="1"/>
  <c r="BH269" i="1"/>
  <c r="BG269" i="1"/>
  <c r="BF269" i="1"/>
  <c r="BE269" i="1"/>
  <c r="BD269" i="1"/>
  <c r="BC269" i="1"/>
  <c r="BB269" i="1"/>
  <c r="BA269" i="1"/>
  <c r="AZ269" i="1"/>
  <c r="AY269" i="1"/>
  <c r="AX269" i="1"/>
  <c r="AN269" i="1"/>
  <c r="AL269" i="1"/>
  <c r="AK269" i="1"/>
  <c r="AH269" i="1"/>
  <c r="AI269" i="1" s="1"/>
  <c r="Y269" i="1"/>
  <c r="AG269" i="1" s="1"/>
  <c r="W269" i="1"/>
  <c r="BP268" i="1"/>
  <c r="BO268" i="1"/>
  <c r="BN268" i="1"/>
  <c r="BM268" i="1"/>
  <c r="BL268" i="1"/>
  <c r="BK268" i="1"/>
  <c r="BJ268" i="1"/>
  <c r="BI268" i="1"/>
  <c r="BH268" i="1"/>
  <c r="BG268" i="1"/>
  <c r="BF268" i="1"/>
  <c r="BE268" i="1"/>
  <c r="BD268" i="1"/>
  <c r="BC268" i="1"/>
  <c r="BB268" i="1"/>
  <c r="BA268" i="1"/>
  <c r="AZ268" i="1"/>
  <c r="AY268" i="1"/>
  <c r="AX268" i="1"/>
  <c r="AN268" i="1"/>
  <c r="AL268" i="1"/>
  <c r="AH268" i="1"/>
  <c r="Y268" i="1"/>
  <c r="BP267" i="1"/>
  <c r="BO267" i="1"/>
  <c r="BN267" i="1"/>
  <c r="BM267" i="1"/>
  <c r="BL267" i="1"/>
  <c r="BK267" i="1"/>
  <c r="BJ267" i="1"/>
  <c r="BI267" i="1"/>
  <c r="BH267" i="1"/>
  <c r="BG267" i="1"/>
  <c r="BF267" i="1"/>
  <c r="BE267" i="1"/>
  <c r="BD267" i="1"/>
  <c r="BC267" i="1"/>
  <c r="BB267" i="1"/>
  <c r="BA267" i="1"/>
  <c r="AZ267" i="1"/>
  <c r="AY267" i="1"/>
  <c r="AX267" i="1"/>
  <c r="AN267" i="1"/>
  <c r="AM267" i="1"/>
  <c r="AL267" i="1"/>
  <c r="AH267" i="1"/>
  <c r="AA267" i="1"/>
  <c r="Y267" i="1"/>
  <c r="AG267" i="1" s="1"/>
  <c r="BP266" i="1"/>
  <c r="BO266" i="1"/>
  <c r="BN266" i="1"/>
  <c r="BM266" i="1"/>
  <c r="BL266" i="1"/>
  <c r="BK266" i="1"/>
  <c r="BJ266" i="1"/>
  <c r="BI266" i="1"/>
  <c r="BH266" i="1"/>
  <c r="BG266" i="1"/>
  <c r="BF266" i="1"/>
  <c r="BE266" i="1"/>
  <c r="BD266" i="1"/>
  <c r="BC266" i="1"/>
  <c r="BB266" i="1"/>
  <c r="BA266" i="1"/>
  <c r="AZ266" i="1"/>
  <c r="AY266" i="1"/>
  <c r="AX266" i="1"/>
  <c r="AN266" i="1"/>
  <c r="AL266" i="1"/>
  <c r="AM266" i="1" s="1"/>
  <c r="AI266" i="1"/>
  <c r="AH266" i="1"/>
  <c r="AC266" i="1"/>
  <c r="AA266" i="1"/>
  <c r="Y266" i="1"/>
  <c r="AK266" i="1" s="1"/>
  <c r="BP265" i="1"/>
  <c r="BO265" i="1"/>
  <c r="BN265" i="1"/>
  <c r="BM265" i="1"/>
  <c r="BL265" i="1"/>
  <c r="BK265" i="1"/>
  <c r="BJ265" i="1"/>
  <c r="BI265" i="1"/>
  <c r="BH265" i="1"/>
  <c r="BG265" i="1"/>
  <c r="BF265" i="1"/>
  <c r="BE265" i="1"/>
  <c r="BD265" i="1"/>
  <c r="BC265" i="1"/>
  <c r="BB265" i="1"/>
  <c r="BA265" i="1"/>
  <c r="AZ265" i="1"/>
  <c r="AY265" i="1"/>
  <c r="AX265" i="1"/>
  <c r="AN265" i="1"/>
  <c r="AL265" i="1"/>
  <c r="AH265" i="1"/>
  <c r="Y265" i="1"/>
  <c r="AG265" i="1" s="1"/>
  <c r="BP264" i="1"/>
  <c r="BO264" i="1"/>
  <c r="BN264" i="1"/>
  <c r="BM264" i="1"/>
  <c r="BL264" i="1"/>
  <c r="BK264" i="1"/>
  <c r="BJ264" i="1"/>
  <c r="BI264" i="1"/>
  <c r="BH264" i="1"/>
  <c r="BG264" i="1"/>
  <c r="BF264" i="1"/>
  <c r="BE264" i="1"/>
  <c r="BD264" i="1"/>
  <c r="BC264" i="1"/>
  <c r="BB264" i="1"/>
  <c r="BA264" i="1"/>
  <c r="AZ264" i="1"/>
  <c r="AY264" i="1"/>
  <c r="AX264" i="1"/>
  <c r="AN264" i="1"/>
  <c r="AM264" i="1"/>
  <c r="AL264" i="1"/>
  <c r="AH264" i="1"/>
  <c r="AI264" i="1" s="1"/>
  <c r="AC264" i="1"/>
  <c r="AA264" i="1"/>
  <c r="Y264" i="1"/>
  <c r="AK264" i="1" s="1"/>
  <c r="BP263" i="1"/>
  <c r="BO263" i="1"/>
  <c r="BN263" i="1"/>
  <c r="BM263" i="1"/>
  <c r="BL263" i="1"/>
  <c r="BK263" i="1"/>
  <c r="BJ263" i="1"/>
  <c r="BI263" i="1"/>
  <c r="BH263" i="1"/>
  <c r="BG263" i="1"/>
  <c r="BF263" i="1"/>
  <c r="BE263" i="1"/>
  <c r="BD263" i="1"/>
  <c r="BC263" i="1"/>
  <c r="BB263" i="1"/>
  <c r="BA263" i="1"/>
  <c r="AZ263" i="1"/>
  <c r="AY263" i="1"/>
  <c r="AX263" i="1"/>
  <c r="AN263" i="1"/>
  <c r="AL263" i="1"/>
  <c r="AM263" i="1" s="1"/>
  <c r="AI263" i="1"/>
  <c r="AH263" i="1"/>
  <c r="AC263" i="1"/>
  <c r="AA263" i="1"/>
  <c r="Y263" i="1"/>
  <c r="AG263" i="1" s="1"/>
  <c r="BP262" i="1"/>
  <c r="BO262" i="1"/>
  <c r="BN262" i="1"/>
  <c r="BM262" i="1"/>
  <c r="BL262" i="1"/>
  <c r="BK262" i="1"/>
  <c r="BJ262" i="1"/>
  <c r="BI262" i="1"/>
  <c r="BH262" i="1"/>
  <c r="BG262" i="1"/>
  <c r="BF262" i="1"/>
  <c r="BE262" i="1"/>
  <c r="BD262" i="1"/>
  <c r="BC262" i="1"/>
  <c r="BB262" i="1"/>
  <c r="BA262" i="1"/>
  <c r="AZ262" i="1"/>
  <c r="AY262" i="1"/>
  <c r="AX262" i="1"/>
  <c r="AN262" i="1"/>
  <c r="AL262" i="1"/>
  <c r="AH262" i="1"/>
  <c r="Y262" i="1"/>
  <c r="AM262" i="1" s="1"/>
  <c r="BP261" i="1"/>
  <c r="BO261" i="1"/>
  <c r="BN261" i="1"/>
  <c r="BM261" i="1"/>
  <c r="BL261" i="1"/>
  <c r="BK261" i="1"/>
  <c r="BJ261" i="1"/>
  <c r="BI261" i="1"/>
  <c r="BH261" i="1"/>
  <c r="BG261" i="1"/>
  <c r="BF261" i="1"/>
  <c r="BE261" i="1"/>
  <c r="BD261" i="1"/>
  <c r="BC261" i="1"/>
  <c r="BB261" i="1"/>
  <c r="BA261" i="1"/>
  <c r="AZ261" i="1"/>
  <c r="AY261" i="1"/>
  <c r="AX261" i="1"/>
  <c r="AN261" i="1"/>
  <c r="AM261" i="1"/>
  <c r="AL261" i="1"/>
  <c r="AI261" i="1"/>
  <c r="AH261" i="1"/>
  <c r="AC261" i="1"/>
  <c r="AA261" i="1"/>
  <c r="Y261" i="1"/>
  <c r="AG261" i="1" s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  <c r="BD260" i="1"/>
  <c r="BC260" i="1"/>
  <c r="BB260" i="1"/>
  <c r="BA260" i="1"/>
  <c r="AZ260" i="1"/>
  <c r="AY260" i="1"/>
  <c r="AX260" i="1"/>
  <c r="AN260" i="1"/>
  <c r="AL260" i="1"/>
  <c r="AH260" i="1"/>
  <c r="AI260" i="1" s="1"/>
  <c r="AC260" i="1"/>
  <c r="Y260" i="1"/>
  <c r="AM260" i="1" s="1"/>
  <c r="W260" i="1"/>
  <c r="BP259" i="1"/>
  <c r="BO259" i="1"/>
  <c r="BN259" i="1"/>
  <c r="BM259" i="1"/>
  <c r="BL259" i="1"/>
  <c r="BK259" i="1"/>
  <c r="BJ259" i="1"/>
  <c r="BI259" i="1"/>
  <c r="BH259" i="1"/>
  <c r="BG259" i="1"/>
  <c r="BF259" i="1"/>
  <c r="BE259" i="1"/>
  <c r="BD259" i="1"/>
  <c r="BC259" i="1"/>
  <c r="BB259" i="1"/>
  <c r="BA259" i="1"/>
  <c r="AZ259" i="1"/>
  <c r="AY259" i="1"/>
  <c r="AX259" i="1"/>
  <c r="AN259" i="1"/>
  <c r="AM259" i="1"/>
  <c r="AL259" i="1"/>
  <c r="AH259" i="1"/>
  <c r="AE259" i="1"/>
  <c r="Y259" i="1"/>
  <c r="AG259" i="1" s="1"/>
  <c r="BP258" i="1"/>
  <c r="BO258" i="1"/>
  <c r="BN258" i="1"/>
  <c r="BM258" i="1"/>
  <c r="BL258" i="1"/>
  <c r="BK258" i="1"/>
  <c r="BJ258" i="1"/>
  <c r="BI258" i="1"/>
  <c r="BH258" i="1"/>
  <c r="BG258" i="1"/>
  <c r="BF258" i="1"/>
  <c r="BE258" i="1"/>
  <c r="BD258" i="1"/>
  <c r="BC258" i="1"/>
  <c r="BB258" i="1"/>
  <c r="BA258" i="1"/>
  <c r="AZ258" i="1"/>
  <c r="AY258" i="1"/>
  <c r="AX258" i="1"/>
  <c r="AN258" i="1"/>
  <c r="AL258" i="1"/>
  <c r="AK258" i="1"/>
  <c r="AH258" i="1"/>
  <c r="AI258" i="1" s="1"/>
  <c r="AG258" i="1"/>
  <c r="AC258" i="1"/>
  <c r="AA258" i="1"/>
  <c r="Y258" i="1"/>
  <c r="AM258" i="1" s="1"/>
  <c r="W258" i="1"/>
  <c r="BP257" i="1"/>
  <c r="BO257" i="1"/>
  <c r="BN257" i="1"/>
  <c r="BM257" i="1"/>
  <c r="BL257" i="1"/>
  <c r="BK257" i="1"/>
  <c r="BJ257" i="1"/>
  <c r="BI257" i="1"/>
  <c r="BH257" i="1"/>
  <c r="BG257" i="1"/>
  <c r="BF257" i="1"/>
  <c r="BE257" i="1"/>
  <c r="BD257" i="1"/>
  <c r="BC257" i="1"/>
  <c r="BB257" i="1"/>
  <c r="BA257" i="1"/>
  <c r="AZ257" i="1"/>
  <c r="AY257" i="1"/>
  <c r="AX257" i="1"/>
  <c r="AN257" i="1"/>
  <c r="AO257" i="1" s="1"/>
  <c r="AL257" i="1"/>
  <c r="AI257" i="1"/>
  <c r="AH257" i="1"/>
  <c r="AE257" i="1"/>
  <c r="AC257" i="1"/>
  <c r="Y257" i="1"/>
  <c r="AM257" i="1" s="1"/>
  <c r="BP256" i="1"/>
  <c r="BO256" i="1"/>
  <c r="BN256" i="1"/>
  <c r="BM256" i="1"/>
  <c r="BL256" i="1"/>
  <c r="BK256" i="1"/>
  <c r="BJ256" i="1"/>
  <c r="BI256" i="1"/>
  <c r="BH256" i="1"/>
  <c r="BG256" i="1"/>
  <c r="BF256" i="1"/>
  <c r="BE256" i="1"/>
  <c r="BD256" i="1"/>
  <c r="BC256" i="1"/>
  <c r="BB256" i="1"/>
  <c r="BA256" i="1"/>
  <c r="AZ256" i="1"/>
  <c r="AY256" i="1"/>
  <c r="AX256" i="1"/>
  <c r="AN256" i="1"/>
  <c r="AL256" i="1"/>
  <c r="AH256" i="1"/>
  <c r="AI256" i="1" s="1"/>
  <c r="AC256" i="1"/>
  <c r="Y256" i="1"/>
  <c r="BP255" i="1"/>
  <c r="BO255" i="1"/>
  <c r="BN255" i="1"/>
  <c r="BM255" i="1"/>
  <c r="BL255" i="1"/>
  <c r="BK255" i="1"/>
  <c r="BJ255" i="1"/>
  <c r="BI255" i="1"/>
  <c r="BH255" i="1"/>
  <c r="BG255" i="1"/>
  <c r="BF255" i="1"/>
  <c r="BE255" i="1"/>
  <c r="BD255" i="1"/>
  <c r="BC255" i="1"/>
  <c r="BB255" i="1"/>
  <c r="BA255" i="1"/>
  <c r="AZ255" i="1"/>
  <c r="AY255" i="1"/>
  <c r="AX255" i="1"/>
  <c r="AN255" i="1"/>
  <c r="AM255" i="1"/>
  <c r="AL255" i="1"/>
  <c r="AI255" i="1"/>
  <c r="AH255" i="1"/>
  <c r="AC255" i="1"/>
  <c r="AA255" i="1"/>
  <c r="Y255" i="1"/>
  <c r="AG255" i="1" s="1"/>
  <c r="BP254" i="1"/>
  <c r="BO254" i="1"/>
  <c r="BN254" i="1"/>
  <c r="BM254" i="1"/>
  <c r="BL254" i="1"/>
  <c r="BK254" i="1"/>
  <c r="BJ254" i="1"/>
  <c r="BI254" i="1"/>
  <c r="BH254" i="1"/>
  <c r="BG254" i="1"/>
  <c r="BF254" i="1"/>
  <c r="BE254" i="1"/>
  <c r="BD254" i="1"/>
  <c r="BC254" i="1"/>
  <c r="BB254" i="1"/>
  <c r="BA254" i="1"/>
  <c r="AZ254" i="1"/>
  <c r="AY254" i="1"/>
  <c r="AX254" i="1"/>
  <c r="AN254" i="1"/>
  <c r="AL254" i="1"/>
  <c r="AI254" i="1"/>
  <c r="AH254" i="1"/>
  <c r="Y254" i="1"/>
  <c r="AM254" i="1" s="1"/>
  <c r="BP253" i="1"/>
  <c r="BO253" i="1"/>
  <c r="BN253" i="1"/>
  <c r="BM253" i="1"/>
  <c r="BL253" i="1"/>
  <c r="BK253" i="1"/>
  <c r="BJ253" i="1"/>
  <c r="BI253" i="1"/>
  <c r="BH253" i="1"/>
  <c r="BG253" i="1"/>
  <c r="BF253" i="1"/>
  <c r="BE253" i="1"/>
  <c r="BD253" i="1"/>
  <c r="BC253" i="1"/>
  <c r="BB253" i="1"/>
  <c r="BA253" i="1"/>
  <c r="AZ253" i="1"/>
  <c r="AY253" i="1"/>
  <c r="AX253" i="1"/>
  <c r="AN253" i="1"/>
  <c r="AO253" i="1" s="1"/>
  <c r="AM253" i="1"/>
  <c r="AL253" i="1"/>
  <c r="AH253" i="1"/>
  <c r="AI253" i="1" s="1"/>
  <c r="AG253" i="1"/>
  <c r="AE253" i="1"/>
  <c r="AC253" i="1"/>
  <c r="AA253" i="1"/>
  <c r="Y253" i="1"/>
  <c r="AK253" i="1" s="1"/>
  <c r="W253" i="1"/>
  <c r="BP252" i="1"/>
  <c r="BO252" i="1"/>
  <c r="BN252" i="1"/>
  <c r="BM252" i="1"/>
  <c r="BL252" i="1"/>
  <c r="BK252" i="1"/>
  <c r="BJ252" i="1"/>
  <c r="BI252" i="1"/>
  <c r="BH252" i="1"/>
  <c r="BG252" i="1"/>
  <c r="BF252" i="1"/>
  <c r="BE252" i="1"/>
  <c r="BD252" i="1"/>
  <c r="BC252" i="1"/>
  <c r="BB252" i="1"/>
  <c r="BA252" i="1"/>
  <c r="AZ252" i="1"/>
  <c r="AY252" i="1"/>
  <c r="AX252" i="1"/>
  <c r="AN252" i="1"/>
  <c r="AL252" i="1"/>
  <c r="AI252" i="1"/>
  <c r="AH252" i="1"/>
  <c r="Y252" i="1"/>
  <c r="AM252" i="1" s="1"/>
  <c r="W252" i="1"/>
  <c r="BP251" i="1"/>
  <c r="BO251" i="1"/>
  <c r="BN251" i="1"/>
  <c r="BM251" i="1"/>
  <c r="BL251" i="1"/>
  <c r="BK251" i="1"/>
  <c r="BJ251" i="1"/>
  <c r="BI251" i="1"/>
  <c r="BH251" i="1"/>
  <c r="BG251" i="1"/>
  <c r="BF251" i="1"/>
  <c r="BE251" i="1"/>
  <c r="BD251" i="1"/>
  <c r="BC251" i="1"/>
  <c r="BB251" i="1"/>
  <c r="BA251" i="1"/>
  <c r="AZ251" i="1"/>
  <c r="AY251" i="1"/>
  <c r="AX251" i="1"/>
  <c r="AN251" i="1"/>
  <c r="AO251" i="1" s="1"/>
  <c r="AM251" i="1"/>
  <c r="AL251" i="1"/>
  <c r="AH251" i="1"/>
  <c r="AI251" i="1" s="1"/>
  <c r="AG251" i="1"/>
  <c r="AE251" i="1"/>
  <c r="AC251" i="1"/>
  <c r="AA251" i="1"/>
  <c r="Y251" i="1"/>
  <c r="AK251" i="1" s="1"/>
  <c r="BP250" i="1"/>
  <c r="BO250" i="1"/>
  <c r="BN250" i="1"/>
  <c r="BM250" i="1"/>
  <c r="BL250" i="1"/>
  <c r="BK250" i="1"/>
  <c r="BJ250" i="1"/>
  <c r="BI250" i="1"/>
  <c r="BH250" i="1"/>
  <c r="BG250" i="1"/>
  <c r="BF250" i="1"/>
  <c r="BE250" i="1"/>
  <c r="BD250" i="1"/>
  <c r="BC250" i="1"/>
  <c r="BB250" i="1"/>
  <c r="BA250" i="1"/>
  <c r="AZ250" i="1"/>
  <c r="AY250" i="1"/>
  <c r="AX250" i="1"/>
  <c r="AN250" i="1"/>
  <c r="AL250" i="1"/>
  <c r="AK250" i="1"/>
  <c r="AH250" i="1"/>
  <c r="AI250" i="1" s="1"/>
  <c r="AC250" i="1"/>
  <c r="Y250" i="1"/>
  <c r="W250" i="1"/>
  <c r="BP249" i="1"/>
  <c r="BO249" i="1"/>
  <c r="BN249" i="1"/>
  <c r="BM249" i="1"/>
  <c r="BL249" i="1"/>
  <c r="BK249" i="1"/>
  <c r="BJ249" i="1"/>
  <c r="BI249" i="1"/>
  <c r="BH249" i="1"/>
  <c r="BG249" i="1"/>
  <c r="BF249" i="1"/>
  <c r="BE249" i="1"/>
  <c r="BD249" i="1"/>
  <c r="BC249" i="1"/>
  <c r="BB249" i="1"/>
  <c r="BA249" i="1"/>
  <c r="AZ249" i="1"/>
  <c r="AY249" i="1"/>
  <c r="AX249" i="1"/>
  <c r="AN249" i="1"/>
  <c r="AM249" i="1"/>
  <c r="AL249" i="1"/>
  <c r="AH249" i="1"/>
  <c r="AI249" i="1" s="1"/>
  <c r="AE249" i="1"/>
  <c r="AC249" i="1"/>
  <c r="AA249" i="1"/>
  <c r="Y249" i="1"/>
  <c r="AG249" i="1" s="1"/>
  <c r="BP248" i="1"/>
  <c r="BO248" i="1"/>
  <c r="BN248" i="1"/>
  <c r="BM248" i="1"/>
  <c r="BL248" i="1"/>
  <c r="BK248" i="1"/>
  <c r="BJ248" i="1"/>
  <c r="BI248" i="1"/>
  <c r="BH248" i="1"/>
  <c r="BG248" i="1"/>
  <c r="BF248" i="1"/>
  <c r="BE248" i="1"/>
  <c r="BD248" i="1"/>
  <c r="BC248" i="1"/>
  <c r="BB248" i="1"/>
  <c r="BA248" i="1"/>
  <c r="AZ248" i="1"/>
  <c r="AY248" i="1"/>
  <c r="AX248" i="1"/>
  <c r="AN248" i="1"/>
  <c r="AL248" i="1"/>
  <c r="AH248" i="1"/>
  <c r="AI248" i="1" s="1"/>
  <c r="AC248" i="1"/>
  <c r="Y248" i="1"/>
  <c r="BP247" i="1"/>
  <c r="BO247" i="1"/>
  <c r="BN247" i="1"/>
  <c r="BM247" i="1"/>
  <c r="BL247" i="1"/>
  <c r="BK247" i="1"/>
  <c r="BJ247" i="1"/>
  <c r="BI247" i="1"/>
  <c r="BH247" i="1"/>
  <c r="BG247" i="1"/>
  <c r="BF247" i="1"/>
  <c r="BE247" i="1"/>
  <c r="BD247" i="1"/>
  <c r="BC247" i="1"/>
  <c r="BB247" i="1"/>
  <c r="BA247" i="1"/>
  <c r="AZ247" i="1"/>
  <c r="AY247" i="1"/>
  <c r="AX247" i="1"/>
  <c r="AN247" i="1"/>
  <c r="AM247" i="1"/>
  <c r="AL247" i="1"/>
  <c r="AI247" i="1"/>
  <c r="AH247" i="1"/>
  <c r="AC247" i="1"/>
  <c r="AA247" i="1"/>
  <c r="Y247" i="1"/>
  <c r="AG247" i="1" s="1"/>
  <c r="BP246" i="1"/>
  <c r="BO246" i="1"/>
  <c r="BN246" i="1"/>
  <c r="BM246" i="1"/>
  <c r="BL246" i="1"/>
  <c r="BK246" i="1"/>
  <c r="BJ246" i="1"/>
  <c r="BI246" i="1"/>
  <c r="BH246" i="1"/>
  <c r="BG246" i="1"/>
  <c r="BF246" i="1"/>
  <c r="BE246" i="1"/>
  <c r="BD246" i="1"/>
  <c r="BC246" i="1"/>
  <c r="BB246" i="1"/>
  <c r="BA246" i="1"/>
  <c r="AZ246" i="1"/>
  <c r="AY246" i="1"/>
  <c r="AX246" i="1"/>
  <c r="AN246" i="1"/>
  <c r="AM246" i="1"/>
  <c r="AL246" i="1"/>
  <c r="AI246" i="1"/>
  <c r="AH246" i="1"/>
  <c r="AC246" i="1"/>
  <c r="AA246" i="1"/>
  <c r="Y246" i="1"/>
  <c r="AK246" i="1" s="1"/>
  <c r="BP245" i="1"/>
  <c r="BO245" i="1"/>
  <c r="BN245" i="1"/>
  <c r="BM245" i="1"/>
  <c r="BL245" i="1"/>
  <c r="BK245" i="1"/>
  <c r="BJ245" i="1"/>
  <c r="BI245" i="1"/>
  <c r="BH245" i="1"/>
  <c r="BG245" i="1"/>
  <c r="BF245" i="1"/>
  <c r="BE245" i="1"/>
  <c r="BD245" i="1"/>
  <c r="BC245" i="1"/>
  <c r="BB245" i="1"/>
  <c r="BA245" i="1"/>
  <c r="AZ245" i="1"/>
  <c r="AY245" i="1"/>
  <c r="AX245" i="1"/>
  <c r="AN245" i="1"/>
  <c r="AL245" i="1"/>
  <c r="AK245" i="1"/>
  <c r="AH245" i="1"/>
  <c r="AE245" i="1"/>
  <c r="Y245" i="1"/>
  <c r="AI245" i="1" s="1"/>
  <c r="W245" i="1"/>
  <c r="BP244" i="1"/>
  <c r="BO244" i="1"/>
  <c r="BN244" i="1"/>
  <c r="BM244" i="1"/>
  <c r="BL244" i="1"/>
  <c r="BK244" i="1"/>
  <c r="BJ244" i="1"/>
  <c r="BI244" i="1"/>
  <c r="BH244" i="1"/>
  <c r="BG244" i="1"/>
  <c r="BF244" i="1"/>
  <c r="BE244" i="1"/>
  <c r="BD244" i="1"/>
  <c r="BC244" i="1"/>
  <c r="BB244" i="1"/>
  <c r="BA244" i="1"/>
  <c r="AZ244" i="1"/>
  <c r="AY244" i="1"/>
  <c r="AX244" i="1"/>
  <c r="AN244" i="1"/>
  <c r="AL244" i="1"/>
  <c r="AH244" i="1"/>
  <c r="AI244" i="1" s="1"/>
  <c r="AC244" i="1"/>
  <c r="Y244" i="1"/>
  <c r="AK244" i="1" s="1"/>
  <c r="BP243" i="1"/>
  <c r="BO243" i="1"/>
  <c r="BN243" i="1"/>
  <c r="BM243" i="1"/>
  <c r="BL243" i="1"/>
  <c r="BK243" i="1"/>
  <c r="BJ243" i="1"/>
  <c r="BI243" i="1"/>
  <c r="BH243" i="1"/>
  <c r="BG243" i="1"/>
  <c r="BF243" i="1"/>
  <c r="BE243" i="1"/>
  <c r="BD243" i="1"/>
  <c r="BC243" i="1"/>
  <c r="BB243" i="1"/>
  <c r="BA243" i="1"/>
  <c r="AZ243" i="1"/>
  <c r="AY243" i="1"/>
  <c r="AX243" i="1"/>
  <c r="AN243" i="1"/>
  <c r="AL243" i="1"/>
  <c r="AH243" i="1"/>
  <c r="AG243" i="1"/>
  <c r="Y243" i="1"/>
  <c r="AI243" i="1" s="1"/>
  <c r="BP242" i="1"/>
  <c r="BO242" i="1"/>
  <c r="BN242" i="1"/>
  <c r="BM242" i="1"/>
  <c r="BL242" i="1"/>
  <c r="BK242" i="1"/>
  <c r="BJ242" i="1"/>
  <c r="BI242" i="1"/>
  <c r="BH242" i="1"/>
  <c r="BG242" i="1"/>
  <c r="BF242" i="1"/>
  <c r="BE242" i="1"/>
  <c r="BD242" i="1"/>
  <c r="BC242" i="1"/>
  <c r="BB242" i="1"/>
  <c r="BA242" i="1"/>
  <c r="AZ242" i="1"/>
  <c r="AY242" i="1"/>
  <c r="AX242" i="1"/>
  <c r="AN242" i="1"/>
  <c r="AL242" i="1"/>
  <c r="AH242" i="1"/>
  <c r="Y242" i="1"/>
  <c r="AG242" i="1" s="1"/>
  <c r="BP241" i="1"/>
  <c r="BO241" i="1"/>
  <c r="BN241" i="1"/>
  <c r="BM241" i="1"/>
  <c r="BL241" i="1"/>
  <c r="BK241" i="1"/>
  <c r="BJ241" i="1"/>
  <c r="BI241" i="1"/>
  <c r="BH241" i="1"/>
  <c r="BG241" i="1"/>
  <c r="BF241" i="1"/>
  <c r="BE241" i="1"/>
  <c r="BD241" i="1"/>
  <c r="BC241" i="1"/>
  <c r="BB241" i="1"/>
  <c r="BA241" i="1"/>
  <c r="AZ241" i="1"/>
  <c r="AY241" i="1"/>
  <c r="AX241" i="1"/>
  <c r="AN241" i="1"/>
  <c r="AO241" i="1" s="1"/>
  <c r="AM241" i="1"/>
  <c r="AL241" i="1"/>
  <c r="AH241" i="1"/>
  <c r="AI241" i="1" s="1"/>
  <c r="AG241" i="1"/>
  <c r="AE241" i="1"/>
  <c r="AC241" i="1"/>
  <c r="AA241" i="1"/>
  <c r="Y241" i="1"/>
  <c r="AK241" i="1" s="1"/>
  <c r="BP240" i="1"/>
  <c r="BO240" i="1"/>
  <c r="BN240" i="1"/>
  <c r="BM240" i="1"/>
  <c r="BL240" i="1"/>
  <c r="BK240" i="1"/>
  <c r="BJ240" i="1"/>
  <c r="BI240" i="1"/>
  <c r="BH240" i="1"/>
  <c r="BG240" i="1"/>
  <c r="BF240" i="1"/>
  <c r="BE240" i="1"/>
  <c r="BD240" i="1"/>
  <c r="BC240" i="1"/>
  <c r="BB240" i="1"/>
  <c r="BA240" i="1"/>
  <c r="AZ240" i="1"/>
  <c r="AY240" i="1"/>
  <c r="AX240" i="1"/>
  <c r="AN240" i="1"/>
  <c r="AK240" i="1"/>
  <c r="AH240" i="1"/>
  <c r="AG240" i="1"/>
  <c r="Y240" i="1"/>
  <c r="AE240" i="1" s="1"/>
  <c r="W240" i="1"/>
  <c r="BP239" i="1"/>
  <c r="BO239" i="1"/>
  <c r="BN239" i="1"/>
  <c r="BM239" i="1"/>
  <c r="BL239" i="1"/>
  <c r="BK239" i="1"/>
  <c r="BJ239" i="1"/>
  <c r="BI239" i="1"/>
  <c r="BH239" i="1"/>
  <c r="BG239" i="1"/>
  <c r="BF239" i="1"/>
  <c r="BE239" i="1"/>
  <c r="BD239" i="1"/>
  <c r="BC239" i="1"/>
  <c r="BB239" i="1"/>
  <c r="BA239" i="1"/>
  <c r="AZ239" i="1"/>
  <c r="AY239" i="1"/>
  <c r="AX239" i="1"/>
  <c r="AN239" i="1"/>
  <c r="AL239" i="1"/>
  <c r="AM239" i="1" s="1"/>
  <c r="AH239" i="1"/>
  <c r="AA239" i="1"/>
  <c r="Y239" i="1"/>
  <c r="AK239" i="1" s="1"/>
  <c r="BP238" i="1"/>
  <c r="BO238" i="1"/>
  <c r="BN238" i="1"/>
  <c r="BM238" i="1"/>
  <c r="BL238" i="1"/>
  <c r="BK238" i="1"/>
  <c r="BJ238" i="1"/>
  <c r="BI238" i="1"/>
  <c r="BH238" i="1"/>
  <c r="BG238" i="1"/>
  <c r="BF238" i="1"/>
  <c r="BE238" i="1"/>
  <c r="BD238" i="1"/>
  <c r="BC238" i="1"/>
  <c r="BB238" i="1"/>
  <c r="BA238" i="1"/>
  <c r="AZ238" i="1"/>
  <c r="AY238" i="1"/>
  <c r="AX238" i="1"/>
  <c r="AN238" i="1"/>
  <c r="AH238" i="1"/>
  <c r="Y238" i="1"/>
  <c r="AA238" i="1" s="1"/>
  <c r="BP237" i="1"/>
  <c r="BO237" i="1"/>
  <c r="BN237" i="1"/>
  <c r="BM237" i="1"/>
  <c r="BL237" i="1"/>
  <c r="BK237" i="1"/>
  <c r="BJ237" i="1"/>
  <c r="BI237" i="1"/>
  <c r="BH237" i="1"/>
  <c r="BG237" i="1"/>
  <c r="BF237" i="1"/>
  <c r="BE237" i="1"/>
  <c r="BD237" i="1"/>
  <c r="BC237" i="1"/>
  <c r="BB237" i="1"/>
  <c r="BA237" i="1"/>
  <c r="AZ237" i="1"/>
  <c r="AY237" i="1"/>
  <c r="AX237" i="1"/>
  <c r="AO237" i="1"/>
  <c r="AN237" i="1"/>
  <c r="AL237" i="1"/>
  <c r="AM237" i="1" s="1"/>
  <c r="AI237" i="1"/>
  <c r="AH237" i="1"/>
  <c r="AE237" i="1"/>
  <c r="AA237" i="1"/>
  <c r="Y237" i="1"/>
  <c r="AG237" i="1" s="1"/>
  <c r="BP236" i="1"/>
  <c r="BO236" i="1"/>
  <c r="BN236" i="1"/>
  <c r="BM236" i="1"/>
  <c r="BL236" i="1"/>
  <c r="BK236" i="1"/>
  <c r="BJ236" i="1"/>
  <c r="BI236" i="1"/>
  <c r="BH236" i="1"/>
  <c r="BG236" i="1"/>
  <c r="BF236" i="1"/>
  <c r="BE236" i="1"/>
  <c r="BD236" i="1"/>
  <c r="BC236" i="1"/>
  <c r="BB236" i="1"/>
  <c r="BA236" i="1"/>
  <c r="AZ236" i="1"/>
  <c r="AY236" i="1"/>
  <c r="AX236" i="1"/>
  <c r="AO236" i="1"/>
  <c r="AN236" i="1"/>
  <c r="AL236" i="1"/>
  <c r="AI236" i="1"/>
  <c r="AH236" i="1"/>
  <c r="AE236" i="1"/>
  <c r="Y236" i="1"/>
  <c r="AC236" i="1" s="1"/>
  <c r="BP235" i="1"/>
  <c r="BO235" i="1"/>
  <c r="BN235" i="1"/>
  <c r="BM235" i="1"/>
  <c r="BL235" i="1"/>
  <c r="BK235" i="1"/>
  <c r="BJ235" i="1"/>
  <c r="BI235" i="1"/>
  <c r="BH235" i="1"/>
  <c r="BG235" i="1"/>
  <c r="BF235" i="1"/>
  <c r="BE235" i="1"/>
  <c r="BD235" i="1"/>
  <c r="BC235" i="1"/>
  <c r="BB235" i="1"/>
  <c r="BA235" i="1"/>
  <c r="AZ235" i="1"/>
  <c r="AY235" i="1"/>
  <c r="AX235" i="1"/>
  <c r="AN235" i="1"/>
  <c r="AO235" i="1" s="1"/>
  <c r="AL235" i="1"/>
  <c r="AK235" i="1"/>
  <c r="AH235" i="1"/>
  <c r="AG235" i="1"/>
  <c r="AE235" i="1"/>
  <c r="AC235" i="1"/>
  <c r="Y235" i="1"/>
  <c r="AI235" i="1" s="1"/>
  <c r="W235" i="1"/>
  <c r="BP234" i="1"/>
  <c r="BO234" i="1"/>
  <c r="BN234" i="1"/>
  <c r="BM234" i="1"/>
  <c r="BL234" i="1"/>
  <c r="BK234" i="1"/>
  <c r="BJ234" i="1"/>
  <c r="BI234" i="1"/>
  <c r="BH234" i="1"/>
  <c r="BG234" i="1"/>
  <c r="BF234" i="1"/>
  <c r="BE234" i="1"/>
  <c r="BD234" i="1"/>
  <c r="BC234" i="1"/>
  <c r="BB234" i="1"/>
  <c r="BA234" i="1"/>
  <c r="AZ234" i="1"/>
  <c r="AY234" i="1"/>
  <c r="AX234" i="1"/>
  <c r="AN234" i="1"/>
  <c r="AL234" i="1"/>
  <c r="AI234" i="1"/>
  <c r="AH234" i="1"/>
  <c r="Y234" i="1"/>
  <c r="AO234" i="1" s="1"/>
  <c r="BP233" i="1"/>
  <c r="BO233" i="1"/>
  <c r="BN233" i="1"/>
  <c r="BM233" i="1"/>
  <c r="BL233" i="1"/>
  <c r="BK233" i="1"/>
  <c r="BJ233" i="1"/>
  <c r="BI233" i="1"/>
  <c r="BH233" i="1"/>
  <c r="BG233" i="1"/>
  <c r="BF233" i="1"/>
  <c r="BE233" i="1"/>
  <c r="BD233" i="1"/>
  <c r="BC233" i="1"/>
  <c r="BB233" i="1"/>
  <c r="BA233" i="1"/>
  <c r="AZ233" i="1"/>
  <c r="AY233" i="1"/>
  <c r="AX233" i="1"/>
  <c r="AN233" i="1"/>
  <c r="AL233" i="1"/>
  <c r="AK233" i="1"/>
  <c r="AH233" i="1"/>
  <c r="AG233" i="1"/>
  <c r="AC233" i="1"/>
  <c r="Y233" i="1"/>
  <c r="AI233" i="1" s="1"/>
  <c r="W233" i="1"/>
  <c r="BP232" i="1"/>
  <c r="BO232" i="1"/>
  <c r="BN232" i="1"/>
  <c r="BM232" i="1"/>
  <c r="BL232" i="1"/>
  <c r="BK232" i="1"/>
  <c r="BJ232" i="1"/>
  <c r="BI232" i="1"/>
  <c r="BH232" i="1"/>
  <c r="BG232" i="1"/>
  <c r="BF232" i="1"/>
  <c r="BE232" i="1"/>
  <c r="BD232" i="1"/>
  <c r="BC232" i="1"/>
  <c r="BB232" i="1"/>
  <c r="BA232" i="1"/>
  <c r="AZ232" i="1"/>
  <c r="AY232" i="1"/>
  <c r="AX232" i="1"/>
  <c r="AN232" i="1"/>
  <c r="AL232" i="1"/>
  <c r="AI232" i="1"/>
  <c r="AH232" i="1"/>
  <c r="AE232" i="1"/>
  <c r="Y232" i="1"/>
  <c r="AO232" i="1" s="1"/>
  <c r="BP231" i="1"/>
  <c r="BO231" i="1"/>
  <c r="BN231" i="1"/>
  <c r="BM231" i="1"/>
  <c r="BL231" i="1"/>
  <c r="BK231" i="1"/>
  <c r="BJ231" i="1"/>
  <c r="BI231" i="1"/>
  <c r="BH231" i="1"/>
  <c r="BG231" i="1"/>
  <c r="BF231" i="1"/>
  <c r="BE231" i="1"/>
  <c r="BD231" i="1"/>
  <c r="BC231" i="1"/>
  <c r="BB231" i="1"/>
  <c r="BA231" i="1"/>
  <c r="AZ231" i="1"/>
  <c r="AY231" i="1"/>
  <c r="AX231" i="1"/>
  <c r="AN231" i="1"/>
  <c r="AL231" i="1"/>
  <c r="AH231" i="1"/>
  <c r="Y231" i="1"/>
  <c r="BP230" i="1"/>
  <c r="BO230" i="1"/>
  <c r="BN230" i="1"/>
  <c r="BM230" i="1"/>
  <c r="BL230" i="1"/>
  <c r="BK230" i="1"/>
  <c r="BJ230" i="1"/>
  <c r="BI230" i="1"/>
  <c r="BH230" i="1"/>
  <c r="BG230" i="1"/>
  <c r="BF230" i="1"/>
  <c r="BE230" i="1"/>
  <c r="BD230" i="1"/>
  <c r="BC230" i="1"/>
  <c r="BB230" i="1"/>
  <c r="BA230" i="1"/>
  <c r="AZ230" i="1"/>
  <c r="AY230" i="1"/>
  <c r="AX230" i="1"/>
  <c r="AN230" i="1"/>
  <c r="AL230" i="1"/>
  <c r="AH230" i="1"/>
  <c r="Y230" i="1"/>
  <c r="BP229" i="1"/>
  <c r="BO229" i="1"/>
  <c r="BN229" i="1"/>
  <c r="BM229" i="1"/>
  <c r="BL229" i="1"/>
  <c r="BK229" i="1"/>
  <c r="BJ229" i="1"/>
  <c r="BI229" i="1"/>
  <c r="BH229" i="1"/>
  <c r="BG229" i="1"/>
  <c r="BF229" i="1"/>
  <c r="BE229" i="1"/>
  <c r="BD229" i="1"/>
  <c r="BC229" i="1"/>
  <c r="BB229" i="1"/>
  <c r="BA229" i="1"/>
  <c r="AZ229" i="1"/>
  <c r="AY229" i="1"/>
  <c r="AX229" i="1"/>
  <c r="AN229" i="1"/>
  <c r="AL229" i="1"/>
  <c r="AH229" i="1"/>
  <c r="AG229" i="1"/>
  <c r="Y229" i="1"/>
  <c r="W229" i="1" s="1"/>
  <c r="BP228" i="1"/>
  <c r="BO228" i="1"/>
  <c r="BN228" i="1"/>
  <c r="BM228" i="1"/>
  <c r="BL228" i="1"/>
  <c r="BK228" i="1"/>
  <c r="BJ228" i="1"/>
  <c r="BI228" i="1"/>
  <c r="BH228" i="1"/>
  <c r="BG228" i="1"/>
  <c r="BF228" i="1"/>
  <c r="BE228" i="1"/>
  <c r="BD228" i="1"/>
  <c r="BC228" i="1"/>
  <c r="BB228" i="1"/>
  <c r="BA228" i="1"/>
  <c r="AZ228" i="1"/>
  <c r="AY228" i="1"/>
  <c r="AX228" i="1"/>
  <c r="AN228" i="1"/>
  <c r="AO228" i="1" s="1"/>
  <c r="AL228" i="1"/>
  <c r="AH228" i="1"/>
  <c r="Y228" i="1"/>
  <c r="BP227" i="1"/>
  <c r="BO227" i="1"/>
  <c r="BN227" i="1"/>
  <c r="BM227" i="1"/>
  <c r="BL227" i="1"/>
  <c r="BK227" i="1"/>
  <c r="BJ227" i="1"/>
  <c r="BI227" i="1"/>
  <c r="BH227" i="1"/>
  <c r="BG227" i="1"/>
  <c r="BF227" i="1"/>
  <c r="BE227" i="1"/>
  <c r="BD227" i="1"/>
  <c r="BC227" i="1"/>
  <c r="BB227" i="1"/>
  <c r="BA227" i="1"/>
  <c r="AZ227" i="1"/>
  <c r="AY227" i="1"/>
  <c r="AX227" i="1"/>
  <c r="AN227" i="1"/>
  <c r="AL227" i="1"/>
  <c r="AK227" i="1"/>
  <c r="AH227" i="1"/>
  <c r="AG227" i="1"/>
  <c r="AC227" i="1"/>
  <c r="Y227" i="1"/>
  <c r="W227" i="1"/>
  <c r="BP226" i="1"/>
  <c r="BO226" i="1"/>
  <c r="BN226" i="1"/>
  <c r="BM226" i="1"/>
  <c r="BL226" i="1"/>
  <c r="BK226" i="1"/>
  <c r="BJ226" i="1"/>
  <c r="BI226" i="1"/>
  <c r="BH226" i="1"/>
  <c r="BG226" i="1"/>
  <c r="BF226" i="1"/>
  <c r="BE226" i="1"/>
  <c r="BD226" i="1"/>
  <c r="BC226" i="1"/>
  <c r="BB226" i="1"/>
  <c r="BA226" i="1"/>
  <c r="AZ226" i="1"/>
  <c r="AY226" i="1"/>
  <c r="AX226" i="1"/>
  <c r="AN226" i="1"/>
  <c r="AL226" i="1"/>
  <c r="AI226" i="1"/>
  <c r="AH226" i="1"/>
  <c r="Y226" i="1"/>
  <c r="BP225" i="1"/>
  <c r="BO225" i="1"/>
  <c r="BN225" i="1"/>
  <c r="BM225" i="1"/>
  <c r="BL225" i="1"/>
  <c r="BK225" i="1"/>
  <c r="BJ225" i="1"/>
  <c r="BI225" i="1"/>
  <c r="BH225" i="1"/>
  <c r="BG225" i="1"/>
  <c r="BF225" i="1"/>
  <c r="BE225" i="1"/>
  <c r="BD225" i="1"/>
  <c r="BC225" i="1"/>
  <c r="BB225" i="1"/>
  <c r="BA225" i="1"/>
  <c r="AZ225" i="1"/>
  <c r="AY225" i="1"/>
  <c r="AX225" i="1"/>
  <c r="AN225" i="1"/>
  <c r="AL225" i="1"/>
  <c r="AH225" i="1"/>
  <c r="Y225" i="1"/>
  <c r="BP224" i="1"/>
  <c r="BO224" i="1"/>
  <c r="BN224" i="1"/>
  <c r="BM224" i="1"/>
  <c r="BL224" i="1"/>
  <c r="BK224" i="1"/>
  <c r="BJ224" i="1"/>
  <c r="BI224" i="1"/>
  <c r="BH224" i="1"/>
  <c r="BG224" i="1"/>
  <c r="BF224" i="1"/>
  <c r="BE224" i="1"/>
  <c r="BD224" i="1"/>
  <c r="BC224" i="1"/>
  <c r="BB224" i="1"/>
  <c r="BA224" i="1"/>
  <c r="AZ224" i="1"/>
  <c r="AY224" i="1"/>
  <c r="AX224" i="1"/>
  <c r="AN224" i="1"/>
  <c r="AL224" i="1"/>
  <c r="AH224" i="1"/>
  <c r="AI224" i="1" s="1"/>
  <c r="Y224" i="1"/>
  <c r="AO224" i="1" s="1"/>
  <c r="BP223" i="1"/>
  <c r="BO223" i="1"/>
  <c r="BN223" i="1"/>
  <c r="BM223" i="1"/>
  <c r="BL223" i="1"/>
  <c r="BK223" i="1"/>
  <c r="BJ223" i="1"/>
  <c r="BI223" i="1"/>
  <c r="BH223" i="1"/>
  <c r="BG223" i="1"/>
  <c r="BF223" i="1"/>
  <c r="BE223" i="1"/>
  <c r="BD223" i="1"/>
  <c r="BC223" i="1"/>
  <c r="BB223" i="1"/>
  <c r="BA223" i="1"/>
  <c r="AZ223" i="1"/>
  <c r="AY223" i="1"/>
  <c r="AX223" i="1"/>
  <c r="AN223" i="1"/>
  <c r="AL223" i="1"/>
  <c r="AK223" i="1"/>
  <c r="AH223" i="1"/>
  <c r="AG223" i="1"/>
  <c r="AC223" i="1"/>
  <c r="Y223" i="1"/>
  <c r="AI223" i="1" s="1"/>
  <c r="W223" i="1"/>
  <c r="BP222" i="1"/>
  <c r="BO222" i="1"/>
  <c r="BN222" i="1"/>
  <c r="BM222" i="1"/>
  <c r="BL222" i="1"/>
  <c r="BK222" i="1"/>
  <c r="BJ222" i="1"/>
  <c r="BI222" i="1"/>
  <c r="BH222" i="1"/>
  <c r="BG222" i="1"/>
  <c r="BF222" i="1"/>
  <c r="BE222" i="1"/>
  <c r="BD222" i="1"/>
  <c r="BC222" i="1"/>
  <c r="BB222" i="1"/>
  <c r="BA222" i="1"/>
  <c r="AZ222" i="1"/>
  <c r="AY222" i="1"/>
  <c r="AX222" i="1"/>
  <c r="AN222" i="1"/>
  <c r="AL222" i="1"/>
  <c r="AH222" i="1"/>
  <c r="Y222" i="1"/>
  <c r="BP221" i="1"/>
  <c r="BO221" i="1"/>
  <c r="BN221" i="1"/>
  <c r="BM221" i="1"/>
  <c r="BL221" i="1"/>
  <c r="BK221" i="1"/>
  <c r="BJ221" i="1"/>
  <c r="BI221" i="1"/>
  <c r="BH221" i="1"/>
  <c r="BG221" i="1"/>
  <c r="BF221" i="1"/>
  <c r="BE221" i="1"/>
  <c r="BD221" i="1"/>
  <c r="BC221" i="1"/>
  <c r="BB221" i="1"/>
  <c r="BA221" i="1"/>
  <c r="AZ221" i="1"/>
  <c r="AY221" i="1"/>
  <c r="AX221" i="1"/>
  <c r="AN221" i="1"/>
  <c r="AL221" i="1"/>
  <c r="AH221" i="1"/>
  <c r="Y221" i="1"/>
  <c r="AM221" i="1" s="1"/>
  <c r="BP220" i="1"/>
  <c r="BO220" i="1"/>
  <c r="BN220" i="1"/>
  <c r="BM220" i="1"/>
  <c r="BL220" i="1"/>
  <c r="BK220" i="1"/>
  <c r="BJ220" i="1"/>
  <c r="BI220" i="1"/>
  <c r="BH220" i="1"/>
  <c r="BG220" i="1"/>
  <c r="BF220" i="1"/>
  <c r="BE220" i="1"/>
  <c r="BD220" i="1"/>
  <c r="BC220" i="1"/>
  <c r="BB220" i="1"/>
  <c r="BA220" i="1"/>
  <c r="AZ220" i="1"/>
  <c r="AY220" i="1"/>
  <c r="AX220" i="1"/>
  <c r="AN220" i="1"/>
  <c r="AL220" i="1"/>
  <c r="AH220" i="1"/>
  <c r="Y220" i="1"/>
  <c r="AO220" i="1" s="1"/>
  <c r="BP219" i="1"/>
  <c r="BO219" i="1"/>
  <c r="BN219" i="1"/>
  <c r="BM219" i="1"/>
  <c r="BL219" i="1"/>
  <c r="BK219" i="1"/>
  <c r="BJ219" i="1"/>
  <c r="BI219" i="1"/>
  <c r="BH219" i="1"/>
  <c r="BG219" i="1"/>
  <c r="BF219" i="1"/>
  <c r="BE219" i="1"/>
  <c r="BD219" i="1"/>
  <c r="BC219" i="1"/>
  <c r="BB219" i="1"/>
  <c r="BA219" i="1"/>
  <c r="AZ219" i="1"/>
  <c r="AY219" i="1"/>
  <c r="AX219" i="1"/>
  <c r="AN219" i="1"/>
  <c r="AL219" i="1"/>
  <c r="AK219" i="1"/>
  <c r="AH219" i="1"/>
  <c r="AG219" i="1"/>
  <c r="AC219" i="1"/>
  <c r="Y219" i="1"/>
  <c r="AI219" i="1" s="1"/>
  <c r="W219" i="1"/>
  <c r="BP218" i="1"/>
  <c r="BO218" i="1"/>
  <c r="BN218" i="1"/>
  <c r="BM218" i="1"/>
  <c r="BL218" i="1"/>
  <c r="BK218" i="1"/>
  <c r="BJ218" i="1"/>
  <c r="BI218" i="1"/>
  <c r="BH218" i="1"/>
  <c r="BG218" i="1"/>
  <c r="BF218" i="1"/>
  <c r="BE218" i="1"/>
  <c r="BD218" i="1"/>
  <c r="BC218" i="1"/>
  <c r="BB218" i="1"/>
  <c r="BA218" i="1"/>
  <c r="AZ218" i="1"/>
  <c r="AY218" i="1"/>
  <c r="AX218" i="1"/>
  <c r="AN218" i="1"/>
  <c r="AL218" i="1"/>
  <c r="AH218" i="1"/>
  <c r="Y218" i="1"/>
  <c r="BP217" i="1"/>
  <c r="BO217" i="1"/>
  <c r="BN217" i="1"/>
  <c r="BM217" i="1"/>
  <c r="BL217" i="1"/>
  <c r="BK217" i="1"/>
  <c r="BJ217" i="1"/>
  <c r="BI217" i="1"/>
  <c r="BH217" i="1"/>
  <c r="BG217" i="1"/>
  <c r="BF217" i="1"/>
  <c r="BE217" i="1"/>
  <c r="BD217" i="1"/>
  <c r="BC217" i="1"/>
  <c r="BB217" i="1"/>
  <c r="BA217" i="1"/>
  <c r="AZ217" i="1"/>
  <c r="AY217" i="1"/>
  <c r="AX217" i="1"/>
  <c r="AN217" i="1"/>
  <c r="AL217" i="1"/>
  <c r="AK217" i="1"/>
  <c r="AH217" i="1"/>
  <c r="AG217" i="1"/>
  <c r="AC217" i="1"/>
  <c r="AA217" i="1"/>
  <c r="Y217" i="1"/>
  <c r="AI217" i="1" s="1"/>
  <c r="W217" i="1"/>
  <c r="BP216" i="1"/>
  <c r="BO216" i="1"/>
  <c r="BN216" i="1"/>
  <c r="BM216" i="1"/>
  <c r="BL216" i="1"/>
  <c r="BK216" i="1"/>
  <c r="BJ216" i="1"/>
  <c r="BI216" i="1"/>
  <c r="BH216" i="1"/>
  <c r="BG216" i="1"/>
  <c r="BF216" i="1"/>
  <c r="BE216" i="1"/>
  <c r="BD216" i="1"/>
  <c r="BC216" i="1"/>
  <c r="BB216" i="1"/>
  <c r="BA216" i="1"/>
  <c r="AZ216" i="1"/>
  <c r="AY216" i="1"/>
  <c r="AX216" i="1"/>
  <c r="AN216" i="1"/>
  <c r="AL216" i="1"/>
  <c r="AH216" i="1"/>
  <c r="Y216" i="1"/>
  <c r="AE216" i="1" s="1"/>
  <c r="BP215" i="1"/>
  <c r="BO215" i="1"/>
  <c r="BN215" i="1"/>
  <c r="BM215" i="1"/>
  <c r="BL215" i="1"/>
  <c r="BK215" i="1"/>
  <c r="BJ215" i="1"/>
  <c r="BI215" i="1"/>
  <c r="BH215" i="1"/>
  <c r="BG215" i="1"/>
  <c r="BF215" i="1"/>
  <c r="BE215" i="1"/>
  <c r="BD215" i="1"/>
  <c r="BC215" i="1"/>
  <c r="BB215" i="1"/>
  <c r="BA215" i="1"/>
  <c r="AZ215" i="1"/>
  <c r="AY215" i="1"/>
  <c r="AX215" i="1"/>
  <c r="AN215" i="1"/>
  <c r="AO215" i="1" s="1"/>
  <c r="AM215" i="1"/>
  <c r="AL215" i="1"/>
  <c r="AK215" i="1"/>
  <c r="AH215" i="1"/>
  <c r="AG215" i="1"/>
  <c r="AE215" i="1"/>
  <c r="AC215" i="1"/>
  <c r="AA215" i="1"/>
  <c r="Y215" i="1"/>
  <c r="W215" i="1"/>
  <c r="BP214" i="1"/>
  <c r="BO214" i="1"/>
  <c r="BN214" i="1"/>
  <c r="BM214" i="1"/>
  <c r="BL214" i="1"/>
  <c r="BK214" i="1"/>
  <c r="BJ214" i="1"/>
  <c r="BI214" i="1"/>
  <c r="BH214" i="1"/>
  <c r="BG214" i="1"/>
  <c r="BF214" i="1"/>
  <c r="BE214" i="1"/>
  <c r="BD214" i="1"/>
  <c r="BC214" i="1"/>
  <c r="BB214" i="1"/>
  <c r="BA214" i="1"/>
  <c r="AZ214" i="1"/>
  <c r="AY214" i="1"/>
  <c r="AX214" i="1"/>
  <c r="AN214" i="1"/>
  <c r="AL214" i="1"/>
  <c r="AK214" i="1"/>
  <c r="AH214" i="1"/>
  <c r="Y214" i="1"/>
  <c r="AG214" i="1" s="1"/>
  <c r="W214" i="1"/>
  <c r="BP213" i="1"/>
  <c r="BO213" i="1"/>
  <c r="BN213" i="1"/>
  <c r="BM213" i="1"/>
  <c r="BL213" i="1"/>
  <c r="BK213" i="1"/>
  <c r="BJ213" i="1"/>
  <c r="BI213" i="1"/>
  <c r="BH213" i="1"/>
  <c r="BG213" i="1"/>
  <c r="BF213" i="1"/>
  <c r="BE213" i="1"/>
  <c r="BD213" i="1"/>
  <c r="BC213" i="1"/>
  <c r="BB213" i="1"/>
  <c r="BA213" i="1"/>
  <c r="AZ213" i="1"/>
  <c r="AY213" i="1"/>
  <c r="AX213" i="1"/>
  <c r="AN213" i="1"/>
  <c r="AO213" i="1" s="1"/>
  <c r="AM213" i="1"/>
  <c r="AL213" i="1"/>
  <c r="AK213" i="1"/>
  <c r="AH213" i="1"/>
  <c r="AG213" i="1"/>
  <c r="AE213" i="1"/>
  <c r="AC213" i="1"/>
  <c r="AA213" i="1"/>
  <c r="Y213" i="1"/>
  <c r="W213" i="1"/>
  <c r="BP212" i="1"/>
  <c r="BO212" i="1"/>
  <c r="BN212" i="1"/>
  <c r="BM212" i="1"/>
  <c r="BL212" i="1"/>
  <c r="BK212" i="1"/>
  <c r="BJ212" i="1"/>
  <c r="BI212" i="1"/>
  <c r="BH212" i="1"/>
  <c r="BG212" i="1"/>
  <c r="BF212" i="1"/>
  <c r="BE212" i="1"/>
  <c r="BD212" i="1"/>
  <c r="BC212" i="1"/>
  <c r="BB212" i="1"/>
  <c r="BA212" i="1"/>
  <c r="AZ212" i="1"/>
  <c r="AY212" i="1"/>
  <c r="AX212" i="1"/>
  <c r="AN212" i="1"/>
  <c r="AL212" i="1"/>
  <c r="AK212" i="1"/>
  <c r="AH212" i="1"/>
  <c r="Y212" i="1"/>
  <c r="AG212" i="1" s="1"/>
  <c r="W212" i="1"/>
  <c r="BP211" i="1"/>
  <c r="BO211" i="1"/>
  <c r="BN211" i="1"/>
  <c r="BM211" i="1"/>
  <c r="BL211" i="1"/>
  <c r="BK211" i="1"/>
  <c r="BJ211" i="1"/>
  <c r="BI211" i="1"/>
  <c r="BH211" i="1"/>
  <c r="BG211" i="1"/>
  <c r="BF211" i="1"/>
  <c r="BE211" i="1"/>
  <c r="BD211" i="1"/>
  <c r="BC211" i="1"/>
  <c r="BB211" i="1"/>
  <c r="BA211" i="1"/>
  <c r="AZ211" i="1"/>
  <c r="AY211" i="1"/>
  <c r="AX211" i="1"/>
  <c r="AN211" i="1"/>
  <c r="AO211" i="1" s="1"/>
  <c r="AM211" i="1"/>
  <c r="AL211" i="1"/>
  <c r="AK211" i="1"/>
  <c r="AH211" i="1"/>
  <c r="AG211" i="1"/>
  <c r="AE211" i="1"/>
  <c r="AC211" i="1"/>
  <c r="AA211" i="1"/>
  <c r="Y211" i="1"/>
  <c r="W211" i="1"/>
  <c r="BP210" i="1"/>
  <c r="BO210" i="1"/>
  <c r="BN210" i="1"/>
  <c r="BM210" i="1"/>
  <c r="BL210" i="1"/>
  <c r="BK210" i="1"/>
  <c r="BJ210" i="1"/>
  <c r="BI210" i="1"/>
  <c r="BH210" i="1"/>
  <c r="BG210" i="1"/>
  <c r="BF210" i="1"/>
  <c r="BE210" i="1"/>
  <c r="BD210" i="1"/>
  <c r="BC210" i="1"/>
  <c r="BB210" i="1"/>
  <c r="BA210" i="1"/>
  <c r="AZ210" i="1"/>
  <c r="AY210" i="1"/>
  <c r="AX210" i="1"/>
  <c r="AN210" i="1"/>
  <c r="AL210" i="1"/>
  <c r="AK210" i="1"/>
  <c r="AH210" i="1"/>
  <c r="Y210" i="1"/>
  <c r="AG210" i="1" s="1"/>
  <c r="W210" i="1"/>
  <c r="BP209" i="1"/>
  <c r="BO209" i="1"/>
  <c r="BN209" i="1"/>
  <c r="BM209" i="1"/>
  <c r="BL209" i="1"/>
  <c r="BK209" i="1"/>
  <c r="BJ209" i="1"/>
  <c r="BI209" i="1"/>
  <c r="BH209" i="1"/>
  <c r="BG209" i="1"/>
  <c r="BF209" i="1"/>
  <c r="BE209" i="1"/>
  <c r="BD209" i="1"/>
  <c r="BC209" i="1"/>
  <c r="BB209" i="1"/>
  <c r="BA209" i="1"/>
  <c r="AZ209" i="1"/>
  <c r="AY209" i="1"/>
  <c r="AX209" i="1"/>
  <c r="AN209" i="1"/>
  <c r="AO209" i="1" s="1"/>
  <c r="AM209" i="1"/>
  <c r="AL209" i="1"/>
  <c r="AK209" i="1"/>
  <c r="AH209" i="1"/>
  <c r="AG209" i="1"/>
  <c r="AE209" i="1"/>
  <c r="AC209" i="1"/>
  <c r="AA209" i="1"/>
  <c r="Y209" i="1"/>
  <c r="W209" i="1"/>
  <c r="BP208" i="1"/>
  <c r="BO208" i="1"/>
  <c r="BN208" i="1"/>
  <c r="BM208" i="1"/>
  <c r="BL208" i="1"/>
  <c r="BK208" i="1"/>
  <c r="BJ208" i="1"/>
  <c r="BI208" i="1"/>
  <c r="BH208" i="1"/>
  <c r="BG208" i="1"/>
  <c r="BF208" i="1"/>
  <c r="BE208" i="1"/>
  <c r="BD208" i="1"/>
  <c r="BC208" i="1"/>
  <c r="BB208" i="1"/>
  <c r="BA208" i="1"/>
  <c r="AZ208" i="1"/>
  <c r="AY208" i="1"/>
  <c r="AX208" i="1"/>
  <c r="AN208" i="1"/>
  <c r="AL208" i="1"/>
  <c r="AK208" i="1"/>
  <c r="AH208" i="1"/>
  <c r="Y208" i="1"/>
  <c r="AG208" i="1" s="1"/>
  <c r="W208" i="1"/>
  <c r="BP207" i="1"/>
  <c r="BO207" i="1"/>
  <c r="BN207" i="1"/>
  <c r="BM207" i="1"/>
  <c r="BL207" i="1"/>
  <c r="BK207" i="1"/>
  <c r="BJ207" i="1"/>
  <c r="BI207" i="1"/>
  <c r="BH207" i="1"/>
  <c r="BG207" i="1"/>
  <c r="BF207" i="1"/>
  <c r="BE207" i="1"/>
  <c r="BD207" i="1"/>
  <c r="BC207" i="1"/>
  <c r="BB207" i="1"/>
  <c r="BA207" i="1"/>
  <c r="AZ207" i="1"/>
  <c r="AY207" i="1"/>
  <c r="AX207" i="1"/>
  <c r="AN207" i="1"/>
  <c r="AL207" i="1"/>
  <c r="AH207" i="1"/>
  <c r="AE207" i="1"/>
  <c r="AC207" i="1"/>
  <c r="Y207" i="1"/>
  <c r="AK207" i="1" s="1"/>
  <c r="BP206" i="1"/>
  <c r="BO206" i="1"/>
  <c r="BN206" i="1"/>
  <c r="BM206" i="1"/>
  <c r="BL206" i="1"/>
  <c r="BK206" i="1"/>
  <c r="BJ206" i="1"/>
  <c r="BI206" i="1"/>
  <c r="BH206" i="1"/>
  <c r="BG206" i="1"/>
  <c r="BF206" i="1"/>
  <c r="BE206" i="1"/>
  <c r="BD206" i="1"/>
  <c r="BC206" i="1"/>
  <c r="BB206" i="1"/>
  <c r="BA206" i="1"/>
  <c r="AZ206" i="1"/>
  <c r="AY206" i="1"/>
  <c r="AX206" i="1"/>
  <c r="AN206" i="1"/>
  <c r="AL206" i="1"/>
  <c r="AK206" i="1"/>
  <c r="AH206" i="1"/>
  <c r="Y206" i="1"/>
  <c r="AG206" i="1" s="1"/>
  <c r="W206" i="1"/>
  <c r="BP205" i="1"/>
  <c r="BO205" i="1"/>
  <c r="BN205" i="1"/>
  <c r="BM205" i="1"/>
  <c r="BL205" i="1"/>
  <c r="BK205" i="1"/>
  <c r="BJ205" i="1"/>
  <c r="BI205" i="1"/>
  <c r="BH205" i="1"/>
  <c r="BG205" i="1"/>
  <c r="BF205" i="1"/>
  <c r="BE205" i="1"/>
  <c r="BD205" i="1"/>
  <c r="BC205" i="1"/>
  <c r="BB205" i="1"/>
  <c r="BA205" i="1"/>
  <c r="AZ205" i="1"/>
  <c r="AY205" i="1"/>
  <c r="AX205" i="1"/>
  <c r="AN205" i="1"/>
  <c r="AL205" i="1"/>
  <c r="AH205" i="1"/>
  <c r="Y205" i="1"/>
  <c r="AM205" i="1" s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BD204" i="1"/>
  <c r="BC204" i="1"/>
  <c r="BB204" i="1"/>
  <c r="BA204" i="1"/>
  <c r="AZ204" i="1"/>
  <c r="AY204" i="1"/>
  <c r="AX204" i="1"/>
  <c r="AN204" i="1"/>
  <c r="AL204" i="1"/>
  <c r="AH204" i="1"/>
  <c r="Y204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BD203" i="1"/>
  <c r="BC203" i="1"/>
  <c r="BB203" i="1"/>
  <c r="BA203" i="1"/>
  <c r="AZ203" i="1"/>
  <c r="AY203" i="1"/>
  <c r="AX203" i="1"/>
  <c r="AN203" i="1"/>
  <c r="AL203" i="1"/>
  <c r="AM203" i="1" s="1"/>
  <c r="AH203" i="1"/>
  <c r="AI203" i="1" s="1"/>
  <c r="AC203" i="1"/>
  <c r="Y203" i="1"/>
  <c r="AG203" i="1" s="1"/>
  <c r="W203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N202" i="1"/>
  <c r="AL202" i="1"/>
  <c r="AK202" i="1"/>
  <c r="AH202" i="1"/>
  <c r="AI202" i="1" s="1"/>
  <c r="AE202" i="1"/>
  <c r="AA202" i="1"/>
  <c r="Y202" i="1"/>
  <c r="AG202" i="1" s="1"/>
  <c r="W202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N201" i="1"/>
  <c r="AM201" i="1"/>
  <c r="AL201" i="1"/>
  <c r="AH201" i="1"/>
  <c r="AI201" i="1" s="1"/>
  <c r="AE201" i="1"/>
  <c r="Y201" i="1"/>
  <c r="AG201" i="1" s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N200" i="1"/>
  <c r="AL200" i="1"/>
  <c r="AH200" i="1"/>
  <c r="Y200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N199" i="1"/>
  <c r="AL199" i="1"/>
  <c r="AH199" i="1"/>
  <c r="Y199" i="1"/>
  <c r="AC199" i="1" s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N198" i="1"/>
  <c r="AL198" i="1"/>
  <c r="AH198" i="1"/>
  <c r="Y198" i="1"/>
  <c r="AG198" i="1" s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N197" i="1"/>
  <c r="AL197" i="1"/>
  <c r="AH197" i="1"/>
  <c r="AE197" i="1"/>
  <c r="AC197" i="1"/>
  <c r="Y197" i="1"/>
  <c r="AG197" i="1" s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N196" i="1"/>
  <c r="AL196" i="1"/>
  <c r="AH196" i="1"/>
  <c r="Y196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N195" i="1"/>
  <c r="AL195" i="1"/>
  <c r="AH195" i="1"/>
  <c r="Y195" i="1"/>
  <c r="AK195" i="1" s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O194" i="1"/>
  <c r="AN194" i="1"/>
  <c r="AL194" i="1"/>
  <c r="AK194" i="1"/>
  <c r="AH194" i="1"/>
  <c r="AE194" i="1"/>
  <c r="AA194" i="1"/>
  <c r="Y194" i="1"/>
  <c r="AG194" i="1" s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N193" i="1"/>
  <c r="AL193" i="1"/>
  <c r="AH193" i="1"/>
  <c r="AG193" i="1"/>
  <c r="Y193" i="1"/>
  <c r="AE193" i="1" s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N192" i="1"/>
  <c r="AL192" i="1"/>
  <c r="AH192" i="1"/>
  <c r="AE192" i="1"/>
  <c r="AC192" i="1"/>
  <c r="Y192" i="1"/>
  <c r="AG192" i="1" s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N191" i="1"/>
  <c r="AL191" i="1"/>
  <c r="AH191" i="1"/>
  <c r="AI191" i="1" s="1"/>
  <c r="Y191" i="1"/>
  <c r="AG191" i="1" s="1"/>
  <c r="W191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O190" i="1"/>
  <c r="AN190" i="1"/>
  <c r="AL190" i="1"/>
  <c r="AK190" i="1"/>
  <c r="AH190" i="1"/>
  <c r="AE190" i="1"/>
  <c r="AC190" i="1"/>
  <c r="AA190" i="1"/>
  <c r="Y190" i="1"/>
  <c r="AG190" i="1" s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O189" i="1"/>
  <c r="AN189" i="1"/>
  <c r="AL189" i="1"/>
  <c r="AM189" i="1" s="1"/>
  <c r="AH189" i="1"/>
  <c r="AI189" i="1" s="1"/>
  <c r="AE189" i="1"/>
  <c r="AA189" i="1"/>
  <c r="Y189" i="1"/>
  <c r="AG189" i="1" s="1"/>
  <c r="W189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O188" i="1"/>
  <c r="AN188" i="1"/>
  <c r="AM188" i="1"/>
  <c r="AL188" i="1"/>
  <c r="AK188" i="1"/>
  <c r="AH188" i="1"/>
  <c r="AC188" i="1"/>
  <c r="AA188" i="1"/>
  <c r="Y188" i="1"/>
  <c r="AG188" i="1" s="1"/>
  <c r="W188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N187" i="1"/>
  <c r="AL187" i="1"/>
  <c r="AM187" i="1" s="1"/>
  <c r="AK187" i="1"/>
  <c r="AH187" i="1"/>
  <c r="AE187" i="1"/>
  <c r="Y187" i="1"/>
  <c r="AG187" i="1" s="1"/>
  <c r="W187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N186" i="1"/>
  <c r="AL186" i="1"/>
  <c r="AH186" i="1"/>
  <c r="AI186" i="1" s="1"/>
  <c r="Y186" i="1"/>
  <c r="AG186" i="1" s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N185" i="1"/>
  <c r="AL185" i="1"/>
  <c r="AH185" i="1"/>
  <c r="AE185" i="1"/>
  <c r="AC185" i="1"/>
  <c r="Y185" i="1"/>
  <c r="AK185" i="1" s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N184" i="1"/>
  <c r="AM184" i="1"/>
  <c r="AL184" i="1"/>
  <c r="AH184" i="1"/>
  <c r="AG184" i="1"/>
  <c r="Y184" i="1"/>
  <c r="AC184" i="1" s="1"/>
  <c r="W184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N183" i="1"/>
  <c r="AL183" i="1"/>
  <c r="AH183" i="1"/>
  <c r="Y183" i="1"/>
  <c r="AC183" i="1" s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O182" i="1"/>
  <c r="AN182" i="1"/>
  <c r="AL182" i="1"/>
  <c r="AH182" i="1"/>
  <c r="Y182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N181" i="1"/>
  <c r="AL181" i="1"/>
  <c r="AK181" i="1"/>
  <c r="AH181" i="1"/>
  <c r="Y181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N180" i="1"/>
  <c r="AL180" i="1"/>
  <c r="AH180" i="1"/>
  <c r="AG180" i="1"/>
  <c r="AE180" i="1"/>
  <c r="Y180" i="1"/>
  <c r="AC180" i="1" s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N179" i="1"/>
  <c r="AL179" i="1"/>
  <c r="AH179" i="1"/>
  <c r="Y179" i="1"/>
  <c r="AC179" i="1" s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N178" i="1"/>
  <c r="AL178" i="1"/>
  <c r="AH178" i="1"/>
  <c r="Y178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N177" i="1"/>
  <c r="AL177" i="1"/>
  <c r="AH177" i="1"/>
  <c r="Y177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N176" i="1"/>
  <c r="AL176" i="1"/>
  <c r="AH176" i="1"/>
  <c r="Y176" i="1"/>
  <c r="AK176" i="1" s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N175" i="1"/>
  <c r="AL175" i="1"/>
  <c r="AH175" i="1"/>
  <c r="AG175" i="1"/>
  <c r="Y175" i="1"/>
  <c r="AK175" i="1" s="1"/>
  <c r="W175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N174" i="1"/>
  <c r="AL174" i="1"/>
  <c r="AH174" i="1"/>
  <c r="Y174" i="1"/>
  <c r="AK174" i="1" s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N173" i="1"/>
  <c r="AL173" i="1"/>
  <c r="AH173" i="1"/>
  <c r="AE173" i="1"/>
  <c r="AA173" i="1"/>
  <c r="Y173" i="1"/>
  <c r="AK173" i="1" s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N172" i="1"/>
  <c r="AL172" i="1"/>
  <c r="AI172" i="1"/>
  <c r="AH172" i="1"/>
  <c r="Y172" i="1"/>
  <c r="AG172" i="1" s="1"/>
  <c r="W172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N171" i="1"/>
  <c r="AM171" i="1"/>
  <c r="AL171" i="1"/>
  <c r="AH171" i="1"/>
  <c r="AG171" i="1"/>
  <c r="AE171" i="1"/>
  <c r="AC171" i="1"/>
  <c r="AA171" i="1"/>
  <c r="Y171" i="1"/>
  <c r="AK171" i="1" s="1"/>
  <c r="W171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N170" i="1"/>
  <c r="AL170" i="1"/>
  <c r="AH170" i="1"/>
  <c r="Y170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N169" i="1"/>
  <c r="AM169" i="1"/>
  <c r="AL169" i="1"/>
  <c r="AH169" i="1"/>
  <c r="AC169" i="1"/>
  <c r="AA169" i="1"/>
  <c r="Y169" i="1"/>
  <c r="AK169" i="1" s="1"/>
  <c r="W169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N168" i="1"/>
  <c r="AL168" i="1"/>
  <c r="AK168" i="1"/>
  <c r="AH168" i="1"/>
  <c r="Y168" i="1"/>
  <c r="AG168" i="1" s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S167" i="1"/>
  <c r="AQ167" i="1"/>
  <c r="AN167" i="1"/>
  <c r="AL167" i="1"/>
  <c r="AH167" i="1"/>
  <c r="Y167" i="1"/>
  <c r="W167" i="1" s="1"/>
  <c r="AC167" i="1" s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S166" i="1"/>
  <c r="AQ166" i="1"/>
  <c r="AL166" i="1"/>
  <c r="AK166" i="1"/>
  <c r="AH166" i="1"/>
  <c r="Y166" i="1"/>
  <c r="W166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O165" i="1"/>
  <c r="AN165" i="1"/>
  <c r="AL165" i="1"/>
  <c r="AH165" i="1"/>
  <c r="AG165" i="1"/>
  <c r="AC165" i="1"/>
  <c r="Y165" i="1"/>
  <c r="W165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N164" i="1"/>
  <c r="AL164" i="1"/>
  <c r="AK164" i="1"/>
  <c r="AH164" i="1"/>
  <c r="AI164" i="1" s="1"/>
  <c r="Y164" i="1"/>
  <c r="W164" i="1" s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N163" i="1"/>
  <c r="AL163" i="1"/>
  <c r="AH163" i="1"/>
  <c r="Y163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N162" i="1"/>
  <c r="AL162" i="1"/>
  <c r="AH162" i="1"/>
  <c r="Y162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N161" i="1"/>
  <c r="AL161" i="1"/>
  <c r="AH161" i="1"/>
  <c r="AG161" i="1"/>
  <c r="AE161" i="1"/>
  <c r="Y161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N160" i="1"/>
  <c r="AL160" i="1"/>
  <c r="AI160" i="1"/>
  <c r="AH160" i="1"/>
  <c r="Y160" i="1"/>
  <c r="W160" i="1" s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N159" i="1"/>
  <c r="AO159" i="1" s="1"/>
  <c r="AL159" i="1"/>
  <c r="AK159" i="1"/>
  <c r="AH159" i="1"/>
  <c r="AG159" i="1"/>
  <c r="AE159" i="1"/>
  <c r="Y159" i="1"/>
  <c r="AC159" i="1" s="1"/>
  <c r="W159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N158" i="1"/>
  <c r="AL158" i="1"/>
  <c r="AH158" i="1"/>
  <c r="Y158" i="1"/>
  <c r="W158" i="1" s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N157" i="1"/>
  <c r="AL157" i="1"/>
  <c r="AH157" i="1"/>
  <c r="Y157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N156" i="1"/>
  <c r="AL156" i="1"/>
  <c r="AH156" i="1"/>
  <c r="AA156" i="1"/>
  <c r="Y156" i="1"/>
  <c r="AM156" i="1" s="1"/>
  <c r="W156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N155" i="1"/>
  <c r="AL155" i="1"/>
  <c r="AH155" i="1"/>
  <c r="Y155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N154" i="1"/>
  <c r="AL154" i="1"/>
  <c r="AH154" i="1"/>
  <c r="Y154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N153" i="1"/>
  <c r="AL153" i="1"/>
  <c r="AH153" i="1"/>
  <c r="Y153" i="1"/>
  <c r="AC153" i="1" s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N152" i="1"/>
  <c r="AL152" i="1"/>
  <c r="AH152" i="1"/>
  <c r="Y152" i="1"/>
  <c r="AA152" i="1" s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N151" i="1"/>
  <c r="AL151" i="1"/>
  <c r="AH151" i="1"/>
  <c r="AG151" i="1"/>
  <c r="AE151" i="1"/>
  <c r="Y151" i="1"/>
  <c r="AC151" i="1" s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N150" i="1"/>
  <c r="AL150" i="1"/>
  <c r="AH150" i="1"/>
  <c r="AA150" i="1"/>
  <c r="Y150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N149" i="1"/>
  <c r="AO149" i="1" s="1"/>
  <c r="AL149" i="1"/>
  <c r="AH149" i="1"/>
  <c r="AE149" i="1"/>
  <c r="AA149" i="1"/>
  <c r="Y149" i="1"/>
  <c r="AC149" i="1" s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N148" i="1"/>
  <c r="AL148" i="1"/>
  <c r="AH148" i="1"/>
  <c r="Y148" i="1"/>
  <c r="AA148" i="1" s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N147" i="1"/>
  <c r="AO147" i="1" s="1"/>
  <c r="AL147" i="1"/>
  <c r="AH147" i="1"/>
  <c r="AE147" i="1"/>
  <c r="AA147" i="1"/>
  <c r="Y147" i="1"/>
  <c r="AC147" i="1" s="1"/>
  <c r="W147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N146" i="1"/>
  <c r="AL146" i="1"/>
  <c r="AH146" i="1"/>
  <c r="Y146" i="1"/>
  <c r="AA146" i="1" s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N145" i="1"/>
  <c r="AL145" i="1"/>
  <c r="AH145" i="1"/>
  <c r="AG145" i="1"/>
  <c r="Y145" i="1"/>
  <c r="W145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N144" i="1"/>
  <c r="AL144" i="1"/>
  <c r="AK144" i="1"/>
  <c r="AH144" i="1"/>
  <c r="Y144" i="1"/>
  <c r="W144" i="1" s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N143" i="1"/>
  <c r="AL143" i="1"/>
  <c r="AH143" i="1"/>
  <c r="AG143" i="1"/>
  <c r="AA143" i="1"/>
  <c r="Y143" i="1"/>
  <c r="AC143" i="1" s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N142" i="1"/>
  <c r="AO142" i="1" s="1"/>
  <c r="AL142" i="1"/>
  <c r="AK142" i="1"/>
  <c r="AI142" i="1"/>
  <c r="AH142" i="1"/>
  <c r="AG142" i="1"/>
  <c r="AE142" i="1"/>
  <c r="AC142" i="1"/>
  <c r="AA142" i="1"/>
  <c r="Y142" i="1"/>
  <c r="AM142" i="1" s="1"/>
  <c r="W142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N141" i="1"/>
  <c r="AL141" i="1"/>
  <c r="AH141" i="1"/>
  <c r="Y141" i="1"/>
  <c r="W141" i="1" s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O140" i="1"/>
  <c r="AN140" i="1"/>
  <c r="AL140" i="1"/>
  <c r="AH140" i="1"/>
  <c r="AC140" i="1"/>
  <c r="Y140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N139" i="1"/>
  <c r="AL139" i="1"/>
  <c r="AH139" i="1"/>
  <c r="Y139" i="1"/>
  <c r="W139" i="1" s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O138" i="1"/>
  <c r="AN138" i="1"/>
  <c r="AL138" i="1"/>
  <c r="AK138" i="1"/>
  <c r="AH138" i="1"/>
  <c r="AI138" i="1" s="1"/>
  <c r="Y138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N137" i="1"/>
  <c r="AL137" i="1"/>
  <c r="AK137" i="1"/>
  <c r="AH137" i="1"/>
  <c r="Y137" i="1"/>
  <c r="W137" i="1" s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N136" i="1"/>
  <c r="AL136" i="1"/>
  <c r="AK136" i="1"/>
  <c r="AH136" i="1"/>
  <c r="AE136" i="1"/>
  <c r="AC136" i="1"/>
  <c r="Y136" i="1"/>
  <c r="AG136" i="1" s="1"/>
  <c r="W136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N135" i="1"/>
  <c r="AL135" i="1"/>
  <c r="AH135" i="1"/>
  <c r="Y135" i="1"/>
  <c r="W135" i="1" s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N134" i="1"/>
  <c r="AL134" i="1"/>
  <c r="AK134" i="1"/>
  <c r="AH134" i="1"/>
  <c r="AG134" i="1"/>
  <c r="AE134" i="1"/>
  <c r="AC134" i="1"/>
  <c r="Y134" i="1"/>
  <c r="W134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N133" i="1"/>
  <c r="AL133" i="1"/>
  <c r="AK133" i="1"/>
  <c r="AH133" i="1"/>
  <c r="Y133" i="1"/>
  <c r="W133" i="1" s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S132" i="1"/>
  <c r="AQ132" i="1"/>
  <c r="AN132" i="1"/>
  <c r="AL132" i="1"/>
  <c r="AH132" i="1"/>
  <c r="Y132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N131" i="1"/>
  <c r="AL131" i="1"/>
  <c r="AH131" i="1"/>
  <c r="AG131" i="1"/>
  <c r="AE131" i="1"/>
  <c r="Y131" i="1"/>
  <c r="AC131" i="1" s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N130" i="1"/>
  <c r="AL130" i="1"/>
  <c r="AH130" i="1"/>
  <c r="AA130" i="1"/>
  <c r="Y130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N129" i="1"/>
  <c r="AL129" i="1"/>
  <c r="AH129" i="1"/>
  <c r="AG129" i="1"/>
  <c r="AE129" i="1"/>
  <c r="Y129" i="1"/>
  <c r="AC129" i="1" s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N128" i="1"/>
  <c r="AM128" i="1"/>
  <c r="AL128" i="1"/>
  <c r="AH128" i="1"/>
  <c r="Y128" i="1"/>
  <c r="AA128" i="1" s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N127" i="1"/>
  <c r="AO127" i="1" s="1"/>
  <c r="AL127" i="1"/>
  <c r="AH127" i="1"/>
  <c r="AG127" i="1"/>
  <c r="AE127" i="1"/>
  <c r="Y127" i="1"/>
  <c r="AC127" i="1" s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N126" i="1"/>
  <c r="AL126" i="1"/>
  <c r="AH126" i="1"/>
  <c r="AA126" i="1"/>
  <c r="Y126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N125" i="1"/>
  <c r="AL125" i="1"/>
  <c r="AH125" i="1"/>
  <c r="Y125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N124" i="1"/>
  <c r="AM124" i="1"/>
  <c r="AL124" i="1"/>
  <c r="AH124" i="1"/>
  <c r="AA124" i="1"/>
  <c r="Y124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N123" i="1"/>
  <c r="AL123" i="1"/>
  <c r="AH123" i="1"/>
  <c r="AG123" i="1"/>
  <c r="Y123" i="1"/>
  <c r="AC123" i="1" s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N122" i="1"/>
  <c r="AL122" i="1"/>
  <c r="AH122" i="1"/>
  <c r="AA122" i="1"/>
  <c r="Y122" i="1"/>
  <c r="AM122" i="1" s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N121" i="1"/>
  <c r="AL121" i="1"/>
  <c r="AH121" i="1"/>
  <c r="AG121" i="1"/>
  <c r="Y121" i="1"/>
  <c r="AC121" i="1" s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N120" i="1"/>
  <c r="AL120" i="1"/>
  <c r="AH120" i="1"/>
  <c r="Y120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N119" i="1"/>
  <c r="AL119" i="1"/>
  <c r="AH119" i="1"/>
  <c r="AG119" i="1"/>
  <c r="AC119" i="1"/>
  <c r="Y119" i="1"/>
  <c r="AK119" i="1" s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N118" i="1"/>
  <c r="AL118" i="1"/>
  <c r="AH118" i="1"/>
  <c r="Y118" i="1"/>
  <c r="AG118" i="1" s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N117" i="1"/>
  <c r="AL117" i="1"/>
  <c r="AK117" i="1"/>
  <c r="AH117" i="1"/>
  <c r="AG117" i="1"/>
  <c r="AC117" i="1"/>
  <c r="Y117" i="1"/>
  <c r="W117" i="1" s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N116" i="1"/>
  <c r="AL116" i="1"/>
  <c r="AH116" i="1"/>
  <c r="Y116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S115" i="1"/>
  <c r="AQ115" i="1"/>
  <c r="AN115" i="1"/>
  <c r="AL115" i="1"/>
  <c r="AM115" i="1" s="1"/>
  <c r="AH115" i="1"/>
  <c r="Y115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S114" i="1"/>
  <c r="AQ114" i="1"/>
  <c r="AN114" i="1"/>
  <c r="AO114" i="1" s="1"/>
  <c r="AL114" i="1"/>
  <c r="AH114" i="1"/>
  <c r="AG114" i="1"/>
  <c r="AE114" i="1"/>
  <c r="AA114" i="1"/>
  <c r="Y114" i="1"/>
  <c r="W114" i="1"/>
  <c r="AC114" i="1" s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N113" i="1"/>
  <c r="AL113" i="1"/>
  <c r="AH113" i="1"/>
  <c r="Y113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N112" i="1"/>
  <c r="AH112" i="1"/>
  <c r="Y112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N111" i="1"/>
  <c r="AL111" i="1"/>
  <c r="AH111" i="1"/>
  <c r="Y111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N110" i="1"/>
  <c r="AL110" i="1"/>
  <c r="AH110" i="1"/>
  <c r="Y110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N109" i="1"/>
  <c r="AL109" i="1"/>
  <c r="AH109" i="1"/>
  <c r="Y109" i="1"/>
  <c r="AM109" i="1" s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N108" i="1"/>
  <c r="AM108" i="1"/>
  <c r="AL108" i="1"/>
  <c r="AH108" i="1"/>
  <c r="AG108" i="1"/>
  <c r="AA108" i="1"/>
  <c r="Y108" i="1"/>
  <c r="AO108" i="1" s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N107" i="1"/>
  <c r="AL107" i="1"/>
  <c r="AH107" i="1"/>
  <c r="Y107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N106" i="1"/>
  <c r="AL106" i="1"/>
  <c r="AH106" i="1"/>
  <c r="AI106" i="1" s="1"/>
  <c r="AC106" i="1"/>
  <c r="Y106" i="1"/>
  <c r="AG106" i="1" s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N105" i="1"/>
  <c r="AL105" i="1"/>
  <c r="AM105" i="1" s="1"/>
  <c r="AH105" i="1"/>
  <c r="AC105" i="1"/>
  <c r="AA105" i="1"/>
  <c r="Y105" i="1"/>
  <c r="AK105" i="1" s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N104" i="1"/>
  <c r="AL104" i="1"/>
  <c r="AH104" i="1"/>
  <c r="AA104" i="1"/>
  <c r="Y104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N103" i="1"/>
  <c r="AO103" i="1" s="1"/>
  <c r="AL103" i="1"/>
  <c r="AH103" i="1"/>
  <c r="AI103" i="1" s="1"/>
  <c r="AC103" i="1"/>
  <c r="Y103" i="1"/>
  <c r="W103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O102" i="1"/>
  <c r="AN102" i="1"/>
  <c r="AM102" i="1"/>
  <c r="AL102" i="1"/>
  <c r="AK102" i="1"/>
  <c r="AH102" i="1"/>
  <c r="AG102" i="1"/>
  <c r="AE102" i="1"/>
  <c r="AA102" i="1"/>
  <c r="Y102" i="1"/>
  <c r="AI102" i="1" s="1"/>
  <c r="W102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N101" i="1"/>
  <c r="AL101" i="1"/>
  <c r="AH101" i="1"/>
  <c r="Y101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N100" i="1"/>
  <c r="AM100" i="1"/>
  <c r="AL100" i="1"/>
  <c r="AI100" i="1"/>
  <c r="AH100" i="1"/>
  <c r="AG100" i="1"/>
  <c r="Y100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N99" i="1"/>
  <c r="AO99" i="1" s="1"/>
  <c r="AL99" i="1"/>
  <c r="AH99" i="1"/>
  <c r="Y99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N98" i="1"/>
  <c r="AL98" i="1"/>
  <c r="AH98" i="1"/>
  <c r="Y98" i="1"/>
  <c r="AO98" i="1" s="1"/>
  <c r="W98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N97" i="1"/>
  <c r="AL97" i="1"/>
  <c r="AH97" i="1"/>
  <c r="AE97" i="1"/>
  <c r="AC97" i="1"/>
  <c r="Y97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N96" i="1"/>
  <c r="AL96" i="1"/>
  <c r="AK96" i="1"/>
  <c r="AI96" i="1"/>
  <c r="AH96" i="1"/>
  <c r="Y96" i="1"/>
  <c r="W96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N95" i="1"/>
  <c r="AO95" i="1" s="1"/>
  <c r="AL95" i="1"/>
  <c r="AH95" i="1"/>
  <c r="Y95" i="1"/>
  <c r="AM95" i="1" s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N94" i="1"/>
  <c r="AL94" i="1"/>
  <c r="AH94" i="1"/>
  <c r="Y94" i="1"/>
  <c r="W94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N93" i="1"/>
  <c r="AL93" i="1"/>
  <c r="AH93" i="1"/>
  <c r="AE93" i="1"/>
  <c r="AC93" i="1"/>
  <c r="Y93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N92" i="1"/>
  <c r="AL92" i="1"/>
  <c r="AK92" i="1"/>
  <c r="AI92" i="1"/>
  <c r="AH92" i="1"/>
  <c r="Y92" i="1"/>
  <c r="W92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N91" i="1"/>
  <c r="AO91" i="1" s="1"/>
  <c r="AL91" i="1"/>
  <c r="AH91" i="1"/>
  <c r="Y91" i="1"/>
  <c r="AM91" i="1" s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N90" i="1"/>
  <c r="AL90" i="1"/>
  <c r="AH90" i="1"/>
  <c r="AC90" i="1"/>
  <c r="AA90" i="1"/>
  <c r="Y90" i="1"/>
  <c r="AO90" i="1" s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S89" i="1"/>
  <c r="AQ89" i="1"/>
  <c r="AN89" i="1"/>
  <c r="AL89" i="1"/>
  <c r="AH89" i="1"/>
  <c r="Y89" i="1"/>
  <c r="AI89" i="1" s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N88" i="1"/>
  <c r="AL88" i="1"/>
  <c r="AH88" i="1"/>
  <c r="Y88" i="1"/>
  <c r="AK88" i="1" s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N87" i="1"/>
  <c r="AL87" i="1"/>
  <c r="AH87" i="1"/>
  <c r="Y87" i="1"/>
  <c r="AI87" i="1" s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N86" i="1"/>
  <c r="AL86" i="1"/>
  <c r="AH86" i="1"/>
  <c r="AA86" i="1"/>
  <c r="Y86" i="1"/>
  <c r="AC86" i="1" s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N85" i="1"/>
  <c r="AL85" i="1"/>
  <c r="AH85" i="1"/>
  <c r="Y85" i="1"/>
  <c r="W85" i="1" s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N84" i="1"/>
  <c r="AL84" i="1"/>
  <c r="AH84" i="1"/>
  <c r="AE84" i="1"/>
  <c r="Y84" i="1"/>
  <c r="AC84" i="1" s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N83" i="1"/>
  <c r="AL83" i="1"/>
  <c r="AH83" i="1"/>
  <c r="Y83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N82" i="1"/>
  <c r="AL82" i="1"/>
  <c r="AM82" i="1" s="1"/>
  <c r="AH82" i="1"/>
  <c r="Y82" i="1"/>
  <c r="AC82" i="1" s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N81" i="1"/>
  <c r="AL81" i="1"/>
  <c r="AK81" i="1"/>
  <c r="AH81" i="1"/>
  <c r="Y81" i="1"/>
  <c r="W81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N80" i="1"/>
  <c r="AL80" i="1"/>
  <c r="AH80" i="1"/>
  <c r="Y80" i="1"/>
  <c r="AG80" i="1" s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N79" i="1"/>
  <c r="AL79" i="1"/>
  <c r="AH79" i="1"/>
  <c r="AC79" i="1"/>
  <c r="Y79" i="1"/>
  <c r="AK79" i="1" s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N78" i="1"/>
  <c r="AL78" i="1"/>
  <c r="AH78" i="1"/>
  <c r="Y78" i="1"/>
  <c r="AG78" i="1" s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N77" i="1"/>
  <c r="AL77" i="1"/>
  <c r="AH77" i="1"/>
  <c r="Y77" i="1"/>
  <c r="AK77" i="1" s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N76" i="1"/>
  <c r="AL76" i="1"/>
  <c r="AH76" i="1"/>
  <c r="AA76" i="1"/>
  <c r="Y76" i="1"/>
  <c r="AG76" i="1" s="1"/>
  <c r="W76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N75" i="1"/>
  <c r="AL75" i="1"/>
  <c r="AH75" i="1"/>
  <c r="AG75" i="1"/>
  <c r="AE75" i="1"/>
  <c r="Y75" i="1"/>
  <c r="AK75" i="1" s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N74" i="1"/>
  <c r="AL74" i="1"/>
  <c r="AH74" i="1"/>
  <c r="Y74" i="1"/>
  <c r="AG74" i="1" s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N73" i="1"/>
  <c r="AL73" i="1"/>
  <c r="AH73" i="1"/>
  <c r="Y73" i="1"/>
  <c r="AK73" i="1" s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N72" i="1"/>
  <c r="AL72" i="1"/>
  <c r="AH72" i="1"/>
  <c r="Y72" i="1"/>
  <c r="AG72" i="1" s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N71" i="1"/>
  <c r="AL71" i="1"/>
  <c r="AH71" i="1"/>
  <c r="Y71" i="1"/>
  <c r="AK71" i="1" s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N70" i="1"/>
  <c r="AL70" i="1"/>
  <c r="AH70" i="1"/>
  <c r="Y70" i="1"/>
  <c r="AG70" i="1" s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N69" i="1"/>
  <c r="AL69" i="1"/>
  <c r="AH69" i="1"/>
  <c r="Y69" i="1"/>
  <c r="AO69" i="1" s="1"/>
  <c r="W69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N68" i="1"/>
  <c r="AH68" i="1"/>
  <c r="Y68" i="1"/>
  <c r="AE68" i="1" s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N67" i="1"/>
  <c r="AL67" i="1"/>
  <c r="AH67" i="1"/>
  <c r="AG67" i="1"/>
  <c r="AC67" i="1"/>
  <c r="Y67" i="1"/>
  <c r="AK67" i="1" s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N66" i="1"/>
  <c r="AL66" i="1"/>
  <c r="AH66" i="1"/>
  <c r="Y66" i="1"/>
  <c r="AG66" i="1" s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N65" i="1"/>
  <c r="AL65" i="1"/>
  <c r="AH65" i="1"/>
  <c r="AG65" i="1"/>
  <c r="Y65" i="1"/>
  <c r="AK65" i="1" s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N64" i="1"/>
  <c r="AL64" i="1"/>
  <c r="AH64" i="1"/>
  <c r="Y64" i="1"/>
  <c r="AG64" i="1" s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N63" i="1"/>
  <c r="AL63" i="1"/>
  <c r="AK63" i="1"/>
  <c r="AH63" i="1"/>
  <c r="Y63" i="1"/>
  <c r="AI63" i="1" s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N62" i="1"/>
  <c r="AL62" i="1"/>
  <c r="AH62" i="1"/>
  <c r="Y62" i="1"/>
  <c r="AG62" i="1" s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N61" i="1"/>
  <c r="AL61" i="1"/>
  <c r="AH61" i="1"/>
  <c r="Y61" i="1"/>
  <c r="W61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N60" i="1"/>
  <c r="AL60" i="1"/>
  <c r="AH60" i="1"/>
  <c r="Y60" i="1"/>
  <c r="AG60" i="1" s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N59" i="1"/>
  <c r="AL59" i="1"/>
  <c r="AH59" i="1"/>
  <c r="Y59" i="1"/>
  <c r="AG59" i="1" s="1"/>
  <c r="W59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N58" i="1"/>
  <c r="AL58" i="1"/>
  <c r="AH58" i="1"/>
  <c r="Y58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N57" i="1"/>
  <c r="AL57" i="1"/>
  <c r="AH57" i="1"/>
  <c r="Y57" i="1"/>
  <c r="AK57" i="1" s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N56" i="1"/>
  <c r="AL56" i="1"/>
  <c r="AH56" i="1"/>
  <c r="Y56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N55" i="1"/>
  <c r="AL55" i="1"/>
  <c r="AH55" i="1"/>
  <c r="Y55" i="1"/>
  <c r="W55" i="1" s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N54" i="1"/>
  <c r="AL54" i="1"/>
  <c r="AH54" i="1"/>
  <c r="Y54" i="1"/>
  <c r="AC54" i="1" s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N53" i="1"/>
  <c r="AL53" i="1"/>
  <c r="AH53" i="1"/>
  <c r="Y53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N52" i="1"/>
  <c r="AL52" i="1"/>
  <c r="AH52" i="1"/>
  <c r="Y52" i="1"/>
  <c r="AC52" i="1" s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N51" i="1"/>
  <c r="AL51" i="1"/>
  <c r="AH51" i="1"/>
  <c r="Y51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N50" i="1"/>
  <c r="AL50" i="1"/>
  <c r="AH50" i="1"/>
  <c r="Y50" i="1"/>
  <c r="AC50" i="1" s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N49" i="1"/>
  <c r="AL49" i="1"/>
  <c r="AH49" i="1"/>
  <c r="Y49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N48" i="1"/>
  <c r="AL48" i="1"/>
  <c r="AH48" i="1"/>
  <c r="AE48" i="1"/>
  <c r="Y48" i="1"/>
  <c r="AM48" i="1" s="1"/>
  <c r="W48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N47" i="1"/>
  <c r="AL47" i="1"/>
  <c r="AH47" i="1"/>
  <c r="Y47" i="1"/>
  <c r="AG47" i="1" s="1"/>
  <c r="W47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N46" i="1"/>
  <c r="AL46" i="1"/>
  <c r="AK46" i="1"/>
  <c r="AH46" i="1"/>
  <c r="AI46" i="1" s="1"/>
  <c r="Y46" i="1"/>
  <c r="AM46" i="1" s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N45" i="1"/>
  <c r="AL45" i="1"/>
  <c r="AH45" i="1"/>
  <c r="Y45" i="1"/>
  <c r="AG45" i="1" s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N44" i="1"/>
  <c r="AL44" i="1"/>
  <c r="AH44" i="1"/>
  <c r="Y44" i="1"/>
  <c r="AG44" i="1" s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N43" i="1"/>
  <c r="AL43" i="1"/>
  <c r="AH43" i="1"/>
  <c r="AI43" i="1" s="1"/>
  <c r="Y43" i="1"/>
  <c r="AG43" i="1" s="1"/>
  <c r="W43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N42" i="1"/>
  <c r="AL42" i="1"/>
  <c r="AH42" i="1"/>
  <c r="AE42" i="1"/>
  <c r="Y42" i="1"/>
  <c r="AM42" i="1" s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N41" i="1"/>
  <c r="AL41" i="1"/>
  <c r="AH41" i="1"/>
  <c r="Y41" i="1"/>
  <c r="AG41" i="1" s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N40" i="1"/>
  <c r="AL40" i="1"/>
  <c r="AH40" i="1"/>
  <c r="Y40" i="1"/>
  <c r="AM40" i="1" s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S39" i="1"/>
  <c r="AQ39" i="1"/>
  <c r="AN39" i="1"/>
  <c r="AL39" i="1"/>
  <c r="AH39" i="1"/>
  <c r="Y39" i="1"/>
  <c r="AK39" i="1" s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N38" i="1"/>
  <c r="AL38" i="1"/>
  <c r="AH38" i="1"/>
  <c r="Y38" i="1"/>
  <c r="AK38" i="1" s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N37" i="1"/>
  <c r="AL37" i="1"/>
  <c r="AH37" i="1"/>
  <c r="AE37" i="1"/>
  <c r="Y37" i="1"/>
  <c r="AC37" i="1" s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N36" i="1"/>
  <c r="AL36" i="1"/>
  <c r="AH36" i="1"/>
  <c r="Y36" i="1"/>
  <c r="AK36" i="1" s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N35" i="1"/>
  <c r="AL35" i="1"/>
  <c r="AH35" i="1"/>
  <c r="AG35" i="1"/>
  <c r="Y35" i="1"/>
  <c r="AC35" i="1" s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N34" i="1"/>
  <c r="AL34" i="1"/>
  <c r="AH34" i="1"/>
  <c r="Y34" i="1"/>
  <c r="AK34" i="1" s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N33" i="1"/>
  <c r="AL33" i="1"/>
  <c r="AH33" i="1"/>
  <c r="Y33" i="1"/>
  <c r="AC33" i="1" s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N32" i="1"/>
  <c r="AL32" i="1"/>
  <c r="AH32" i="1"/>
  <c r="Y32" i="1"/>
  <c r="AK32" i="1" s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N31" i="1"/>
  <c r="AL31" i="1"/>
  <c r="AK31" i="1"/>
  <c r="AH31" i="1"/>
  <c r="Y31" i="1"/>
  <c r="AC31" i="1" s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N30" i="1"/>
  <c r="AL30" i="1"/>
  <c r="AH30" i="1"/>
  <c r="Y30" i="1"/>
  <c r="AK30" i="1" s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N29" i="1"/>
  <c r="AL29" i="1"/>
  <c r="AH29" i="1"/>
  <c r="Y29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N28" i="1"/>
  <c r="AL28" i="1"/>
  <c r="AH28" i="1"/>
  <c r="Y28" i="1"/>
  <c r="AK28" i="1" s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N27" i="1"/>
  <c r="AL27" i="1"/>
  <c r="AH27" i="1"/>
  <c r="Y27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N26" i="1"/>
  <c r="AL26" i="1"/>
  <c r="AH26" i="1"/>
  <c r="Y26" i="1"/>
  <c r="AK26" i="1" s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N25" i="1"/>
  <c r="AL25" i="1"/>
  <c r="AH25" i="1"/>
  <c r="Y25" i="1"/>
  <c r="AO25" i="1" s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N24" i="1"/>
  <c r="AL24" i="1"/>
  <c r="AH24" i="1"/>
  <c r="Y24" i="1"/>
  <c r="AK24" i="1" s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N23" i="1"/>
  <c r="AL23" i="1"/>
  <c r="AH23" i="1"/>
  <c r="AA23" i="1"/>
  <c r="Y23" i="1"/>
  <c r="AM23" i="1" s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N22" i="1"/>
  <c r="AL22" i="1"/>
  <c r="AH22" i="1"/>
  <c r="Y22" i="1"/>
  <c r="AK22" i="1" s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N21" i="1"/>
  <c r="AL21" i="1"/>
  <c r="AH21" i="1"/>
  <c r="Y21" i="1"/>
  <c r="AO21" i="1" s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N20" i="1"/>
  <c r="AL20" i="1"/>
  <c r="AH20" i="1"/>
  <c r="Y20" i="1"/>
  <c r="AK20" i="1" s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N19" i="1"/>
  <c r="AL19" i="1"/>
  <c r="AH19" i="1"/>
  <c r="Y19" i="1"/>
  <c r="AO19" i="1" s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N18" i="1"/>
  <c r="AL18" i="1"/>
  <c r="AH18" i="1"/>
  <c r="Y18" i="1"/>
  <c r="AK18" i="1" s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N17" i="1"/>
  <c r="AL17" i="1"/>
  <c r="AH17" i="1"/>
  <c r="Y17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N16" i="1"/>
  <c r="AL16" i="1"/>
  <c r="AH16" i="1"/>
  <c r="Y16" i="1"/>
  <c r="AK16" i="1" s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N15" i="1"/>
  <c r="AL15" i="1"/>
  <c r="AH15" i="1"/>
  <c r="Y15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N14" i="1"/>
  <c r="AL14" i="1"/>
  <c r="AH14" i="1"/>
  <c r="Y14" i="1"/>
  <c r="AK14" i="1" s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N13" i="1"/>
  <c r="AL13" i="1"/>
  <c r="AH13" i="1"/>
  <c r="AG13" i="1"/>
  <c r="Y13" i="1"/>
  <c r="AO13" i="1" s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N12" i="1"/>
  <c r="AL12" i="1"/>
  <c r="AH12" i="1"/>
  <c r="Y12" i="1"/>
  <c r="AK12" i="1" s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N11" i="1"/>
  <c r="Y11" i="1"/>
  <c r="AO11" i="1" s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N10" i="1"/>
  <c r="Y10" i="1"/>
  <c r="AG10" i="1" s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S9" i="1"/>
  <c r="AQ9" i="1"/>
  <c r="AN9" i="1"/>
  <c r="Y9" i="1"/>
  <c r="AE9" i="1" s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S8" i="1"/>
  <c r="AQ8" i="1"/>
  <c r="AN8" i="1"/>
  <c r="Y8" i="1"/>
  <c r="AO8" i="1" s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S7" i="1"/>
  <c r="AQ7" i="1"/>
  <c r="AN7" i="1"/>
  <c r="AE7" i="1"/>
  <c r="Y7" i="1"/>
  <c r="AO7" i="1" s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N6" i="1"/>
  <c r="Y6" i="1"/>
  <c r="AG6" i="1" s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S5" i="1"/>
  <c r="AQ5" i="1"/>
  <c r="Y5" i="1"/>
  <c r="AA5" i="1" s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S4" i="1"/>
  <c r="AQ4" i="1"/>
  <c r="AN4" i="1"/>
  <c r="Y4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N3" i="1"/>
  <c r="Y3" i="1"/>
  <c r="AE3" i="1" s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N2" i="1"/>
  <c r="Y2" i="1"/>
  <c r="AG2" i="1" s="1"/>
  <c r="CF1" i="1"/>
  <c r="AO4" i="1" l="1"/>
  <c r="AK35" i="1"/>
  <c r="AK44" i="1"/>
  <c r="AI51" i="1"/>
  <c r="AO60" i="1"/>
  <c r="AO62" i="1"/>
  <c r="AK69" i="1"/>
  <c r="AG71" i="1"/>
  <c r="AE73" i="1"/>
  <c r="AM76" i="1"/>
  <c r="AE79" i="1"/>
  <c r="AA80" i="1"/>
  <c r="AI81" i="1"/>
  <c r="W82" i="1"/>
  <c r="AK85" i="1"/>
  <c r="AE86" i="1"/>
  <c r="W87" i="1"/>
  <c r="AM88" i="1"/>
  <c r="AE118" i="1"/>
  <c r="AA183" i="1"/>
  <c r="AE195" i="1"/>
  <c r="AI198" i="1"/>
  <c r="AE199" i="1"/>
  <c r="AA216" i="1"/>
  <c r="AE220" i="1"/>
  <c r="AC221" i="1"/>
  <c r="AI238" i="1"/>
  <c r="AC262" i="1"/>
  <c r="AC270" i="1"/>
  <c r="AA277" i="1"/>
  <c r="AO277" i="1"/>
  <c r="AE309" i="1"/>
  <c r="AC326" i="1"/>
  <c r="AE338" i="1"/>
  <c r="AA360" i="1"/>
  <c r="AM360" i="1"/>
  <c r="AO68" i="1"/>
  <c r="AG73" i="1"/>
  <c r="W74" i="1"/>
  <c r="AI79" i="1"/>
  <c r="AO82" i="1"/>
  <c r="W88" i="1"/>
  <c r="AI199" i="1"/>
  <c r="AC216" i="1"/>
  <c r="AI220" i="1"/>
  <c r="AE221" i="1"/>
  <c r="AI262" i="1"/>
  <c r="AE270" i="1"/>
  <c r="AC277" i="1"/>
  <c r="AG309" i="1"/>
  <c r="AE326" i="1"/>
  <c r="AK328" i="1"/>
  <c r="AM329" i="1"/>
  <c r="AC360" i="1"/>
  <c r="AO360" i="1"/>
  <c r="W7" i="1"/>
  <c r="AG21" i="1"/>
  <c r="AG23" i="1"/>
  <c r="W31" i="1"/>
  <c r="W35" i="1"/>
  <c r="AK40" i="1"/>
  <c r="AG42" i="1"/>
  <c r="W44" i="1"/>
  <c r="AG48" i="1"/>
  <c r="AO77" i="1"/>
  <c r="AA82" i="1"/>
  <c r="AO88" i="1"/>
  <c r="AI118" i="1"/>
  <c r="AK183" i="1"/>
  <c r="AM199" i="1"/>
  <c r="AI215" i="1"/>
  <c r="AK262" i="1"/>
  <c r="AE277" i="1"/>
  <c r="AM283" i="1"/>
  <c r="AE360" i="1"/>
  <c r="AG19" i="1"/>
  <c r="AM41" i="1"/>
  <c r="AO44" i="1"/>
  <c r="AE82" i="1"/>
  <c r="AK87" i="1"/>
  <c r="AA88" i="1"/>
  <c r="AM161" i="1"/>
  <c r="AM165" i="1"/>
  <c r="AI221" i="1"/>
  <c r="AG277" i="1"/>
  <c r="AI309" i="1"/>
  <c r="AK326" i="1"/>
  <c r="AO338" i="1"/>
  <c r="AG360" i="1"/>
  <c r="AO17" i="1"/>
  <c r="AO29" i="1"/>
  <c r="AE31" i="1"/>
  <c r="AA35" i="1"/>
  <c r="AI42" i="1"/>
  <c r="AC44" i="1"/>
  <c r="AK48" i="1"/>
  <c r="AI59" i="1"/>
  <c r="AC60" i="1"/>
  <c r="W63" i="1"/>
  <c r="AI65" i="1"/>
  <c r="AO71" i="1"/>
  <c r="AK74" i="1"/>
  <c r="AG82" i="1"/>
  <c r="W84" i="1"/>
  <c r="AO86" i="1"/>
  <c r="AC88" i="1"/>
  <c r="AO94" i="1"/>
  <c r="AM103" i="1"/>
  <c r="AO270" i="1"/>
  <c r="AO328" i="1"/>
  <c r="AI7" i="1"/>
  <c r="AG8" i="1"/>
  <c r="AG9" i="1"/>
  <c r="AI10" i="1"/>
  <c r="AO15" i="1"/>
  <c r="AG31" i="1"/>
  <c r="AE35" i="1"/>
  <c r="W37" i="1"/>
  <c r="AM39" i="1"/>
  <c r="AE44" i="1"/>
  <c r="AK59" i="1"/>
  <c r="AE60" i="1"/>
  <c r="AA65" i="1"/>
  <c r="AO73" i="1"/>
  <c r="AI83" i="1"/>
  <c r="AE88" i="1"/>
  <c r="AM99" i="1"/>
  <c r="AM107" i="1"/>
  <c r="AO216" i="1"/>
  <c r="AO221" i="1"/>
  <c r="AI318" i="1"/>
  <c r="AI360" i="1"/>
  <c r="AA2" i="1"/>
  <c r="AG15" i="1"/>
  <c r="AO27" i="1"/>
  <c r="AG39" i="1"/>
  <c r="AI53" i="1"/>
  <c r="AG54" i="1"/>
  <c r="W71" i="1"/>
  <c r="AG77" i="1"/>
  <c r="AA79" i="1"/>
  <c r="AK82" i="1"/>
  <c r="AG88" i="1"/>
  <c r="W89" i="1"/>
  <c r="AC89" i="1" s="1"/>
  <c r="AI166" i="1"/>
  <c r="AI181" i="1"/>
  <c r="W183" i="1"/>
  <c r="W195" i="1"/>
  <c r="W199" i="1"/>
  <c r="W238" i="1"/>
  <c r="W262" i="1"/>
  <c r="AM277" i="1"/>
  <c r="AO309" i="1"/>
  <c r="W360" i="1"/>
  <c r="AG196" i="1"/>
  <c r="AM196" i="1"/>
  <c r="W196" i="1"/>
  <c r="AK196" i="1"/>
  <c r="AE196" i="1"/>
  <c r="AC196" i="1"/>
  <c r="AO196" i="1"/>
  <c r="AA196" i="1"/>
  <c r="AM55" i="1"/>
  <c r="AC2" i="1"/>
  <c r="AG17" i="1"/>
  <c r="AG25" i="1"/>
  <c r="AA27" i="1"/>
  <c r="AM27" i="1"/>
  <c r="AO37" i="1"/>
  <c r="AA41" i="1"/>
  <c r="AO41" i="1"/>
  <c r="AC45" i="1"/>
  <c r="AG52" i="1"/>
  <c r="AA55" i="1"/>
  <c r="AI61" i="1"/>
  <c r="AA70" i="1"/>
  <c r="AA72" i="1"/>
  <c r="AA78" i="1"/>
  <c r="AO84" i="1"/>
  <c r="AO110" i="1"/>
  <c r="AM110" i="1"/>
  <c r="AG110" i="1"/>
  <c r="W177" i="1"/>
  <c r="AC177" i="1"/>
  <c r="AE2" i="1"/>
  <c r="W13" i="1"/>
  <c r="AK15" i="1"/>
  <c r="AC27" i="1"/>
  <c r="W33" i="1"/>
  <c r="AO33" i="1"/>
  <c r="W40" i="1"/>
  <c r="AC41" i="1"/>
  <c r="AK43" i="1"/>
  <c r="AM44" i="1"/>
  <c r="W46" i="1"/>
  <c r="AC47" i="1"/>
  <c r="AI48" i="1"/>
  <c r="AI49" i="1"/>
  <c r="AG50" i="1"/>
  <c r="AC55" i="1"/>
  <c r="AO55" i="1"/>
  <c r="AA61" i="1"/>
  <c r="AO64" i="1"/>
  <c r="AE66" i="1"/>
  <c r="AE70" i="1"/>
  <c r="AM74" i="1"/>
  <c r="AO79" i="1"/>
  <c r="AK80" i="1"/>
  <c r="AK83" i="1"/>
  <c r="AA84" i="1"/>
  <c r="AG86" i="1"/>
  <c r="AG90" i="1"/>
  <c r="AG94" i="1"/>
  <c r="AG98" i="1"/>
  <c r="BS98" i="1" s="1"/>
  <c r="AW98" i="1" s="1"/>
  <c r="BU98" i="1" s="1"/>
  <c r="AA110" i="1"/>
  <c r="AO115" i="1"/>
  <c r="AG115" i="1"/>
  <c r="AA115" i="1"/>
  <c r="AM138" i="1"/>
  <c r="AG138" i="1"/>
  <c r="AE138" i="1"/>
  <c r="AC138" i="1"/>
  <c r="W138" i="1"/>
  <c r="AM140" i="1"/>
  <c r="W140" i="1"/>
  <c r="AK140" i="1"/>
  <c r="AI140" i="1"/>
  <c r="AG140" i="1"/>
  <c r="AE140" i="1"/>
  <c r="AC145" i="1"/>
  <c r="AK145" i="1"/>
  <c r="AE145" i="1"/>
  <c r="AO145" i="1"/>
  <c r="AA145" i="1"/>
  <c r="AI298" i="1"/>
  <c r="W298" i="1"/>
  <c r="AK298" i="1"/>
  <c r="AG298" i="1"/>
  <c r="AE298" i="1"/>
  <c r="AC298" i="1"/>
  <c r="AA298" i="1"/>
  <c r="AK341" i="1"/>
  <c r="W341" i="1"/>
  <c r="AI341" i="1"/>
  <c r="AG341" i="1"/>
  <c r="AE341" i="1"/>
  <c r="AC341" i="1"/>
  <c r="AM341" i="1"/>
  <c r="AA341" i="1"/>
  <c r="AG200" i="1"/>
  <c r="AM200" i="1"/>
  <c r="W200" i="1"/>
  <c r="AK200" i="1"/>
  <c r="AE200" i="1"/>
  <c r="AC200" i="1"/>
  <c r="AO200" i="1"/>
  <c r="AA200" i="1"/>
  <c r="AI2" i="1"/>
  <c r="W3" i="1"/>
  <c r="AC7" i="1"/>
  <c r="AM21" i="1"/>
  <c r="AE27" i="1"/>
  <c r="AO40" i="1"/>
  <c r="AE41" i="1"/>
  <c r="AI45" i="1"/>
  <c r="AE47" i="1"/>
  <c r="AE55" i="1"/>
  <c r="AK72" i="1"/>
  <c r="AK78" i="1"/>
  <c r="AC155" i="1"/>
  <c r="AG155" i="1"/>
  <c r="AE155" i="1"/>
  <c r="AO155" i="1"/>
  <c r="AC157" i="1"/>
  <c r="AO157" i="1"/>
  <c r="AG157" i="1"/>
  <c r="AE157" i="1"/>
  <c r="AI225" i="1"/>
  <c r="W225" i="1"/>
  <c r="AK225" i="1"/>
  <c r="AG225" i="1"/>
  <c r="AC225" i="1"/>
  <c r="AI231" i="1"/>
  <c r="W231" i="1"/>
  <c r="AK231" i="1"/>
  <c r="AG231" i="1"/>
  <c r="AC231" i="1"/>
  <c r="AG344" i="1"/>
  <c r="AM344" i="1"/>
  <c r="AI344" i="1"/>
  <c r="AC344" i="1"/>
  <c r="AA344" i="1"/>
  <c r="AK2" i="1"/>
  <c r="AI6" i="1"/>
  <c r="W8" i="1"/>
  <c r="AE13" i="1"/>
  <c r="W15" i="1"/>
  <c r="AM15" i="1"/>
  <c r="AG27" i="1"/>
  <c r="AE33" i="1"/>
  <c r="AG37" i="1"/>
  <c r="W39" i="1"/>
  <c r="AC39" i="1" s="1"/>
  <c r="AO39" i="1"/>
  <c r="AC40" i="1"/>
  <c r="AK42" i="1"/>
  <c r="AM43" i="1"/>
  <c r="AK45" i="1"/>
  <c r="AC46" i="1"/>
  <c r="AO46" i="1"/>
  <c r="AG55" i="1"/>
  <c r="AO58" i="1"/>
  <c r="AK61" i="1"/>
  <c r="AE62" i="1"/>
  <c r="AK70" i="1"/>
  <c r="AG84" i="1"/>
  <c r="AK86" i="1"/>
  <c r="AI90" i="1"/>
  <c r="AC91" i="1"/>
  <c r="AO93" i="1"/>
  <c r="AI94" i="1"/>
  <c r="AC95" i="1"/>
  <c r="AO97" i="1"/>
  <c r="AI98" i="1"/>
  <c r="AC99" i="1"/>
  <c r="AK100" i="1"/>
  <c r="W100" i="1"/>
  <c r="AE100" i="1"/>
  <c r="AG116" i="1"/>
  <c r="AO116" i="1"/>
  <c r="AI116" i="1"/>
  <c r="AK154" i="1"/>
  <c r="W154" i="1"/>
  <c r="AM163" i="1"/>
  <c r="AG163" i="1"/>
  <c r="AE163" i="1"/>
  <c r="AC163" i="1"/>
  <c r="AG170" i="1"/>
  <c r="AK170" i="1"/>
  <c r="W170" i="1"/>
  <c r="AG204" i="1"/>
  <c r="AM204" i="1"/>
  <c r="W204" i="1"/>
  <c r="AK204" i="1"/>
  <c r="AE204" i="1"/>
  <c r="AC204" i="1"/>
  <c r="AO204" i="1"/>
  <c r="AA204" i="1"/>
  <c r="AO70" i="1"/>
  <c r="AC125" i="1"/>
  <c r="AO125" i="1"/>
  <c r="AG125" i="1"/>
  <c r="AE125" i="1"/>
  <c r="AC178" i="1"/>
  <c r="AM178" i="1"/>
  <c r="AI178" i="1"/>
  <c r="AG178" i="1"/>
  <c r="AE178" i="1"/>
  <c r="AO178" i="1"/>
  <c r="AA178" i="1"/>
  <c r="AM2" i="1"/>
  <c r="AG3" i="1"/>
  <c r="AC4" i="1"/>
  <c r="AE5" i="1"/>
  <c r="AM31" i="1"/>
  <c r="AG33" i="1"/>
  <c r="AE40" i="1"/>
  <c r="AI41" i="1"/>
  <c r="W42" i="1"/>
  <c r="AA43" i="1"/>
  <c r="AE46" i="1"/>
  <c r="AI47" i="1"/>
  <c r="AI55" i="1"/>
  <c r="AG58" i="1"/>
  <c r="AC68" i="1"/>
  <c r="AI69" i="1"/>
  <c r="AM72" i="1"/>
  <c r="AO75" i="1"/>
  <c r="AK76" i="1"/>
  <c r="AC77" i="1"/>
  <c r="AM78" i="1"/>
  <c r="AK90" i="1"/>
  <c r="AE91" i="1"/>
  <c r="AO92" i="1"/>
  <c r="AK94" i="1"/>
  <c r="AE95" i="1"/>
  <c r="AO96" i="1"/>
  <c r="AK98" i="1"/>
  <c r="AE99" i="1"/>
  <c r="AA100" i="1"/>
  <c r="AE116" i="1"/>
  <c r="AC311" i="1"/>
  <c r="AO311" i="1"/>
  <c r="AI311" i="1"/>
  <c r="AG311" i="1"/>
  <c r="AE311" i="1"/>
  <c r="AO101" i="1"/>
  <c r="AC101" i="1"/>
  <c r="AE112" i="1"/>
  <c r="AG112" i="1"/>
  <c r="AA112" i="1"/>
  <c r="W120" i="1"/>
  <c r="AM120" i="1"/>
  <c r="W2" i="1"/>
  <c r="AI3" i="1"/>
  <c r="AC8" i="1"/>
  <c r="AC11" i="1"/>
  <c r="AA15" i="1"/>
  <c r="AI27" i="1"/>
  <c r="AE29" i="1"/>
  <c r="AO35" i="1"/>
  <c r="AK37" i="1"/>
  <c r="AE39" i="1"/>
  <c r="AK41" i="1"/>
  <c r="BS41" i="1" s="1"/>
  <c r="AW41" i="1" s="1"/>
  <c r="BT41" i="1" s="1"/>
  <c r="AC43" i="1"/>
  <c r="AG46" i="1"/>
  <c r="AK47" i="1"/>
  <c r="AC48" i="1"/>
  <c r="AO48" i="1"/>
  <c r="AK55" i="1"/>
  <c r="AM56" i="1"/>
  <c r="AM61" i="1"/>
  <c r="AE64" i="1"/>
  <c r="W65" i="1"/>
  <c r="AO66" i="1"/>
  <c r="AI67" i="1"/>
  <c r="AE69" i="1"/>
  <c r="AM70" i="1"/>
  <c r="AE71" i="1"/>
  <c r="AA74" i="1"/>
  <c r="AE77" i="1"/>
  <c r="AG79" i="1"/>
  <c r="W80" i="1"/>
  <c r="AI85" i="1"/>
  <c r="W86" i="1"/>
  <c r="AM86" i="1"/>
  <c r="AK89" i="1"/>
  <c r="W90" i="1"/>
  <c r="AG92" i="1"/>
  <c r="AG96" i="1"/>
  <c r="AC100" i="1"/>
  <c r="AK113" i="1"/>
  <c r="AM113" i="1"/>
  <c r="AI113" i="1"/>
  <c r="AC113" i="1"/>
  <c r="AA113" i="1"/>
  <c r="AM114" i="1"/>
  <c r="BS114" i="1" s="1"/>
  <c r="AW114" i="1" s="1"/>
  <c r="BU114" i="1" s="1"/>
  <c r="BV114" i="1" s="1"/>
  <c r="AM145" i="1"/>
  <c r="AC317" i="1"/>
  <c r="AO317" i="1"/>
  <c r="W317" i="1"/>
  <c r="AI317" i="1"/>
  <c r="AG317" i="1"/>
  <c r="AE317" i="1"/>
  <c r="W330" i="1"/>
  <c r="AO330" i="1"/>
  <c r="AE330" i="1"/>
  <c r="AK349" i="1"/>
  <c r="W349" i="1"/>
  <c r="AI349" i="1"/>
  <c r="AG349" i="1"/>
  <c r="AE349" i="1"/>
  <c r="AC349" i="1"/>
  <c r="AM349" i="1"/>
  <c r="AA349" i="1"/>
  <c r="AO2" i="1"/>
  <c r="BS2" i="1" s="1"/>
  <c r="AW2" i="1" s="1"/>
  <c r="BT2" i="1" s="1"/>
  <c r="AM3" i="1"/>
  <c r="AE8" i="1"/>
  <c r="AK13" i="1"/>
  <c r="AC15" i="1"/>
  <c r="AA21" i="1"/>
  <c r="AO23" i="1"/>
  <c r="W27" i="1"/>
  <c r="AK27" i="1"/>
  <c r="AG29" i="1"/>
  <c r="AA31" i="1"/>
  <c r="AO31" i="1"/>
  <c r="AK33" i="1"/>
  <c r="AI40" i="1"/>
  <c r="W41" i="1"/>
  <c r="AC42" i="1"/>
  <c r="AO42" i="1"/>
  <c r="AE43" i="1"/>
  <c r="AI44" i="1"/>
  <c r="W45" i="1"/>
  <c r="W70" i="1"/>
  <c r="W72" i="1"/>
  <c r="W78" i="1"/>
  <c r="W83" i="1"/>
  <c r="AM84" i="1"/>
  <c r="AM93" i="1"/>
  <c r="AM97" i="1"/>
  <c r="AG104" i="1"/>
  <c r="AM104" i="1"/>
  <c r="AC104" i="1"/>
  <c r="AC182" i="1"/>
  <c r="W182" i="1"/>
  <c r="AM182" i="1"/>
  <c r="AG182" i="1"/>
  <c r="AE182" i="1"/>
  <c r="AA182" i="1"/>
  <c r="AM268" i="1"/>
  <c r="AO268" i="1"/>
  <c r="AG268" i="1"/>
  <c r="AE268" i="1"/>
  <c r="AK275" i="1"/>
  <c r="AM275" i="1"/>
  <c r="AG275" i="1"/>
  <c r="AE275" i="1"/>
  <c r="AC275" i="1"/>
  <c r="AO275" i="1"/>
  <c r="AA275" i="1"/>
  <c r="AM295" i="1"/>
  <c r="W295" i="1"/>
  <c r="AK295" i="1"/>
  <c r="AG295" i="1"/>
  <c r="AE295" i="1"/>
  <c r="AC295" i="1"/>
  <c r="AG352" i="1"/>
  <c r="AM352" i="1"/>
  <c r="AI352" i="1"/>
  <c r="AC352" i="1"/>
  <c r="AA352" i="1"/>
  <c r="AK186" i="1"/>
  <c r="AO191" i="1"/>
  <c r="AI193" i="1"/>
  <c r="AM195" i="1"/>
  <c r="AK198" i="1"/>
  <c r="AO243" i="1"/>
  <c r="AO298" i="1"/>
  <c r="AM300" i="1"/>
  <c r="AM335" i="1"/>
  <c r="AO100" i="1"/>
  <c r="AK103" i="1"/>
  <c r="AM111" i="1"/>
  <c r="AI114" i="1"/>
  <c r="AO143" i="1"/>
  <c r="AG147" i="1"/>
  <c r="AE153" i="1"/>
  <c r="AE169" i="1"/>
  <c r="AM173" i="1"/>
  <c r="AM181" i="1"/>
  <c r="AA184" i="1"/>
  <c r="AO184" i="1"/>
  <c r="AG185" i="1"/>
  <c r="AO187" i="1"/>
  <c r="AE188" i="1"/>
  <c r="AK189" i="1"/>
  <c r="W190" i="1"/>
  <c r="AM190" i="1"/>
  <c r="AA191" i="1"/>
  <c r="AK193" i="1"/>
  <c r="W194" i="1"/>
  <c r="AM194" i="1"/>
  <c r="AA195" i="1"/>
  <c r="AI197" i="1"/>
  <c r="AK201" i="1"/>
  <c r="AG207" i="1"/>
  <c r="AG221" i="1"/>
  <c r="AO226" i="1"/>
  <c r="AK229" i="1"/>
  <c r="AC238" i="1"/>
  <c r="AC243" i="1"/>
  <c r="AA245" i="1"/>
  <c r="AM245" i="1"/>
  <c r="AM250" i="1"/>
  <c r="AC252" i="1"/>
  <c r="AC254" i="1"/>
  <c r="AG257" i="1"/>
  <c r="AA259" i="1"/>
  <c r="AA265" i="1"/>
  <c r="AA273" i="1"/>
  <c r="AO273" i="1"/>
  <c r="AM304" i="1"/>
  <c r="AM333" i="1"/>
  <c r="AO341" i="1"/>
  <c r="AO349" i="1"/>
  <c r="AI104" i="1"/>
  <c r="AM106" i="1"/>
  <c r="AK114" i="1"/>
  <c r="AI117" i="1"/>
  <c r="AO118" i="1"/>
  <c r="AM126" i="1"/>
  <c r="AO129" i="1"/>
  <c r="AM134" i="1"/>
  <c r="AO134" i="1"/>
  <c r="BS142" i="1"/>
  <c r="AW142" i="1" s="1"/>
  <c r="BT142" i="1" s="1"/>
  <c r="AM144" i="1"/>
  <c r="AG153" i="1"/>
  <c r="AG169" i="1"/>
  <c r="AO173" i="1"/>
  <c r="AI180" i="1"/>
  <c r="W181" i="1"/>
  <c r="AM183" i="1"/>
  <c r="AE184" i="1"/>
  <c r="W186" i="1"/>
  <c r="AM186" i="1"/>
  <c r="AA187" i="1"/>
  <c r="AE191" i="1"/>
  <c r="AK192" i="1"/>
  <c r="W193" i="1"/>
  <c r="AC195" i="1"/>
  <c r="AO195" i="1"/>
  <c r="AK197" i="1"/>
  <c r="W198" i="1"/>
  <c r="AM198" i="1"/>
  <c r="AA199" i="1"/>
  <c r="AO199" i="1"/>
  <c r="AM202" i="1"/>
  <c r="AA203" i="1"/>
  <c r="AO203" i="1"/>
  <c r="AM216" i="1"/>
  <c r="AI227" i="1"/>
  <c r="AG238" i="1"/>
  <c r="AI242" i="1"/>
  <c r="AE243" i="1"/>
  <c r="AM244" i="1"/>
  <c r="AC245" i="1"/>
  <c r="AO245" i="1"/>
  <c r="AC259" i="1"/>
  <c r="AC265" i="1"/>
  <c r="AC273" i="1"/>
  <c r="AM291" i="1"/>
  <c r="AI182" i="1"/>
  <c r="AM193" i="1"/>
  <c r="AI204" i="1"/>
  <c r="AI295" i="1"/>
  <c r="AG105" i="1"/>
  <c r="AO131" i="1"/>
  <c r="AE143" i="1"/>
  <c r="AI145" i="1"/>
  <c r="AG149" i="1"/>
  <c r="W151" i="1"/>
  <c r="AO151" i="1"/>
  <c r="AO161" i="1"/>
  <c r="W168" i="1"/>
  <c r="AI170" i="1"/>
  <c r="AO171" i="1"/>
  <c r="AK172" i="1"/>
  <c r="AC173" i="1"/>
  <c r="W179" i="1"/>
  <c r="AM180" i="1"/>
  <c r="AA181" i="1"/>
  <c r="AI184" i="1"/>
  <c r="AM185" i="1"/>
  <c r="AA186" i="1"/>
  <c r="AO186" i="1"/>
  <c r="AI187" i="1"/>
  <c r="AK191" i="1"/>
  <c r="W192" i="1"/>
  <c r="AM192" i="1"/>
  <c r="AA193" i="1"/>
  <c r="AC194" i="1"/>
  <c r="AG195" i="1"/>
  <c r="W197" i="1"/>
  <c r="AM197" i="1"/>
  <c r="AA198" i="1"/>
  <c r="AO198" i="1"/>
  <c r="AG199" i="1"/>
  <c r="W201" i="1"/>
  <c r="AC202" i="1"/>
  <c r="AO202" i="1"/>
  <c r="AE203" i="1"/>
  <c r="BS203" i="1" s="1"/>
  <c r="AW203" i="1" s="1"/>
  <c r="W207" i="1"/>
  <c r="AM207" i="1"/>
  <c r="AI209" i="1"/>
  <c r="AI211" i="1"/>
  <c r="AI213" i="1"/>
  <c r="W221" i="1"/>
  <c r="AK221" i="1"/>
  <c r="AK238" i="1"/>
  <c r="W244" i="1"/>
  <c r="AG245" i="1"/>
  <c r="AM248" i="1"/>
  <c r="AK252" i="1"/>
  <c r="AM256" i="1"/>
  <c r="W257" i="1"/>
  <c r="AK257" i="1"/>
  <c r="AI265" i="1"/>
  <c r="AG273" i="1"/>
  <c r="AO163" i="1"/>
  <c r="AC181" i="1"/>
  <c r="AK184" i="1"/>
  <c r="AC186" i="1"/>
  <c r="AC193" i="1"/>
  <c r="AO193" i="1"/>
  <c r="AI195" i="1"/>
  <c r="BT195" i="1" s="1"/>
  <c r="AC198" i="1"/>
  <c r="AO201" i="1"/>
  <c r="AI229" i="1"/>
  <c r="AI259" i="1"/>
  <c r="AI316" i="1"/>
  <c r="AE103" i="1"/>
  <c r="AI105" i="1"/>
  <c r="AA106" i="1"/>
  <c r="AM136" i="1"/>
  <c r="AO136" i="1"/>
  <c r="AA144" i="1"/>
  <c r="AA151" i="1"/>
  <c r="AO153" i="1"/>
  <c r="AM154" i="1"/>
  <c r="AC161" i="1"/>
  <c r="AE165" i="1"/>
  <c r="AI168" i="1"/>
  <c r="AO169" i="1"/>
  <c r="AG173" i="1"/>
  <c r="AO175" i="1"/>
  <c r="AA180" i="1"/>
  <c r="AO180" i="1"/>
  <c r="AA185" i="1"/>
  <c r="AO185" i="1"/>
  <c r="AE186" i="1"/>
  <c r="AC189" i="1"/>
  <c r="AM191" i="1"/>
  <c r="AA192" i="1"/>
  <c r="AO192" i="1"/>
  <c r="AI194" i="1"/>
  <c r="AA197" i="1"/>
  <c r="AO197" i="1"/>
  <c r="AE198" i="1"/>
  <c r="AK199" i="1"/>
  <c r="AA201" i="1"/>
  <c r="AK203" i="1"/>
  <c r="AA207" i="1"/>
  <c r="AO207" i="1"/>
  <c r="AA221" i="1"/>
  <c r="AE224" i="1"/>
  <c r="AC229" i="1"/>
  <c r="AO238" i="1"/>
  <c r="AA244" i="1"/>
  <c r="AA257" i="1"/>
  <c r="AM265" i="1"/>
  <c r="W49" i="1"/>
  <c r="AK49" i="1"/>
  <c r="AE50" i="1"/>
  <c r="AO50" i="1"/>
  <c r="W51" i="1"/>
  <c r="AK51" i="1"/>
  <c r="AE52" i="1"/>
  <c r="AO52" i="1"/>
  <c r="W53" i="1"/>
  <c r="AK53" i="1"/>
  <c r="AE54" i="1"/>
  <c r="AO54" i="1"/>
  <c r="AK3" i="1"/>
  <c r="AE4" i="1"/>
  <c r="AG5" i="1"/>
  <c r="AK6" i="1"/>
  <c r="AI9" i="1"/>
  <c r="AK10" i="1"/>
  <c r="AE11" i="1"/>
  <c r="AA12" i="1"/>
  <c r="AM12" i="1"/>
  <c r="AA14" i="1"/>
  <c r="AM14" i="1"/>
  <c r="AA16" i="1"/>
  <c r="AM16" i="1"/>
  <c r="AA18" i="1"/>
  <c r="AM18" i="1"/>
  <c r="AA20" i="1"/>
  <c r="AM20" i="1"/>
  <c r="AA22" i="1"/>
  <c r="AM22" i="1"/>
  <c r="AA24" i="1"/>
  <c r="AM24" i="1"/>
  <c r="AA26" i="1"/>
  <c r="AM26" i="1"/>
  <c r="AA28" i="1"/>
  <c r="AM28" i="1"/>
  <c r="AA30" i="1"/>
  <c r="AM30" i="1"/>
  <c r="AA32" i="1"/>
  <c r="AM32" i="1"/>
  <c r="AA34" i="1"/>
  <c r="AM34" i="1"/>
  <c r="AA36" i="1"/>
  <c r="AM36" i="1"/>
  <c r="AA38" i="1"/>
  <c r="AM38" i="1"/>
  <c r="AG40" i="1"/>
  <c r="AG4" i="1"/>
  <c r="AI5" i="1"/>
  <c r="W6" i="1"/>
  <c r="AM6" i="1"/>
  <c r="AG7" i="1"/>
  <c r="AI8" i="1"/>
  <c r="AK9" i="1"/>
  <c r="W10" i="1"/>
  <c r="AM10" i="1"/>
  <c r="AG11" i="1"/>
  <c r="AC12" i="1"/>
  <c r="AI13" i="1"/>
  <c r="AC14" i="1"/>
  <c r="AI15" i="1"/>
  <c r="AC16" i="1"/>
  <c r="AI17" i="1"/>
  <c r="AC18" i="1"/>
  <c r="AI19" i="1"/>
  <c r="AC20" i="1"/>
  <c r="AI21" i="1"/>
  <c r="AC22" i="1"/>
  <c r="AI23" i="1"/>
  <c r="AC24" i="1"/>
  <c r="AI25" i="1"/>
  <c r="AC26" i="1"/>
  <c r="AC28" i="1"/>
  <c r="AI29" i="1"/>
  <c r="AC30" i="1"/>
  <c r="AI31" i="1"/>
  <c r="AC32" i="1"/>
  <c r="AI33" i="1"/>
  <c r="AC34" i="1"/>
  <c r="AI35" i="1"/>
  <c r="AC36" i="1"/>
  <c r="AI37" i="1"/>
  <c r="AC38" i="1"/>
  <c r="AI39" i="1"/>
  <c r="AA45" i="1"/>
  <c r="AM45" i="1"/>
  <c r="AA47" i="1"/>
  <c r="AM47" i="1"/>
  <c r="AA49" i="1"/>
  <c r="AM49" i="1"/>
  <c r="AA51" i="1"/>
  <c r="AM51" i="1"/>
  <c r="AA53" i="1"/>
  <c r="AM53" i="1"/>
  <c r="AO56" i="1"/>
  <c r="AE56" i="1"/>
  <c r="AC56" i="1"/>
  <c r="AK56" i="1"/>
  <c r="W56" i="1"/>
  <c r="AI4" i="1"/>
  <c r="AK5" i="1"/>
  <c r="AK8" i="1"/>
  <c r="W9" i="1"/>
  <c r="AM9" i="1"/>
  <c r="AI11" i="1"/>
  <c r="AE12" i="1"/>
  <c r="AO12" i="1"/>
  <c r="AE14" i="1"/>
  <c r="AO14" i="1"/>
  <c r="AE16" i="1"/>
  <c r="AO16" i="1"/>
  <c r="W17" i="1"/>
  <c r="AK17" i="1"/>
  <c r="AE18" i="1"/>
  <c r="AO18" i="1"/>
  <c r="W19" i="1"/>
  <c r="AK19" i="1"/>
  <c r="AE20" i="1"/>
  <c r="AO20" i="1"/>
  <c r="W21" i="1"/>
  <c r="AK21" i="1"/>
  <c r="AE22" i="1"/>
  <c r="AO22" i="1"/>
  <c r="W23" i="1"/>
  <c r="AK23" i="1"/>
  <c r="AE24" i="1"/>
  <c r="AO24" i="1"/>
  <c r="W25" i="1"/>
  <c r="AK25" i="1"/>
  <c r="AE26" i="1"/>
  <c r="AO26" i="1"/>
  <c r="AE28" i="1"/>
  <c r="AO28" i="1"/>
  <c r="W29" i="1"/>
  <c r="AK29" i="1"/>
  <c r="AE30" i="1"/>
  <c r="AO30" i="1"/>
  <c r="AE32" i="1"/>
  <c r="AO32" i="1"/>
  <c r="AE34" i="1"/>
  <c r="AO34" i="1"/>
  <c r="AE36" i="1"/>
  <c r="AO36" i="1"/>
  <c r="AE38" i="1"/>
  <c r="AO38" i="1"/>
  <c r="AC49" i="1"/>
  <c r="AI50" i="1"/>
  <c r="AC51" i="1"/>
  <c r="AI52" i="1"/>
  <c r="AC53" i="1"/>
  <c r="AI54" i="1"/>
  <c r="AA56" i="1"/>
  <c r="AA3" i="1"/>
  <c r="AO3" i="1"/>
  <c r="AK4" i="1"/>
  <c r="W5" i="1"/>
  <c r="AC5" i="1" s="1"/>
  <c r="AM5" i="1"/>
  <c r="AA6" i="1"/>
  <c r="AO6" i="1"/>
  <c r="AK7" i="1"/>
  <c r="AM8" i="1"/>
  <c r="AA10" i="1"/>
  <c r="AO10" i="1"/>
  <c r="AK11" i="1"/>
  <c r="AG12" i="1"/>
  <c r="AG14" i="1"/>
  <c r="AG16" i="1"/>
  <c r="AG18" i="1"/>
  <c r="AG20" i="1"/>
  <c r="AG22" i="1"/>
  <c r="AG24" i="1"/>
  <c r="AG26" i="1"/>
  <c r="AG28" i="1"/>
  <c r="AG30" i="1"/>
  <c r="AG32" i="1"/>
  <c r="AG34" i="1"/>
  <c r="AG36" i="1"/>
  <c r="AG38" i="1"/>
  <c r="AO43" i="1"/>
  <c r="AE45" i="1"/>
  <c r="AO45" i="1"/>
  <c r="AO47" i="1"/>
  <c r="BS47" i="1" s="1"/>
  <c r="AW47" i="1" s="1"/>
  <c r="BT47" i="1" s="1"/>
  <c r="AE49" i="1"/>
  <c r="AO49" i="1"/>
  <c r="W50" i="1"/>
  <c r="AK50" i="1"/>
  <c r="AE51" i="1"/>
  <c r="AO51" i="1"/>
  <c r="W52" i="1"/>
  <c r="AK52" i="1"/>
  <c r="AE53" i="1"/>
  <c r="AO53" i="1"/>
  <c r="W54" i="1"/>
  <c r="AK54" i="1"/>
  <c r="AG56" i="1"/>
  <c r="AC3" i="1"/>
  <c r="W4" i="1"/>
  <c r="AM4" i="1"/>
  <c r="AO5" i="1"/>
  <c r="AC6" i="1"/>
  <c r="AM7" i="1"/>
  <c r="AA9" i="1"/>
  <c r="AO9" i="1"/>
  <c r="AC10" i="1"/>
  <c r="W11" i="1"/>
  <c r="AM11" i="1"/>
  <c r="AA13" i="1"/>
  <c r="AM13" i="1"/>
  <c r="AA17" i="1"/>
  <c r="AM17" i="1"/>
  <c r="AA19" i="1"/>
  <c r="AM19" i="1"/>
  <c r="AA25" i="1"/>
  <c r="AM25" i="1"/>
  <c r="AA29" i="1"/>
  <c r="AM29" i="1"/>
  <c r="AA33" i="1"/>
  <c r="AM33" i="1"/>
  <c r="AM35" i="1"/>
  <c r="AA37" i="1"/>
  <c r="AM37" i="1"/>
  <c r="AA39" i="1"/>
  <c r="AG49" i="1"/>
  <c r="AG51" i="1"/>
  <c r="AG53" i="1"/>
  <c r="AE6" i="1"/>
  <c r="AA8" i="1"/>
  <c r="AC9" i="1"/>
  <c r="AE10" i="1"/>
  <c r="AI12" i="1"/>
  <c r="AC13" i="1"/>
  <c r="AI14" i="1"/>
  <c r="AI16" i="1"/>
  <c r="AC17" i="1"/>
  <c r="AI18" i="1"/>
  <c r="AC19" i="1"/>
  <c r="AI20" i="1"/>
  <c r="AC21" i="1"/>
  <c r="AI22" i="1"/>
  <c r="AC23" i="1"/>
  <c r="AI24" i="1"/>
  <c r="AC25" i="1"/>
  <c r="AI26" i="1"/>
  <c r="AI28" i="1"/>
  <c r="AC29" i="1"/>
  <c r="AI30" i="1"/>
  <c r="AI32" i="1"/>
  <c r="AI34" i="1"/>
  <c r="AI36" i="1"/>
  <c r="AI38" i="1"/>
  <c r="AA40" i="1"/>
  <c r="AA42" i="1"/>
  <c r="AA44" i="1"/>
  <c r="AA46" i="1"/>
  <c r="BS46" i="1" s="1"/>
  <c r="AW46" i="1" s="1"/>
  <c r="AA48" i="1"/>
  <c r="AA50" i="1"/>
  <c r="AM50" i="1"/>
  <c r="AA52" i="1"/>
  <c r="AM52" i="1"/>
  <c r="AA54" i="1"/>
  <c r="AM54" i="1"/>
  <c r="AI56" i="1"/>
  <c r="AA4" i="1"/>
  <c r="AA7" i="1"/>
  <c r="AA11" i="1"/>
  <c r="W12" i="1"/>
  <c r="W14" i="1"/>
  <c r="AE15" i="1"/>
  <c r="W16" i="1"/>
  <c r="AE17" i="1"/>
  <c r="W18" i="1"/>
  <c r="AE19" i="1"/>
  <c r="W20" i="1"/>
  <c r="AE21" i="1"/>
  <c r="W22" i="1"/>
  <c r="AE23" i="1"/>
  <c r="W24" i="1"/>
  <c r="AE25" i="1"/>
  <c r="W26" i="1"/>
  <c r="W28" i="1"/>
  <c r="W30" i="1"/>
  <c r="W32" i="1"/>
  <c r="W34" i="1"/>
  <c r="W36" i="1"/>
  <c r="W38" i="1"/>
  <c r="AA57" i="1"/>
  <c r="AM57" i="1"/>
  <c r="AA59" i="1"/>
  <c r="AM59" i="1"/>
  <c r="AA63" i="1"/>
  <c r="AM63" i="1"/>
  <c r="AM65" i="1"/>
  <c r="AG68" i="1"/>
  <c r="AA69" i="1"/>
  <c r="AM69" i="1"/>
  <c r="AA71" i="1"/>
  <c r="AM71" i="1"/>
  <c r="AA73" i="1"/>
  <c r="AM73" i="1"/>
  <c r="AA75" i="1"/>
  <c r="AM75" i="1"/>
  <c r="AA77" i="1"/>
  <c r="AM77" i="1"/>
  <c r="AM79" i="1"/>
  <c r="AA81" i="1"/>
  <c r="AM81" i="1"/>
  <c r="AA83" i="1"/>
  <c r="AM83" i="1"/>
  <c r="AA85" i="1"/>
  <c r="AM85" i="1"/>
  <c r="AA87" i="1"/>
  <c r="AM87" i="1"/>
  <c r="AA89" i="1"/>
  <c r="AM89" i="1"/>
  <c r="AG91" i="1"/>
  <c r="AG93" i="1"/>
  <c r="AG95" i="1"/>
  <c r="AG97" i="1"/>
  <c r="AG99" i="1"/>
  <c r="AG101" i="1"/>
  <c r="AG103" i="1"/>
  <c r="W104" i="1"/>
  <c r="AK104" i="1"/>
  <c r="AE105" i="1"/>
  <c r="AO105" i="1"/>
  <c r="W106" i="1"/>
  <c r="AK106" i="1"/>
  <c r="AC107" i="1"/>
  <c r="AI108" i="1"/>
  <c r="AC109" i="1"/>
  <c r="AI110" i="1"/>
  <c r="AC111" i="1"/>
  <c r="AI112" i="1"/>
  <c r="AE113" i="1"/>
  <c r="AO113" i="1"/>
  <c r="AI115" i="1"/>
  <c r="AA117" i="1"/>
  <c r="AM117" i="1"/>
  <c r="AA119" i="1"/>
  <c r="AM119" i="1"/>
  <c r="AA120" i="1"/>
  <c r="AI130" i="1"/>
  <c r="AG130" i="1"/>
  <c r="AO130" i="1"/>
  <c r="AE130" i="1"/>
  <c r="AC130" i="1"/>
  <c r="AK130" i="1"/>
  <c r="W130" i="1"/>
  <c r="AK141" i="1"/>
  <c r="AI146" i="1"/>
  <c r="AG146" i="1"/>
  <c r="AO146" i="1"/>
  <c r="AE146" i="1"/>
  <c r="AC146" i="1"/>
  <c r="AM146" i="1"/>
  <c r="AK146" i="1"/>
  <c r="W146" i="1"/>
  <c r="AC57" i="1"/>
  <c r="AI58" i="1"/>
  <c r="AC59" i="1"/>
  <c r="AI60" i="1"/>
  <c r="AC61" i="1"/>
  <c r="AI62" i="1"/>
  <c r="AC63" i="1"/>
  <c r="AI64" i="1"/>
  <c r="AC65" i="1"/>
  <c r="AI66" i="1"/>
  <c r="AA67" i="1"/>
  <c r="AM67" i="1"/>
  <c r="AC69" i="1"/>
  <c r="AI70" i="1"/>
  <c r="AC71" i="1"/>
  <c r="AI72" i="1"/>
  <c r="AC73" i="1"/>
  <c r="AI74" i="1"/>
  <c r="AC75" i="1"/>
  <c r="AI76" i="1"/>
  <c r="AI78" i="1"/>
  <c r="AI80" i="1"/>
  <c r="AC81" i="1"/>
  <c r="AI82" i="1"/>
  <c r="AC83" i="1"/>
  <c r="AI84" i="1"/>
  <c r="AC85" i="1"/>
  <c r="AI86" i="1"/>
  <c r="AC87" i="1"/>
  <c r="AI88" i="1"/>
  <c r="AM90" i="1"/>
  <c r="AA92" i="1"/>
  <c r="AM92" i="1"/>
  <c r="AA94" i="1"/>
  <c r="AM94" i="1"/>
  <c r="AA96" i="1"/>
  <c r="AM96" i="1"/>
  <c r="AA98" i="1"/>
  <c r="AM98" i="1"/>
  <c r="AE107" i="1"/>
  <c r="AO107" i="1"/>
  <c r="W108" i="1"/>
  <c r="AK108" i="1"/>
  <c r="AE109" i="1"/>
  <c r="AO109" i="1"/>
  <c r="W110" i="1"/>
  <c r="AK110" i="1"/>
  <c r="AE111" i="1"/>
  <c r="AO111" i="1"/>
  <c r="W112" i="1"/>
  <c r="AK112" i="1"/>
  <c r="AG113" i="1"/>
  <c r="W115" i="1"/>
  <c r="AK115" i="1"/>
  <c r="AI132" i="1"/>
  <c r="AG132" i="1"/>
  <c r="AO132" i="1"/>
  <c r="AE132" i="1"/>
  <c r="AC132" i="1"/>
  <c r="AK132" i="1"/>
  <c r="W132" i="1"/>
  <c r="AG135" i="1"/>
  <c r="AO135" i="1"/>
  <c r="AE135" i="1"/>
  <c r="AC135" i="1"/>
  <c r="AM135" i="1"/>
  <c r="AA135" i="1"/>
  <c r="AI135" i="1"/>
  <c r="AG139" i="1"/>
  <c r="AO139" i="1"/>
  <c r="AE139" i="1"/>
  <c r="AC139" i="1"/>
  <c r="AM139" i="1"/>
  <c r="AA139" i="1"/>
  <c r="AI139" i="1"/>
  <c r="AE57" i="1"/>
  <c r="AO57" i="1"/>
  <c r="W58" i="1"/>
  <c r="AK58" i="1"/>
  <c r="AE59" i="1"/>
  <c r="AO59" i="1"/>
  <c r="W60" i="1"/>
  <c r="AK60" i="1"/>
  <c r="AE61" i="1"/>
  <c r="AO61" i="1"/>
  <c r="W62" i="1"/>
  <c r="AK62" i="1"/>
  <c r="AE63" i="1"/>
  <c r="AO63" i="1"/>
  <c r="W64" i="1"/>
  <c r="AK64" i="1"/>
  <c r="AE65" i="1"/>
  <c r="AO65" i="1"/>
  <c r="W66" i="1"/>
  <c r="AK66" i="1"/>
  <c r="AI68" i="1"/>
  <c r="AE81" i="1"/>
  <c r="AO81" i="1"/>
  <c r="AE83" i="1"/>
  <c r="AO83" i="1"/>
  <c r="AK84" i="1"/>
  <c r="AE85" i="1"/>
  <c r="AO85" i="1"/>
  <c r="AE87" i="1"/>
  <c r="AO87" i="1"/>
  <c r="AE89" i="1"/>
  <c r="AO89" i="1"/>
  <c r="AI91" i="1"/>
  <c r="AC92" i="1"/>
  <c r="AI93" i="1"/>
  <c r="AC94" i="1"/>
  <c r="AI95" i="1"/>
  <c r="AC96" i="1"/>
  <c r="AI97" i="1"/>
  <c r="AC98" i="1"/>
  <c r="AI99" i="1"/>
  <c r="AI101" i="1"/>
  <c r="AC102" i="1"/>
  <c r="BS102" i="1" s="1"/>
  <c r="AW102" i="1" s="1"/>
  <c r="BU102" i="1" s="1"/>
  <c r="AG107" i="1"/>
  <c r="AG109" i="1"/>
  <c r="AG111" i="1"/>
  <c r="AM112" i="1"/>
  <c r="W116" i="1"/>
  <c r="AK116" i="1"/>
  <c r="AE117" i="1"/>
  <c r="AO117" i="1"/>
  <c r="W118" i="1"/>
  <c r="AK118" i="1"/>
  <c r="AE119" i="1"/>
  <c r="AO119" i="1"/>
  <c r="AA132" i="1"/>
  <c r="AG57" i="1"/>
  <c r="AG61" i="1"/>
  <c r="AG63" i="1"/>
  <c r="AE67" i="1"/>
  <c r="AO67" i="1"/>
  <c r="W68" i="1"/>
  <c r="AK68" i="1"/>
  <c r="AG69" i="1"/>
  <c r="BS69" i="1" s="1"/>
  <c r="AW69" i="1" s="1"/>
  <c r="BU69" i="1" s="1"/>
  <c r="AG81" i="1"/>
  <c r="AG83" i="1"/>
  <c r="AG85" i="1"/>
  <c r="AG87" i="1"/>
  <c r="AG89" i="1"/>
  <c r="AE90" i="1"/>
  <c r="W91" i="1"/>
  <c r="AK91" i="1"/>
  <c r="AE92" i="1"/>
  <c r="W93" i="1"/>
  <c r="AK93" i="1"/>
  <c r="AE94" i="1"/>
  <c r="W95" i="1"/>
  <c r="AK95" i="1"/>
  <c r="AE96" i="1"/>
  <c r="W97" i="1"/>
  <c r="AK97" i="1"/>
  <c r="AE98" i="1"/>
  <c r="W99" i="1"/>
  <c r="AK99" i="1"/>
  <c r="W101" i="1"/>
  <c r="AK101" i="1"/>
  <c r="AK135" i="1"/>
  <c r="AK139" i="1"/>
  <c r="AA58" i="1"/>
  <c r="AM58" i="1"/>
  <c r="AA60" i="1"/>
  <c r="AM60" i="1"/>
  <c r="AA62" i="1"/>
  <c r="AM62" i="1"/>
  <c r="AA64" i="1"/>
  <c r="AM64" i="1"/>
  <c r="AA66" i="1"/>
  <c r="AM66" i="1"/>
  <c r="AM68" i="1"/>
  <c r="AM80" i="1"/>
  <c r="BS100" i="1"/>
  <c r="AW100" i="1" s="1"/>
  <c r="BU100" i="1" s="1"/>
  <c r="AE104" i="1"/>
  <c r="AO104" i="1"/>
  <c r="W105" i="1"/>
  <c r="AE106" i="1"/>
  <c r="AO106" i="1"/>
  <c r="AI107" i="1"/>
  <c r="AC108" i="1"/>
  <c r="AI109" i="1"/>
  <c r="AC110" i="1"/>
  <c r="AI111" i="1"/>
  <c r="AC112" i="1"/>
  <c r="AO112" i="1"/>
  <c r="W113" i="1"/>
  <c r="AC115" i="1"/>
  <c r="AA116" i="1"/>
  <c r="AM116" i="1"/>
  <c r="AA118" i="1"/>
  <c r="AM118" i="1"/>
  <c r="AM130" i="1"/>
  <c r="AG162" i="1"/>
  <c r="AO162" i="1"/>
  <c r="AE162" i="1"/>
  <c r="AC162" i="1"/>
  <c r="AM162" i="1"/>
  <c r="AA162" i="1"/>
  <c r="AK162" i="1"/>
  <c r="AI162" i="1"/>
  <c r="W162" i="1"/>
  <c r="AI57" i="1"/>
  <c r="AC58" i="1"/>
  <c r="AC62" i="1"/>
  <c r="AC64" i="1"/>
  <c r="AC66" i="1"/>
  <c r="AA68" i="1"/>
  <c r="AC70" i="1"/>
  <c r="AI71" i="1"/>
  <c r="AC72" i="1"/>
  <c r="AI73" i="1"/>
  <c r="AC74" i="1"/>
  <c r="AI75" i="1"/>
  <c r="AC76" i="1"/>
  <c r="AI77" i="1"/>
  <c r="AC78" i="1"/>
  <c r="AC80" i="1"/>
  <c r="AA91" i="1"/>
  <c r="AA93" i="1"/>
  <c r="AA95" i="1"/>
  <c r="AA97" i="1"/>
  <c r="AA99" i="1"/>
  <c r="AA101" i="1"/>
  <c r="AM101" i="1"/>
  <c r="AA103" i="1"/>
  <c r="W107" i="1"/>
  <c r="AK107" i="1"/>
  <c r="AE108" i="1"/>
  <c r="W109" i="1"/>
  <c r="AK109" i="1"/>
  <c r="AE110" i="1"/>
  <c r="W111" i="1"/>
  <c r="AK111" i="1"/>
  <c r="AE115" i="1"/>
  <c r="AC116" i="1"/>
  <c r="AC118" i="1"/>
  <c r="AI119" i="1"/>
  <c r="AI124" i="1"/>
  <c r="AG124" i="1"/>
  <c r="AO124" i="1"/>
  <c r="AE124" i="1"/>
  <c r="AC124" i="1"/>
  <c r="AK124" i="1"/>
  <c r="W124" i="1"/>
  <c r="AM132" i="1"/>
  <c r="AG133" i="1"/>
  <c r="AO133" i="1"/>
  <c r="AE133" i="1"/>
  <c r="AC133" i="1"/>
  <c r="AM133" i="1"/>
  <c r="AA133" i="1"/>
  <c r="AI133" i="1"/>
  <c r="AG137" i="1"/>
  <c r="AO137" i="1"/>
  <c r="AE137" i="1"/>
  <c r="AC137" i="1"/>
  <c r="AM137" i="1"/>
  <c r="AA137" i="1"/>
  <c r="AI137" i="1"/>
  <c r="AI148" i="1"/>
  <c r="AG148" i="1"/>
  <c r="AO148" i="1"/>
  <c r="AE148" i="1"/>
  <c r="AC148" i="1"/>
  <c r="AM148" i="1"/>
  <c r="AK148" i="1"/>
  <c r="W148" i="1"/>
  <c r="W57" i="1"/>
  <c r="AE58" i="1"/>
  <c r="AE72" i="1"/>
  <c r="AO72" i="1"/>
  <c r="W73" i="1"/>
  <c r="AE74" i="1"/>
  <c r="AO74" i="1"/>
  <c r="W75" i="1"/>
  <c r="AE76" i="1"/>
  <c r="AO76" i="1"/>
  <c r="W77" i="1"/>
  <c r="AE78" i="1"/>
  <c r="AO78" i="1"/>
  <c r="W79" i="1"/>
  <c r="AE80" i="1"/>
  <c r="AO80" i="1"/>
  <c r="W119" i="1"/>
  <c r="AI122" i="1"/>
  <c r="AG122" i="1"/>
  <c r="AO122" i="1"/>
  <c r="AE122" i="1"/>
  <c r="AC122" i="1"/>
  <c r="AK122" i="1"/>
  <c r="W122" i="1"/>
  <c r="AI126" i="1"/>
  <c r="AG126" i="1"/>
  <c r="AO126" i="1"/>
  <c r="AE126" i="1"/>
  <c r="AC126" i="1"/>
  <c r="AK126" i="1"/>
  <c r="W126" i="1"/>
  <c r="AG141" i="1"/>
  <c r="AO141" i="1"/>
  <c r="AE141" i="1"/>
  <c r="AC141" i="1"/>
  <c r="AM141" i="1"/>
  <c r="AA141" i="1"/>
  <c r="AI141" i="1"/>
  <c r="BS145" i="1"/>
  <c r="AW145" i="1" s="1"/>
  <c r="BU145" i="1" s="1"/>
  <c r="AI158" i="1"/>
  <c r="AG158" i="1"/>
  <c r="AO158" i="1"/>
  <c r="AE158" i="1"/>
  <c r="AC158" i="1"/>
  <c r="AM158" i="1"/>
  <c r="AK158" i="1"/>
  <c r="AA158" i="1"/>
  <c r="W67" i="1"/>
  <c r="AE101" i="1"/>
  <c r="AA107" i="1"/>
  <c r="AA109" i="1"/>
  <c r="AA111" i="1"/>
  <c r="AI120" i="1"/>
  <c r="AG120" i="1"/>
  <c r="AO120" i="1"/>
  <c r="AE120" i="1"/>
  <c r="AC120" i="1"/>
  <c r="AK120" i="1"/>
  <c r="AI128" i="1"/>
  <c r="AG128" i="1"/>
  <c r="AO128" i="1"/>
  <c r="AE128" i="1"/>
  <c r="AC128" i="1"/>
  <c r="AK128" i="1"/>
  <c r="W128" i="1"/>
  <c r="AE121" i="1"/>
  <c r="AO121" i="1"/>
  <c r="AE123" i="1"/>
  <c r="AO123" i="1"/>
  <c r="AI150" i="1"/>
  <c r="AG150" i="1"/>
  <c r="AO150" i="1"/>
  <c r="AE150" i="1"/>
  <c r="AC150" i="1"/>
  <c r="AI152" i="1"/>
  <c r="AG152" i="1"/>
  <c r="AO152" i="1"/>
  <c r="AE152" i="1"/>
  <c r="AC152" i="1"/>
  <c r="AG167" i="1"/>
  <c r="AO167" i="1"/>
  <c r="AE167" i="1"/>
  <c r="AM167" i="1"/>
  <c r="AA167" i="1"/>
  <c r="AI121" i="1"/>
  <c r="AI123" i="1"/>
  <c r="AI125" i="1"/>
  <c r="AI127" i="1"/>
  <c r="AI129" i="1"/>
  <c r="AI131" i="1"/>
  <c r="AK150" i="1"/>
  <c r="AK152" i="1"/>
  <c r="AG160" i="1"/>
  <c r="AO160" i="1"/>
  <c r="AE160" i="1"/>
  <c r="AC160" i="1"/>
  <c r="AM160" i="1"/>
  <c r="AA160" i="1"/>
  <c r="W121" i="1"/>
  <c r="AK121" i="1"/>
  <c r="W123" i="1"/>
  <c r="AK123" i="1"/>
  <c r="W125" i="1"/>
  <c r="AK125" i="1"/>
  <c r="W127" i="1"/>
  <c r="AK127" i="1"/>
  <c r="W129" i="1"/>
  <c r="AK129" i="1"/>
  <c r="W131" i="1"/>
  <c r="AK131" i="1"/>
  <c r="AI134" i="1"/>
  <c r="AI136" i="1"/>
  <c r="BU142" i="1"/>
  <c r="AI156" i="1"/>
  <c r="AG156" i="1"/>
  <c r="AO156" i="1"/>
  <c r="AE156" i="1"/>
  <c r="AC156" i="1"/>
  <c r="AI167" i="1"/>
  <c r="AM150" i="1"/>
  <c r="AM152" i="1"/>
  <c r="AK167" i="1"/>
  <c r="BS184" i="1"/>
  <c r="AW184" i="1" s="1"/>
  <c r="BT184" i="1" s="1"/>
  <c r="AA121" i="1"/>
  <c r="AM121" i="1"/>
  <c r="AA123" i="1"/>
  <c r="AM123" i="1"/>
  <c r="AA125" i="1"/>
  <c r="AM125" i="1"/>
  <c r="AA127" i="1"/>
  <c r="AM127" i="1"/>
  <c r="AA129" i="1"/>
  <c r="AM129" i="1"/>
  <c r="AA131" i="1"/>
  <c r="AM131" i="1"/>
  <c r="AI154" i="1"/>
  <c r="AG154" i="1"/>
  <c r="AO154" i="1"/>
  <c r="AE154" i="1"/>
  <c r="AC154" i="1"/>
  <c r="AK160" i="1"/>
  <c r="AG166" i="1"/>
  <c r="AE166" i="1"/>
  <c r="AO166" i="1"/>
  <c r="AC166" i="1"/>
  <c r="AM166" i="1"/>
  <c r="AA166" i="1"/>
  <c r="AA134" i="1"/>
  <c r="AA136" i="1"/>
  <c r="AA138" i="1"/>
  <c r="AA140" i="1"/>
  <c r="BS140" i="1" s="1"/>
  <c r="AW140" i="1" s="1"/>
  <c r="BT140" i="1" s="1"/>
  <c r="AI144" i="1"/>
  <c r="AG144" i="1"/>
  <c r="AO144" i="1"/>
  <c r="AE144" i="1"/>
  <c r="AC144" i="1"/>
  <c r="W150" i="1"/>
  <c r="W152" i="1"/>
  <c r="AA154" i="1"/>
  <c r="AK156" i="1"/>
  <c r="AG164" i="1"/>
  <c r="AO164" i="1"/>
  <c r="AE164" i="1"/>
  <c r="AC164" i="1"/>
  <c r="AM164" i="1"/>
  <c r="AA164" i="1"/>
  <c r="AI143" i="1"/>
  <c r="AI147" i="1"/>
  <c r="AI149" i="1"/>
  <c r="AI151" i="1"/>
  <c r="AI153" i="1"/>
  <c r="AI155" i="1"/>
  <c r="AI157" i="1"/>
  <c r="AI159" i="1"/>
  <c r="BS186" i="1"/>
  <c r="AW186" i="1" s="1"/>
  <c r="BT186" i="1" s="1"/>
  <c r="BU186" i="1"/>
  <c r="BS198" i="1"/>
  <c r="AW198" i="1" s="1"/>
  <c r="BT198" i="1" s="1"/>
  <c r="BU198" i="1"/>
  <c r="BS202" i="1"/>
  <c r="AW202" i="1" s="1"/>
  <c r="BT202" i="1" s="1"/>
  <c r="W143" i="1"/>
  <c r="AK143" i="1"/>
  <c r="AK147" i="1"/>
  <c r="W149" i="1"/>
  <c r="AK149" i="1"/>
  <c r="AK151" i="1"/>
  <c r="W153" i="1"/>
  <c r="AK153" i="1"/>
  <c r="W155" i="1"/>
  <c r="AK155" i="1"/>
  <c r="W157" i="1"/>
  <c r="AK157" i="1"/>
  <c r="AI161" i="1"/>
  <c r="AI163" i="1"/>
  <c r="AI165" i="1"/>
  <c r="AA168" i="1"/>
  <c r="AM168" i="1"/>
  <c r="AA170" i="1"/>
  <c r="AM170" i="1"/>
  <c r="AA172" i="1"/>
  <c r="AM172" i="1"/>
  <c r="AA174" i="1"/>
  <c r="AM174" i="1"/>
  <c r="AA176" i="1"/>
  <c r="AM176" i="1"/>
  <c r="AI177" i="1"/>
  <c r="AG177" i="1"/>
  <c r="AO177" i="1"/>
  <c r="AE177" i="1"/>
  <c r="AI179" i="1"/>
  <c r="AG179" i="1"/>
  <c r="AO179" i="1"/>
  <c r="AE179" i="1"/>
  <c r="BS189" i="1"/>
  <c r="AW189" i="1" s="1"/>
  <c r="BU189" i="1" s="1"/>
  <c r="BS193" i="1"/>
  <c r="AW193" i="1" s="1"/>
  <c r="BT193" i="1" s="1"/>
  <c r="W161" i="1"/>
  <c r="AK161" i="1"/>
  <c r="W163" i="1"/>
  <c r="AK163" i="1"/>
  <c r="AK165" i="1"/>
  <c r="AC168" i="1"/>
  <c r="AI169" i="1"/>
  <c r="AC170" i="1"/>
  <c r="AI171" i="1"/>
  <c r="AC172" i="1"/>
  <c r="AI173" i="1"/>
  <c r="AC174" i="1"/>
  <c r="AI175" i="1"/>
  <c r="AC176" i="1"/>
  <c r="AA177" i="1"/>
  <c r="AA179" i="1"/>
  <c r="BS197" i="1"/>
  <c r="AW197" i="1" s="1"/>
  <c r="BU197" i="1" s="1"/>
  <c r="AM143" i="1"/>
  <c r="AM147" i="1"/>
  <c r="AM149" i="1"/>
  <c r="AM151" i="1"/>
  <c r="AA153" i="1"/>
  <c r="AM153" i="1"/>
  <c r="AA155" i="1"/>
  <c r="AM155" i="1"/>
  <c r="AA157" i="1"/>
  <c r="AM157" i="1"/>
  <c r="AA159" i="1"/>
  <c r="AM159" i="1"/>
  <c r="AE168" i="1"/>
  <c r="AO168" i="1"/>
  <c r="AE170" i="1"/>
  <c r="AO170" i="1"/>
  <c r="AE172" i="1"/>
  <c r="AO172" i="1"/>
  <c r="W173" i="1"/>
  <c r="AE174" i="1"/>
  <c r="AO174" i="1"/>
  <c r="AE176" i="1"/>
  <c r="AO176" i="1"/>
  <c r="AA161" i="1"/>
  <c r="AA163" i="1"/>
  <c r="AA165" i="1"/>
  <c r="AG174" i="1"/>
  <c r="AG176" i="1"/>
  <c r="BS204" i="1"/>
  <c r="AW204" i="1" s="1"/>
  <c r="BT204" i="1" s="1"/>
  <c r="AA175" i="1"/>
  <c r="AM175" i="1"/>
  <c r="AK177" i="1"/>
  <c r="AK179" i="1"/>
  <c r="AI183" i="1"/>
  <c r="BS209" i="1"/>
  <c r="AW209" i="1" s="1"/>
  <c r="BT209" i="1" s="1"/>
  <c r="BS211" i="1"/>
  <c r="AW211" i="1" s="1"/>
  <c r="BU211" i="1" s="1"/>
  <c r="BS213" i="1"/>
  <c r="AW213" i="1" s="1"/>
  <c r="BT213" i="1" s="1"/>
  <c r="BS215" i="1"/>
  <c r="AW215" i="1" s="1"/>
  <c r="BU215" i="1" s="1"/>
  <c r="AI174" i="1"/>
  <c r="AC175" i="1"/>
  <c r="AI176" i="1"/>
  <c r="BS195" i="1"/>
  <c r="AW195" i="1" s="1"/>
  <c r="BU195" i="1" s="1"/>
  <c r="BS199" i="1"/>
  <c r="AW199" i="1" s="1"/>
  <c r="BU199" i="1" s="1"/>
  <c r="W174" i="1"/>
  <c r="AE175" i="1"/>
  <c r="W176" i="1"/>
  <c r="AM177" i="1"/>
  <c r="AM179" i="1"/>
  <c r="BS194" i="1"/>
  <c r="AW194" i="1" s="1"/>
  <c r="BT194" i="1" s="1"/>
  <c r="AC187" i="1"/>
  <c r="AI188" i="1"/>
  <c r="AI190" i="1"/>
  <c r="AC191" i="1"/>
  <c r="AI192" i="1"/>
  <c r="AI196" i="1"/>
  <c r="AI200" i="1"/>
  <c r="AC201" i="1"/>
  <c r="AC205" i="1"/>
  <c r="AI206" i="1"/>
  <c r="AI208" i="1"/>
  <c r="AI210" i="1"/>
  <c r="AI212" i="1"/>
  <c r="AI214" i="1"/>
  <c r="W178" i="1"/>
  <c r="AK178" i="1"/>
  <c r="W180" i="1"/>
  <c r="AK180" i="1"/>
  <c r="AE181" i="1"/>
  <c r="AO181" i="1"/>
  <c r="AK182" i="1"/>
  <c r="BS182" i="1" s="1"/>
  <c r="AW182" i="1" s="1"/>
  <c r="AE183" i="1"/>
  <c r="AO183" i="1"/>
  <c r="AE205" i="1"/>
  <c r="AO205" i="1"/>
  <c r="AC218" i="1"/>
  <c r="AM218" i="1"/>
  <c r="AA218" i="1"/>
  <c r="AK218" i="1"/>
  <c r="W218" i="1"/>
  <c r="AG218" i="1"/>
  <c r="AC222" i="1"/>
  <c r="AM222" i="1"/>
  <c r="AA222" i="1"/>
  <c r="AK222" i="1"/>
  <c r="W222" i="1"/>
  <c r="AG222" i="1"/>
  <c r="AC230" i="1"/>
  <c r="AM230" i="1"/>
  <c r="AA230" i="1"/>
  <c r="AK230" i="1"/>
  <c r="W230" i="1"/>
  <c r="AG230" i="1"/>
  <c r="AG181" i="1"/>
  <c r="AG183" i="1"/>
  <c r="AG205" i="1"/>
  <c r="AE218" i="1"/>
  <c r="AE222" i="1"/>
  <c r="AE230" i="1"/>
  <c r="BS241" i="1"/>
  <c r="AW241" i="1" s="1"/>
  <c r="BU241" i="1" s="1"/>
  <c r="AA206" i="1"/>
  <c r="AM206" i="1"/>
  <c r="AA208" i="1"/>
  <c r="AM208" i="1"/>
  <c r="AA210" i="1"/>
  <c r="AM210" i="1"/>
  <c r="AA212" i="1"/>
  <c r="AM212" i="1"/>
  <c r="AA214" i="1"/>
  <c r="AM214" i="1"/>
  <c r="AC228" i="1"/>
  <c r="AM228" i="1"/>
  <c r="AA228" i="1"/>
  <c r="AK228" i="1"/>
  <c r="W228" i="1"/>
  <c r="AG228" i="1"/>
  <c r="AI185" i="1"/>
  <c r="AI205" i="1"/>
  <c r="AC206" i="1"/>
  <c r="AI207" i="1"/>
  <c r="AC208" i="1"/>
  <c r="AC210" i="1"/>
  <c r="AC212" i="1"/>
  <c r="AC214" i="1"/>
  <c r="AI216" i="1"/>
  <c r="AI218" i="1"/>
  <c r="AI222" i="1"/>
  <c r="AE228" i="1"/>
  <c r="AI230" i="1"/>
  <c r="W185" i="1"/>
  <c r="W205" i="1"/>
  <c r="AK205" i="1"/>
  <c r="AE206" i="1"/>
  <c r="AO206" i="1"/>
  <c r="AE208" i="1"/>
  <c r="AO208" i="1"/>
  <c r="AE210" i="1"/>
  <c r="AO210" i="1"/>
  <c r="AE212" i="1"/>
  <c r="AO212" i="1"/>
  <c r="AE214" i="1"/>
  <c r="AO214" i="1"/>
  <c r="AC226" i="1"/>
  <c r="AM226" i="1"/>
  <c r="AA226" i="1"/>
  <c r="AK226" i="1"/>
  <c r="W226" i="1"/>
  <c r="AG226" i="1"/>
  <c r="AC234" i="1"/>
  <c r="AM234" i="1"/>
  <c r="AA234" i="1"/>
  <c r="AK234" i="1"/>
  <c r="W234" i="1"/>
  <c r="AG234" i="1"/>
  <c r="AE226" i="1"/>
  <c r="AI228" i="1"/>
  <c r="AE234" i="1"/>
  <c r="AA205" i="1"/>
  <c r="AK216" i="1"/>
  <c r="W216" i="1"/>
  <c r="AG216" i="1"/>
  <c r="AO218" i="1"/>
  <c r="AC220" i="1"/>
  <c r="AM220" i="1"/>
  <c r="AA220" i="1"/>
  <c r="AK220" i="1"/>
  <c r="W220" i="1"/>
  <c r="AG220" i="1"/>
  <c r="AO222" i="1"/>
  <c r="AC224" i="1"/>
  <c r="AM224" i="1"/>
  <c r="AA224" i="1"/>
  <c r="AK224" i="1"/>
  <c r="W224" i="1"/>
  <c r="AG224" i="1"/>
  <c r="AO230" i="1"/>
  <c r="AC232" i="1"/>
  <c r="AM232" i="1"/>
  <c r="AA232" i="1"/>
  <c r="AK232" i="1"/>
  <c r="W232" i="1"/>
  <c r="AG232" i="1"/>
  <c r="W237" i="1"/>
  <c r="AK237" i="1"/>
  <c r="AE238" i="1"/>
  <c r="BS251" i="1"/>
  <c r="AW251" i="1" s="1"/>
  <c r="BT251" i="1" s="1"/>
  <c r="AG236" i="1"/>
  <c r="BT245" i="1"/>
  <c r="BS245" i="1"/>
  <c r="AW245" i="1" s="1"/>
  <c r="BU245" i="1" s="1"/>
  <c r="AM217" i="1"/>
  <c r="AA219" i="1"/>
  <c r="AM219" i="1"/>
  <c r="AA223" i="1"/>
  <c r="AM223" i="1"/>
  <c r="AA225" i="1"/>
  <c r="AM225" i="1"/>
  <c r="AA227" i="1"/>
  <c r="AM227" i="1"/>
  <c r="AA229" i="1"/>
  <c r="AM229" i="1"/>
  <c r="AA231" i="1"/>
  <c r="AM231" i="1"/>
  <c r="AA233" i="1"/>
  <c r="AM233" i="1"/>
  <c r="AA235" i="1"/>
  <c r="AM235" i="1"/>
  <c r="AC239" i="1"/>
  <c r="AI240" i="1"/>
  <c r="W242" i="1"/>
  <c r="AK242" i="1"/>
  <c r="BS253" i="1"/>
  <c r="AW253" i="1" s="1"/>
  <c r="BT253" i="1" s="1"/>
  <c r="AC237" i="1"/>
  <c r="AE239" i="1"/>
  <c r="AO239" i="1"/>
  <c r="AE217" i="1"/>
  <c r="AO217" i="1"/>
  <c r="AE219" i="1"/>
  <c r="AO219" i="1"/>
  <c r="AE223" i="1"/>
  <c r="AO223" i="1"/>
  <c r="AE225" i="1"/>
  <c r="AO225" i="1"/>
  <c r="AE227" i="1"/>
  <c r="AO227" i="1"/>
  <c r="AE229" i="1"/>
  <c r="AO229" i="1"/>
  <c r="AE231" i="1"/>
  <c r="AO231" i="1"/>
  <c r="AE233" i="1"/>
  <c r="AO233" i="1"/>
  <c r="W236" i="1"/>
  <c r="AK236" i="1"/>
  <c r="AG239" i="1"/>
  <c r="AM240" i="1"/>
  <c r="AA242" i="1"/>
  <c r="AM242" i="1"/>
  <c r="AM238" i="1"/>
  <c r="AA240" i="1"/>
  <c r="AC242" i="1"/>
  <c r="AA236" i="1"/>
  <c r="AM236" i="1"/>
  <c r="AI239" i="1"/>
  <c r="AC240" i="1"/>
  <c r="AO240" i="1"/>
  <c r="W241" i="1"/>
  <c r="AE242" i="1"/>
  <c r="AO242" i="1"/>
  <c r="AK243" i="1"/>
  <c r="W243" i="1"/>
  <c r="AM243" i="1"/>
  <c r="W239" i="1"/>
  <c r="AA243" i="1"/>
  <c r="BS257" i="1"/>
  <c r="AW257" i="1" s="1"/>
  <c r="BU257" i="1" s="1"/>
  <c r="AI267" i="1"/>
  <c r="AC268" i="1"/>
  <c r="AE244" i="1"/>
  <c r="AO244" i="1"/>
  <c r="AE246" i="1"/>
  <c r="AO246" i="1"/>
  <c r="W247" i="1"/>
  <c r="AK247" i="1"/>
  <c r="AE248" i="1"/>
  <c r="AO248" i="1"/>
  <c r="W249" i="1"/>
  <c r="AK249" i="1"/>
  <c r="AE250" i="1"/>
  <c r="AO250" i="1"/>
  <c r="W251" i="1"/>
  <c r="AE252" i="1"/>
  <c r="AO252" i="1"/>
  <c r="AE254" i="1"/>
  <c r="AO254" i="1"/>
  <c r="W255" i="1"/>
  <c r="AK255" i="1"/>
  <c r="AE256" i="1"/>
  <c r="AO256" i="1"/>
  <c r="AE258" i="1"/>
  <c r="AO258" i="1"/>
  <c r="W259" i="1"/>
  <c r="AK259" i="1"/>
  <c r="AE260" i="1"/>
  <c r="AO260" i="1"/>
  <c r="W261" i="1"/>
  <c r="AK261" i="1"/>
  <c r="AE262" i="1"/>
  <c r="AO262" i="1"/>
  <c r="W263" i="1"/>
  <c r="AK263" i="1"/>
  <c r="AE264" i="1"/>
  <c r="AO264" i="1"/>
  <c r="W265" i="1"/>
  <c r="AK265" i="1"/>
  <c r="AE266" i="1"/>
  <c r="AO266" i="1"/>
  <c r="W267" i="1"/>
  <c r="AK267" i="1"/>
  <c r="AG244" i="1"/>
  <c r="AG246" i="1"/>
  <c r="AG248" i="1"/>
  <c r="AG250" i="1"/>
  <c r="AG252" i="1"/>
  <c r="AG254" i="1"/>
  <c r="AG256" i="1"/>
  <c r="AG260" i="1"/>
  <c r="AG262" i="1"/>
  <c r="AG264" i="1"/>
  <c r="BS264" i="1" s="1"/>
  <c r="AW264" i="1" s="1"/>
  <c r="AG266" i="1"/>
  <c r="AC267" i="1"/>
  <c r="AI268" i="1"/>
  <c r="W246" i="1"/>
  <c r="AE247" i="1"/>
  <c r="AO247" i="1"/>
  <c r="W248" i="1"/>
  <c r="AK248" i="1"/>
  <c r="AO249" i="1"/>
  <c r="BS249" i="1" s="1"/>
  <c r="AW249" i="1" s="1"/>
  <c r="W254" i="1"/>
  <c r="AK254" i="1"/>
  <c r="AE255" i="1"/>
  <c r="AO255" i="1"/>
  <c r="W256" i="1"/>
  <c r="AK256" i="1"/>
  <c r="AO259" i="1"/>
  <c r="AK260" i="1"/>
  <c r="AE261" i="1"/>
  <c r="AO261" i="1"/>
  <c r="AE263" i="1"/>
  <c r="AO263" i="1"/>
  <c r="W264" i="1"/>
  <c r="AE265" i="1"/>
  <c r="AO265" i="1"/>
  <c r="W266" i="1"/>
  <c r="AE267" i="1"/>
  <c r="AO267" i="1"/>
  <c r="W268" i="1"/>
  <c r="AK268" i="1"/>
  <c r="AA248" i="1"/>
  <c r="AA250" i="1"/>
  <c r="AA252" i="1"/>
  <c r="AA254" i="1"/>
  <c r="AA256" i="1"/>
  <c r="AA260" i="1"/>
  <c r="AA262" i="1"/>
  <c r="AA268" i="1"/>
  <c r="AA269" i="1"/>
  <c r="AM269" i="1"/>
  <c r="AA271" i="1"/>
  <c r="AM271" i="1"/>
  <c r="AI284" i="1"/>
  <c r="AI286" i="1"/>
  <c r="AI288" i="1"/>
  <c r="AI290" i="1"/>
  <c r="AI292" i="1"/>
  <c r="AI294" i="1"/>
  <c r="AG297" i="1"/>
  <c r="AO297" i="1"/>
  <c r="AE297" i="1"/>
  <c r="AC297" i="1"/>
  <c r="AI303" i="1"/>
  <c r="AG303" i="1"/>
  <c r="AO303" i="1"/>
  <c r="AE303" i="1"/>
  <c r="AC303" i="1"/>
  <c r="AC269" i="1"/>
  <c r="AI270" i="1"/>
  <c r="AC271" i="1"/>
  <c r="AI272" i="1"/>
  <c r="AK284" i="1"/>
  <c r="W286" i="1"/>
  <c r="AK286" i="1"/>
  <c r="W288" i="1"/>
  <c r="AK288" i="1"/>
  <c r="W290" i="1"/>
  <c r="AK290" i="1"/>
  <c r="W292" i="1"/>
  <c r="AK292" i="1"/>
  <c r="W294" i="1"/>
  <c r="AK294" i="1"/>
  <c r="AA303" i="1"/>
  <c r="AE269" i="1"/>
  <c r="AO269" i="1"/>
  <c r="W270" i="1"/>
  <c r="AK270" i="1"/>
  <c r="AE271" i="1"/>
  <c r="AO271" i="1"/>
  <c r="W272" i="1"/>
  <c r="AK272" i="1"/>
  <c r="AM282" i="1"/>
  <c r="AA284" i="1"/>
  <c r="AM284" i="1"/>
  <c r="AA286" i="1"/>
  <c r="AM286" i="1"/>
  <c r="AA288" i="1"/>
  <c r="AM288" i="1"/>
  <c r="AA290" i="1"/>
  <c r="AM290" i="1"/>
  <c r="AA292" i="1"/>
  <c r="AM292" i="1"/>
  <c r="AA294" i="1"/>
  <c r="AM294" i="1"/>
  <c r="AI297" i="1"/>
  <c r="BS298" i="1"/>
  <c r="AW298" i="1" s="1"/>
  <c r="BU298" i="1" s="1"/>
  <c r="AK303" i="1"/>
  <c r="AA305" i="1"/>
  <c r="AK305" i="1"/>
  <c r="W305" i="1"/>
  <c r="AI305" i="1"/>
  <c r="AG305" i="1"/>
  <c r="AE305" i="1"/>
  <c r="AO305" i="1"/>
  <c r="AC305" i="1"/>
  <c r="AA270" i="1"/>
  <c r="AM270" i="1"/>
  <c r="AA272" i="1"/>
  <c r="AM272" i="1"/>
  <c r="AA274" i="1"/>
  <c r="AM274" i="1"/>
  <c r="AA276" i="1"/>
  <c r="AM276" i="1"/>
  <c r="AA278" i="1"/>
  <c r="AM278" i="1"/>
  <c r="AA280" i="1"/>
  <c r="AM280" i="1"/>
  <c r="AA282" i="1"/>
  <c r="AI283" i="1"/>
  <c r="AC284" i="1"/>
  <c r="AI285" i="1"/>
  <c r="AC286" i="1"/>
  <c r="AI287" i="1"/>
  <c r="AC288" i="1"/>
  <c r="AI289" i="1"/>
  <c r="AC290" i="1"/>
  <c r="AI291" i="1"/>
  <c r="AC292" i="1"/>
  <c r="AC294" i="1"/>
  <c r="AK297" i="1"/>
  <c r="AI273" i="1"/>
  <c r="AC274" i="1"/>
  <c r="AI275" i="1"/>
  <c r="AC276" i="1"/>
  <c r="AI277" i="1"/>
  <c r="AC278" i="1"/>
  <c r="AI279" i="1"/>
  <c r="AC280" i="1"/>
  <c r="AI281" i="1"/>
  <c r="AC282" i="1"/>
  <c r="AO282" i="1"/>
  <c r="W283" i="1"/>
  <c r="AK283" i="1"/>
  <c r="AE284" i="1"/>
  <c r="AO284" i="1"/>
  <c r="W285" i="1"/>
  <c r="AK285" i="1"/>
  <c r="AE286" i="1"/>
  <c r="AO286" i="1"/>
  <c r="W287" i="1"/>
  <c r="AK287" i="1"/>
  <c r="AE288" i="1"/>
  <c r="AO288" i="1"/>
  <c r="W289" i="1"/>
  <c r="AK289" i="1"/>
  <c r="AE290" i="1"/>
  <c r="AO290" i="1"/>
  <c r="W291" i="1"/>
  <c r="AK291" i="1"/>
  <c r="AE292" i="1"/>
  <c r="AO292" i="1"/>
  <c r="W293" i="1"/>
  <c r="AK293" i="1"/>
  <c r="AE294" i="1"/>
  <c r="AO294" i="1"/>
  <c r="AG301" i="1"/>
  <c r="AO301" i="1"/>
  <c r="AE301" i="1"/>
  <c r="AC301" i="1"/>
  <c r="AM303" i="1"/>
  <c r="AM305" i="1"/>
  <c r="W273" i="1"/>
  <c r="AE274" i="1"/>
  <c r="AO274" i="1"/>
  <c r="W275" i="1"/>
  <c r="AE276" i="1"/>
  <c r="AO276" i="1"/>
  <c r="W277" i="1"/>
  <c r="AE278" i="1"/>
  <c r="AO278" i="1"/>
  <c r="W279" i="1"/>
  <c r="AE280" i="1"/>
  <c r="AO280" i="1"/>
  <c r="W281" i="1"/>
  <c r="AE282" i="1"/>
  <c r="BS282" i="1" s="1"/>
  <c r="AW282" i="1" s="1"/>
  <c r="AM297" i="1"/>
  <c r="AA301" i="1"/>
  <c r="AA283" i="1"/>
  <c r="AA285" i="1"/>
  <c r="AA287" i="1"/>
  <c r="AA289" i="1"/>
  <c r="AA291" i="1"/>
  <c r="AA293" i="1"/>
  <c r="AA295" i="1"/>
  <c r="W297" i="1"/>
  <c r="AG299" i="1"/>
  <c r="AO299" i="1"/>
  <c r="AE299" i="1"/>
  <c r="AC299" i="1"/>
  <c r="W303" i="1"/>
  <c r="AI296" i="1"/>
  <c r="AI300" i="1"/>
  <c r="AI302" i="1"/>
  <c r="AI304" i="1"/>
  <c r="W306" i="1"/>
  <c r="AK306" i="1"/>
  <c r="AG336" i="1"/>
  <c r="AC336" i="1"/>
  <c r="AM336" i="1"/>
  <c r="AA336" i="1"/>
  <c r="AI336" i="1"/>
  <c r="W296" i="1"/>
  <c r="AK296" i="1"/>
  <c r="W302" i="1"/>
  <c r="AK302" i="1"/>
  <c r="AK304" i="1"/>
  <c r="AG330" i="1"/>
  <c r="AM330" i="1"/>
  <c r="AA330" i="1"/>
  <c r="AI330" i="1"/>
  <c r="AE336" i="1"/>
  <c r="AA306" i="1"/>
  <c r="AM306" i="1"/>
  <c r="AA308" i="1"/>
  <c r="AM308" i="1"/>
  <c r="AA310" i="1"/>
  <c r="AM310" i="1"/>
  <c r="AA312" i="1"/>
  <c r="AM312" i="1"/>
  <c r="AA314" i="1"/>
  <c r="AM314" i="1"/>
  <c r="AA316" i="1"/>
  <c r="AM316" i="1"/>
  <c r="AA318" i="1"/>
  <c r="AM318" i="1"/>
  <c r="AA320" i="1"/>
  <c r="AM320" i="1"/>
  <c r="AG324" i="1"/>
  <c r="AM324" i="1"/>
  <c r="AA324" i="1"/>
  <c r="AI324" i="1"/>
  <c r="AC330" i="1"/>
  <c r="AG338" i="1"/>
  <c r="AC338" i="1"/>
  <c r="AM338" i="1"/>
  <c r="AA338" i="1"/>
  <c r="AI338" i="1"/>
  <c r="AK336" i="1"/>
  <c r="W307" i="1"/>
  <c r="AK307" i="1"/>
  <c r="AE308" i="1"/>
  <c r="AO308" i="1"/>
  <c r="W309" i="1"/>
  <c r="AK309" i="1"/>
  <c r="AE310" i="1"/>
  <c r="AO310" i="1"/>
  <c r="W311" i="1"/>
  <c r="AK311" i="1"/>
  <c r="AE312" i="1"/>
  <c r="AO312" i="1"/>
  <c r="W313" i="1"/>
  <c r="AK313" i="1"/>
  <c r="AE314" i="1"/>
  <c r="AO314" i="1"/>
  <c r="W315" i="1"/>
  <c r="AK315" i="1"/>
  <c r="AE316" i="1"/>
  <c r="AO316" i="1"/>
  <c r="AK317" i="1"/>
  <c r="AE318" i="1"/>
  <c r="AO318" i="1"/>
  <c r="W319" i="1"/>
  <c r="AK319" i="1"/>
  <c r="AE320" i="1"/>
  <c r="AO320" i="1"/>
  <c r="W321" i="1"/>
  <c r="AK321" i="1"/>
  <c r="W322" i="1"/>
  <c r="AG328" i="1"/>
  <c r="AM328" i="1"/>
  <c r="AA328" i="1"/>
  <c r="AI328" i="1"/>
  <c r="AG334" i="1"/>
  <c r="AM334" i="1"/>
  <c r="AA334" i="1"/>
  <c r="AI334" i="1"/>
  <c r="AG308" i="1"/>
  <c r="AG310" i="1"/>
  <c r="AG312" i="1"/>
  <c r="AG314" i="1"/>
  <c r="AG316" i="1"/>
  <c r="AG318" i="1"/>
  <c r="AG320" i="1"/>
  <c r="AG322" i="1"/>
  <c r="AM322" i="1"/>
  <c r="AA322" i="1"/>
  <c r="AI322" i="1"/>
  <c r="AC328" i="1"/>
  <c r="AK330" i="1"/>
  <c r="AC334" i="1"/>
  <c r="AK338" i="1"/>
  <c r="AA307" i="1"/>
  <c r="AM307" i="1"/>
  <c r="AA309" i="1"/>
  <c r="AM309" i="1"/>
  <c r="AA311" i="1"/>
  <c r="AM311" i="1"/>
  <c r="AA313" i="1"/>
  <c r="AM313" i="1"/>
  <c r="AA315" i="1"/>
  <c r="AM315" i="1"/>
  <c r="AA317" i="1"/>
  <c r="AM317" i="1"/>
  <c r="AA319" i="1"/>
  <c r="AM319" i="1"/>
  <c r="AA321" i="1"/>
  <c r="AM321" i="1"/>
  <c r="AC322" i="1"/>
  <c r="AK324" i="1"/>
  <c r="W326" i="1"/>
  <c r="AE328" i="1"/>
  <c r="W332" i="1"/>
  <c r="AE334" i="1"/>
  <c r="AO336" i="1"/>
  <c r="AE322" i="1"/>
  <c r="AG326" i="1"/>
  <c r="AM326" i="1"/>
  <c r="AA326" i="1"/>
  <c r="AI326" i="1"/>
  <c r="AG332" i="1"/>
  <c r="AM332" i="1"/>
  <c r="AA332" i="1"/>
  <c r="AI332" i="1"/>
  <c r="W336" i="1"/>
  <c r="AC323" i="1"/>
  <c r="AC325" i="1"/>
  <c r="BS325" i="1" s="1"/>
  <c r="AW325" i="1" s="1"/>
  <c r="AC327" i="1"/>
  <c r="AC329" i="1"/>
  <c r="AC333" i="1"/>
  <c r="AE361" i="1"/>
  <c r="AO361" i="1"/>
  <c r="W340" i="1"/>
  <c r="AK340" i="1"/>
  <c r="W342" i="1"/>
  <c r="AK342" i="1"/>
  <c r="W344" i="1"/>
  <c r="AK344" i="1"/>
  <c r="W346" i="1"/>
  <c r="AK346" i="1"/>
  <c r="W348" i="1"/>
  <c r="AK348" i="1"/>
  <c r="W350" i="1"/>
  <c r="AK350" i="1"/>
  <c r="W352" i="1"/>
  <c r="AK352" i="1"/>
  <c r="W354" i="1"/>
  <c r="AK354" i="1"/>
  <c r="BS355" i="1"/>
  <c r="AW355" i="1" s="1"/>
  <c r="BU355" i="1" s="1"/>
  <c r="AG357" i="1"/>
  <c r="AG359" i="1"/>
  <c r="BS339" i="1"/>
  <c r="AW339" i="1" s="1"/>
  <c r="BU339" i="1" s="1"/>
  <c r="BS341" i="1"/>
  <c r="AW341" i="1" s="1"/>
  <c r="BU341" i="1" s="1"/>
  <c r="BS343" i="1"/>
  <c r="AW343" i="1" s="1"/>
  <c r="BT343" i="1" s="1"/>
  <c r="BS345" i="1"/>
  <c r="AW345" i="1" s="1"/>
  <c r="BU345" i="1" s="1"/>
  <c r="BS347" i="1"/>
  <c r="AW347" i="1" s="1"/>
  <c r="BU347" i="1" s="1"/>
  <c r="BS349" i="1"/>
  <c r="AW349" i="1" s="1"/>
  <c r="BU349" i="1" s="1"/>
  <c r="BS351" i="1"/>
  <c r="AW351" i="1" s="1"/>
  <c r="BU351" i="1" s="1"/>
  <c r="BS353" i="1"/>
  <c r="AW353" i="1" s="1"/>
  <c r="BT353" i="1" s="1"/>
  <c r="AE340" i="1"/>
  <c r="AO340" i="1"/>
  <c r="AE342" i="1"/>
  <c r="AO342" i="1"/>
  <c r="AE344" i="1"/>
  <c r="AO344" i="1"/>
  <c r="BS344" i="1" s="1"/>
  <c r="AW344" i="1" s="1"/>
  <c r="BT344" i="1" s="1"/>
  <c r="AE346" i="1"/>
  <c r="AO346" i="1"/>
  <c r="AE348" i="1"/>
  <c r="AO348" i="1"/>
  <c r="AE350" i="1"/>
  <c r="AO350" i="1"/>
  <c r="AE352" i="1"/>
  <c r="AO352" i="1"/>
  <c r="BS352" i="1" s="1"/>
  <c r="AW352" i="1" s="1"/>
  <c r="BT352" i="1" s="1"/>
  <c r="AE354" i="1"/>
  <c r="AO354" i="1"/>
  <c r="BS356" i="1"/>
  <c r="AW356" i="1" s="1"/>
  <c r="BT356" i="1" s="1"/>
  <c r="BS358" i="1"/>
  <c r="AW358" i="1" s="1"/>
  <c r="BU358" i="1" s="1"/>
  <c r="BS360" i="1"/>
  <c r="AW360" i="1" s="1"/>
  <c r="BU360" i="1" s="1"/>
  <c r="AA357" i="1"/>
  <c r="AA359" i="1"/>
  <c r="AA361" i="1"/>
  <c r="AM361" i="1"/>
  <c r="AA323" i="1"/>
  <c r="AA325" i="1"/>
  <c r="AA327" i="1"/>
  <c r="AA329" i="1"/>
  <c r="AA331" i="1"/>
  <c r="AA333" i="1"/>
  <c r="AA335" i="1"/>
  <c r="AA337" i="1"/>
  <c r="BU203" i="1" l="1"/>
  <c r="BT203" i="1"/>
  <c r="BT358" i="1"/>
  <c r="BS236" i="1"/>
  <c r="AW236" i="1" s="1"/>
  <c r="BU236" i="1" s="1"/>
  <c r="BS96" i="1"/>
  <c r="AW96" i="1" s="1"/>
  <c r="BS315" i="1"/>
  <c r="AW315" i="1" s="1"/>
  <c r="BU315" i="1" s="1"/>
  <c r="BT339" i="1"/>
  <c r="AU339" i="1" s="1"/>
  <c r="BS40" i="1"/>
  <c r="AW40" i="1" s="1"/>
  <c r="BU40" i="1" s="1"/>
  <c r="BS55" i="1"/>
  <c r="AW55" i="1" s="1"/>
  <c r="BU55" i="1" s="1"/>
  <c r="BS224" i="1"/>
  <c r="AW224" i="1" s="1"/>
  <c r="BS361" i="1"/>
  <c r="AW361" i="1" s="1"/>
  <c r="BT361" i="1" s="1"/>
  <c r="BT349" i="1"/>
  <c r="AS349" i="1" s="1"/>
  <c r="BS333" i="1"/>
  <c r="AW333" i="1" s="1"/>
  <c r="BS316" i="1"/>
  <c r="AW316" i="1" s="1"/>
  <c r="BS252" i="1"/>
  <c r="AW252" i="1" s="1"/>
  <c r="BT252" i="1" s="1"/>
  <c r="BS225" i="1"/>
  <c r="AW225" i="1" s="1"/>
  <c r="BS138" i="1"/>
  <c r="AW138" i="1" s="1"/>
  <c r="BT138" i="1" s="1"/>
  <c r="BS83" i="1"/>
  <c r="AW83" i="1" s="1"/>
  <c r="BT83" i="1" s="1"/>
  <c r="BT360" i="1"/>
  <c r="BT347" i="1"/>
  <c r="AU347" i="1" s="1"/>
  <c r="BS319" i="1"/>
  <c r="AW319" i="1" s="1"/>
  <c r="BS314" i="1"/>
  <c r="AW314" i="1" s="1"/>
  <c r="BU314" i="1" s="1"/>
  <c r="BT298" i="1"/>
  <c r="AQ298" i="1" s="1"/>
  <c r="BS116" i="1"/>
  <c r="AW116" i="1" s="1"/>
  <c r="BS53" i="1"/>
  <c r="AW53" i="1" s="1"/>
  <c r="BT53" i="1" s="1"/>
  <c r="BS276" i="1"/>
  <c r="AW276" i="1" s="1"/>
  <c r="BS246" i="1"/>
  <c r="AW246" i="1" s="1"/>
  <c r="BT246" i="1" s="1"/>
  <c r="AQ246" i="1" s="1"/>
  <c r="AU142" i="1"/>
  <c r="AS142" i="1"/>
  <c r="AQ142" i="1"/>
  <c r="BU353" i="1"/>
  <c r="BW353" i="1" s="1"/>
  <c r="BS269" i="1"/>
  <c r="AW269" i="1" s="1"/>
  <c r="BU225" i="1"/>
  <c r="BS219" i="1"/>
  <c r="AW219" i="1" s="1"/>
  <c r="BU219" i="1" s="1"/>
  <c r="BU96" i="1"/>
  <c r="BS113" i="1"/>
  <c r="AW113" i="1" s="1"/>
  <c r="BU113" i="1" s="1"/>
  <c r="BS250" i="1"/>
  <c r="AW250" i="1" s="1"/>
  <c r="BT250" i="1" s="1"/>
  <c r="AU250" i="1" s="1"/>
  <c r="BS180" i="1"/>
  <c r="AW180" i="1" s="1"/>
  <c r="BT180" i="1" s="1"/>
  <c r="BU116" i="1"/>
  <c r="BS271" i="1"/>
  <c r="AW271" i="1" s="1"/>
  <c r="BS166" i="1"/>
  <c r="AW166" i="1" s="1"/>
  <c r="BS90" i="1"/>
  <c r="AW90" i="1" s="1"/>
  <c r="BU90" i="1" s="1"/>
  <c r="BS59" i="1"/>
  <c r="AW59" i="1" s="1"/>
  <c r="BS51" i="1"/>
  <c r="AW51" i="1" s="1"/>
  <c r="BU51" i="1" s="1"/>
  <c r="BU352" i="1"/>
  <c r="BW352" i="1" s="1"/>
  <c r="BU344" i="1"/>
  <c r="BS308" i="1"/>
  <c r="AW308" i="1" s="1"/>
  <c r="BU308" i="1" s="1"/>
  <c r="BS301" i="1"/>
  <c r="AW301" i="1" s="1"/>
  <c r="BS260" i="1"/>
  <c r="AW260" i="1" s="1"/>
  <c r="BU260" i="1" s="1"/>
  <c r="BS293" i="1"/>
  <c r="AW293" i="1" s="1"/>
  <c r="BT293" i="1" s="1"/>
  <c r="BU253" i="1"/>
  <c r="BS235" i="1"/>
  <c r="AW235" i="1" s="1"/>
  <c r="BT235" i="1" s="1"/>
  <c r="AS235" i="1" s="1"/>
  <c r="BU204" i="1"/>
  <c r="BU202" i="1"/>
  <c r="BS67" i="1"/>
  <c r="AW67" i="1" s="1"/>
  <c r="BT67" i="1" s="1"/>
  <c r="BR114" i="1"/>
  <c r="BS221" i="1"/>
  <c r="AW221" i="1" s="1"/>
  <c r="BT341" i="1"/>
  <c r="AU341" i="1" s="1"/>
  <c r="BT333" i="1"/>
  <c r="BU333" i="1"/>
  <c r="BS232" i="1"/>
  <c r="AW232" i="1" s="1"/>
  <c r="BU232" i="1" s="1"/>
  <c r="BV232" i="1" s="1"/>
  <c r="BT224" i="1"/>
  <c r="AS224" i="1" s="1"/>
  <c r="BS187" i="1"/>
  <c r="AW187" i="1" s="1"/>
  <c r="BU187" i="1" s="1"/>
  <c r="BS160" i="1"/>
  <c r="AW160" i="1" s="1"/>
  <c r="BT51" i="1"/>
  <c r="AS51" i="1" s="1"/>
  <c r="BT40" i="1"/>
  <c r="BS309" i="1"/>
  <c r="AW309" i="1" s="1"/>
  <c r="BT309" i="1" s="1"/>
  <c r="BS274" i="1"/>
  <c r="AW274" i="1" s="1"/>
  <c r="BU274" i="1" s="1"/>
  <c r="BU301" i="1"/>
  <c r="BS331" i="1"/>
  <c r="AW331" i="1" s="1"/>
  <c r="BT331" i="1" s="1"/>
  <c r="BS263" i="1"/>
  <c r="AW263" i="1" s="1"/>
  <c r="BS243" i="1"/>
  <c r="AW243" i="1" s="1"/>
  <c r="BT264" i="1"/>
  <c r="AS264" i="1" s="1"/>
  <c r="BS170" i="1"/>
  <c r="AW170" i="1" s="1"/>
  <c r="BU170" i="1" s="1"/>
  <c r="BT197" i="1"/>
  <c r="BU83" i="1"/>
  <c r="BS65" i="1"/>
  <c r="AW65" i="1" s="1"/>
  <c r="BU65" i="1" s="1"/>
  <c r="BU47" i="1"/>
  <c r="BV47" i="1" s="1"/>
  <c r="BS6" i="1"/>
  <c r="AW6" i="1" s="1"/>
  <c r="BT6" i="1" s="1"/>
  <c r="BS350" i="1"/>
  <c r="AW350" i="1" s="1"/>
  <c r="BS323" i="1"/>
  <c r="AW323" i="1" s="1"/>
  <c r="BU323" i="1" s="1"/>
  <c r="BT315" i="1"/>
  <c r="BU319" i="1"/>
  <c r="BU282" i="1"/>
  <c r="BS244" i="1"/>
  <c r="AW244" i="1" s="1"/>
  <c r="BT244" i="1" s="1"/>
  <c r="BS178" i="1"/>
  <c r="AW178" i="1" s="1"/>
  <c r="BT178" i="1" s="1"/>
  <c r="BS172" i="1"/>
  <c r="AW172" i="1" s="1"/>
  <c r="BT172" i="1" s="1"/>
  <c r="BT100" i="1"/>
  <c r="BT116" i="1"/>
  <c r="AU116" i="1" s="1"/>
  <c r="BS103" i="1"/>
  <c r="AW103" i="1" s="1"/>
  <c r="BS42" i="1"/>
  <c r="AW42" i="1" s="1"/>
  <c r="BU42" i="1" s="1"/>
  <c r="BS337" i="1"/>
  <c r="AW337" i="1" s="1"/>
  <c r="BU337" i="1" s="1"/>
  <c r="BS242" i="1"/>
  <c r="AW242" i="1" s="1"/>
  <c r="BT242" i="1" s="1"/>
  <c r="BS201" i="1"/>
  <c r="AW201" i="1" s="1"/>
  <c r="BU201" i="1" s="1"/>
  <c r="BT98" i="1"/>
  <c r="AU98" i="1" s="1"/>
  <c r="BS85" i="1"/>
  <c r="AW85" i="1" s="1"/>
  <c r="BT59" i="1"/>
  <c r="AS59" i="1" s="1"/>
  <c r="BU53" i="1"/>
  <c r="BW53" i="1" s="1"/>
  <c r="BS61" i="1"/>
  <c r="AW61" i="1" s="1"/>
  <c r="BT61" i="1" s="1"/>
  <c r="BS27" i="1"/>
  <c r="AW27" i="1" s="1"/>
  <c r="BW319" i="1"/>
  <c r="BV319" i="1"/>
  <c r="AS251" i="1"/>
  <c r="AQ251" i="1"/>
  <c r="AU251" i="1"/>
  <c r="BR251" i="1" s="1"/>
  <c r="BW69" i="1"/>
  <c r="BV69" i="1"/>
  <c r="BW345" i="1"/>
  <c r="BV345" i="1"/>
  <c r="BT249" i="1"/>
  <c r="BU249" i="1"/>
  <c r="BW225" i="1"/>
  <c r="BV225" i="1"/>
  <c r="BW219" i="1"/>
  <c r="BV219" i="1"/>
  <c r="BW203" i="1"/>
  <c r="BV203" i="1"/>
  <c r="BW215" i="1"/>
  <c r="BV215" i="1"/>
  <c r="AU193" i="1"/>
  <c r="AS193" i="1"/>
  <c r="AQ193" i="1"/>
  <c r="AS186" i="1"/>
  <c r="AQ186" i="1"/>
  <c r="AU186" i="1"/>
  <c r="BV100" i="1"/>
  <c r="BW100" i="1"/>
  <c r="BV96" i="1"/>
  <c r="BW96" i="1"/>
  <c r="BW358" i="1"/>
  <c r="BV358" i="1"/>
  <c r="AS198" i="1"/>
  <c r="AQ198" i="1"/>
  <c r="AU198" i="1"/>
  <c r="AU356" i="1"/>
  <c r="AS356" i="1"/>
  <c r="AQ356" i="1"/>
  <c r="BW298" i="1"/>
  <c r="BV298" i="1"/>
  <c r="AU343" i="1"/>
  <c r="AS343" i="1"/>
  <c r="AQ343" i="1"/>
  <c r="BU309" i="1"/>
  <c r="AS246" i="1"/>
  <c r="AQ250" i="1"/>
  <c r="BU246" i="1"/>
  <c r="AU213" i="1"/>
  <c r="AS213" i="1"/>
  <c r="AQ213" i="1"/>
  <c r="BW189" i="1"/>
  <c r="BV189" i="1"/>
  <c r="AU140" i="1"/>
  <c r="AS140" i="1"/>
  <c r="AQ140" i="1"/>
  <c r="BR140" i="1" s="1"/>
  <c r="BW116" i="1"/>
  <c r="BV116" i="1"/>
  <c r="BV98" i="1"/>
  <c r="BW98" i="1"/>
  <c r="BU59" i="1"/>
  <c r="BW349" i="1"/>
  <c r="BV349" i="1"/>
  <c r="BW282" i="1"/>
  <c r="BV282" i="1"/>
  <c r="BW315" i="1"/>
  <c r="BV315" i="1"/>
  <c r="BW341" i="1"/>
  <c r="BV341" i="1"/>
  <c r="BT271" i="1"/>
  <c r="BU271" i="1"/>
  <c r="AS194" i="1"/>
  <c r="AQ194" i="1"/>
  <c r="AU194" i="1"/>
  <c r="BW199" i="1"/>
  <c r="BV199" i="1"/>
  <c r="BW211" i="1"/>
  <c r="BV211" i="1"/>
  <c r="AU138" i="1"/>
  <c r="AS138" i="1"/>
  <c r="AQ138" i="1"/>
  <c r="BR138" i="1" s="1"/>
  <c r="BW145" i="1"/>
  <c r="BV145" i="1"/>
  <c r="BU67" i="1"/>
  <c r="AU2" i="1"/>
  <c r="AS2" i="1"/>
  <c r="AQ2" i="1"/>
  <c r="BW355" i="1"/>
  <c r="BV355" i="1"/>
  <c r="AQ98" i="1"/>
  <c r="AS352" i="1"/>
  <c r="AQ352" i="1"/>
  <c r="AU352" i="1"/>
  <c r="BV352" i="1"/>
  <c r="BW344" i="1"/>
  <c r="BV344" i="1"/>
  <c r="BU350" i="1"/>
  <c r="BW308" i="1"/>
  <c r="BV308" i="1"/>
  <c r="AU293" i="1"/>
  <c r="AS293" i="1"/>
  <c r="AQ293" i="1"/>
  <c r="AU235" i="1"/>
  <c r="BW195" i="1"/>
  <c r="BV195" i="1"/>
  <c r="AU209" i="1"/>
  <c r="AS209" i="1"/>
  <c r="AQ209" i="1"/>
  <c r="BT160" i="1"/>
  <c r="AU41" i="1"/>
  <c r="AS41" i="1"/>
  <c r="AQ41" i="1"/>
  <c r="AU53" i="1"/>
  <c r="AS53" i="1"/>
  <c r="AQ53" i="1"/>
  <c r="BR53" i="1" s="1"/>
  <c r="AQ116" i="1"/>
  <c r="BW347" i="1"/>
  <c r="BV347" i="1"/>
  <c r="BW40" i="1"/>
  <c r="BV40" i="1"/>
  <c r="AS344" i="1"/>
  <c r="AQ344" i="1"/>
  <c r="AU344" i="1"/>
  <c r="AU353" i="1"/>
  <c r="AS353" i="1"/>
  <c r="AQ353" i="1"/>
  <c r="AS253" i="1"/>
  <c r="AQ253" i="1"/>
  <c r="AU253" i="1"/>
  <c r="BW232" i="1"/>
  <c r="AS202" i="1"/>
  <c r="AQ202" i="1"/>
  <c r="AU202" i="1"/>
  <c r="BU85" i="1"/>
  <c r="BV102" i="1"/>
  <c r="BW102" i="1"/>
  <c r="AU83" i="1"/>
  <c r="AS83" i="1"/>
  <c r="AQ83" i="1"/>
  <c r="BR83" i="1" s="1"/>
  <c r="BX83" i="1" s="1"/>
  <c r="BY83" i="1" s="1"/>
  <c r="AU51" i="1"/>
  <c r="BV55" i="1"/>
  <c r="BW55" i="1"/>
  <c r="AU315" i="1"/>
  <c r="AS315" i="1"/>
  <c r="AQ315" i="1"/>
  <c r="BR315" i="1" s="1"/>
  <c r="BW241" i="1"/>
  <c r="BV241" i="1"/>
  <c r="BW201" i="1"/>
  <c r="BV201" i="1"/>
  <c r="AU59" i="1"/>
  <c r="AU361" i="1"/>
  <c r="AS361" i="1"/>
  <c r="AQ361" i="1"/>
  <c r="BW360" i="1"/>
  <c r="BV360" i="1"/>
  <c r="BW351" i="1"/>
  <c r="BV351" i="1"/>
  <c r="AU309" i="1"/>
  <c r="AS309" i="1"/>
  <c r="AQ309" i="1"/>
  <c r="BW301" i="1"/>
  <c r="BV301" i="1"/>
  <c r="BU269" i="1"/>
  <c r="BT243" i="1"/>
  <c r="BU243" i="1"/>
  <c r="BT219" i="1"/>
  <c r="BU182" i="1"/>
  <c r="BT182" i="1"/>
  <c r="BW170" i="1"/>
  <c r="BV170" i="1"/>
  <c r="AQ184" i="1"/>
  <c r="AU184" i="1"/>
  <c r="AS184" i="1"/>
  <c r="BW83" i="1"/>
  <c r="BV83" i="1"/>
  <c r="BW47" i="1"/>
  <c r="AU358" i="1"/>
  <c r="AS358" i="1"/>
  <c r="AQ358" i="1"/>
  <c r="BS322" i="1"/>
  <c r="AW322" i="1" s="1"/>
  <c r="BT322" i="1" s="1"/>
  <c r="BS279" i="1"/>
  <c r="AW279" i="1" s="1"/>
  <c r="BU279" i="1" s="1"/>
  <c r="BT274" i="1"/>
  <c r="BW253" i="1"/>
  <c r="BV253" i="1"/>
  <c r="BS153" i="1"/>
  <c r="AW153" i="1" s="1"/>
  <c r="BT153" i="1" s="1"/>
  <c r="BS156" i="1"/>
  <c r="AW156" i="1" s="1"/>
  <c r="BU156" i="1" s="1"/>
  <c r="AQ341" i="1"/>
  <c r="BS289" i="1"/>
  <c r="AW289" i="1" s="1"/>
  <c r="BU289" i="1" s="1"/>
  <c r="BS299" i="1"/>
  <c r="AW299" i="1" s="1"/>
  <c r="BT299" i="1" s="1"/>
  <c r="BS190" i="1"/>
  <c r="AW190" i="1" s="1"/>
  <c r="BT190" i="1" s="1"/>
  <c r="BU190" i="1"/>
  <c r="BT169" i="1"/>
  <c r="BS169" i="1"/>
  <c r="AW169" i="1" s="1"/>
  <c r="BU169" i="1" s="1"/>
  <c r="BS144" i="1"/>
  <c r="AW144" i="1" s="1"/>
  <c r="BU144" i="1" s="1"/>
  <c r="BS152" i="1"/>
  <c r="AW152" i="1" s="1"/>
  <c r="BU152" i="1" s="1"/>
  <c r="BS348" i="1"/>
  <c r="AW348" i="1" s="1"/>
  <c r="BT348" i="1" s="1"/>
  <c r="BS329" i="1"/>
  <c r="AW329" i="1" s="1"/>
  <c r="BU329" i="1" s="1"/>
  <c r="BS307" i="1"/>
  <c r="AW307" i="1" s="1"/>
  <c r="BU307" i="1" s="1"/>
  <c r="BT316" i="1"/>
  <c r="BS273" i="1"/>
  <c r="AW273" i="1" s="1"/>
  <c r="BT273" i="1" s="1"/>
  <c r="BS287" i="1"/>
  <c r="AW287" i="1" s="1"/>
  <c r="BU287" i="1" s="1"/>
  <c r="BS346" i="1"/>
  <c r="AW346" i="1" s="1"/>
  <c r="BU346" i="1" s="1"/>
  <c r="BT351" i="1"/>
  <c r="BS357" i="1"/>
  <c r="AW357" i="1" s="1"/>
  <c r="BT357" i="1" s="1"/>
  <c r="BS332" i="1"/>
  <c r="AW332" i="1" s="1"/>
  <c r="BT332" i="1" s="1"/>
  <c r="BU332" i="1"/>
  <c r="BU356" i="1"/>
  <c r="BU361" i="1"/>
  <c r="BS321" i="1"/>
  <c r="AW321" i="1" s="1"/>
  <c r="BT321" i="1" s="1"/>
  <c r="BU343" i="1"/>
  <c r="BS310" i="1"/>
  <c r="AW310" i="1" s="1"/>
  <c r="BU310" i="1" s="1"/>
  <c r="BU316" i="1"/>
  <c r="BS335" i="1"/>
  <c r="AW335" i="1" s="1"/>
  <c r="BU335" i="1" s="1"/>
  <c r="BT308" i="1"/>
  <c r="BS270" i="1"/>
  <c r="AW270" i="1" s="1"/>
  <c r="BU270" i="1" s="1"/>
  <c r="BT292" i="1"/>
  <c r="BS292" i="1"/>
  <c r="AW292" i="1" s="1"/>
  <c r="BU292" i="1" s="1"/>
  <c r="BT276" i="1"/>
  <c r="BS280" i="1"/>
  <c r="AW280" i="1" s="1"/>
  <c r="BU280" i="1" s="1"/>
  <c r="BS295" i="1"/>
  <c r="AW295" i="1" s="1"/>
  <c r="BT295" i="1" s="1"/>
  <c r="BT263" i="1"/>
  <c r="BS258" i="1"/>
  <c r="AW258" i="1" s="1"/>
  <c r="BT258" i="1" s="1"/>
  <c r="BS229" i="1"/>
  <c r="AW229" i="1" s="1"/>
  <c r="BT229" i="1" s="1"/>
  <c r="BS238" i="1"/>
  <c r="AW238" i="1" s="1"/>
  <c r="BU238" i="1" s="1"/>
  <c r="BS231" i="1"/>
  <c r="AW231" i="1" s="1"/>
  <c r="BT231" i="1" s="1"/>
  <c r="BS207" i="1"/>
  <c r="AW207" i="1" s="1"/>
  <c r="BU207" i="1" s="1"/>
  <c r="BU224" i="1"/>
  <c r="BS220" i="1"/>
  <c r="AW220" i="1" s="1"/>
  <c r="BT220" i="1" s="1"/>
  <c r="BU231" i="1"/>
  <c r="BU194" i="1"/>
  <c r="BS183" i="1"/>
  <c r="AW183" i="1" s="1"/>
  <c r="BT183" i="1" s="1"/>
  <c r="BS155" i="1"/>
  <c r="AW155" i="1" s="1"/>
  <c r="BU155" i="1" s="1"/>
  <c r="BU160" i="1"/>
  <c r="BS121" i="1"/>
  <c r="AW121" i="1" s="1"/>
  <c r="BU121" i="1" s="1"/>
  <c r="BU166" i="1"/>
  <c r="BV166" i="1" s="1"/>
  <c r="BS158" i="1"/>
  <c r="AW158" i="1" s="1"/>
  <c r="BU158" i="1" s="1"/>
  <c r="BT96" i="1"/>
  <c r="BS92" i="1"/>
  <c r="AW92" i="1" s="1"/>
  <c r="BU92" i="1" s="1"/>
  <c r="BS97" i="1"/>
  <c r="AW97" i="1" s="1"/>
  <c r="BT97" i="1" s="1"/>
  <c r="BT170" i="1"/>
  <c r="BS132" i="1"/>
  <c r="AW132" i="1" s="1"/>
  <c r="BU132" i="1" s="1"/>
  <c r="BV132" i="1" s="1"/>
  <c r="BR132" i="1"/>
  <c r="BS86" i="1"/>
  <c r="AW86" i="1" s="1"/>
  <c r="BU86" i="1" s="1"/>
  <c r="BS76" i="1"/>
  <c r="AW76" i="1" s="1"/>
  <c r="BU76" i="1" s="1"/>
  <c r="BT76" i="1"/>
  <c r="BS60" i="1"/>
  <c r="AW60" i="1" s="1"/>
  <c r="BU60" i="1" s="1"/>
  <c r="BT102" i="1"/>
  <c r="BS26" i="1"/>
  <c r="AW26" i="1" s="1"/>
  <c r="BT26" i="1" s="1"/>
  <c r="BS18" i="1"/>
  <c r="AW18" i="1" s="1"/>
  <c r="BU18" i="1" s="1"/>
  <c r="BS4" i="1"/>
  <c r="AW4" i="1" s="1"/>
  <c r="BR4" i="1" s="1"/>
  <c r="BS33" i="1"/>
  <c r="AW33" i="1" s="1"/>
  <c r="BT33" i="1" s="1"/>
  <c r="BS25" i="1"/>
  <c r="AW25" i="1" s="1"/>
  <c r="BU25" i="1" s="1"/>
  <c r="BS17" i="1"/>
  <c r="AW17" i="1" s="1"/>
  <c r="BT17" i="1" s="1"/>
  <c r="BT103" i="1"/>
  <c r="BS44" i="1"/>
  <c r="AW44" i="1" s="1"/>
  <c r="BU44" i="1" s="1"/>
  <c r="BS118" i="1"/>
  <c r="AW118" i="1" s="1"/>
  <c r="BU118" i="1" s="1"/>
  <c r="BT69" i="1"/>
  <c r="BS312" i="1"/>
  <c r="AW312" i="1" s="1"/>
  <c r="BU312" i="1" s="1"/>
  <c r="BS305" i="1"/>
  <c r="AW305" i="1" s="1"/>
  <c r="BT305" i="1" s="1"/>
  <c r="BT290" i="1"/>
  <c r="BS290" i="1"/>
  <c r="AW290" i="1" s="1"/>
  <c r="BU290" i="1" s="1"/>
  <c r="BU220" i="1"/>
  <c r="BS200" i="1"/>
  <c r="AW200" i="1" s="1"/>
  <c r="BU200" i="1" s="1"/>
  <c r="BS176" i="1"/>
  <c r="AW176" i="1" s="1"/>
  <c r="BU176" i="1" s="1"/>
  <c r="AS204" i="1"/>
  <c r="AQ204" i="1"/>
  <c r="AU204" i="1"/>
  <c r="AU197" i="1"/>
  <c r="AS197" i="1"/>
  <c r="AQ197" i="1"/>
  <c r="BS77" i="1"/>
  <c r="AW77" i="1" s="1"/>
  <c r="BU77" i="1" s="1"/>
  <c r="AU47" i="1"/>
  <c r="AS47" i="1"/>
  <c r="AQ47" i="1"/>
  <c r="BS50" i="1"/>
  <c r="AW50" i="1" s="1"/>
  <c r="BU50" i="1" s="1"/>
  <c r="BS342" i="1"/>
  <c r="AW342" i="1" s="1"/>
  <c r="BT342" i="1" s="1"/>
  <c r="BU348" i="1"/>
  <c r="BT325" i="1"/>
  <c r="BW339" i="1"/>
  <c r="BV339" i="1"/>
  <c r="BT350" i="1"/>
  <c r="BS317" i="1"/>
  <c r="AW317" i="1" s="1"/>
  <c r="BU317" i="1" s="1"/>
  <c r="BS302" i="1"/>
  <c r="AW302" i="1" s="1"/>
  <c r="BT302" i="1" s="1"/>
  <c r="BT312" i="1"/>
  <c r="BT301" i="1"/>
  <c r="BT282" i="1"/>
  <c r="BS254" i="1"/>
  <c r="AW254" i="1" s="1"/>
  <c r="BT254" i="1" s="1"/>
  <c r="BS248" i="1"/>
  <c r="AW248" i="1" s="1"/>
  <c r="BU248" i="1" s="1"/>
  <c r="BS205" i="1"/>
  <c r="AW205" i="1" s="1"/>
  <c r="BU205" i="1" s="1"/>
  <c r="BT241" i="1"/>
  <c r="BS214" i="1"/>
  <c r="AW214" i="1" s="1"/>
  <c r="BT214" i="1" s="1"/>
  <c r="BW197" i="1"/>
  <c r="BV197" i="1"/>
  <c r="BS151" i="1"/>
  <c r="AW151" i="1" s="1"/>
  <c r="BU151" i="1" s="1"/>
  <c r="BS122" i="1"/>
  <c r="AW122" i="1" s="1"/>
  <c r="BU122" i="1" s="1"/>
  <c r="BS111" i="1"/>
  <c r="AW111" i="1" s="1"/>
  <c r="BT111" i="1" s="1"/>
  <c r="BS95" i="1"/>
  <c r="AW95" i="1" s="1"/>
  <c r="BT95" i="1" s="1"/>
  <c r="BS68" i="1"/>
  <c r="AW68" i="1" s="1"/>
  <c r="BU68" i="1" s="1"/>
  <c r="BS84" i="1"/>
  <c r="AW84" i="1" s="1"/>
  <c r="BU84" i="1" s="1"/>
  <c r="BS66" i="1"/>
  <c r="AW66" i="1" s="1"/>
  <c r="BU66" i="1" s="1"/>
  <c r="BS24" i="1"/>
  <c r="AW24" i="1" s="1"/>
  <c r="BU24" i="1" s="1"/>
  <c r="BS39" i="1"/>
  <c r="AW39" i="1" s="1"/>
  <c r="BR39" i="1" s="1"/>
  <c r="BS23" i="1"/>
  <c r="AW23" i="1" s="1"/>
  <c r="BT23" i="1" s="1"/>
  <c r="BS8" i="1"/>
  <c r="AW8" i="1" s="1"/>
  <c r="BU8" i="1" s="1"/>
  <c r="BV8" i="1" s="1"/>
  <c r="BU2" i="1"/>
  <c r="BS340" i="1"/>
  <c r="AW340" i="1" s="1"/>
  <c r="BT340" i="1" s="1"/>
  <c r="BT345" i="1"/>
  <c r="BS328" i="1"/>
  <c r="AW328" i="1" s="1"/>
  <c r="BT328" i="1" s="1"/>
  <c r="BT319" i="1"/>
  <c r="BS330" i="1"/>
  <c r="AW330" i="1" s="1"/>
  <c r="BU330" i="1" s="1"/>
  <c r="BS300" i="1"/>
  <c r="AW300" i="1" s="1"/>
  <c r="BT300" i="1" s="1"/>
  <c r="BS277" i="1"/>
  <c r="AW277" i="1" s="1"/>
  <c r="BU277" i="1" s="1"/>
  <c r="BS291" i="1"/>
  <c r="AW291" i="1" s="1"/>
  <c r="BU291" i="1" s="1"/>
  <c r="BS283" i="1"/>
  <c r="AW283" i="1" s="1"/>
  <c r="BU283" i="1" s="1"/>
  <c r="BS320" i="1"/>
  <c r="AW320" i="1" s="1"/>
  <c r="BT320" i="1" s="1"/>
  <c r="BT286" i="1"/>
  <c r="BS286" i="1"/>
  <c r="AW286" i="1" s="1"/>
  <c r="BU286" i="1" s="1"/>
  <c r="BT269" i="1"/>
  <c r="BS268" i="1"/>
  <c r="AW268" i="1" s="1"/>
  <c r="BU268" i="1" s="1"/>
  <c r="BU252" i="1"/>
  <c r="BT257" i="1"/>
  <c r="BS265" i="1"/>
  <c r="AW265" i="1" s="1"/>
  <c r="BU265" i="1" s="1"/>
  <c r="BS247" i="1"/>
  <c r="AW247" i="1" s="1"/>
  <c r="BU247" i="1" s="1"/>
  <c r="BU251" i="1"/>
  <c r="BS216" i="1"/>
  <c r="AW216" i="1" s="1"/>
  <c r="BT216" i="1" s="1"/>
  <c r="BU185" i="1"/>
  <c r="BS185" i="1"/>
  <c r="AW185" i="1" s="1"/>
  <c r="BT185" i="1" s="1"/>
  <c r="BS212" i="1"/>
  <c r="AW212" i="1" s="1"/>
  <c r="BU212" i="1" s="1"/>
  <c r="BS192" i="1"/>
  <c r="AW192" i="1" s="1"/>
  <c r="BU192" i="1" s="1"/>
  <c r="BT199" i="1"/>
  <c r="BS174" i="1"/>
  <c r="AW174" i="1" s="1"/>
  <c r="BT174" i="1" s="1"/>
  <c r="BU213" i="1"/>
  <c r="BU209" i="1"/>
  <c r="BS191" i="1"/>
  <c r="AW191" i="1" s="1"/>
  <c r="BU191" i="1" s="1"/>
  <c r="BS171" i="1"/>
  <c r="AW171" i="1" s="1"/>
  <c r="BU171" i="1" s="1"/>
  <c r="BU193" i="1"/>
  <c r="BS179" i="1"/>
  <c r="AW179" i="1" s="1"/>
  <c r="BT179" i="1" s="1"/>
  <c r="BS163" i="1"/>
  <c r="AW163" i="1" s="1"/>
  <c r="BT163" i="1" s="1"/>
  <c r="BS149" i="1"/>
  <c r="AW149" i="1" s="1"/>
  <c r="BU149" i="1" s="1"/>
  <c r="BU184" i="1"/>
  <c r="BW142" i="1"/>
  <c r="BV142" i="1"/>
  <c r="BS131" i="1"/>
  <c r="AW131" i="1" s="1"/>
  <c r="BU131" i="1" s="1"/>
  <c r="BS120" i="1"/>
  <c r="AW120" i="1" s="1"/>
  <c r="BT120" i="1" s="1"/>
  <c r="BT145" i="1"/>
  <c r="BS126" i="1"/>
  <c r="AW126" i="1" s="1"/>
  <c r="BU126" i="1" s="1"/>
  <c r="BS75" i="1"/>
  <c r="AW75" i="1" s="1"/>
  <c r="BU75" i="1" s="1"/>
  <c r="BS168" i="1"/>
  <c r="AW168" i="1" s="1"/>
  <c r="BU168" i="1" s="1"/>
  <c r="BS135" i="1"/>
  <c r="AW135" i="1" s="1"/>
  <c r="BT135" i="1" s="1"/>
  <c r="BS105" i="1"/>
  <c r="AW105" i="1" s="1"/>
  <c r="BU105" i="1" s="1"/>
  <c r="BS112" i="1"/>
  <c r="AW112" i="1" s="1"/>
  <c r="BT112" i="1" s="1"/>
  <c r="BS34" i="1"/>
  <c r="AW34" i="1" s="1"/>
  <c r="BU34" i="1" s="1"/>
  <c r="BS14" i="1"/>
  <c r="AW14" i="1" s="1"/>
  <c r="BT14" i="1" s="1"/>
  <c r="BS45" i="1"/>
  <c r="AW45" i="1" s="1"/>
  <c r="BU45" i="1" s="1"/>
  <c r="BS104" i="1"/>
  <c r="AW104" i="1" s="1"/>
  <c r="BU104" i="1" s="1"/>
  <c r="BS11" i="1"/>
  <c r="AW11" i="1" s="1"/>
  <c r="BT11" i="1" s="1"/>
  <c r="BT65" i="1"/>
  <c r="BT85" i="1"/>
  <c r="BS9" i="1"/>
  <c r="AW9" i="1" s="1"/>
  <c r="BR9" i="1" s="1"/>
  <c r="BS87" i="1"/>
  <c r="AW87" i="1" s="1"/>
  <c r="BU87" i="1" s="1"/>
  <c r="BS63" i="1"/>
  <c r="AW63" i="1" s="1"/>
  <c r="BU63" i="1" s="1"/>
  <c r="BS304" i="1"/>
  <c r="AW304" i="1" s="1"/>
  <c r="BU304" i="1" s="1"/>
  <c r="BS173" i="1"/>
  <c r="AW173" i="1" s="1"/>
  <c r="BU173" i="1" s="1"/>
  <c r="BW186" i="1"/>
  <c r="BV186" i="1"/>
  <c r="AU40" i="1"/>
  <c r="AS40" i="1"/>
  <c r="AQ40" i="1"/>
  <c r="BR40" i="1" s="1"/>
  <c r="BX40" i="1" s="1"/>
  <c r="BY40" i="1" s="1"/>
  <c r="BS336" i="1"/>
  <c r="AW336" i="1" s="1"/>
  <c r="BT336" i="1" s="1"/>
  <c r="BU336" i="1"/>
  <c r="BU325" i="1"/>
  <c r="BS327" i="1"/>
  <c r="AW327" i="1" s="1"/>
  <c r="BT327" i="1" s="1"/>
  <c r="BS288" i="1"/>
  <c r="AW288" i="1" s="1"/>
  <c r="BT288" i="1" s="1"/>
  <c r="BW257" i="1"/>
  <c r="BV257" i="1"/>
  <c r="BS237" i="1"/>
  <c r="AW237" i="1" s="1"/>
  <c r="BU237" i="1" s="1"/>
  <c r="BU242" i="1"/>
  <c r="BS262" i="1"/>
  <c r="AW262" i="1" s="1"/>
  <c r="BT262" i="1" s="1"/>
  <c r="BS218" i="1"/>
  <c r="AW218" i="1" s="1"/>
  <c r="BT218" i="1" s="1"/>
  <c r="BU218" i="1"/>
  <c r="BS226" i="1"/>
  <c r="AW226" i="1" s="1"/>
  <c r="BU226" i="1" s="1"/>
  <c r="BS196" i="1"/>
  <c r="AW196" i="1" s="1"/>
  <c r="BT196" i="1" s="1"/>
  <c r="BS165" i="1"/>
  <c r="AW165" i="1" s="1"/>
  <c r="BU165" i="1" s="1"/>
  <c r="BS150" i="1"/>
  <c r="AW150" i="1" s="1"/>
  <c r="BU150" i="1" s="1"/>
  <c r="BS74" i="1"/>
  <c r="AW74" i="1" s="1"/>
  <c r="BU74" i="1" s="1"/>
  <c r="BS58" i="1"/>
  <c r="AW58" i="1" s="1"/>
  <c r="BU58" i="1" s="1"/>
  <c r="BT58" i="1"/>
  <c r="BS36" i="1"/>
  <c r="AW36" i="1" s="1"/>
  <c r="BT36" i="1" s="1"/>
  <c r="BS16" i="1"/>
  <c r="AW16" i="1" s="1"/>
  <c r="BU16" i="1" s="1"/>
  <c r="BX114" i="1"/>
  <c r="BY114" i="1" s="1"/>
  <c r="BS31" i="1"/>
  <c r="AW31" i="1" s="1"/>
  <c r="BU31" i="1" s="1"/>
  <c r="BS15" i="1"/>
  <c r="AW15" i="1" s="1"/>
  <c r="BU15" i="1" s="1"/>
  <c r="BS354" i="1"/>
  <c r="AW354" i="1" s="1"/>
  <c r="BU354" i="1" s="1"/>
  <c r="BT355" i="1"/>
  <c r="BS324" i="1"/>
  <c r="AW324" i="1" s="1"/>
  <c r="BU324" i="1" s="1"/>
  <c r="BS313" i="1"/>
  <c r="AW313" i="1" s="1"/>
  <c r="BT313" i="1" s="1"/>
  <c r="BS296" i="1"/>
  <c r="AW296" i="1" s="1"/>
  <c r="BU296" i="1" s="1"/>
  <c r="BS306" i="1"/>
  <c r="AW306" i="1" s="1"/>
  <c r="BT306" i="1" s="1"/>
  <c r="BS318" i="1"/>
  <c r="AW318" i="1" s="1"/>
  <c r="BT318" i="1" s="1"/>
  <c r="BU276" i="1"/>
  <c r="BS284" i="1"/>
  <c r="AW284" i="1" s="1"/>
  <c r="BU284" i="1" s="1"/>
  <c r="BS267" i="1"/>
  <c r="AW267" i="1" s="1"/>
  <c r="BU267" i="1" s="1"/>
  <c r="BS227" i="1"/>
  <c r="AW227" i="1" s="1"/>
  <c r="BU227" i="1" s="1"/>
  <c r="BT260" i="1"/>
  <c r="BT225" i="1"/>
  <c r="BU264" i="1"/>
  <c r="BS234" i="1"/>
  <c r="AW234" i="1" s="1"/>
  <c r="BU234" i="1" s="1"/>
  <c r="BS210" i="1"/>
  <c r="AW210" i="1" s="1"/>
  <c r="BU210" i="1" s="1"/>
  <c r="BS233" i="1"/>
  <c r="AW233" i="1" s="1"/>
  <c r="BT233" i="1" s="1"/>
  <c r="BS161" i="1"/>
  <c r="AW161" i="1" s="1"/>
  <c r="BT161" i="1" s="1"/>
  <c r="BS147" i="1"/>
  <c r="AW147" i="1" s="1"/>
  <c r="BT147" i="1" s="1"/>
  <c r="BS167" i="1"/>
  <c r="AW167" i="1" s="1"/>
  <c r="BU167" i="1" s="1"/>
  <c r="BV167" i="1" s="1"/>
  <c r="BS136" i="1"/>
  <c r="AW136" i="1" s="1"/>
  <c r="BU136" i="1" s="1"/>
  <c r="BS129" i="1"/>
  <c r="AW129" i="1" s="1"/>
  <c r="BT129" i="1" s="1"/>
  <c r="BS148" i="1"/>
  <c r="AW148" i="1" s="1"/>
  <c r="BT148" i="1" s="1"/>
  <c r="BS124" i="1"/>
  <c r="AW124" i="1" s="1"/>
  <c r="BT124" i="1" s="1"/>
  <c r="AU100" i="1"/>
  <c r="AS100" i="1"/>
  <c r="AQ100" i="1"/>
  <c r="BS109" i="1"/>
  <c r="AW109" i="1" s="1"/>
  <c r="BU109" i="1" s="1"/>
  <c r="BU140" i="1"/>
  <c r="BS93" i="1"/>
  <c r="AW93" i="1" s="1"/>
  <c r="BU93" i="1" s="1"/>
  <c r="BS139" i="1"/>
  <c r="AW139" i="1" s="1"/>
  <c r="BU139" i="1" s="1"/>
  <c r="BS82" i="1"/>
  <c r="AW82" i="1" s="1"/>
  <c r="BU82" i="1" s="1"/>
  <c r="BS72" i="1"/>
  <c r="AW72" i="1" s="1"/>
  <c r="BT72" i="1" s="1"/>
  <c r="BS64" i="1"/>
  <c r="AW64" i="1" s="1"/>
  <c r="BU64" i="1" s="1"/>
  <c r="BS32" i="1"/>
  <c r="AW32" i="1" s="1"/>
  <c r="BU32" i="1" s="1"/>
  <c r="BS22" i="1"/>
  <c r="AW22" i="1" s="1"/>
  <c r="BU22" i="1" s="1"/>
  <c r="BS43" i="1"/>
  <c r="AW43" i="1" s="1"/>
  <c r="BT43" i="1" s="1"/>
  <c r="BT46" i="1"/>
  <c r="BS37" i="1"/>
  <c r="AW37" i="1" s="1"/>
  <c r="BU37" i="1" s="1"/>
  <c r="BS29" i="1"/>
  <c r="AW29" i="1" s="1"/>
  <c r="BU29" i="1" s="1"/>
  <c r="BT21" i="1"/>
  <c r="BS21" i="1"/>
  <c r="AW21" i="1" s="1"/>
  <c r="BU21" i="1" s="1"/>
  <c r="BS13" i="1"/>
  <c r="AW13" i="1" s="1"/>
  <c r="BU13" i="1" s="1"/>
  <c r="BU6" i="1"/>
  <c r="BS49" i="1"/>
  <c r="AW49" i="1" s="1"/>
  <c r="BU49" i="1" s="1"/>
  <c r="BU46" i="1"/>
  <c r="BS285" i="1"/>
  <c r="AW285" i="1" s="1"/>
  <c r="BT285" i="1" s="1"/>
  <c r="AS245" i="1"/>
  <c r="AQ245" i="1"/>
  <c r="AU245" i="1"/>
  <c r="BS228" i="1"/>
  <c r="AW228" i="1" s="1"/>
  <c r="BU228" i="1" s="1"/>
  <c r="BS230" i="1"/>
  <c r="AW230" i="1" s="1"/>
  <c r="BT230" i="1" s="1"/>
  <c r="BW202" i="1"/>
  <c r="BV202" i="1"/>
  <c r="BU103" i="1"/>
  <c r="BS56" i="1"/>
  <c r="AW56" i="1" s="1"/>
  <c r="BU56" i="1" s="1"/>
  <c r="BT338" i="1"/>
  <c r="BS338" i="1"/>
  <c r="AW338" i="1" s="1"/>
  <c r="BU338" i="1"/>
  <c r="BS311" i="1"/>
  <c r="AW311" i="1" s="1"/>
  <c r="BT311" i="1" s="1"/>
  <c r="BS266" i="1"/>
  <c r="AW266" i="1" s="1"/>
  <c r="BT266" i="1" s="1"/>
  <c r="AU264" i="1"/>
  <c r="BS181" i="1"/>
  <c r="AW181" i="1" s="1"/>
  <c r="BT181" i="1" s="1"/>
  <c r="AQ180" i="1"/>
  <c r="AU180" i="1"/>
  <c r="AS180" i="1"/>
  <c r="BW198" i="1"/>
  <c r="BV198" i="1"/>
  <c r="BS134" i="1"/>
  <c r="AW134" i="1" s="1"/>
  <c r="BU134" i="1" s="1"/>
  <c r="BS101" i="1"/>
  <c r="AW101" i="1" s="1"/>
  <c r="BU101" i="1" s="1"/>
  <c r="BS110" i="1"/>
  <c r="AW110" i="1" s="1"/>
  <c r="BU110" i="1" s="1"/>
  <c r="BS30" i="1"/>
  <c r="AW30" i="1" s="1"/>
  <c r="BU30" i="1" s="1"/>
  <c r="BS12" i="1"/>
  <c r="AW12" i="1" s="1"/>
  <c r="BT12" i="1" s="1"/>
  <c r="BS3" i="1"/>
  <c r="AW3" i="1" s="1"/>
  <c r="BT3" i="1" s="1"/>
  <c r="BS81" i="1"/>
  <c r="AW81" i="1" s="1"/>
  <c r="BU81" i="1" s="1"/>
  <c r="BS54" i="1"/>
  <c r="AW54" i="1" s="1"/>
  <c r="BT54" i="1" s="1"/>
  <c r="BU3" i="1"/>
  <c r="BT49" i="1"/>
  <c r="BS359" i="1"/>
  <c r="AW359" i="1" s="1"/>
  <c r="BT359" i="1" s="1"/>
  <c r="BS326" i="1"/>
  <c r="AW326" i="1" s="1"/>
  <c r="BT326" i="1" s="1"/>
  <c r="BU299" i="1"/>
  <c r="BS272" i="1"/>
  <c r="AW272" i="1" s="1"/>
  <c r="BT272" i="1" s="1"/>
  <c r="BS278" i="1"/>
  <c r="AW278" i="1" s="1"/>
  <c r="BT278" i="1" s="1"/>
  <c r="BS255" i="1"/>
  <c r="AW255" i="1" s="1"/>
  <c r="BT255" i="1" s="1"/>
  <c r="BS259" i="1"/>
  <c r="AW259" i="1" s="1"/>
  <c r="BU259" i="1" s="1"/>
  <c r="BW245" i="1"/>
  <c r="BV245" i="1"/>
  <c r="BS261" i="1"/>
  <c r="AW261" i="1" s="1"/>
  <c r="BT261" i="1" s="1"/>
  <c r="BS256" i="1"/>
  <c r="AW256" i="1" s="1"/>
  <c r="BU256" i="1" s="1"/>
  <c r="BS217" i="1"/>
  <c r="AW217" i="1" s="1"/>
  <c r="BU217" i="1" s="1"/>
  <c r="BS223" i="1"/>
  <c r="AW223" i="1" s="1"/>
  <c r="BT223" i="1" s="1"/>
  <c r="BU244" i="1"/>
  <c r="BS206" i="1"/>
  <c r="AW206" i="1" s="1"/>
  <c r="BT206" i="1" s="1"/>
  <c r="BS188" i="1"/>
  <c r="AW188" i="1" s="1"/>
  <c r="BT188" i="1" s="1"/>
  <c r="BT215" i="1"/>
  <c r="BT211" i="1"/>
  <c r="BT187" i="1"/>
  <c r="BW204" i="1"/>
  <c r="BV204" i="1"/>
  <c r="BT189" i="1"/>
  <c r="BS159" i="1"/>
  <c r="AW159" i="1" s="1"/>
  <c r="BU159" i="1" s="1"/>
  <c r="BS154" i="1"/>
  <c r="AW154" i="1" s="1"/>
  <c r="BT154" i="1" s="1"/>
  <c r="BS125" i="1"/>
  <c r="AW125" i="1" s="1"/>
  <c r="BU125" i="1" s="1"/>
  <c r="BR166" i="1"/>
  <c r="BX166" i="1" s="1"/>
  <c r="BY166" i="1" s="1"/>
  <c r="BU138" i="1"/>
  <c r="BS133" i="1"/>
  <c r="AW133" i="1" s="1"/>
  <c r="BT133" i="1" s="1"/>
  <c r="BU133" i="1"/>
  <c r="BS107" i="1"/>
  <c r="AW107" i="1" s="1"/>
  <c r="BT107" i="1" s="1"/>
  <c r="BS99" i="1"/>
  <c r="AW99" i="1" s="1"/>
  <c r="BU99" i="1" s="1"/>
  <c r="BT91" i="1"/>
  <c r="BS91" i="1"/>
  <c r="AW91" i="1" s="1"/>
  <c r="BU91" i="1" s="1"/>
  <c r="BS88" i="1"/>
  <c r="AW88" i="1" s="1"/>
  <c r="BU88" i="1" s="1"/>
  <c r="BS80" i="1"/>
  <c r="AW80" i="1" s="1"/>
  <c r="BU80" i="1" s="1"/>
  <c r="BS70" i="1"/>
  <c r="AW70" i="1" s="1"/>
  <c r="BT70" i="1" s="1"/>
  <c r="BU70" i="1"/>
  <c r="BS62" i="1"/>
  <c r="AW62" i="1" s="1"/>
  <c r="BU62" i="1" s="1"/>
  <c r="BS164" i="1"/>
  <c r="AW164" i="1" s="1"/>
  <c r="BT164" i="1" s="1"/>
  <c r="BS89" i="1"/>
  <c r="AW89" i="1" s="1"/>
  <c r="BR89" i="1" s="1"/>
  <c r="BS20" i="1"/>
  <c r="AW20" i="1" s="1"/>
  <c r="BT20" i="1" s="1"/>
  <c r="BS10" i="1"/>
  <c r="AW10" i="1" s="1"/>
  <c r="BU10" i="1" s="1"/>
  <c r="BT81" i="1"/>
  <c r="BS117" i="1"/>
  <c r="AW117" i="1" s="1"/>
  <c r="BU117" i="1" s="1"/>
  <c r="BS79" i="1"/>
  <c r="AW79" i="1" s="1"/>
  <c r="BU79" i="1" s="1"/>
  <c r="BS35" i="1"/>
  <c r="AW35" i="1" s="1"/>
  <c r="BT35" i="1" s="1"/>
  <c r="BS19" i="1"/>
  <c r="AW19" i="1" s="1"/>
  <c r="BT19" i="1" s="1"/>
  <c r="BS5" i="1"/>
  <c r="AW5" i="1" s="1"/>
  <c r="BU5" i="1" s="1"/>
  <c r="BV5" i="1" s="1"/>
  <c r="BS106" i="1"/>
  <c r="AW106" i="1" s="1"/>
  <c r="BT106" i="1" s="1"/>
  <c r="BS48" i="1"/>
  <c r="AW48" i="1" s="1"/>
  <c r="BT48" i="1" s="1"/>
  <c r="BU41" i="1"/>
  <c r="AU349" i="1"/>
  <c r="AS333" i="1"/>
  <c r="AU333" i="1"/>
  <c r="AQ333" i="1"/>
  <c r="BW333" i="1"/>
  <c r="BV333" i="1"/>
  <c r="BS240" i="1"/>
  <c r="AW240" i="1" s="1"/>
  <c r="BU240" i="1" s="1"/>
  <c r="BS162" i="1"/>
  <c r="AW162" i="1" s="1"/>
  <c r="BT162" i="1" s="1"/>
  <c r="BS38" i="1"/>
  <c r="AW38" i="1" s="1"/>
  <c r="BU38" i="1" s="1"/>
  <c r="BS334" i="1"/>
  <c r="AW334" i="1" s="1"/>
  <c r="BT334" i="1" s="1"/>
  <c r="BS275" i="1"/>
  <c r="AW275" i="1" s="1"/>
  <c r="BT275" i="1" s="1"/>
  <c r="BU263" i="1"/>
  <c r="BS208" i="1"/>
  <c r="AW208" i="1" s="1"/>
  <c r="BT208" i="1" s="1"/>
  <c r="BU172" i="1"/>
  <c r="BS143" i="1"/>
  <c r="AW143" i="1" s="1"/>
  <c r="BT143" i="1" s="1"/>
  <c r="BT127" i="1"/>
  <c r="BS127" i="1"/>
  <c r="AW127" i="1" s="1"/>
  <c r="BU127" i="1" s="1"/>
  <c r="BS128" i="1"/>
  <c r="AW128" i="1" s="1"/>
  <c r="BU128" i="1" s="1"/>
  <c r="BS141" i="1"/>
  <c r="AW141" i="1" s="1"/>
  <c r="BU141" i="1" s="1"/>
  <c r="BS119" i="1"/>
  <c r="AW119" i="1" s="1"/>
  <c r="BU119" i="1" s="1"/>
  <c r="BS73" i="1"/>
  <c r="AW73" i="1" s="1"/>
  <c r="BT73" i="1" s="1"/>
  <c r="AU360" i="1"/>
  <c r="AS360" i="1"/>
  <c r="AQ360" i="1"/>
  <c r="BT281" i="1"/>
  <c r="BS281" i="1"/>
  <c r="AW281" i="1" s="1"/>
  <c r="BU281" i="1" s="1"/>
  <c r="AU298" i="1"/>
  <c r="AS298" i="1"/>
  <c r="BS297" i="1"/>
  <c r="AW297" i="1" s="1"/>
  <c r="BU297" i="1" s="1"/>
  <c r="BS303" i="1"/>
  <c r="AW303" i="1" s="1"/>
  <c r="BU303" i="1" s="1"/>
  <c r="BS294" i="1"/>
  <c r="AW294" i="1" s="1"/>
  <c r="BT294" i="1" s="1"/>
  <c r="BU294" i="1"/>
  <c r="BS239" i="1"/>
  <c r="AW239" i="1" s="1"/>
  <c r="BU239" i="1" s="1"/>
  <c r="BS222" i="1"/>
  <c r="AW222" i="1" s="1"/>
  <c r="BU222" i="1" s="1"/>
  <c r="AU203" i="1"/>
  <c r="AS203" i="1"/>
  <c r="AQ203" i="1"/>
  <c r="AU195" i="1"/>
  <c r="AS195" i="1"/>
  <c r="AQ195" i="1"/>
  <c r="BS175" i="1"/>
  <c r="AW175" i="1" s="1"/>
  <c r="BU175" i="1" s="1"/>
  <c r="BS177" i="1"/>
  <c r="AW177" i="1" s="1"/>
  <c r="BT177" i="1" s="1"/>
  <c r="BS157" i="1"/>
  <c r="AW157" i="1" s="1"/>
  <c r="BT157" i="1" s="1"/>
  <c r="BS123" i="1"/>
  <c r="AW123" i="1" s="1"/>
  <c r="BT123" i="1" s="1"/>
  <c r="BS137" i="1"/>
  <c r="AW137" i="1" s="1"/>
  <c r="BU137" i="1" s="1"/>
  <c r="BS71" i="1"/>
  <c r="AW71" i="1" s="1"/>
  <c r="BU71" i="1" s="1"/>
  <c r="BS57" i="1"/>
  <c r="AW57" i="1" s="1"/>
  <c r="BU57" i="1" s="1"/>
  <c r="BS94" i="1"/>
  <c r="AW94" i="1" s="1"/>
  <c r="BU94" i="1" s="1"/>
  <c r="BS78" i="1"/>
  <c r="AW78" i="1" s="1"/>
  <c r="BU78" i="1" s="1"/>
  <c r="BS146" i="1"/>
  <c r="AW146" i="1" s="1"/>
  <c r="BU146" i="1" s="1"/>
  <c r="BS130" i="1"/>
  <c r="AW130" i="1" s="1"/>
  <c r="BU130" i="1" s="1"/>
  <c r="BS115" i="1"/>
  <c r="AW115" i="1" s="1"/>
  <c r="BU115" i="1" s="1"/>
  <c r="BV115" i="1" s="1"/>
  <c r="BS108" i="1"/>
  <c r="AW108" i="1" s="1"/>
  <c r="BU108" i="1" s="1"/>
  <c r="BS28" i="1"/>
  <c r="AW28" i="1" s="1"/>
  <c r="BT28" i="1" s="1"/>
  <c r="BS52" i="1"/>
  <c r="AW52" i="1" s="1"/>
  <c r="BU52" i="1" s="1"/>
  <c r="BS7" i="1"/>
  <c r="AW7" i="1" s="1"/>
  <c r="BU7" i="1" s="1"/>
  <c r="BV7" i="1" s="1"/>
  <c r="AU172" i="1" l="1"/>
  <c r="AS172" i="1"/>
  <c r="AQ172" i="1"/>
  <c r="AS67" i="1"/>
  <c r="AQ67" i="1"/>
  <c r="AU67" i="1"/>
  <c r="BW314" i="1"/>
  <c r="BV314" i="1"/>
  <c r="BW65" i="1"/>
  <c r="BV65" i="1"/>
  <c r="BW274" i="1"/>
  <c r="BV274" i="1"/>
  <c r="BW113" i="1"/>
  <c r="BV113" i="1"/>
  <c r="BT222" i="1"/>
  <c r="AS222" i="1" s="1"/>
  <c r="BT297" i="1"/>
  <c r="AQ349" i="1"/>
  <c r="AQ264" i="1"/>
  <c r="BT16" i="1"/>
  <c r="BT150" i="1"/>
  <c r="BX142" i="1"/>
  <c r="BY142" i="1" s="1"/>
  <c r="BT330" i="1"/>
  <c r="BU26" i="1"/>
  <c r="BV26" i="1" s="1"/>
  <c r="BT158" i="1"/>
  <c r="AS341" i="1"/>
  <c r="BV353" i="1"/>
  <c r="AQ51" i="1"/>
  <c r="AS116" i="1"/>
  <c r="AS98" i="1"/>
  <c r="AS250" i="1"/>
  <c r="BV53" i="1"/>
  <c r="BX53" i="1" s="1"/>
  <c r="BY53" i="1" s="1"/>
  <c r="BU331" i="1"/>
  <c r="BR142" i="1"/>
  <c r="BU181" i="1"/>
  <c r="BT324" i="1"/>
  <c r="BU11" i="1"/>
  <c r="BT323" i="1"/>
  <c r="BT236" i="1"/>
  <c r="BR194" i="1"/>
  <c r="BT113" i="1"/>
  <c r="BT314" i="1"/>
  <c r="BT90" i="1"/>
  <c r="AQ339" i="1"/>
  <c r="BR180" i="1"/>
  <c r="BU36" i="1"/>
  <c r="BT165" i="1"/>
  <c r="BU61" i="1"/>
  <c r="BW61" i="1" s="1"/>
  <c r="BT291" i="1"/>
  <c r="BU235" i="1"/>
  <c r="BR361" i="1"/>
  <c r="BR250" i="1"/>
  <c r="BT146" i="1"/>
  <c r="BU123" i="1"/>
  <c r="BT141" i="1"/>
  <c r="AQ141" i="1" s="1"/>
  <c r="AS339" i="1"/>
  <c r="BT13" i="1"/>
  <c r="AQ347" i="1"/>
  <c r="BU174" i="1"/>
  <c r="BU97" i="1"/>
  <c r="AU224" i="1"/>
  <c r="BR224" i="1" s="1"/>
  <c r="BT232" i="1"/>
  <c r="AU246" i="1"/>
  <c r="BR246" i="1" s="1"/>
  <c r="BT55" i="1"/>
  <c r="BU250" i="1"/>
  <c r="BU196" i="1"/>
  <c r="AS347" i="1"/>
  <c r="BU321" i="1"/>
  <c r="BT86" i="1"/>
  <c r="BT155" i="1"/>
  <c r="AQ155" i="1" s="1"/>
  <c r="BT337" i="1"/>
  <c r="AU337" i="1" s="1"/>
  <c r="AQ224" i="1"/>
  <c r="AQ235" i="1"/>
  <c r="BT44" i="1"/>
  <c r="BU334" i="1"/>
  <c r="BU20" i="1"/>
  <c r="BU272" i="1"/>
  <c r="BW42" i="1"/>
  <c r="BV42" i="1"/>
  <c r="AQ244" i="1"/>
  <c r="AU244" i="1"/>
  <c r="AS244" i="1"/>
  <c r="BW323" i="1"/>
  <c r="BV323" i="1"/>
  <c r="BW51" i="1"/>
  <c r="BV51" i="1"/>
  <c r="AQ242" i="1"/>
  <c r="BR242" i="1" s="1"/>
  <c r="BX242" i="1" s="1"/>
  <c r="BY242" i="1" s="1"/>
  <c r="AU242" i="1"/>
  <c r="AS242" i="1"/>
  <c r="AS6" i="1"/>
  <c r="AQ6" i="1"/>
  <c r="AU6" i="1"/>
  <c r="BW187" i="1"/>
  <c r="BV187" i="1"/>
  <c r="AU61" i="1"/>
  <c r="AS61" i="1"/>
  <c r="AQ61" i="1"/>
  <c r="BW337" i="1"/>
  <c r="BV337" i="1"/>
  <c r="AU178" i="1"/>
  <c r="AS178" i="1"/>
  <c r="AQ178" i="1"/>
  <c r="AS331" i="1"/>
  <c r="AU331" i="1"/>
  <c r="AQ331" i="1"/>
  <c r="BV90" i="1"/>
  <c r="BW90" i="1"/>
  <c r="BT10" i="1"/>
  <c r="BU342" i="1"/>
  <c r="BW342" i="1" s="1"/>
  <c r="BU233" i="1"/>
  <c r="BW233" i="1" s="1"/>
  <c r="BU178" i="1"/>
  <c r="BT175" i="1"/>
  <c r="BT240" i="1"/>
  <c r="BT125" i="1"/>
  <c r="BU12" i="1"/>
  <c r="BT37" i="1"/>
  <c r="BT32" i="1"/>
  <c r="BT93" i="1"/>
  <c r="AU93" i="1" s="1"/>
  <c r="BT173" i="1"/>
  <c r="AQ173" i="1" s="1"/>
  <c r="BU179" i="1"/>
  <c r="BT268" i="1"/>
  <c r="BU23" i="1"/>
  <c r="BT68" i="1"/>
  <c r="BT151" i="1"/>
  <c r="BR197" i="1"/>
  <c r="BX197" i="1" s="1"/>
  <c r="BY197" i="1" s="1"/>
  <c r="BU33" i="1"/>
  <c r="BW33" i="1" s="1"/>
  <c r="BT168" i="1"/>
  <c r="AQ168" i="1" s="1"/>
  <c r="BT287" i="1"/>
  <c r="BR344" i="1"/>
  <c r="BX344" i="1" s="1"/>
  <c r="BY344" i="1" s="1"/>
  <c r="BT307" i="1"/>
  <c r="BU293" i="1"/>
  <c r="BU28" i="1"/>
  <c r="BT137" i="1"/>
  <c r="BU275" i="1"/>
  <c r="BV275" i="1" s="1"/>
  <c r="BU107" i="1"/>
  <c r="BW107" i="1" s="1"/>
  <c r="BU285" i="1"/>
  <c r="BU148" i="1"/>
  <c r="BU147" i="1"/>
  <c r="BU14" i="1"/>
  <c r="BT75" i="1"/>
  <c r="BU328" i="1"/>
  <c r="BW328" i="1" s="1"/>
  <c r="BU39" i="1"/>
  <c r="BV39" i="1" s="1"/>
  <c r="BX39" i="1" s="1"/>
  <c r="BY39" i="1" s="1"/>
  <c r="BU302" i="1"/>
  <c r="BV302" i="1" s="1"/>
  <c r="BU4" i="1"/>
  <c r="BV4" i="1" s="1"/>
  <c r="BX4" i="1" s="1"/>
  <c r="BY4" i="1" s="1"/>
  <c r="BT60" i="1"/>
  <c r="BT152" i="1"/>
  <c r="BT42" i="1"/>
  <c r="BT88" i="1"/>
  <c r="AU88" i="1" s="1"/>
  <c r="BR358" i="1"/>
  <c r="BR51" i="1"/>
  <c r="BX51" i="1" s="1"/>
  <c r="BY51" i="1" s="1"/>
  <c r="BR209" i="1"/>
  <c r="BR293" i="1"/>
  <c r="BT329" i="1"/>
  <c r="BT234" i="1"/>
  <c r="BT221" i="1"/>
  <c r="BU221" i="1"/>
  <c r="BU35" i="1"/>
  <c r="BU154" i="1"/>
  <c r="BW154" i="1" s="1"/>
  <c r="BU72" i="1"/>
  <c r="BT296" i="1"/>
  <c r="BT31" i="1"/>
  <c r="BT171" i="1"/>
  <c r="BU95" i="1"/>
  <c r="BT310" i="1"/>
  <c r="BT130" i="1"/>
  <c r="AU130" i="1" s="1"/>
  <c r="BT57" i="1"/>
  <c r="BT24" i="1"/>
  <c r="BU254" i="1"/>
  <c r="BT248" i="1"/>
  <c r="BR7" i="1"/>
  <c r="BU258" i="1"/>
  <c r="BV258" i="1" s="1"/>
  <c r="BT265" i="1"/>
  <c r="AU265" i="1" s="1"/>
  <c r="BU320" i="1"/>
  <c r="BW320" i="1" s="1"/>
  <c r="BT27" i="1"/>
  <c r="BU27" i="1"/>
  <c r="BU180" i="1"/>
  <c r="BU73" i="1"/>
  <c r="BU157" i="1"/>
  <c r="BT38" i="1"/>
  <c r="BT134" i="1"/>
  <c r="AU134" i="1" s="1"/>
  <c r="BR264" i="1"/>
  <c r="BR245" i="1"/>
  <c r="BU106" i="1"/>
  <c r="BT29" i="1"/>
  <c r="BT22" i="1"/>
  <c r="BT136" i="1"/>
  <c r="BT267" i="1"/>
  <c r="BT304" i="1"/>
  <c r="AQ304" i="1" s="1"/>
  <c r="BU120" i="1"/>
  <c r="BV120" i="1" s="1"/>
  <c r="BU163" i="1"/>
  <c r="BT192" i="1"/>
  <c r="BT256" i="1"/>
  <c r="BU111" i="1"/>
  <c r="BT176" i="1"/>
  <c r="BU17" i="1"/>
  <c r="BU183" i="1"/>
  <c r="BW183" i="1" s="1"/>
  <c r="BT207" i="1"/>
  <c r="AQ207" i="1" s="1"/>
  <c r="BT270" i="1"/>
  <c r="BT156" i="1"/>
  <c r="BT92" i="1"/>
  <c r="BR184" i="1"/>
  <c r="BU229" i="1"/>
  <c r="AQ59" i="1"/>
  <c r="BU295" i="1"/>
  <c r="BW295" i="1" s="1"/>
  <c r="BR353" i="1"/>
  <c r="BX353" i="1" s="1"/>
  <c r="BY353" i="1" s="1"/>
  <c r="BR172" i="1"/>
  <c r="BU162" i="1"/>
  <c r="BR333" i="1"/>
  <c r="BX333" i="1" s="1"/>
  <c r="BY333" i="1" s="1"/>
  <c r="BU206" i="1"/>
  <c r="BR100" i="1"/>
  <c r="BX100" i="1" s="1"/>
  <c r="BY100" i="1" s="1"/>
  <c r="BR167" i="1"/>
  <c r="BU288" i="1"/>
  <c r="BV288" i="1" s="1"/>
  <c r="BR347" i="1"/>
  <c r="BX347" i="1" s="1"/>
  <c r="BY347" i="1" s="1"/>
  <c r="BT105" i="1"/>
  <c r="BT131" i="1"/>
  <c r="BU322" i="1"/>
  <c r="BT117" i="1"/>
  <c r="BR116" i="1"/>
  <c r="BX116" i="1" s="1"/>
  <c r="BY116" i="1" s="1"/>
  <c r="BU89" i="1"/>
  <c r="BV89" i="1" s="1"/>
  <c r="BX89" i="1" s="1"/>
  <c r="BY89" i="1" s="1"/>
  <c r="BR186" i="1"/>
  <c r="BX186" i="1" s="1"/>
  <c r="BY186" i="1" s="1"/>
  <c r="BT201" i="1"/>
  <c r="AQ72" i="1"/>
  <c r="AU72" i="1"/>
  <c r="AS72" i="1"/>
  <c r="BW267" i="1"/>
  <c r="BV267" i="1"/>
  <c r="BW304" i="1"/>
  <c r="BV304" i="1"/>
  <c r="AU163" i="1"/>
  <c r="BR163" i="1" s="1"/>
  <c r="AS163" i="1"/>
  <c r="AQ163" i="1"/>
  <c r="AU111" i="1"/>
  <c r="AS111" i="1"/>
  <c r="AQ111" i="1"/>
  <c r="AU183" i="1"/>
  <c r="AQ183" i="1"/>
  <c r="AS183" i="1"/>
  <c r="BW117" i="1"/>
  <c r="BV117" i="1"/>
  <c r="BV324" i="1"/>
  <c r="BW324" i="1"/>
  <c r="AU300" i="1"/>
  <c r="AS300" i="1"/>
  <c r="AQ300" i="1"/>
  <c r="BW52" i="1"/>
  <c r="BV52" i="1"/>
  <c r="BW71" i="1"/>
  <c r="BV71" i="1"/>
  <c r="AU177" i="1"/>
  <c r="AQ177" i="1"/>
  <c r="AS177" i="1"/>
  <c r="BW281" i="1"/>
  <c r="BV281" i="1"/>
  <c r="BV141" i="1"/>
  <c r="BW141" i="1"/>
  <c r="AS208" i="1"/>
  <c r="AQ208" i="1"/>
  <c r="AU208" i="1"/>
  <c r="AU3" i="1"/>
  <c r="AS3" i="1"/>
  <c r="AQ3" i="1"/>
  <c r="BW139" i="1"/>
  <c r="BV139" i="1"/>
  <c r="BW284" i="1"/>
  <c r="BV284" i="1"/>
  <c r="BV226" i="1"/>
  <c r="BW226" i="1"/>
  <c r="BW63" i="1"/>
  <c r="BV63" i="1"/>
  <c r="BW212" i="1"/>
  <c r="BV212" i="1"/>
  <c r="BW330" i="1"/>
  <c r="BV330" i="1"/>
  <c r="BW66" i="1"/>
  <c r="BV66" i="1"/>
  <c r="BQ66" i="1" s="1"/>
  <c r="BV122" i="1"/>
  <c r="BW122" i="1"/>
  <c r="BW25" i="1"/>
  <c r="BV25" i="1"/>
  <c r="AU26" i="1"/>
  <c r="AS26" i="1"/>
  <c r="AQ26" i="1"/>
  <c r="AU321" i="1"/>
  <c r="AS321" i="1"/>
  <c r="AQ321" i="1"/>
  <c r="BW346" i="1"/>
  <c r="BV346" i="1"/>
  <c r="AS190" i="1"/>
  <c r="AQ190" i="1"/>
  <c r="AU190" i="1"/>
  <c r="AS334" i="1"/>
  <c r="AQ334" i="1"/>
  <c r="AU334" i="1"/>
  <c r="BV38" i="1"/>
  <c r="BW38" i="1"/>
  <c r="AU181" i="1"/>
  <c r="AQ181" i="1"/>
  <c r="AS181" i="1"/>
  <c r="AU233" i="1"/>
  <c r="AS233" i="1"/>
  <c r="AQ233" i="1"/>
  <c r="BW58" i="1"/>
  <c r="BV58" i="1"/>
  <c r="AU120" i="1"/>
  <c r="AS120" i="1"/>
  <c r="AQ120" i="1"/>
  <c r="AU357" i="1"/>
  <c r="AS357" i="1"/>
  <c r="AQ357" i="1"/>
  <c r="BV119" i="1"/>
  <c r="BW119" i="1"/>
  <c r="BW62" i="1"/>
  <c r="BV62" i="1"/>
  <c r="BW159" i="1"/>
  <c r="BV159" i="1"/>
  <c r="BQ159" i="1" s="1"/>
  <c r="AS326" i="1"/>
  <c r="AQ326" i="1"/>
  <c r="AU326" i="1"/>
  <c r="BW82" i="1"/>
  <c r="BV82" i="1"/>
  <c r="BW74" i="1"/>
  <c r="BV74" i="1"/>
  <c r="AS135" i="1"/>
  <c r="AQ135" i="1"/>
  <c r="AU135" i="1"/>
  <c r="BV18" i="1"/>
  <c r="BW18" i="1"/>
  <c r="BW329" i="1"/>
  <c r="BV329" i="1"/>
  <c r="AU28" i="1"/>
  <c r="AS28" i="1"/>
  <c r="AQ28" i="1"/>
  <c r="BW137" i="1"/>
  <c r="BV137" i="1"/>
  <c r="BV303" i="1"/>
  <c r="BW303" i="1"/>
  <c r="AS162" i="1"/>
  <c r="AQ162" i="1"/>
  <c r="AU162" i="1"/>
  <c r="AU19" i="1"/>
  <c r="AS19" i="1"/>
  <c r="AQ19" i="1"/>
  <c r="BW10" i="1"/>
  <c r="BV10" i="1"/>
  <c r="BQ10" i="1" s="1"/>
  <c r="BW99" i="1"/>
  <c r="BV99" i="1"/>
  <c r="AS206" i="1"/>
  <c r="AQ206" i="1"/>
  <c r="AU206" i="1"/>
  <c r="BW259" i="1"/>
  <c r="BV259" i="1"/>
  <c r="AU12" i="1"/>
  <c r="AS12" i="1"/>
  <c r="AQ12" i="1"/>
  <c r="BW56" i="1"/>
  <c r="BV56" i="1"/>
  <c r="AU124" i="1"/>
  <c r="BR124" i="1" s="1"/>
  <c r="AS124" i="1"/>
  <c r="AQ124" i="1"/>
  <c r="AS288" i="1"/>
  <c r="AQ288" i="1"/>
  <c r="AU288" i="1"/>
  <c r="BR288" i="1" s="1"/>
  <c r="BW87" i="1"/>
  <c r="BV87" i="1"/>
  <c r="BW45" i="1"/>
  <c r="BV45" i="1"/>
  <c r="BW168" i="1"/>
  <c r="BV168" i="1"/>
  <c r="BW131" i="1"/>
  <c r="BV131" i="1"/>
  <c r="AU320" i="1"/>
  <c r="AS320" i="1"/>
  <c r="AQ320" i="1"/>
  <c r="AU23" i="1"/>
  <c r="AS23" i="1"/>
  <c r="AQ23" i="1"/>
  <c r="BW84" i="1"/>
  <c r="BV84" i="1"/>
  <c r="AS214" i="1"/>
  <c r="AQ214" i="1"/>
  <c r="AU214" i="1"/>
  <c r="BW200" i="1"/>
  <c r="BV200" i="1"/>
  <c r="AU33" i="1"/>
  <c r="AS33" i="1"/>
  <c r="AQ33" i="1"/>
  <c r="BW121" i="1"/>
  <c r="BV121" i="1"/>
  <c r="AS299" i="1"/>
  <c r="AQ299" i="1"/>
  <c r="AU299" i="1"/>
  <c r="AU153" i="1"/>
  <c r="AS153" i="1"/>
  <c r="AQ153" i="1"/>
  <c r="AS322" i="1"/>
  <c r="AQ322" i="1"/>
  <c r="AU322" i="1"/>
  <c r="AU73" i="1"/>
  <c r="AS73" i="1"/>
  <c r="AQ73" i="1"/>
  <c r="AU143" i="1"/>
  <c r="AS143" i="1"/>
  <c r="AQ143" i="1"/>
  <c r="AU54" i="1"/>
  <c r="AS54" i="1"/>
  <c r="AQ54" i="1"/>
  <c r="BV228" i="1"/>
  <c r="BW228" i="1"/>
  <c r="AU313" i="1"/>
  <c r="AS313" i="1"/>
  <c r="AQ313" i="1"/>
  <c r="BW105" i="1"/>
  <c r="BV105" i="1"/>
  <c r="BW192" i="1"/>
  <c r="BV192" i="1"/>
  <c r="BW265" i="1"/>
  <c r="BV265" i="1"/>
  <c r="AU17" i="1"/>
  <c r="AS17" i="1"/>
  <c r="AQ17" i="1"/>
  <c r="BW310" i="1"/>
  <c r="BV310" i="1"/>
  <c r="AU106" i="1"/>
  <c r="AS106" i="1"/>
  <c r="AQ106" i="1"/>
  <c r="BW91" i="1"/>
  <c r="BV91" i="1"/>
  <c r="AS188" i="1"/>
  <c r="AQ188" i="1"/>
  <c r="AU188" i="1"/>
  <c r="BW81" i="1"/>
  <c r="BV81" i="1"/>
  <c r="BW210" i="1"/>
  <c r="BV210" i="1"/>
  <c r="AS196" i="1"/>
  <c r="AQ196" i="1"/>
  <c r="AU196" i="1"/>
  <c r="BW77" i="1"/>
  <c r="BV77" i="1"/>
  <c r="AQ258" i="1"/>
  <c r="AU258" i="1"/>
  <c r="AS258" i="1"/>
  <c r="BV128" i="1"/>
  <c r="BW128" i="1"/>
  <c r="AU275" i="1"/>
  <c r="BR275" i="1" s="1"/>
  <c r="AS275" i="1"/>
  <c r="AQ275" i="1"/>
  <c r="AU107" i="1"/>
  <c r="AS107" i="1"/>
  <c r="AQ107" i="1"/>
  <c r="AS255" i="1"/>
  <c r="AQ255" i="1"/>
  <c r="AU255" i="1"/>
  <c r="AQ266" i="1"/>
  <c r="AU266" i="1"/>
  <c r="AS266" i="1"/>
  <c r="AU285" i="1"/>
  <c r="AS285" i="1"/>
  <c r="AQ285" i="1"/>
  <c r="AU148" i="1"/>
  <c r="AS148" i="1"/>
  <c r="AQ148" i="1"/>
  <c r="AU147" i="1"/>
  <c r="AQ147" i="1"/>
  <c r="AS147" i="1"/>
  <c r="AU318" i="1"/>
  <c r="AS318" i="1"/>
  <c r="AQ318" i="1"/>
  <c r="BW354" i="1"/>
  <c r="BV354" i="1"/>
  <c r="AS218" i="1"/>
  <c r="AQ218" i="1"/>
  <c r="AU218" i="1"/>
  <c r="AS327" i="1"/>
  <c r="AU327" i="1"/>
  <c r="AQ327" i="1"/>
  <c r="AU14" i="1"/>
  <c r="BR14" i="1" s="1"/>
  <c r="AS14" i="1"/>
  <c r="AQ14" i="1"/>
  <c r="BW75" i="1"/>
  <c r="BV75" i="1"/>
  <c r="BW283" i="1"/>
  <c r="BV283" i="1"/>
  <c r="AU302" i="1"/>
  <c r="AQ302" i="1"/>
  <c r="AS302" i="1"/>
  <c r="BW280" i="1"/>
  <c r="BV280" i="1"/>
  <c r="BW152" i="1"/>
  <c r="BV152" i="1"/>
  <c r="BW289" i="1"/>
  <c r="BV289" i="1"/>
  <c r="AS164" i="1"/>
  <c r="AQ164" i="1"/>
  <c r="AU164" i="1"/>
  <c r="BW108" i="1"/>
  <c r="BV108" i="1"/>
  <c r="BW80" i="1"/>
  <c r="BV80" i="1"/>
  <c r="AQ278" i="1"/>
  <c r="AU278" i="1"/>
  <c r="AS278" i="1"/>
  <c r="BW291" i="1"/>
  <c r="BV291" i="1"/>
  <c r="BW205" i="1"/>
  <c r="BV205" i="1"/>
  <c r="BW50" i="1"/>
  <c r="BV50" i="1"/>
  <c r="BW290" i="1"/>
  <c r="BV290" i="1"/>
  <c r="BV92" i="1"/>
  <c r="BW92" i="1"/>
  <c r="AS220" i="1"/>
  <c r="AQ220" i="1"/>
  <c r="AU220" i="1"/>
  <c r="AU231" i="1"/>
  <c r="AS231" i="1"/>
  <c r="AQ231" i="1"/>
  <c r="BV239" i="1"/>
  <c r="BW239" i="1"/>
  <c r="AU157" i="1"/>
  <c r="AS157" i="1"/>
  <c r="AQ157" i="1"/>
  <c r="AS261" i="1"/>
  <c r="AQ261" i="1"/>
  <c r="AU261" i="1"/>
  <c r="BW136" i="1"/>
  <c r="BV136" i="1"/>
  <c r="BW78" i="1"/>
  <c r="BV78" i="1"/>
  <c r="BV30" i="1"/>
  <c r="BW30" i="1"/>
  <c r="AU311" i="1"/>
  <c r="BR311" i="1" s="1"/>
  <c r="AS311" i="1"/>
  <c r="AQ311" i="1"/>
  <c r="BW15" i="1"/>
  <c r="BV15" i="1"/>
  <c r="AQ262" i="1"/>
  <c r="AU262" i="1"/>
  <c r="AS262" i="1"/>
  <c r="BW68" i="1"/>
  <c r="BV68" i="1"/>
  <c r="BV94" i="1"/>
  <c r="BW94" i="1"/>
  <c r="AU35" i="1"/>
  <c r="AS35" i="1"/>
  <c r="AQ35" i="1"/>
  <c r="AU154" i="1"/>
  <c r="AS154" i="1"/>
  <c r="AQ154" i="1"/>
  <c r="BW217" i="1"/>
  <c r="BV217" i="1"/>
  <c r="BW110" i="1"/>
  <c r="BV110" i="1"/>
  <c r="BW64" i="1"/>
  <c r="BV64" i="1"/>
  <c r="AU161" i="1"/>
  <c r="BR161" i="1" s="1"/>
  <c r="AS161" i="1"/>
  <c r="AQ161" i="1"/>
  <c r="BW296" i="1"/>
  <c r="BV296" i="1"/>
  <c r="BW31" i="1"/>
  <c r="BV31" i="1"/>
  <c r="BV34" i="1"/>
  <c r="BW34" i="1"/>
  <c r="BV126" i="1"/>
  <c r="BW126" i="1"/>
  <c r="AS328" i="1"/>
  <c r="AQ328" i="1"/>
  <c r="AU328" i="1"/>
  <c r="AU95" i="1"/>
  <c r="AS95" i="1"/>
  <c r="AQ95" i="1"/>
  <c r="BW248" i="1"/>
  <c r="BV248" i="1"/>
  <c r="BW317" i="1"/>
  <c r="BV317" i="1"/>
  <c r="AU273" i="1"/>
  <c r="AS273" i="1"/>
  <c r="AQ273" i="1"/>
  <c r="BW144" i="1"/>
  <c r="BV144" i="1"/>
  <c r="BW256" i="1"/>
  <c r="BV256" i="1"/>
  <c r="AQ272" i="1"/>
  <c r="AU272" i="1"/>
  <c r="AS272" i="1"/>
  <c r="BW101" i="1"/>
  <c r="BV101" i="1"/>
  <c r="AS230" i="1"/>
  <c r="AQ230" i="1"/>
  <c r="AU230" i="1"/>
  <c r="BW49" i="1"/>
  <c r="BV49" i="1"/>
  <c r="BW109" i="1"/>
  <c r="BV109" i="1"/>
  <c r="AU129" i="1"/>
  <c r="BR129" i="1" s="1"/>
  <c r="AS129" i="1"/>
  <c r="AQ129" i="1"/>
  <c r="BW237" i="1"/>
  <c r="BV237" i="1"/>
  <c r="AS336" i="1"/>
  <c r="AQ336" i="1"/>
  <c r="AU336" i="1"/>
  <c r="BR336" i="1" s="1"/>
  <c r="AU11" i="1"/>
  <c r="BR11" i="1" s="1"/>
  <c r="AS11" i="1"/>
  <c r="AQ11" i="1"/>
  <c r="AU112" i="1"/>
  <c r="AS112" i="1"/>
  <c r="AQ112" i="1"/>
  <c r="BW149" i="1"/>
  <c r="BV149" i="1"/>
  <c r="AS216" i="1"/>
  <c r="AQ216" i="1"/>
  <c r="AU216" i="1"/>
  <c r="BW277" i="1"/>
  <c r="BV277" i="1"/>
  <c r="AQ254" i="1"/>
  <c r="AU254" i="1"/>
  <c r="AS254" i="1"/>
  <c r="AU305" i="1"/>
  <c r="BR305" i="1" s="1"/>
  <c r="AS305" i="1"/>
  <c r="AQ305" i="1"/>
  <c r="AU229" i="1"/>
  <c r="AS229" i="1"/>
  <c r="AQ229" i="1"/>
  <c r="AS332" i="1"/>
  <c r="AQ332" i="1"/>
  <c r="AU332" i="1"/>
  <c r="BW169" i="1"/>
  <c r="BV169" i="1"/>
  <c r="BW279" i="1"/>
  <c r="BV279" i="1"/>
  <c r="AS297" i="1"/>
  <c r="AQ297" i="1"/>
  <c r="AU297" i="1"/>
  <c r="BR297" i="1" s="1"/>
  <c r="BW41" i="1"/>
  <c r="BV41" i="1"/>
  <c r="AU359" i="1"/>
  <c r="AS359" i="1"/>
  <c r="AQ359" i="1"/>
  <c r="AU29" i="1"/>
  <c r="AS29" i="1"/>
  <c r="AQ29" i="1"/>
  <c r="AU173" i="1"/>
  <c r="BV14" i="1"/>
  <c r="BW14" i="1"/>
  <c r="BW184" i="1"/>
  <c r="BV184" i="1"/>
  <c r="BW17" i="1"/>
  <c r="BV17" i="1"/>
  <c r="AQ248" i="1"/>
  <c r="AU248" i="1"/>
  <c r="AS248" i="1"/>
  <c r="AQ274" i="1"/>
  <c r="AU274" i="1"/>
  <c r="AS274" i="1"/>
  <c r="BW269" i="1"/>
  <c r="BV269" i="1"/>
  <c r="BW258" i="1"/>
  <c r="BT280" i="1"/>
  <c r="BV342" i="1"/>
  <c r="BT52" i="1"/>
  <c r="BT71" i="1"/>
  <c r="BT128" i="1"/>
  <c r="AQ88" i="1"/>
  <c r="BW13" i="1"/>
  <c r="BV13" i="1"/>
  <c r="BV36" i="1"/>
  <c r="BW36" i="1"/>
  <c r="BW251" i="1"/>
  <c r="BV251" i="1"/>
  <c r="BX251" i="1" s="1"/>
  <c r="BY251" i="1" s="1"/>
  <c r="BT122" i="1"/>
  <c r="BW254" i="1"/>
  <c r="BV254" i="1"/>
  <c r="BT200" i="1"/>
  <c r="AU102" i="1"/>
  <c r="BR102" i="1" s="1"/>
  <c r="BX102" i="1" s="1"/>
  <c r="BY102" i="1" s="1"/>
  <c r="AS102" i="1"/>
  <c r="AQ102" i="1"/>
  <c r="AQ276" i="1"/>
  <c r="AU276" i="1"/>
  <c r="AS276" i="1"/>
  <c r="BW350" i="1"/>
  <c r="BV350" i="1"/>
  <c r="BW271" i="1"/>
  <c r="BV271" i="1"/>
  <c r="AS234" i="1"/>
  <c r="AQ234" i="1"/>
  <c r="AU234" i="1"/>
  <c r="BW123" i="1"/>
  <c r="BV123" i="1"/>
  <c r="BW79" i="1"/>
  <c r="BV79" i="1"/>
  <c r="BW70" i="1"/>
  <c r="BV70" i="1"/>
  <c r="BT99" i="1"/>
  <c r="BW125" i="1"/>
  <c r="BV125" i="1"/>
  <c r="BT159" i="1"/>
  <c r="BU54" i="1"/>
  <c r="BX245" i="1"/>
  <c r="BY245" i="1" s="1"/>
  <c r="BU43" i="1"/>
  <c r="BU164" i="1"/>
  <c r="BT139" i="1"/>
  <c r="BT109" i="1"/>
  <c r="BU124" i="1"/>
  <c r="BU161" i="1"/>
  <c r="BT210" i="1"/>
  <c r="BW250" i="1"/>
  <c r="BV250" i="1"/>
  <c r="BU255" i="1"/>
  <c r="BT284" i="1"/>
  <c r="AU306" i="1"/>
  <c r="AQ306" i="1"/>
  <c r="AS306" i="1"/>
  <c r="BT15" i="1"/>
  <c r="AQ58" i="1"/>
  <c r="AU58" i="1"/>
  <c r="AS58" i="1"/>
  <c r="BW196" i="1"/>
  <c r="BV196" i="1"/>
  <c r="BW104" i="1"/>
  <c r="BV104" i="1"/>
  <c r="BU112" i="1"/>
  <c r="BT126" i="1"/>
  <c r="AU199" i="1"/>
  <c r="AS199" i="1"/>
  <c r="AQ199" i="1"/>
  <c r="BT212" i="1"/>
  <c r="BW247" i="1"/>
  <c r="BV247" i="1"/>
  <c r="AQ252" i="1"/>
  <c r="AU252" i="1"/>
  <c r="AS252" i="1"/>
  <c r="BT283" i="1"/>
  <c r="BU300" i="1"/>
  <c r="AQ68" i="1"/>
  <c r="AU68" i="1"/>
  <c r="AS68" i="1"/>
  <c r="AS282" i="1"/>
  <c r="AQ282" i="1"/>
  <c r="AU282" i="1"/>
  <c r="AS350" i="1"/>
  <c r="AQ350" i="1"/>
  <c r="AU350" i="1"/>
  <c r="BT77" i="1"/>
  <c r="BV220" i="1"/>
  <c r="BW220" i="1"/>
  <c r="BU305" i="1"/>
  <c r="AU96" i="1"/>
  <c r="AS96" i="1"/>
  <c r="AQ96" i="1"/>
  <c r="BW155" i="1"/>
  <c r="BV155" i="1"/>
  <c r="BW292" i="1"/>
  <c r="BV292" i="1"/>
  <c r="BU273" i="1"/>
  <c r="BT144" i="1"/>
  <c r="BT289" i="1"/>
  <c r="BU153" i="1"/>
  <c r="BW236" i="1"/>
  <c r="BV236" i="1"/>
  <c r="BR309" i="1"/>
  <c r="BU340" i="1"/>
  <c r="BU306" i="1"/>
  <c r="AS232" i="1"/>
  <c r="AQ232" i="1"/>
  <c r="AU232" i="1"/>
  <c r="AU271" i="1"/>
  <c r="AS271" i="1"/>
  <c r="AQ271" i="1"/>
  <c r="BT79" i="1"/>
  <c r="BT259" i="1"/>
  <c r="BU318" i="1"/>
  <c r="BR356" i="1"/>
  <c r="BR193" i="1"/>
  <c r="BV107" i="1"/>
  <c r="BW206" i="1"/>
  <c r="BV206" i="1"/>
  <c r="BV12" i="1"/>
  <c r="BW12" i="1"/>
  <c r="BW285" i="1"/>
  <c r="BV285" i="1"/>
  <c r="AU165" i="1"/>
  <c r="AS165" i="1"/>
  <c r="AQ165" i="1"/>
  <c r="BW11" i="1"/>
  <c r="BV11" i="1"/>
  <c r="AU174" i="1"/>
  <c r="AS174" i="1"/>
  <c r="AQ174" i="1"/>
  <c r="BW23" i="1"/>
  <c r="BV23" i="1"/>
  <c r="AU207" i="1"/>
  <c r="AU219" i="1"/>
  <c r="AS219" i="1"/>
  <c r="AQ219" i="1"/>
  <c r="AS342" i="1"/>
  <c r="AQ342" i="1"/>
  <c r="AU342" i="1"/>
  <c r="AS160" i="1"/>
  <c r="AQ160" i="1"/>
  <c r="AU160" i="1"/>
  <c r="BW309" i="1"/>
  <c r="BV309" i="1"/>
  <c r="BT119" i="1"/>
  <c r="AQ70" i="1"/>
  <c r="AU70" i="1"/>
  <c r="AS70" i="1"/>
  <c r="BW173" i="1"/>
  <c r="BV173" i="1"/>
  <c r="AU131" i="1"/>
  <c r="AS131" i="1"/>
  <c r="AQ131" i="1"/>
  <c r="BW185" i="1"/>
  <c r="BV185" i="1"/>
  <c r="AS257" i="1"/>
  <c r="AQ257" i="1"/>
  <c r="AU257" i="1"/>
  <c r="BV24" i="1"/>
  <c r="BW24" i="1"/>
  <c r="BT121" i="1"/>
  <c r="BW207" i="1"/>
  <c r="BV207" i="1"/>
  <c r="BW316" i="1"/>
  <c r="BV316" i="1"/>
  <c r="BW44" i="1"/>
  <c r="BV44" i="1"/>
  <c r="BU177" i="1"/>
  <c r="BR360" i="1"/>
  <c r="BX360" i="1" s="1"/>
  <c r="BY360" i="1" s="1"/>
  <c r="BU143" i="1"/>
  <c r="BW263" i="1"/>
  <c r="BV263" i="1"/>
  <c r="BU19" i="1"/>
  <c r="BW88" i="1"/>
  <c r="BV88" i="1"/>
  <c r="AU215" i="1"/>
  <c r="AS215" i="1"/>
  <c r="AQ215" i="1"/>
  <c r="BR115" i="1"/>
  <c r="BX115" i="1" s="1"/>
  <c r="BY115" i="1" s="1"/>
  <c r="BT239" i="1"/>
  <c r="BT303" i="1"/>
  <c r="BR298" i="1"/>
  <c r="BX298" i="1" s="1"/>
  <c r="BY298" i="1" s="1"/>
  <c r="BW172" i="1"/>
  <c r="BV172" i="1"/>
  <c r="BX172" i="1" s="1"/>
  <c r="BY172" i="1" s="1"/>
  <c r="BT354" i="1"/>
  <c r="AU48" i="1"/>
  <c r="AS48" i="1"/>
  <c r="AQ48" i="1"/>
  <c r="BW181" i="1"/>
  <c r="BV181" i="1"/>
  <c r="BW299" i="1"/>
  <c r="BV299" i="1"/>
  <c r="BR339" i="1"/>
  <c r="BX339" i="1" s="1"/>
  <c r="BY339" i="1" s="1"/>
  <c r="BT30" i="1"/>
  <c r="BT101" i="1"/>
  <c r="BT56" i="1"/>
  <c r="BU230" i="1"/>
  <c r="BT64" i="1"/>
  <c r="BT82" i="1"/>
  <c r="BU129" i="1"/>
  <c r="AU225" i="1"/>
  <c r="AS225" i="1"/>
  <c r="AQ225" i="1"/>
  <c r="BW276" i="1"/>
  <c r="BV276" i="1"/>
  <c r="AU85" i="1"/>
  <c r="AS85" i="1"/>
  <c r="AQ85" i="1"/>
  <c r="BT34" i="1"/>
  <c r="BT149" i="1"/>
  <c r="BW191" i="1"/>
  <c r="BV191" i="1"/>
  <c r="BT226" i="1"/>
  <c r="BU216" i="1"/>
  <c r="BW260" i="1"/>
  <c r="BV260" i="1"/>
  <c r="BW252" i="1"/>
  <c r="BV252" i="1"/>
  <c r="BT277" i="1"/>
  <c r="BR8" i="1"/>
  <c r="BX8" i="1" s="1"/>
  <c r="BY8" i="1" s="1"/>
  <c r="BT66" i="1"/>
  <c r="BT205" i="1"/>
  <c r="AS301" i="1"/>
  <c r="AQ301" i="1"/>
  <c r="AU301" i="1"/>
  <c r="BT50" i="1"/>
  <c r="BT25" i="1"/>
  <c r="BT18" i="1"/>
  <c r="AQ170" i="1"/>
  <c r="AS170" i="1"/>
  <c r="AU170" i="1"/>
  <c r="BT237" i="1"/>
  <c r="BW343" i="1"/>
  <c r="BV343" i="1"/>
  <c r="AU316" i="1"/>
  <c r="AS316" i="1"/>
  <c r="AQ316" i="1"/>
  <c r="BT279" i="1"/>
  <c r="BW243" i="1"/>
  <c r="BV243" i="1"/>
  <c r="BR59" i="1"/>
  <c r="BR235" i="1"/>
  <c r="BR98" i="1"/>
  <c r="BX98" i="1" s="1"/>
  <c r="BY98" i="1" s="1"/>
  <c r="BT317" i="1"/>
  <c r="BT94" i="1"/>
  <c r="BR213" i="1"/>
  <c r="BU266" i="1"/>
  <c r="BW334" i="1"/>
  <c r="BV334" i="1"/>
  <c r="BW35" i="1"/>
  <c r="BV35" i="1"/>
  <c r="BW272" i="1"/>
  <c r="BV272" i="1"/>
  <c r="BW72" i="1"/>
  <c r="BV72" i="1"/>
  <c r="BW227" i="1"/>
  <c r="BV227" i="1"/>
  <c r="AU36" i="1"/>
  <c r="AS36" i="1"/>
  <c r="AQ36" i="1"/>
  <c r="BW336" i="1"/>
  <c r="BV336" i="1"/>
  <c r="BW120" i="1"/>
  <c r="AU185" i="1"/>
  <c r="AS185" i="1"/>
  <c r="AQ185" i="1"/>
  <c r="BW2" i="1"/>
  <c r="BV2" i="1"/>
  <c r="AQ270" i="1"/>
  <c r="AU270" i="1"/>
  <c r="AS270" i="1"/>
  <c r="BW190" i="1"/>
  <c r="BV190" i="1"/>
  <c r="BW322" i="1"/>
  <c r="BV322" i="1"/>
  <c r="BX7" i="1"/>
  <c r="BY7" i="1" s="1"/>
  <c r="AU307" i="1"/>
  <c r="AS307" i="1"/>
  <c r="AQ307" i="1"/>
  <c r="BV233" i="1"/>
  <c r="BV130" i="1"/>
  <c r="BW130" i="1"/>
  <c r="BW133" i="1"/>
  <c r="BV133" i="1"/>
  <c r="BT110" i="1"/>
  <c r="BW29" i="1"/>
  <c r="BV29" i="1"/>
  <c r="BU9" i="1"/>
  <c r="BV9" i="1" s="1"/>
  <c r="BX9" i="1" s="1"/>
  <c r="BY9" i="1" s="1"/>
  <c r="BW286" i="1"/>
  <c r="BV286" i="1"/>
  <c r="BW332" i="1"/>
  <c r="BV332" i="1"/>
  <c r="BR341" i="1"/>
  <c r="BX341" i="1" s="1"/>
  <c r="BY341" i="1" s="1"/>
  <c r="BW229" i="1"/>
  <c r="BV229" i="1"/>
  <c r="AU310" i="1"/>
  <c r="AS310" i="1"/>
  <c r="AQ310" i="1"/>
  <c r="AS348" i="1"/>
  <c r="AQ348" i="1"/>
  <c r="AU348" i="1"/>
  <c r="BU313" i="1"/>
  <c r="BT108" i="1"/>
  <c r="AU146" i="1"/>
  <c r="AS146" i="1"/>
  <c r="AQ146" i="1"/>
  <c r="AU175" i="1"/>
  <c r="AS175" i="1"/>
  <c r="AQ175" i="1"/>
  <c r="BR203" i="1"/>
  <c r="BX203" i="1" s="1"/>
  <c r="BY203" i="1" s="1"/>
  <c r="AU127" i="1"/>
  <c r="AS127" i="1"/>
  <c r="AQ127" i="1"/>
  <c r="BU208" i="1"/>
  <c r="AQ240" i="1"/>
  <c r="AU240" i="1"/>
  <c r="AS240" i="1"/>
  <c r="AU81" i="1"/>
  <c r="AS81" i="1"/>
  <c r="AQ81" i="1"/>
  <c r="AS133" i="1"/>
  <c r="AQ133" i="1"/>
  <c r="AU133" i="1"/>
  <c r="AU189" i="1"/>
  <c r="AS189" i="1"/>
  <c r="AQ189" i="1"/>
  <c r="BU188" i="1"/>
  <c r="BW244" i="1"/>
  <c r="BV244" i="1"/>
  <c r="BW6" i="1"/>
  <c r="BV6" i="1"/>
  <c r="BQ6" i="1" s="1"/>
  <c r="AU21" i="1"/>
  <c r="AS21" i="1"/>
  <c r="AQ21" i="1"/>
  <c r="AU37" i="1"/>
  <c r="AS37" i="1"/>
  <c r="AQ37" i="1"/>
  <c r="AU22" i="1"/>
  <c r="AS22" i="1"/>
  <c r="AQ22" i="1"/>
  <c r="AU16" i="1"/>
  <c r="AS16" i="1"/>
  <c r="AQ16" i="1"/>
  <c r="AU150" i="1"/>
  <c r="AS150" i="1"/>
  <c r="AQ150" i="1"/>
  <c r="BW242" i="1"/>
  <c r="BV242" i="1"/>
  <c r="BU135" i="1"/>
  <c r="AU145" i="1"/>
  <c r="AQ145" i="1"/>
  <c r="AS145" i="1"/>
  <c r="BV179" i="1"/>
  <c r="BW179" i="1"/>
  <c r="BW209" i="1"/>
  <c r="BV209" i="1"/>
  <c r="AS286" i="1"/>
  <c r="AQ286" i="1"/>
  <c r="AU286" i="1"/>
  <c r="BU359" i="1"/>
  <c r="BU214" i="1"/>
  <c r="AU312" i="1"/>
  <c r="AS312" i="1"/>
  <c r="AQ312" i="1"/>
  <c r="AU176" i="1"/>
  <c r="AS176" i="1"/>
  <c r="AQ176" i="1"/>
  <c r="AQ60" i="1"/>
  <c r="AU60" i="1"/>
  <c r="AS60" i="1"/>
  <c r="AQ86" i="1"/>
  <c r="AU86" i="1"/>
  <c r="AS86" i="1"/>
  <c r="BV224" i="1"/>
  <c r="BW224" i="1"/>
  <c r="AU308" i="1"/>
  <c r="AS308" i="1"/>
  <c r="AQ308" i="1"/>
  <c r="AU287" i="1"/>
  <c r="AS287" i="1"/>
  <c r="AQ287" i="1"/>
  <c r="BT217" i="1"/>
  <c r="BU357" i="1"/>
  <c r="AS243" i="1"/>
  <c r="AU243" i="1"/>
  <c r="AQ243" i="1"/>
  <c r="BT63" i="1"/>
  <c r="BU223" i="1"/>
  <c r="BT104" i="1"/>
  <c r="BR6" i="1"/>
  <c r="BX6" i="1" s="1"/>
  <c r="BY6" i="1" s="1"/>
  <c r="BR2" i="1"/>
  <c r="AU113" i="1"/>
  <c r="AS113" i="1"/>
  <c r="AQ113" i="1"/>
  <c r="BR67" i="1"/>
  <c r="BR198" i="1"/>
  <c r="BX198" i="1" s="1"/>
  <c r="BY198" i="1" s="1"/>
  <c r="BW249" i="1"/>
  <c r="BV249" i="1"/>
  <c r="AU123" i="1"/>
  <c r="BR123" i="1" s="1"/>
  <c r="BX123" i="1" s="1"/>
  <c r="BY123" i="1" s="1"/>
  <c r="AS123" i="1"/>
  <c r="AQ123" i="1"/>
  <c r="AS294" i="1"/>
  <c r="AQ294" i="1"/>
  <c r="AU294" i="1"/>
  <c r="BW162" i="1"/>
  <c r="BV162" i="1"/>
  <c r="AU20" i="1"/>
  <c r="BR20" i="1" s="1"/>
  <c r="BX20" i="1" s="1"/>
  <c r="BY20" i="1" s="1"/>
  <c r="AS20" i="1"/>
  <c r="AQ20" i="1"/>
  <c r="AU125" i="1"/>
  <c r="AQ125" i="1"/>
  <c r="AS125" i="1"/>
  <c r="BX167" i="1"/>
  <c r="BY167" i="1" s="1"/>
  <c r="BT227" i="1"/>
  <c r="BW163" i="1"/>
  <c r="BV163" i="1"/>
  <c r="AQ256" i="1"/>
  <c r="AU256" i="1"/>
  <c r="AS256" i="1"/>
  <c r="BW95" i="1"/>
  <c r="BV95" i="1"/>
  <c r="BW118" i="1"/>
  <c r="BV118" i="1"/>
  <c r="AQ76" i="1"/>
  <c r="AU76" i="1"/>
  <c r="AS76" i="1"/>
  <c r="BW231" i="1"/>
  <c r="BV231" i="1"/>
  <c r="BX184" i="1"/>
  <c r="BY184" i="1" s="1"/>
  <c r="AS265" i="1"/>
  <c r="BV20" i="1"/>
  <c r="BW20" i="1"/>
  <c r="BW134" i="1"/>
  <c r="BV134" i="1"/>
  <c r="BT228" i="1"/>
  <c r="BV32" i="1"/>
  <c r="BW32" i="1"/>
  <c r="BW171" i="1"/>
  <c r="BV171" i="1"/>
  <c r="BW76" i="1"/>
  <c r="BV76" i="1"/>
  <c r="BW270" i="1"/>
  <c r="BV270" i="1"/>
  <c r="AU117" i="1"/>
  <c r="AS117" i="1"/>
  <c r="AQ117" i="1"/>
  <c r="BW312" i="1"/>
  <c r="BV312" i="1"/>
  <c r="BW246" i="1"/>
  <c r="BV246" i="1"/>
  <c r="AS329" i="1"/>
  <c r="AU329" i="1"/>
  <c r="AQ329" i="1"/>
  <c r="BW146" i="1"/>
  <c r="BV146" i="1"/>
  <c r="AU57" i="1"/>
  <c r="AS57" i="1"/>
  <c r="AQ57" i="1"/>
  <c r="BW175" i="1"/>
  <c r="BV175" i="1"/>
  <c r="BW294" i="1"/>
  <c r="BV294" i="1"/>
  <c r="BW297" i="1"/>
  <c r="BV297" i="1"/>
  <c r="BW240" i="1"/>
  <c r="BV240" i="1"/>
  <c r="BR5" i="1"/>
  <c r="BX5" i="1" s="1"/>
  <c r="BY5" i="1" s="1"/>
  <c r="BT62" i="1"/>
  <c r="BT80" i="1"/>
  <c r="BW138" i="1"/>
  <c r="BV138" i="1"/>
  <c r="BX138" i="1" s="1"/>
  <c r="BY138" i="1" s="1"/>
  <c r="AU223" i="1"/>
  <c r="AS223" i="1"/>
  <c r="AQ223" i="1"/>
  <c r="BU326" i="1"/>
  <c r="AU49" i="1"/>
  <c r="AS49" i="1"/>
  <c r="AQ49" i="1"/>
  <c r="BW338" i="1"/>
  <c r="BV338" i="1"/>
  <c r="BT87" i="1"/>
  <c r="BW21" i="1"/>
  <c r="BV21" i="1"/>
  <c r="BW37" i="1"/>
  <c r="BV37" i="1"/>
  <c r="BV22" i="1"/>
  <c r="BW22" i="1"/>
  <c r="BW93" i="1"/>
  <c r="BV93" i="1"/>
  <c r="BU261" i="1"/>
  <c r="AS324" i="1"/>
  <c r="AQ324" i="1"/>
  <c r="AU324" i="1"/>
  <c r="BV16" i="1"/>
  <c r="BW16" i="1"/>
  <c r="BW150" i="1"/>
  <c r="BV150" i="1"/>
  <c r="AU65" i="1"/>
  <c r="AS65" i="1"/>
  <c r="AQ65" i="1"/>
  <c r="BT45" i="1"/>
  <c r="BW193" i="1"/>
  <c r="BV193" i="1"/>
  <c r="BW213" i="1"/>
  <c r="BV213" i="1"/>
  <c r="BX224" i="1"/>
  <c r="BY224" i="1" s="1"/>
  <c r="AU268" i="1"/>
  <c r="AS268" i="1"/>
  <c r="AQ268" i="1"/>
  <c r="BU278" i="1"/>
  <c r="AU345" i="1"/>
  <c r="AS345" i="1"/>
  <c r="AQ345" i="1"/>
  <c r="AU151" i="1"/>
  <c r="AQ151" i="1"/>
  <c r="AS151" i="1"/>
  <c r="AS325" i="1"/>
  <c r="AU325" i="1"/>
  <c r="AQ325" i="1"/>
  <c r="BW176" i="1"/>
  <c r="BV176" i="1"/>
  <c r="AU103" i="1"/>
  <c r="AS103" i="1"/>
  <c r="AQ103" i="1"/>
  <c r="BW60" i="1"/>
  <c r="BV60" i="1"/>
  <c r="BW86" i="1"/>
  <c r="BV86" i="1"/>
  <c r="AU97" i="1"/>
  <c r="AS97" i="1"/>
  <c r="AQ97" i="1"/>
  <c r="AU158" i="1"/>
  <c r="AS158" i="1"/>
  <c r="AQ158" i="1"/>
  <c r="BW235" i="1"/>
  <c r="BV235" i="1"/>
  <c r="BW238" i="1"/>
  <c r="BV238" i="1"/>
  <c r="AS263" i="1"/>
  <c r="AQ263" i="1"/>
  <c r="AU263" i="1"/>
  <c r="AS292" i="1"/>
  <c r="AQ292" i="1"/>
  <c r="AU292" i="1"/>
  <c r="BW361" i="1"/>
  <c r="BV361" i="1"/>
  <c r="BX361" i="1" s="1"/>
  <c r="BY361" i="1" s="1"/>
  <c r="BT335" i="1"/>
  <c r="BW287" i="1"/>
  <c r="BV287" i="1"/>
  <c r="AU156" i="1"/>
  <c r="AS156" i="1"/>
  <c r="AQ156" i="1"/>
  <c r="BX358" i="1"/>
  <c r="BY358" i="1" s="1"/>
  <c r="AQ182" i="1"/>
  <c r="AU182" i="1"/>
  <c r="AS182" i="1"/>
  <c r="BU311" i="1"/>
  <c r="BW85" i="1"/>
  <c r="BV85" i="1"/>
  <c r="BT247" i="1"/>
  <c r="BT191" i="1"/>
  <c r="BW59" i="1"/>
  <c r="BV59" i="1"/>
  <c r="AS249" i="1"/>
  <c r="AQ249" i="1"/>
  <c r="AU249" i="1"/>
  <c r="AS338" i="1"/>
  <c r="AQ338" i="1"/>
  <c r="AU338" i="1"/>
  <c r="AU32" i="1"/>
  <c r="AS32" i="1"/>
  <c r="AQ32" i="1"/>
  <c r="BV218" i="1"/>
  <c r="BW218" i="1"/>
  <c r="AU105" i="1"/>
  <c r="AS105" i="1"/>
  <c r="AQ105" i="1"/>
  <c r="AU92" i="1"/>
  <c r="AS92" i="1"/>
  <c r="AQ92" i="1"/>
  <c r="AU43" i="1"/>
  <c r="AS43" i="1"/>
  <c r="AQ43" i="1"/>
  <c r="AS304" i="1"/>
  <c r="AU179" i="1"/>
  <c r="AQ179" i="1"/>
  <c r="AS179" i="1"/>
  <c r="BV28" i="1"/>
  <c r="BW28" i="1"/>
  <c r="BT78" i="1"/>
  <c r="AS137" i="1"/>
  <c r="AQ137" i="1"/>
  <c r="AU137" i="1"/>
  <c r="AU281" i="1"/>
  <c r="AS281" i="1"/>
  <c r="AQ281" i="1"/>
  <c r="BW127" i="1"/>
  <c r="BV127" i="1"/>
  <c r="BW3" i="1"/>
  <c r="BV3" i="1"/>
  <c r="BQ3" i="1" s="1"/>
  <c r="BW148" i="1"/>
  <c r="BV148" i="1"/>
  <c r="BW147" i="1"/>
  <c r="BV147" i="1"/>
  <c r="AQ260" i="1"/>
  <c r="AU260" i="1"/>
  <c r="AS260" i="1"/>
  <c r="AU296" i="1"/>
  <c r="AS296" i="1"/>
  <c r="AQ296" i="1"/>
  <c r="AU355" i="1"/>
  <c r="AS355" i="1"/>
  <c r="AQ355" i="1"/>
  <c r="AU31" i="1"/>
  <c r="AS31" i="1"/>
  <c r="AQ31" i="1"/>
  <c r="BT74" i="1"/>
  <c r="BW325" i="1"/>
  <c r="BV325" i="1"/>
  <c r="AU75" i="1"/>
  <c r="AS75" i="1"/>
  <c r="AQ75" i="1"/>
  <c r="AS192" i="1"/>
  <c r="AQ192" i="1"/>
  <c r="AU192" i="1"/>
  <c r="BW234" i="1"/>
  <c r="BV234" i="1"/>
  <c r="BW268" i="1"/>
  <c r="BV268" i="1"/>
  <c r="AU291" i="1"/>
  <c r="AS291" i="1"/>
  <c r="AQ291" i="1"/>
  <c r="BW321" i="1"/>
  <c r="BV321" i="1"/>
  <c r="AS330" i="1"/>
  <c r="AQ330" i="1"/>
  <c r="AU330" i="1"/>
  <c r="BT84" i="1"/>
  <c r="BW111" i="1"/>
  <c r="BV111" i="1"/>
  <c r="BW151" i="1"/>
  <c r="BV151" i="1"/>
  <c r="BW348" i="1"/>
  <c r="BV348" i="1"/>
  <c r="AS290" i="1"/>
  <c r="AQ290" i="1"/>
  <c r="AU290" i="1"/>
  <c r="BW97" i="1"/>
  <c r="BV97" i="1"/>
  <c r="BW158" i="1"/>
  <c r="BV158" i="1"/>
  <c r="BV160" i="1"/>
  <c r="BW160" i="1"/>
  <c r="BU262" i="1"/>
  <c r="BW335" i="1"/>
  <c r="BV335" i="1"/>
  <c r="AS323" i="1"/>
  <c r="AQ323" i="1"/>
  <c r="AU323" i="1"/>
  <c r="AU351" i="1"/>
  <c r="AS351" i="1"/>
  <c r="AQ351" i="1"/>
  <c r="AU152" i="1"/>
  <c r="AS152" i="1"/>
  <c r="AQ152" i="1"/>
  <c r="AU169" i="1"/>
  <c r="AS169" i="1"/>
  <c r="AQ169" i="1"/>
  <c r="BV156" i="1"/>
  <c r="BW156" i="1"/>
  <c r="BW182" i="1"/>
  <c r="BV182" i="1"/>
  <c r="BX315" i="1"/>
  <c r="BY315" i="1" s="1"/>
  <c r="BX209" i="1"/>
  <c r="BY209" i="1" s="1"/>
  <c r="BR352" i="1"/>
  <c r="BX352" i="1" s="1"/>
  <c r="BY352" i="1" s="1"/>
  <c r="BT118" i="1"/>
  <c r="BX250" i="1"/>
  <c r="BY250" i="1" s="1"/>
  <c r="BR343" i="1"/>
  <c r="BX343" i="1" s="1"/>
  <c r="BY343" i="1" s="1"/>
  <c r="BU48" i="1"/>
  <c r="AQ222" i="1"/>
  <c r="AU187" i="1"/>
  <c r="AS187" i="1"/>
  <c r="AQ187" i="1"/>
  <c r="AU13" i="1"/>
  <c r="AS13" i="1"/>
  <c r="AQ13" i="1"/>
  <c r="BW288" i="1"/>
  <c r="AU171" i="1"/>
  <c r="AS171" i="1"/>
  <c r="AQ171" i="1"/>
  <c r="AS269" i="1"/>
  <c r="AQ269" i="1"/>
  <c r="AU269" i="1"/>
  <c r="AU24" i="1"/>
  <c r="AS24" i="1"/>
  <c r="AQ24" i="1"/>
  <c r="AU241" i="1"/>
  <c r="AS241" i="1"/>
  <c r="AQ241" i="1"/>
  <c r="BX132" i="1"/>
  <c r="BY132" i="1" s="1"/>
  <c r="AU10" i="1"/>
  <c r="AS10" i="1"/>
  <c r="AQ10" i="1"/>
  <c r="BW307" i="1"/>
  <c r="BV307" i="1"/>
  <c r="BR195" i="1"/>
  <c r="BX195" i="1" s="1"/>
  <c r="BY195" i="1" s="1"/>
  <c r="AU211" i="1"/>
  <c r="AS211" i="1"/>
  <c r="AQ211" i="1"/>
  <c r="BW46" i="1"/>
  <c r="BV46" i="1"/>
  <c r="BW165" i="1"/>
  <c r="BV165" i="1"/>
  <c r="BV174" i="1"/>
  <c r="BW174" i="1"/>
  <c r="AU44" i="1"/>
  <c r="AS44" i="1"/>
  <c r="AQ44" i="1"/>
  <c r="BW57" i="1"/>
  <c r="BV57" i="1"/>
  <c r="BW157" i="1"/>
  <c r="BV157" i="1"/>
  <c r="BV222" i="1"/>
  <c r="BW222" i="1"/>
  <c r="BW73" i="1"/>
  <c r="BV73" i="1"/>
  <c r="AU38" i="1"/>
  <c r="AS38" i="1"/>
  <c r="AQ38" i="1"/>
  <c r="AU91" i="1"/>
  <c r="AS91" i="1"/>
  <c r="AQ91" i="1"/>
  <c r="BW106" i="1"/>
  <c r="BV106" i="1"/>
  <c r="BQ106" i="1" s="1"/>
  <c r="AU136" i="1"/>
  <c r="AS136" i="1"/>
  <c r="AQ136" i="1"/>
  <c r="AS267" i="1"/>
  <c r="AQ267" i="1"/>
  <c r="AU267" i="1"/>
  <c r="BR349" i="1"/>
  <c r="BX349" i="1" s="1"/>
  <c r="BY349" i="1" s="1"/>
  <c r="BW103" i="1"/>
  <c r="BV103" i="1"/>
  <c r="BQ103" i="1" s="1"/>
  <c r="AU46" i="1"/>
  <c r="AS46" i="1"/>
  <c r="AQ46" i="1"/>
  <c r="BW140" i="1"/>
  <c r="BV140" i="1"/>
  <c r="BX140" i="1" s="1"/>
  <c r="BY140" i="1" s="1"/>
  <c r="BW264" i="1"/>
  <c r="BV264" i="1"/>
  <c r="BU327" i="1"/>
  <c r="AU319" i="1"/>
  <c r="AS319" i="1"/>
  <c r="AQ319" i="1"/>
  <c r="AS340" i="1"/>
  <c r="AQ340" i="1"/>
  <c r="AU340" i="1"/>
  <c r="BR340" i="1" s="1"/>
  <c r="BR47" i="1"/>
  <c r="BX47" i="1" s="1"/>
  <c r="BY47" i="1" s="1"/>
  <c r="BR204" i="1"/>
  <c r="BX204" i="1" s="1"/>
  <c r="BY204" i="1" s="1"/>
  <c r="AU69" i="1"/>
  <c r="AS69" i="1"/>
  <c r="AQ69" i="1"/>
  <c r="BW194" i="1"/>
  <c r="BV194" i="1"/>
  <c r="AU295" i="1"/>
  <c r="AS295" i="1"/>
  <c r="AQ295" i="1"/>
  <c r="BW356" i="1"/>
  <c r="BV356" i="1"/>
  <c r="BT346" i="1"/>
  <c r="AS236" i="1"/>
  <c r="AQ236" i="1"/>
  <c r="AU236" i="1"/>
  <c r="BR202" i="1"/>
  <c r="BX202" i="1" s="1"/>
  <c r="BY202" i="1" s="1"/>
  <c r="BR253" i="1"/>
  <c r="BX253" i="1" s="1"/>
  <c r="BY253" i="1" s="1"/>
  <c r="BR41" i="1"/>
  <c r="BX41" i="1" s="1"/>
  <c r="BY41" i="1" s="1"/>
  <c r="BV67" i="1"/>
  <c r="BW67" i="1"/>
  <c r="BT238" i="1"/>
  <c r="AQ337" i="1" l="1"/>
  <c r="AS141" i="1"/>
  <c r="AU222" i="1"/>
  <c r="BW275" i="1"/>
  <c r="AU304" i="1"/>
  <c r="AQ265" i="1"/>
  <c r="BX2" i="1"/>
  <c r="BY2" i="1" s="1"/>
  <c r="AS155" i="1"/>
  <c r="BR155" i="1" s="1"/>
  <c r="BX155" i="1" s="1"/>
  <c r="BY155" i="1" s="1"/>
  <c r="AS207" i="1"/>
  <c r="BW302" i="1"/>
  <c r="AS173" i="1"/>
  <c r="AS55" i="1"/>
  <c r="AU55" i="1"/>
  <c r="AQ55" i="1"/>
  <c r="BW331" i="1"/>
  <c r="BV331" i="1"/>
  <c r="AU155" i="1"/>
  <c r="BR173" i="1"/>
  <c r="BX173" i="1" s="1"/>
  <c r="BY173" i="1" s="1"/>
  <c r="BW26" i="1"/>
  <c r="BV320" i="1"/>
  <c r="AU168" i="1"/>
  <c r="BR168" i="1" s="1"/>
  <c r="BX168" i="1" s="1"/>
  <c r="BY168" i="1" s="1"/>
  <c r="BR302" i="1"/>
  <c r="AQ93" i="1"/>
  <c r="AS337" i="1"/>
  <c r="BR337" i="1" s="1"/>
  <c r="BX337" i="1" s="1"/>
  <c r="BY337" i="1" s="1"/>
  <c r="AS168" i="1"/>
  <c r="AQ130" i="1"/>
  <c r="BR357" i="1"/>
  <c r="BR233" i="1"/>
  <c r="AS93" i="1"/>
  <c r="AS130" i="1"/>
  <c r="BR154" i="1"/>
  <c r="BX154" i="1" s="1"/>
  <c r="BY154" i="1" s="1"/>
  <c r="BX194" i="1"/>
  <c r="BY194" i="1" s="1"/>
  <c r="BV295" i="1"/>
  <c r="AS134" i="1"/>
  <c r="BV61" i="1"/>
  <c r="BV33" i="1"/>
  <c r="BR350" i="1"/>
  <c r="BR234" i="1"/>
  <c r="BR276" i="1"/>
  <c r="BR231" i="1"/>
  <c r="BX231" i="1" s="1"/>
  <c r="BY231" i="1" s="1"/>
  <c r="BX264" i="1"/>
  <c r="BY264" i="1" s="1"/>
  <c r="AQ134" i="1"/>
  <c r="BV154" i="1"/>
  <c r="AU141" i="1"/>
  <c r="BV183" i="1"/>
  <c r="BV328" i="1"/>
  <c r="AS88" i="1"/>
  <c r="BR88" i="1" s="1"/>
  <c r="BX88" i="1" s="1"/>
  <c r="BY88" i="1" s="1"/>
  <c r="AS90" i="1"/>
  <c r="AU90" i="1"/>
  <c r="AQ90" i="1"/>
  <c r="AQ314" i="1"/>
  <c r="AS314" i="1"/>
  <c r="AU314" i="1"/>
  <c r="BR314" i="1" s="1"/>
  <c r="BX314" i="1" s="1"/>
  <c r="BY314" i="1" s="1"/>
  <c r="BR160" i="1"/>
  <c r="BX160" i="1" s="1"/>
  <c r="BY160" i="1" s="1"/>
  <c r="BR219" i="1"/>
  <c r="BX219" i="1" s="1"/>
  <c r="BY219" i="1" s="1"/>
  <c r="BX193" i="1"/>
  <c r="BY193" i="1" s="1"/>
  <c r="BR232" i="1"/>
  <c r="BX232" i="1" s="1"/>
  <c r="BY232" i="1" s="1"/>
  <c r="BR230" i="1"/>
  <c r="BW180" i="1"/>
  <c r="BV180" i="1"/>
  <c r="BX180" i="1" s="1"/>
  <c r="BY180" i="1" s="1"/>
  <c r="BR286" i="1"/>
  <c r="BX286" i="1" s="1"/>
  <c r="BY286" i="1" s="1"/>
  <c r="BR22" i="1"/>
  <c r="BX22" i="1" s="1"/>
  <c r="BY22" i="1" s="1"/>
  <c r="BR185" i="1"/>
  <c r="BX185" i="1" s="1"/>
  <c r="BY185" i="1" s="1"/>
  <c r="BR215" i="1"/>
  <c r="BX215" i="1" s="1"/>
  <c r="BY215" i="1" s="1"/>
  <c r="BX356" i="1"/>
  <c r="BY356" i="1" s="1"/>
  <c r="BW27" i="1"/>
  <c r="BV27" i="1"/>
  <c r="BR91" i="1"/>
  <c r="BX91" i="1" s="1"/>
  <c r="BY91" i="1" s="1"/>
  <c r="BR10" i="1"/>
  <c r="BX10" i="1" s="1"/>
  <c r="BY10" i="1" s="1"/>
  <c r="BR269" i="1"/>
  <c r="BX269" i="1" s="1"/>
  <c r="BY269" i="1" s="1"/>
  <c r="BR355" i="1"/>
  <c r="BX355" i="1" s="1"/>
  <c r="BY355" i="1" s="1"/>
  <c r="BR105" i="1"/>
  <c r="BX105" i="1" s="1"/>
  <c r="BY105" i="1" s="1"/>
  <c r="BR151" i="1"/>
  <c r="BX151" i="1" s="1"/>
  <c r="BY151" i="1" s="1"/>
  <c r="BR65" i="1"/>
  <c r="BX65" i="1" s="1"/>
  <c r="BY65" i="1" s="1"/>
  <c r="BR117" i="1"/>
  <c r="BX117" i="1" s="1"/>
  <c r="BY117" i="1" s="1"/>
  <c r="BR73" i="1"/>
  <c r="BR23" i="1"/>
  <c r="AU27" i="1"/>
  <c r="AS27" i="1"/>
  <c r="AQ27" i="1"/>
  <c r="AU42" i="1"/>
  <c r="AS42" i="1"/>
  <c r="AQ42" i="1"/>
  <c r="BW293" i="1"/>
  <c r="BV293" i="1"/>
  <c r="BX293" i="1" s="1"/>
  <c r="BY293" i="1" s="1"/>
  <c r="AU201" i="1"/>
  <c r="AS201" i="1"/>
  <c r="AQ201" i="1"/>
  <c r="BR165" i="1"/>
  <c r="BR244" i="1"/>
  <c r="BX244" i="1" s="1"/>
  <c r="BY244" i="1" s="1"/>
  <c r="BR287" i="1"/>
  <c r="BR81" i="1"/>
  <c r="BX81" i="1" s="1"/>
  <c r="BY81" i="1" s="1"/>
  <c r="BR320" i="1"/>
  <c r="BR321" i="1"/>
  <c r="BR331" i="1"/>
  <c r="BR267" i="1"/>
  <c r="BX267" i="1" s="1"/>
  <c r="BY267" i="1" s="1"/>
  <c r="BR141" i="1"/>
  <c r="BX141" i="1" s="1"/>
  <c r="BY141" i="1" s="1"/>
  <c r="BR241" i="1"/>
  <c r="BX241" i="1" s="1"/>
  <c r="BY241" i="1" s="1"/>
  <c r="BR290" i="1"/>
  <c r="BX290" i="1" s="1"/>
  <c r="BY290" i="1" s="1"/>
  <c r="BR137" i="1"/>
  <c r="BX137" i="1" s="1"/>
  <c r="BY137" i="1" s="1"/>
  <c r="BR179" i="1"/>
  <c r="BX179" i="1" s="1"/>
  <c r="BY179" i="1" s="1"/>
  <c r="BR156" i="1"/>
  <c r="BR348" i="1"/>
  <c r="BR301" i="1"/>
  <c r="BX301" i="1" s="1"/>
  <c r="BY301" i="1" s="1"/>
  <c r="BR318" i="1"/>
  <c r="BR17" i="1"/>
  <c r="BX17" i="1" s="1"/>
  <c r="BY17" i="1" s="1"/>
  <c r="BX288" i="1"/>
  <c r="BY288" i="1" s="1"/>
  <c r="BR28" i="1"/>
  <c r="BX28" i="1" s="1"/>
  <c r="BY28" i="1" s="1"/>
  <c r="BR190" i="1"/>
  <c r="BX190" i="1" s="1"/>
  <c r="BY190" i="1" s="1"/>
  <c r="BR208" i="1"/>
  <c r="BW221" i="1"/>
  <c r="BV221" i="1"/>
  <c r="BV178" i="1"/>
  <c r="BW178" i="1"/>
  <c r="BR61" i="1"/>
  <c r="BX61" i="1" s="1"/>
  <c r="BY61" i="1" s="1"/>
  <c r="BR263" i="1"/>
  <c r="BX263" i="1" s="1"/>
  <c r="BY263" i="1" s="1"/>
  <c r="BR324" i="1"/>
  <c r="BX324" i="1" s="1"/>
  <c r="BY324" i="1" s="1"/>
  <c r="BX350" i="1"/>
  <c r="BY350" i="1" s="1"/>
  <c r="BR306" i="1"/>
  <c r="BX306" i="1" s="1"/>
  <c r="BY306" i="1" s="1"/>
  <c r="BX276" i="1"/>
  <c r="BY276" i="1" s="1"/>
  <c r="BR35" i="1"/>
  <c r="BX35" i="1" s="1"/>
  <c r="BY35" i="1" s="1"/>
  <c r="BR157" i="1"/>
  <c r="BX157" i="1" s="1"/>
  <c r="BY157" i="1" s="1"/>
  <c r="BR218" i="1"/>
  <c r="BX218" i="1" s="1"/>
  <c r="BY218" i="1" s="1"/>
  <c r="AU221" i="1"/>
  <c r="AS221" i="1"/>
  <c r="AQ221" i="1"/>
  <c r="BR178" i="1"/>
  <c r="BX178" i="1" s="1"/>
  <c r="BY178" i="1" s="1"/>
  <c r="BW357" i="1"/>
  <c r="BV357" i="1"/>
  <c r="AU205" i="1"/>
  <c r="AS205" i="1"/>
  <c r="AQ205" i="1"/>
  <c r="AU87" i="1"/>
  <c r="AS87" i="1"/>
  <c r="AQ87" i="1"/>
  <c r="AU317" i="1"/>
  <c r="AS317" i="1"/>
  <c r="AQ317" i="1"/>
  <c r="AQ82" i="1"/>
  <c r="AU82" i="1"/>
  <c r="AS82" i="1"/>
  <c r="AS284" i="1"/>
  <c r="AQ284" i="1"/>
  <c r="AU284" i="1"/>
  <c r="AQ280" i="1"/>
  <c r="AU280" i="1"/>
  <c r="BR280" i="1" s="1"/>
  <c r="BX280" i="1" s="1"/>
  <c r="BY280" i="1" s="1"/>
  <c r="AS280" i="1"/>
  <c r="BR236" i="1"/>
  <c r="BX236" i="1" s="1"/>
  <c r="BY236" i="1" s="1"/>
  <c r="BR295" i="1"/>
  <c r="BX295" i="1" s="1"/>
  <c r="BY295" i="1" s="1"/>
  <c r="BW327" i="1"/>
  <c r="BV327" i="1"/>
  <c r="BR46" i="1"/>
  <c r="BX46" i="1" s="1"/>
  <c r="BY46" i="1" s="1"/>
  <c r="BR24" i="1"/>
  <c r="BX24" i="1" s="1"/>
  <c r="BY24" i="1" s="1"/>
  <c r="BR169" i="1"/>
  <c r="BX169" i="1" s="1"/>
  <c r="BY169" i="1" s="1"/>
  <c r="BR75" i="1"/>
  <c r="BX75" i="1" s="1"/>
  <c r="BY75" i="1" s="1"/>
  <c r="AQ78" i="1"/>
  <c r="AU78" i="1"/>
  <c r="AS78" i="1"/>
  <c r="BR182" i="1"/>
  <c r="BX182" i="1" s="1"/>
  <c r="BY182" i="1" s="1"/>
  <c r="AU335" i="1"/>
  <c r="AS335" i="1"/>
  <c r="AQ335" i="1"/>
  <c r="BR268" i="1"/>
  <c r="BX268" i="1" s="1"/>
  <c r="BY268" i="1" s="1"/>
  <c r="BW326" i="1"/>
  <c r="BV326" i="1"/>
  <c r="BR265" i="1"/>
  <c r="BX265" i="1" s="1"/>
  <c r="BY265" i="1" s="1"/>
  <c r="BR113" i="1"/>
  <c r="BX113" i="1" s="1"/>
  <c r="BY113" i="1" s="1"/>
  <c r="BR308" i="1"/>
  <c r="BX308" i="1" s="1"/>
  <c r="BY308" i="1" s="1"/>
  <c r="BW359" i="1"/>
  <c r="BV359" i="1"/>
  <c r="BR150" i="1"/>
  <c r="BX150" i="1" s="1"/>
  <c r="BY150" i="1" s="1"/>
  <c r="BR133" i="1"/>
  <c r="BX133" i="1" s="1"/>
  <c r="BY133" i="1" s="1"/>
  <c r="BR175" i="1"/>
  <c r="BX175" i="1" s="1"/>
  <c r="BY175" i="1" s="1"/>
  <c r="BR36" i="1"/>
  <c r="BX36" i="1" s="1"/>
  <c r="BY36" i="1" s="1"/>
  <c r="BX213" i="1"/>
  <c r="BY213" i="1" s="1"/>
  <c r="AU279" i="1"/>
  <c r="AS279" i="1"/>
  <c r="AQ279" i="1"/>
  <c r="BR225" i="1"/>
  <c r="BX225" i="1" s="1"/>
  <c r="BY225" i="1" s="1"/>
  <c r="AS354" i="1"/>
  <c r="AQ354" i="1"/>
  <c r="AU354" i="1"/>
  <c r="BR174" i="1"/>
  <c r="BX174" i="1" s="1"/>
  <c r="BY174" i="1" s="1"/>
  <c r="BR130" i="1"/>
  <c r="BX130" i="1" s="1"/>
  <c r="BY130" i="1" s="1"/>
  <c r="BR271" i="1"/>
  <c r="BX271" i="1" s="1"/>
  <c r="BY271" i="1" s="1"/>
  <c r="AU77" i="1"/>
  <c r="AS77" i="1"/>
  <c r="AQ77" i="1"/>
  <c r="BR68" i="1"/>
  <c r="BX68" i="1" s="1"/>
  <c r="BY68" i="1" s="1"/>
  <c r="BV124" i="1"/>
  <c r="BW124" i="1"/>
  <c r="BR274" i="1"/>
  <c r="BX274" i="1" s="1"/>
  <c r="BY274" i="1" s="1"/>
  <c r="BR29" i="1"/>
  <c r="BX29" i="1" s="1"/>
  <c r="BY29" i="1" s="1"/>
  <c r="BR272" i="1"/>
  <c r="BX272" i="1" s="1"/>
  <c r="BY272" i="1" s="1"/>
  <c r="BR273" i="1"/>
  <c r="BR328" i="1"/>
  <c r="BX328" i="1" s="1"/>
  <c r="BY328" i="1" s="1"/>
  <c r="BR327" i="1"/>
  <c r="BX320" i="1"/>
  <c r="BY320" i="1" s="1"/>
  <c r="BR162" i="1"/>
  <c r="BX162" i="1" s="1"/>
  <c r="BY162" i="1" s="1"/>
  <c r="BX357" i="1"/>
  <c r="BY357" i="1" s="1"/>
  <c r="BX233" i="1"/>
  <c r="BY233" i="1" s="1"/>
  <c r="BX321" i="1"/>
  <c r="BY321" i="1" s="1"/>
  <c r="BR3" i="1"/>
  <c r="BX3" i="1" s="1"/>
  <c r="BY3" i="1" s="1"/>
  <c r="BX163" i="1"/>
  <c r="BY163" i="1" s="1"/>
  <c r="BR103" i="1"/>
  <c r="BX103" i="1" s="1"/>
  <c r="BY103" i="1" s="1"/>
  <c r="BW261" i="1"/>
  <c r="BV261" i="1"/>
  <c r="BW129" i="1"/>
  <c r="BV129" i="1"/>
  <c r="BV177" i="1"/>
  <c r="BW177" i="1"/>
  <c r="BX234" i="1"/>
  <c r="BY234" i="1" s="1"/>
  <c r="AU217" i="1"/>
  <c r="AS217" i="1"/>
  <c r="AQ217" i="1"/>
  <c r="AQ66" i="1"/>
  <c r="AU66" i="1"/>
  <c r="AS66" i="1"/>
  <c r="AU99" i="1"/>
  <c r="AS99" i="1"/>
  <c r="AQ99" i="1"/>
  <c r="BR313" i="1"/>
  <c r="BR177" i="1"/>
  <c r="BX177" i="1" s="1"/>
  <c r="BY177" i="1" s="1"/>
  <c r="BR300" i="1"/>
  <c r="AS346" i="1"/>
  <c r="AQ346" i="1"/>
  <c r="AU346" i="1"/>
  <c r="BR211" i="1"/>
  <c r="BX211" i="1" s="1"/>
  <c r="BY211" i="1" s="1"/>
  <c r="BR13" i="1"/>
  <c r="BX13" i="1" s="1"/>
  <c r="BY13" i="1" s="1"/>
  <c r="BR152" i="1"/>
  <c r="BX152" i="1" s="1"/>
  <c r="BY152" i="1" s="1"/>
  <c r="BR192" i="1"/>
  <c r="BX192" i="1" s="1"/>
  <c r="BY192" i="1" s="1"/>
  <c r="AQ74" i="1"/>
  <c r="AU74" i="1"/>
  <c r="AS74" i="1"/>
  <c r="BR43" i="1"/>
  <c r="BR249" i="1"/>
  <c r="BX249" i="1" s="1"/>
  <c r="BY249" i="1" s="1"/>
  <c r="AS247" i="1"/>
  <c r="AQ247" i="1"/>
  <c r="AU247" i="1"/>
  <c r="BR292" i="1"/>
  <c r="BX292" i="1" s="1"/>
  <c r="BY292" i="1" s="1"/>
  <c r="BR223" i="1"/>
  <c r="BR57" i="1"/>
  <c r="BX57" i="1" s="1"/>
  <c r="BY57" i="1" s="1"/>
  <c r="AS228" i="1"/>
  <c r="AQ228" i="1"/>
  <c r="AU228" i="1"/>
  <c r="AU104" i="1"/>
  <c r="AS104" i="1"/>
  <c r="AQ104" i="1"/>
  <c r="BR176" i="1"/>
  <c r="BX176" i="1" s="1"/>
  <c r="BY176" i="1" s="1"/>
  <c r="BW135" i="1"/>
  <c r="BV135" i="1"/>
  <c r="BR16" i="1"/>
  <c r="BX16" i="1" s="1"/>
  <c r="BY16" i="1" s="1"/>
  <c r="BR146" i="1"/>
  <c r="BX146" i="1" s="1"/>
  <c r="BY146" i="1" s="1"/>
  <c r="BR310" i="1"/>
  <c r="BX310" i="1" s="1"/>
  <c r="BY310" i="1" s="1"/>
  <c r="BR316" i="1"/>
  <c r="BX316" i="1" s="1"/>
  <c r="BY316" i="1" s="1"/>
  <c r="AU25" i="1"/>
  <c r="AS25" i="1"/>
  <c r="AQ25" i="1"/>
  <c r="BR85" i="1"/>
  <c r="BX85" i="1" s="1"/>
  <c r="BY85" i="1" s="1"/>
  <c r="AQ64" i="1"/>
  <c r="AU64" i="1"/>
  <c r="AS64" i="1"/>
  <c r="BW318" i="1"/>
  <c r="BV318" i="1"/>
  <c r="BX318" i="1" s="1"/>
  <c r="BY318" i="1" s="1"/>
  <c r="AU289" i="1"/>
  <c r="AS289" i="1"/>
  <c r="AQ289" i="1"/>
  <c r="AU283" i="1"/>
  <c r="AS283" i="1"/>
  <c r="AQ283" i="1"/>
  <c r="BW255" i="1"/>
  <c r="BV255" i="1"/>
  <c r="BW164" i="1"/>
  <c r="BV164" i="1"/>
  <c r="BR248" i="1"/>
  <c r="BX248" i="1" s="1"/>
  <c r="BY248" i="1" s="1"/>
  <c r="BR359" i="1"/>
  <c r="BX359" i="1" s="1"/>
  <c r="BY359" i="1" s="1"/>
  <c r="BR216" i="1"/>
  <c r="BR164" i="1"/>
  <c r="BX164" i="1" s="1"/>
  <c r="BY164" i="1" s="1"/>
  <c r="BR107" i="1"/>
  <c r="BX107" i="1" s="1"/>
  <c r="BY107" i="1" s="1"/>
  <c r="BR153" i="1"/>
  <c r="BR33" i="1"/>
  <c r="BX33" i="1" s="1"/>
  <c r="BY33" i="1" s="1"/>
  <c r="BR12" i="1"/>
  <c r="BX12" i="1" s="1"/>
  <c r="BY12" i="1" s="1"/>
  <c r="BR120" i="1"/>
  <c r="BX120" i="1" s="1"/>
  <c r="BY120" i="1" s="1"/>
  <c r="BR181" i="1"/>
  <c r="BX181" i="1" s="1"/>
  <c r="BY181" i="1" s="1"/>
  <c r="BR26" i="1"/>
  <c r="BX26" i="1" s="1"/>
  <c r="BY26" i="1" s="1"/>
  <c r="AU238" i="1"/>
  <c r="AS238" i="1"/>
  <c r="AQ238" i="1"/>
  <c r="AU109" i="1"/>
  <c r="AS109" i="1"/>
  <c r="AQ109" i="1"/>
  <c r="BR44" i="1"/>
  <c r="BX44" i="1" s="1"/>
  <c r="BY44" i="1" s="1"/>
  <c r="BR97" i="1"/>
  <c r="BX97" i="1" s="1"/>
  <c r="BY97" i="1" s="1"/>
  <c r="AU227" i="1"/>
  <c r="AS227" i="1"/>
  <c r="AQ227" i="1"/>
  <c r="AS226" i="1"/>
  <c r="AQ226" i="1"/>
  <c r="AU226" i="1"/>
  <c r="BR70" i="1"/>
  <c r="BX70" i="1" s="1"/>
  <c r="BY70" i="1" s="1"/>
  <c r="BW153" i="1"/>
  <c r="BV153" i="1"/>
  <c r="AS139" i="1"/>
  <c r="AQ139" i="1"/>
  <c r="AU139" i="1"/>
  <c r="BR112" i="1"/>
  <c r="BR258" i="1"/>
  <c r="BX258" i="1" s="1"/>
  <c r="BY258" i="1" s="1"/>
  <c r="BR143" i="1"/>
  <c r="BR183" i="1"/>
  <c r="BX183" i="1" s="1"/>
  <c r="BY183" i="1" s="1"/>
  <c r="BR38" i="1"/>
  <c r="BX38" i="1" s="1"/>
  <c r="BY38" i="1" s="1"/>
  <c r="BX246" i="1"/>
  <c r="BY246" i="1" s="1"/>
  <c r="BW262" i="1"/>
  <c r="BV262" i="1"/>
  <c r="BR296" i="1"/>
  <c r="BX296" i="1" s="1"/>
  <c r="BY296" i="1" s="1"/>
  <c r="BR281" i="1"/>
  <c r="BX281" i="1" s="1"/>
  <c r="BY281" i="1" s="1"/>
  <c r="BR345" i="1"/>
  <c r="BX345" i="1" s="1"/>
  <c r="BY345" i="1" s="1"/>
  <c r="BR294" i="1"/>
  <c r="BX294" i="1" s="1"/>
  <c r="BY294" i="1" s="1"/>
  <c r="BW223" i="1"/>
  <c r="BV223" i="1"/>
  <c r="BR86" i="1"/>
  <c r="BX86" i="1" s="1"/>
  <c r="BY86" i="1" s="1"/>
  <c r="BR37" i="1"/>
  <c r="BX37" i="1" s="1"/>
  <c r="BY37" i="1" s="1"/>
  <c r="BW188" i="1"/>
  <c r="BV188" i="1"/>
  <c r="BR127" i="1"/>
  <c r="BX127" i="1" s="1"/>
  <c r="BY127" i="1" s="1"/>
  <c r="AS108" i="1"/>
  <c r="AQ108" i="1"/>
  <c r="AU108" i="1"/>
  <c r="BX235" i="1"/>
  <c r="BY235" i="1" s="1"/>
  <c r="AU277" i="1"/>
  <c r="AS277" i="1"/>
  <c r="AQ277" i="1"/>
  <c r="BV230" i="1"/>
  <c r="BX230" i="1" s="1"/>
  <c r="BY230" i="1" s="1"/>
  <c r="BW230" i="1"/>
  <c r="AU303" i="1"/>
  <c r="AS303" i="1"/>
  <c r="AQ303" i="1"/>
  <c r="BW19" i="1"/>
  <c r="BV19" i="1"/>
  <c r="AU121" i="1"/>
  <c r="AQ121" i="1"/>
  <c r="AS121" i="1"/>
  <c r="AU119" i="1"/>
  <c r="AS119" i="1"/>
  <c r="AQ119" i="1"/>
  <c r="BR342" i="1"/>
  <c r="BX342" i="1" s="1"/>
  <c r="BY342" i="1" s="1"/>
  <c r="BR207" i="1"/>
  <c r="BX207" i="1" s="1"/>
  <c r="BY207" i="1" s="1"/>
  <c r="AS259" i="1"/>
  <c r="AQ259" i="1"/>
  <c r="AU259" i="1"/>
  <c r="AU144" i="1"/>
  <c r="AS144" i="1"/>
  <c r="AQ144" i="1"/>
  <c r="BR96" i="1"/>
  <c r="BX96" i="1" s="1"/>
  <c r="BY96" i="1" s="1"/>
  <c r="BR282" i="1"/>
  <c r="BX282" i="1" s="1"/>
  <c r="BY282" i="1" s="1"/>
  <c r="BR199" i="1"/>
  <c r="BX199" i="1" s="1"/>
  <c r="BY199" i="1" s="1"/>
  <c r="BR58" i="1"/>
  <c r="BX58" i="1" s="1"/>
  <c r="BY58" i="1" s="1"/>
  <c r="BW43" i="1"/>
  <c r="BV43" i="1"/>
  <c r="BR261" i="1"/>
  <c r="BR147" i="1"/>
  <c r="BX147" i="1" s="1"/>
  <c r="BY147" i="1" s="1"/>
  <c r="BR266" i="1"/>
  <c r="BR106" i="1"/>
  <c r="BX106" i="1" s="1"/>
  <c r="BY106" i="1" s="1"/>
  <c r="BR299" i="1"/>
  <c r="BX299" i="1" s="1"/>
  <c r="BY299" i="1" s="1"/>
  <c r="BW208" i="1"/>
  <c r="BV208" i="1"/>
  <c r="BX208" i="1" s="1"/>
  <c r="BY208" i="1" s="1"/>
  <c r="AU94" i="1"/>
  <c r="AS94" i="1"/>
  <c r="AQ94" i="1"/>
  <c r="BV216" i="1"/>
  <c r="BW216" i="1"/>
  <c r="AS212" i="1"/>
  <c r="AQ212" i="1"/>
  <c r="AU212" i="1"/>
  <c r="AU122" i="1"/>
  <c r="AS122" i="1"/>
  <c r="AQ122" i="1"/>
  <c r="AU18" i="1"/>
  <c r="AS18" i="1"/>
  <c r="AQ18" i="1"/>
  <c r="BR285" i="1"/>
  <c r="BX285" i="1" s="1"/>
  <c r="BY285" i="1" s="1"/>
  <c r="BX156" i="1"/>
  <c r="BY156" i="1" s="1"/>
  <c r="BR325" i="1"/>
  <c r="BX325" i="1" s="1"/>
  <c r="BY325" i="1" s="1"/>
  <c r="BW278" i="1"/>
  <c r="BV278" i="1"/>
  <c r="BX67" i="1"/>
  <c r="BY67" i="1" s="1"/>
  <c r="AU63" i="1"/>
  <c r="AS63" i="1"/>
  <c r="AQ63" i="1"/>
  <c r="BX287" i="1"/>
  <c r="BY287" i="1" s="1"/>
  <c r="BW313" i="1"/>
  <c r="BV313" i="1"/>
  <c r="BX59" i="1"/>
  <c r="BY59" i="1" s="1"/>
  <c r="AU50" i="1"/>
  <c r="AS50" i="1"/>
  <c r="AQ50" i="1"/>
  <c r="AU149" i="1"/>
  <c r="AQ149" i="1"/>
  <c r="AS149" i="1"/>
  <c r="AU56" i="1"/>
  <c r="AS56" i="1"/>
  <c r="AQ56" i="1"/>
  <c r="AU239" i="1"/>
  <c r="AS239" i="1"/>
  <c r="AQ239" i="1"/>
  <c r="BX165" i="1"/>
  <c r="BY165" i="1" s="1"/>
  <c r="AU79" i="1"/>
  <c r="AS79" i="1"/>
  <c r="AQ79" i="1"/>
  <c r="BW306" i="1"/>
  <c r="BV306" i="1"/>
  <c r="BW273" i="1"/>
  <c r="BV273" i="1"/>
  <c r="BW305" i="1"/>
  <c r="BV305" i="1"/>
  <c r="BX305" i="1" s="1"/>
  <c r="BY305" i="1" s="1"/>
  <c r="BR252" i="1"/>
  <c r="BX252" i="1" s="1"/>
  <c r="BY252" i="1" s="1"/>
  <c r="AU126" i="1"/>
  <c r="AS126" i="1"/>
  <c r="AQ126" i="1"/>
  <c r="AU128" i="1"/>
  <c r="AS128" i="1"/>
  <c r="AQ128" i="1"/>
  <c r="BR332" i="1"/>
  <c r="BX332" i="1" s="1"/>
  <c r="BY332" i="1" s="1"/>
  <c r="BX11" i="1"/>
  <c r="BY11" i="1" s="1"/>
  <c r="BX129" i="1"/>
  <c r="BY129" i="1" s="1"/>
  <c r="BR278" i="1"/>
  <c r="BX278" i="1" s="1"/>
  <c r="BY278" i="1" s="1"/>
  <c r="BX14" i="1"/>
  <c r="BY14" i="1" s="1"/>
  <c r="BR188" i="1"/>
  <c r="BX73" i="1"/>
  <c r="BY73" i="1" s="1"/>
  <c r="BX23" i="1"/>
  <c r="BY23" i="1" s="1"/>
  <c r="BR326" i="1"/>
  <c r="BX326" i="1" s="1"/>
  <c r="BY326" i="1" s="1"/>
  <c r="BR111" i="1"/>
  <c r="BX111" i="1" s="1"/>
  <c r="BY111" i="1" s="1"/>
  <c r="AU191" i="1"/>
  <c r="AS191" i="1"/>
  <c r="AQ191" i="1"/>
  <c r="BR145" i="1"/>
  <c r="BX145" i="1" s="1"/>
  <c r="BY145" i="1" s="1"/>
  <c r="BR69" i="1"/>
  <c r="BX69" i="1" s="1"/>
  <c r="BY69" i="1" s="1"/>
  <c r="BR171" i="1"/>
  <c r="BX171" i="1" s="1"/>
  <c r="BY171" i="1" s="1"/>
  <c r="BR187" i="1"/>
  <c r="BX187" i="1" s="1"/>
  <c r="BY187" i="1" s="1"/>
  <c r="BR291" i="1"/>
  <c r="BX291" i="1" s="1"/>
  <c r="BY291" i="1" s="1"/>
  <c r="BR31" i="1"/>
  <c r="BX31" i="1" s="1"/>
  <c r="BY31" i="1" s="1"/>
  <c r="BR32" i="1"/>
  <c r="BX32" i="1" s="1"/>
  <c r="BY32" i="1" s="1"/>
  <c r="AU45" i="1"/>
  <c r="AS45" i="1"/>
  <c r="AQ45" i="1"/>
  <c r="AQ80" i="1"/>
  <c r="AU80" i="1"/>
  <c r="AS80" i="1"/>
  <c r="BR256" i="1"/>
  <c r="BX256" i="1" s="1"/>
  <c r="BY256" i="1" s="1"/>
  <c r="BR125" i="1"/>
  <c r="BX125" i="1" s="1"/>
  <c r="BY125" i="1" s="1"/>
  <c r="BR312" i="1"/>
  <c r="BX312" i="1" s="1"/>
  <c r="BY312" i="1" s="1"/>
  <c r="BR93" i="1"/>
  <c r="BX93" i="1" s="1"/>
  <c r="BY93" i="1" s="1"/>
  <c r="BX348" i="1"/>
  <c r="BY348" i="1" s="1"/>
  <c r="AS110" i="1"/>
  <c r="AQ110" i="1"/>
  <c r="AU110" i="1"/>
  <c r="BR270" i="1"/>
  <c r="BX270" i="1" s="1"/>
  <c r="BY270" i="1" s="1"/>
  <c r="AU237" i="1"/>
  <c r="AS237" i="1"/>
  <c r="AQ237" i="1"/>
  <c r="AU34" i="1"/>
  <c r="AS34" i="1"/>
  <c r="AQ34" i="1"/>
  <c r="AU101" i="1"/>
  <c r="AS101" i="1"/>
  <c r="AQ101" i="1"/>
  <c r="BR131" i="1"/>
  <c r="BX131" i="1" s="1"/>
  <c r="BY131" i="1" s="1"/>
  <c r="BW340" i="1"/>
  <c r="BV340" i="1"/>
  <c r="BX340" i="1" s="1"/>
  <c r="BY340" i="1" s="1"/>
  <c r="BW112" i="1"/>
  <c r="BV112" i="1"/>
  <c r="AU15" i="1"/>
  <c r="AS15" i="1"/>
  <c r="AQ15" i="1"/>
  <c r="AS210" i="1"/>
  <c r="AQ210" i="1"/>
  <c r="AU210" i="1"/>
  <c r="BW54" i="1"/>
  <c r="BV54" i="1"/>
  <c r="BQ54" i="1" s="1"/>
  <c r="AS200" i="1"/>
  <c r="AQ200" i="1"/>
  <c r="AU200" i="1"/>
  <c r="AU71" i="1"/>
  <c r="AS71" i="1"/>
  <c r="AQ71" i="1"/>
  <c r="BX297" i="1"/>
  <c r="BY297" i="1" s="1"/>
  <c r="BX336" i="1"/>
  <c r="BY336" i="1" s="1"/>
  <c r="BX302" i="1"/>
  <c r="BY302" i="1" s="1"/>
  <c r="BR255" i="1"/>
  <c r="BX275" i="1"/>
  <c r="BY275" i="1" s="1"/>
  <c r="BR196" i="1"/>
  <c r="BX196" i="1" s="1"/>
  <c r="BY196" i="1" s="1"/>
  <c r="BR322" i="1"/>
  <c r="BX322" i="1" s="1"/>
  <c r="BY322" i="1" s="1"/>
  <c r="BR214" i="1"/>
  <c r="BX124" i="1"/>
  <c r="BY124" i="1" s="1"/>
  <c r="BR206" i="1"/>
  <c r="BX206" i="1" s="1"/>
  <c r="BY206" i="1" s="1"/>
  <c r="BR135" i="1"/>
  <c r="BR334" i="1"/>
  <c r="BX334" i="1" s="1"/>
  <c r="BY334" i="1" s="1"/>
  <c r="BR72" i="1"/>
  <c r="BX72" i="1" s="1"/>
  <c r="BY72" i="1" s="1"/>
  <c r="BR136" i="1"/>
  <c r="BX136" i="1" s="1"/>
  <c r="BY136" i="1" s="1"/>
  <c r="BW48" i="1"/>
  <c r="BV48" i="1"/>
  <c r="BW300" i="1"/>
  <c r="BV300" i="1"/>
  <c r="BR229" i="1"/>
  <c r="BX229" i="1" s="1"/>
  <c r="BY229" i="1" s="1"/>
  <c r="BR319" i="1"/>
  <c r="BX319" i="1" s="1"/>
  <c r="BY319" i="1" s="1"/>
  <c r="AQ118" i="1"/>
  <c r="AU118" i="1"/>
  <c r="AS118" i="1"/>
  <c r="BR351" i="1"/>
  <c r="BX351" i="1" s="1"/>
  <c r="BY351" i="1" s="1"/>
  <c r="AQ84" i="1"/>
  <c r="AU84" i="1"/>
  <c r="AS84" i="1"/>
  <c r="BR260" i="1"/>
  <c r="BX260" i="1" s="1"/>
  <c r="BY260" i="1" s="1"/>
  <c r="BR92" i="1"/>
  <c r="BX92" i="1" s="1"/>
  <c r="BY92" i="1" s="1"/>
  <c r="BW311" i="1"/>
  <c r="BV311" i="1"/>
  <c r="BX311" i="1" s="1"/>
  <c r="BY311" i="1" s="1"/>
  <c r="BR222" i="1"/>
  <c r="BX222" i="1" s="1"/>
  <c r="BY222" i="1" s="1"/>
  <c r="BR323" i="1"/>
  <c r="BX323" i="1" s="1"/>
  <c r="BY323" i="1" s="1"/>
  <c r="BR330" i="1"/>
  <c r="BX330" i="1" s="1"/>
  <c r="BY330" i="1" s="1"/>
  <c r="BR304" i="1"/>
  <c r="BX304" i="1" s="1"/>
  <c r="BY304" i="1" s="1"/>
  <c r="BR338" i="1"/>
  <c r="BX338" i="1" s="1"/>
  <c r="BY338" i="1" s="1"/>
  <c r="BR158" i="1"/>
  <c r="BX158" i="1" s="1"/>
  <c r="BY158" i="1" s="1"/>
  <c r="BR49" i="1"/>
  <c r="BX49" i="1" s="1"/>
  <c r="BY49" i="1" s="1"/>
  <c r="AQ62" i="1"/>
  <c r="AU62" i="1"/>
  <c r="AS62" i="1"/>
  <c r="BR329" i="1"/>
  <c r="BX329" i="1" s="1"/>
  <c r="BY329" i="1" s="1"/>
  <c r="BR76" i="1"/>
  <c r="BX76" i="1" s="1"/>
  <c r="BY76" i="1" s="1"/>
  <c r="BR243" i="1"/>
  <c r="BX243" i="1" s="1"/>
  <c r="BY243" i="1" s="1"/>
  <c r="BR60" i="1"/>
  <c r="BX60" i="1" s="1"/>
  <c r="BY60" i="1" s="1"/>
  <c r="BW214" i="1"/>
  <c r="BV214" i="1"/>
  <c r="BR21" i="1"/>
  <c r="BX21" i="1" s="1"/>
  <c r="BY21" i="1" s="1"/>
  <c r="BR189" i="1"/>
  <c r="BX189" i="1" s="1"/>
  <c r="BY189" i="1" s="1"/>
  <c r="BR240" i="1"/>
  <c r="BX240" i="1" s="1"/>
  <c r="BY240" i="1" s="1"/>
  <c r="BR307" i="1"/>
  <c r="BX307" i="1" s="1"/>
  <c r="BY307" i="1" s="1"/>
  <c r="BR134" i="1"/>
  <c r="BX134" i="1" s="1"/>
  <c r="BY134" i="1" s="1"/>
  <c r="BW266" i="1"/>
  <c r="BV266" i="1"/>
  <c r="BR170" i="1"/>
  <c r="BX170" i="1" s="1"/>
  <c r="BY170" i="1" s="1"/>
  <c r="AU30" i="1"/>
  <c r="AS30" i="1"/>
  <c r="AQ30" i="1"/>
  <c r="BR48" i="1"/>
  <c r="BX48" i="1" s="1"/>
  <c r="BY48" i="1" s="1"/>
  <c r="BW143" i="1"/>
  <c r="BV143" i="1"/>
  <c r="BR257" i="1"/>
  <c r="BX257" i="1" s="1"/>
  <c r="BY257" i="1" s="1"/>
  <c r="BX309" i="1"/>
  <c r="BY309" i="1" s="1"/>
  <c r="BW161" i="1"/>
  <c r="BV161" i="1"/>
  <c r="BX161" i="1" s="1"/>
  <c r="BY161" i="1" s="1"/>
  <c r="AU159" i="1"/>
  <c r="AQ159" i="1"/>
  <c r="AS159" i="1"/>
  <c r="AU52" i="1"/>
  <c r="AS52" i="1"/>
  <c r="AQ52" i="1"/>
  <c r="BR254" i="1"/>
  <c r="BX254" i="1" s="1"/>
  <c r="BY254" i="1" s="1"/>
  <c r="BR95" i="1"/>
  <c r="BX95" i="1" s="1"/>
  <c r="BY95" i="1" s="1"/>
  <c r="BR262" i="1"/>
  <c r="BX262" i="1" s="1"/>
  <c r="BY262" i="1" s="1"/>
  <c r="BR220" i="1"/>
  <c r="BX220" i="1" s="1"/>
  <c r="BY220" i="1" s="1"/>
  <c r="BR148" i="1"/>
  <c r="BX148" i="1" s="1"/>
  <c r="BY148" i="1" s="1"/>
  <c r="BR54" i="1"/>
  <c r="BX54" i="1" s="1"/>
  <c r="BY54" i="1" s="1"/>
  <c r="BR19" i="1"/>
  <c r="BR119" i="1" l="1"/>
  <c r="BX119" i="1" s="1"/>
  <c r="BY119" i="1" s="1"/>
  <c r="BX255" i="1"/>
  <c r="BY255" i="1" s="1"/>
  <c r="BR201" i="1"/>
  <c r="BX201" i="1" s="1"/>
  <c r="BY201" i="1" s="1"/>
  <c r="BR144" i="1"/>
  <c r="BX144" i="1" s="1"/>
  <c r="BY144" i="1" s="1"/>
  <c r="BR217" i="1"/>
  <c r="BX217" i="1" s="1"/>
  <c r="BY217" i="1" s="1"/>
  <c r="BX327" i="1"/>
  <c r="BY327" i="1" s="1"/>
  <c r="BR55" i="1"/>
  <c r="BX55" i="1" s="1"/>
  <c r="BY55" i="1" s="1"/>
  <c r="BX331" i="1"/>
  <c r="BY331" i="1" s="1"/>
  <c r="BR346" i="1"/>
  <c r="BX346" i="1" s="1"/>
  <c r="BY346" i="1" s="1"/>
  <c r="BR303" i="1"/>
  <c r="BX303" i="1" s="1"/>
  <c r="BY303" i="1" s="1"/>
  <c r="BR227" i="1"/>
  <c r="BX227" i="1" s="1"/>
  <c r="BY227" i="1" s="1"/>
  <c r="BR139" i="1"/>
  <c r="BX139" i="1" s="1"/>
  <c r="BY139" i="1" s="1"/>
  <c r="BR238" i="1"/>
  <c r="BX238" i="1" s="1"/>
  <c r="BY238" i="1" s="1"/>
  <c r="BR90" i="1"/>
  <c r="BX90" i="1" s="1"/>
  <c r="BY90" i="1" s="1"/>
  <c r="BR50" i="1"/>
  <c r="BX50" i="1" s="1"/>
  <c r="BY50" i="1" s="1"/>
  <c r="BR18" i="1"/>
  <c r="BX18" i="1" s="1"/>
  <c r="BY18" i="1" s="1"/>
  <c r="BX112" i="1"/>
  <c r="BY112" i="1" s="1"/>
  <c r="BX43" i="1"/>
  <c r="BY43" i="1" s="1"/>
  <c r="BR52" i="1"/>
  <c r="BX52" i="1" s="1"/>
  <c r="BY52" i="1" s="1"/>
  <c r="BR118" i="1"/>
  <c r="BX118" i="1" s="1"/>
  <c r="BY118" i="1" s="1"/>
  <c r="BR210" i="1"/>
  <c r="BX210" i="1" s="1"/>
  <c r="BY210" i="1" s="1"/>
  <c r="BR42" i="1"/>
  <c r="BX42" i="1" s="1"/>
  <c r="BY42" i="1" s="1"/>
  <c r="BR279" i="1"/>
  <c r="BX279" i="1" s="1"/>
  <c r="BY279" i="1" s="1"/>
  <c r="BR335" i="1"/>
  <c r="BX335" i="1" s="1"/>
  <c r="BY335" i="1" s="1"/>
  <c r="BR284" i="1"/>
  <c r="BX284" i="1" s="1"/>
  <c r="BY284" i="1" s="1"/>
  <c r="BR317" i="1"/>
  <c r="BX317" i="1" s="1"/>
  <c r="BY317" i="1" s="1"/>
  <c r="BR247" i="1"/>
  <c r="BX247" i="1" s="1"/>
  <c r="BY247" i="1" s="1"/>
  <c r="BR149" i="1"/>
  <c r="BX149" i="1" s="1"/>
  <c r="BY149" i="1" s="1"/>
  <c r="BR212" i="1"/>
  <c r="BX212" i="1" s="1"/>
  <c r="BY212" i="1" s="1"/>
  <c r="BR78" i="1"/>
  <c r="BX78" i="1" s="1"/>
  <c r="BY78" i="1" s="1"/>
  <c r="BR87" i="1"/>
  <c r="BX87" i="1" s="1"/>
  <c r="BY87" i="1" s="1"/>
  <c r="BR27" i="1"/>
  <c r="BX27" i="1" s="1"/>
  <c r="BY27" i="1" s="1"/>
  <c r="BR121" i="1"/>
  <c r="BX121" i="1" s="1"/>
  <c r="BY121" i="1" s="1"/>
  <c r="BR226" i="1"/>
  <c r="BX226" i="1" s="1"/>
  <c r="BY226" i="1" s="1"/>
  <c r="BR283" i="1"/>
  <c r="BX283" i="1" s="1"/>
  <c r="BY283" i="1" s="1"/>
  <c r="BR221" i="1"/>
  <c r="BX221" i="1" s="1"/>
  <c r="BY221" i="1" s="1"/>
  <c r="BR62" i="1"/>
  <c r="BX62" i="1" s="1"/>
  <c r="BY62" i="1" s="1"/>
  <c r="BR15" i="1"/>
  <c r="BX15" i="1" s="1"/>
  <c r="BY15" i="1" s="1"/>
  <c r="BR191" i="1"/>
  <c r="BX191" i="1" s="1"/>
  <c r="BY191" i="1" s="1"/>
  <c r="BX19" i="1"/>
  <c r="BY19" i="1" s="1"/>
  <c r="BX214" i="1"/>
  <c r="BY214" i="1" s="1"/>
  <c r="BR80" i="1"/>
  <c r="BX80" i="1" s="1"/>
  <c r="BY80" i="1" s="1"/>
  <c r="BR239" i="1"/>
  <c r="BX239" i="1" s="1"/>
  <c r="BY239" i="1" s="1"/>
  <c r="BR63" i="1"/>
  <c r="BX63" i="1" s="1"/>
  <c r="BY63" i="1" s="1"/>
  <c r="BX143" i="1"/>
  <c r="BY143" i="1" s="1"/>
  <c r="BR64" i="1"/>
  <c r="BX64" i="1" s="1"/>
  <c r="BY64" i="1" s="1"/>
  <c r="BR228" i="1"/>
  <c r="BX228" i="1" s="1"/>
  <c r="BY228" i="1" s="1"/>
  <c r="BR354" i="1"/>
  <c r="BX354" i="1" s="1"/>
  <c r="BY354" i="1" s="1"/>
  <c r="BR34" i="1"/>
  <c r="BX34" i="1" s="1"/>
  <c r="BY34" i="1" s="1"/>
  <c r="BR82" i="1"/>
  <c r="BX82" i="1" s="1"/>
  <c r="BY82" i="1" s="1"/>
  <c r="BR56" i="1"/>
  <c r="BX56" i="1" s="1"/>
  <c r="BY56" i="1" s="1"/>
  <c r="BX266" i="1"/>
  <c r="BY266" i="1" s="1"/>
  <c r="BR277" i="1"/>
  <c r="BX277" i="1" s="1"/>
  <c r="BY277" i="1" s="1"/>
  <c r="BR109" i="1"/>
  <c r="BX109" i="1" s="1"/>
  <c r="BY109" i="1" s="1"/>
  <c r="BR99" i="1"/>
  <c r="BX99" i="1" s="1"/>
  <c r="BY99" i="1" s="1"/>
  <c r="BX273" i="1"/>
  <c r="BY273" i="1" s="1"/>
  <c r="BR71" i="1"/>
  <c r="BX71" i="1" s="1"/>
  <c r="BY71" i="1" s="1"/>
  <c r="BR45" i="1"/>
  <c r="BX45" i="1" s="1"/>
  <c r="BY45" i="1" s="1"/>
  <c r="BX188" i="1"/>
  <c r="BY188" i="1" s="1"/>
  <c r="BR79" i="1"/>
  <c r="BX79" i="1" s="1"/>
  <c r="BY79" i="1" s="1"/>
  <c r="BX153" i="1"/>
  <c r="BY153" i="1" s="1"/>
  <c r="BR289" i="1"/>
  <c r="BX289" i="1" s="1"/>
  <c r="BY289" i="1" s="1"/>
  <c r="BX223" i="1"/>
  <c r="BY223" i="1" s="1"/>
  <c r="BR74" i="1"/>
  <c r="BX74" i="1" s="1"/>
  <c r="BY74" i="1" s="1"/>
  <c r="BR77" i="1"/>
  <c r="BX77" i="1" s="1"/>
  <c r="BY77" i="1" s="1"/>
  <c r="BR126" i="1"/>
  <c r="BX126" i="1" s="1"/>
  <c r="BY126" i="1" s="1"/>
  <c r="BR159" i="1"/>
  <c r="BX159" i="1" s="1"/>
  <c r="BY159" i="1" s="1"/>
  <c r="BR84" i="1"/>
  <c r="BX84" i="1" s="1"/>
  <c r="BY84" i="1" s="1"/>
  <c r="BX135" i="1"/>
  <c r="BY135" i="1" s="1"/>
  <c r="BR200" i="1"/>
  <c r="BX200" i="1" s="1"/>
  <c r="BY200" i="1" s="1"/>
  <c r="BR237" i="1"/>
  <c r="BX237" i="1" s="1"/>
  <c r="BY237" i="1" s="1"/>
  <c r="BR122" i="1"/>
  <c r="BX122" i="1" s="1"/>
  <c r="BY122" i="1" s="1"/>
  <c r="BR94" i="1"/>
  <c r="BX94" i="1" s="1"/>
  <c r="BY94" i="1" s="1"/>
  <c r="BX261" i="1"/>
  <c r="BY261" i="1" s="1"/>
  <c r="BR108" i="1"/>
  <c r="BX108" i="1" s="1"/>
  <c r="BY108" i="1" s="1"/>
  <c r="BR25" i="1"/>
  <c r="BX25" i="1" s="1"/>
  <c r="BY25" i="1" s="1"/>
  <c r="BX300" i="1"/>
  <c r="BY300" i="1" s="1"/>
  <c r="BR66" i="1"/>
  <c r="BX66" i="1" s="1"/>
  <c r="BY66" i="1" s="1"/>
  <c r="BR205" i="1"/>
  <c r="BX205" i="1" s="1"/>
  <c r="BY205" i="1" s="1"/>
  <c r="BR30" i="1"/>
  <c r="BX30" i="1" s="1"/>
  <c r="BY30" i="1" s="1"/>
  <c r="BR101" i="1"/>
  <c r="BX101" i="1" s="1"/>
  <c r="BY101" i="1" s="1"/>
  <c r="BR110" i="1"/>
  <c r="BX110" i="1" s="1"/>
  <c r="BY110" i="1" s="1"/>
  <c r="BR128" i="1"/>
  <c r="BX128" i="1" s="1"/>
  <c r="BY128" i="1" s="1"/>
  <c r="BR259" i="1"/>
  <c r="BX259" i="1" s="1"/>
  <c r="BY259" i="1" s="1"/>
  <c r="BX216" i="1"/>
  <c r="BY216" i="1" s="1"/>
  <c r="BR104" i="1"/>
  <c r="BX104" i="1" s="1"/>
  <c r="BY104" i="1" s="1"/>
  <c r="BX313" i="1"/>
  <c r="BY313" i="1" s="1"/>
</calcChain>
</file>

<file path=xl/sharedStrings.xml><?xml version="1.0" encoding="utf-8"?>
<sst xmlns="http://schemas.openxmlformats.org/spreadsheetml/2006/main" count="5119" uniqueCount="488">
  <si>
    <t>Emp</t>
  </si>
  <si>
    <t>Prontuario</t>
  </si>
  <si>
    <t>Nome</t>
  </si>
  <si>
    <t>Orgao</t>
  </si>
  <si>
    <t>Lotacao</t>
  </si>
  <si>
    <t>Cat</t>
  </si>
  <si>
    <t>Cargo</t>
  </si>
  <si>
    <t>Ambiente</t>
  </si>
  <si>
    <t>Tab</t>
  </si>
  <si>
    <t>Pla</t>
  </si>
  <si>
    <t>Niv</t>
  </si>
  <si>
    <t>Ref</t>
  </si>
  <si>
    <t>CH</t>
  </si>
  <si>
    <t>SalBase</t>
  </si>
  <si>
    <t>Admissao</t>
  </si>
  <si>
    <t>Nascimento</t>
  </si>
  <si>
    <t>CPF</t>
  </si>
  <si>
    <t>Fonte Recursos</t>
  </si>
  <si>
    <t>GrpAtv</t>
  </si>
  <si>
    <t>Sexo</t>
  </si>
  <si>
    <t>Afast</t>
  </si>
  <si>
    <t>Fundo</t>
  </si>
  <si>
    <t>VENCIMENTO BASE</t>
  </si>
  <si>
    <t>REF-VENCIMENTO</t>
  </si>
  <si>
    <t>0100-VENCIMENTO</t>
  </si>
  <si>
    <t>REF-ITA</t>
  </si>
  <si>
    <t>0085-ITA</t>
  </si>
  <si>
    <t>REF-ANUENIO</t>
  </si>
  <si>
    <t>0107-ANUENIO</t>
  </si>
  <si>
    <t>REF-INSALUBRIDAD</t>
  </si>
  <si>
    <t>105-INSALUBRIDAD</t>
  </si>
  <si>
    <t>REF-GR.PRODUT</t>
  </si>
  <si>
    <t>0118-GR.PRODUT</t>
  </si>
  <si>
    <t>REF-GAT</t>
  </si>
  <si>
    <t>0096-GAT</t>
  </si>
  <si>
    <t>REF-GEEF-AMC</t>
  </si>
  <si>
    <t>0097-GEEF-AMC</t>
  </si>
  <si>
    <t>REF-GR.R.VIDA</t>
  </si>
  <si>
    <t>0159-GR.R.VIDA</t>
  </si>
  <si>
    <t>REF-GE AMC</t>
  </si>
  <si>
    <t>0318-GE AMC</t>
  </si>
  <si>
    <t>REF-HR NOTURNAS</t>
  </si>
  <si>
    <t>0099-HR NOTURNAS</t>
  </si>
  <si>
    <t>REF-GR SER EXTRA</t>
  </si>
  <si>
    <t>0183-GR SER EXTRA</t>
  </si>
  <si>
    <t xml:space="preserve">REF-HE NOTURNA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</si>
  <si>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0383-HE NOTURNA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</si>
  <si>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REF-HR.EXTR.INCO</t>
  </si>
  <si>
    <t>0133-HR.EXTR.INCO</t>
  </si>
  <si>
    <t>0223-VP</t>
  </si>
  <si>
    <t>0248-VPNI HEI</t>
  </si>
  <si>
    <t>0001-G.F.INC-DNI1</t>
  </si>
  <si>
    <t>0004-G.R.INC.DAS1</t>
  </si>
  <si>
    <t>0005-G.R.INC.DAS2</t>
  </si>
  <si>
    <t>0006-G.R.INC.DAS3</t>
  </si>
  <si>
    <t>0007-G.R.INC.DNS1</t>
  </si>
  <si>
    <t>0008-G.R.INC.DNS2</t>
  </si>
  <si>
    <t>0009-G.R.INC.DNS3</t>
  </si>
  <si>
    <t>0026-GR INC AT1</t>
  </si>
  <si>
    <t>0027-GR INC AT2</t>
  </si>
  <si>
    <t>0308-DIF.AJ.PCCS</t>
  </si>
  <si>
    <t>0320-GAJ 9903/12</t>
  </si>
  <si>
    <t>0170-DIR.NIV.SUPE</t>
  </si>
  <si>
    <t>0174-VRB.ESP.REP</t>
  </si>
  <si>
    <t>0180-DIR.ASS.SUPE</t>
  </si>
  <si>
    <t>0190-DIR.NIV.INT.</t>
  </si>
  <si>
    <t>058-DIR GER 01</t>
  </si>
  <si>
    <t xml:space="preserve">0326-GTRTC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</si>
  <si>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0206-AB.PERMANENC</t>
  </si>
  <si>
    <t>0996-TOT.PROVENTO</t>
  </si>
  <si>
    <t>0817-B HR INC</t>
  </si>
  <si>
    <t>0872-B HR NOTURNA</t>
  </si>
  <si>
    <t>0801-IPM PREVFOR</t>
  </si>
  <si>
    <t>IPM PREVFOR-SERVIDOR</t>
  </si>
  <si>
    <t>IPM PREVFOR-PATRONAL</t>
  </si>
  <si>
    <t>BASE IRPF</t>
  </si>
  <si>
    <t>IRPF</t>
  </si>
  <si>
    <t>INDICE DE REAJUSTE</t>
  </si>
  <si>
    <t>Parcela de contribuição dos inativos</t>
  </si>
  <si>
    <t>AMC</t>
  </si>
  <si>
    <t xml:space="preserve">AELDO EVANGELISTA                                           </t>
  </si>
  <si>
    <t xml:space="preserve">A M C                         </t>
  </si>
  <si>
    <t xml:space="preserve">NUCLEO DE GESTAO DE PESSOAS             </t>
  </si>
  <si>
    <t>ADP</t>
  </si>
  <si>
    <t xml:space="preserve">AGENTE ADMINISTRATIVO         </t>
  </si>
  <si>
    <t xml:space="preserve">AMC                           </t>
  </si>
  <si>
    <t>ADA</t>
  </si>
  <si>
    <t>NM1</t>
  </si>
  <si>
    <t xml:space="preserve">B2 </t>
  </si>
  <si>
    <t xml:space="preserve">1.500.0000.00.01 TESOURO PMF            </t>
  </si>
  <si>
    <t xml:space="preserve">MASCULINO      </t>
  </si>
  <si>
    <t xml:space="preserve">   </t>
  </si>
  <si>
    <t>FIN</t>
  </si>
  <si>
    <t xml:space="preserve">VERONICA OLIVEIRA RODRIGUES                                 </t>
  </si>
  <si>
    <t xml:space="preserve">ADMINISTRADOR                 </t>
  </si>
  <si>
    <t>NS2</t>
  </si>
  <si>
    <t xml:space="preserve">D4 </t>
  </si>
  <si>
    <t xml:space="preserve">FEMININO       </t>
  </si>
  <si>
    <t>IPA</t>
  </si>
  <si>
    <t xml:space="preserve">NEIDE COELHO BARBOSA                                        </t>
  </si>
  <si>
    <t xml:space="preserve">AUTARQUIA MUNIC TRA SERV PUB CIDADANIA  </t>
  </si>
  <si>
    <t xml:space="preserve">OUTROS                        </t>
  </si>
  <si>
    <t xml:space="preserve">B4 </t>
  </si>
  <si>
    <t xml:space="preserve">1.801.2111.01.00 IPM - PREVIDENCIA EXEC </t>
  </si>
  <si>
    <t xml:space="preserve">SILVIA RIBEIRO BORGES                                       </t>
  </si>
  <si>
    <t xml:space="preserve">B1 </t>
  </si>
  <si>
    <t xml:space="preserve">ENILTON GOMES LOPES                                         </t>
  </si>
  <si>
    <t>NM2</t>
  </si>
  <si>
    <t xml:space="preserve">LAERCIA MARIA DE QUEIROZ                                    </t>
  </si>
  <si>
    <t xml:space="preserve">MARCELO CAVALCANTI ROLIM                                    </t>
  </si>
  <si>
    <t xml:space="preserve">CIRENA DE ALMEIDA DOS SANTOS                                </t>
  </si>
  <si>
    <t xml:space="preserve">ANGELITA FERNANDES OLIVEIRA                                 </t>
  </si>
  <si>
    <t xml:space="preserve">MAYREANNE MARQUES MONTEIRO                                  </t>
  </si>
  <si>
    <t xml:space="preserve">GERENCIA DE ENGENHARIA                  </t>
  </si>
  <si>
    <t>AAP</t>
  </si>
  <si>
    <t xml:space="preserve">CLAUDIO ROBERTO BARREIRA                                    </t>
  </si>
  <si>
    <t>GERENCIA DE OPERACAO E FISCALIZACAO DE T</t>
  </si>
  <si>
    <t>AGENTE MUNIC FISCALIZ DE TRANS</t>
  </si>
  <si>
    <t xml:space="preserve">C3 </t>
  </si>
  <si>
    <t xml:space="preserve">PAULO MARIA GOES MELO                                       </t>
  </si>
  <si>
    <t xml:space="preserve">GERENCIA DE CONTROLE DE TRAFEGO         </t>
  </si>
  <si>
    <t xml:space="preserve">C4 </t>
  </si>
  <si>
    <t xml:space="preserve">CILMA VASCONCELOS PEIXOTO                                   </t>
  </si>
  <si>
    <t xml:space="preserve">ROBERTA JORGE MELO COELHO                                   </t>
  </si>
  <si>
    <t xml:space="preserve">DIRETORIA DE TRANSITO                   </t>
  </si>
  <si>
    <t xml:space="preserve">JANCEY DE OLIVEIRA                                          </t>
  </si>
  <si>
    <t xml:space="preserve">RUBENS MARQUES SILVA COSTA                                  </t>
  </si>
  <si>
    <t xml:space="preserve">LUCIANA KARINY ALVES SILVA                                  </t>
  </si>
  <si>
    <t>LTS</t>
  </si>
  <si>
    <t xml:space="preserve">CLEITON VASCONCELOS DA CUNHA                                </t>
  </si>
  <si>
    <t xml:space="preserve">DANIELLI DA PAZ ALENCAR                                     </t>
  </si>
  <si>
    <t xml:space="preserve">MARIA DA CONCEICAO RIBEIRO CUNHA                            </t>
  </si>
  <si>
    <t xml:space="preserve">JOSE RICARDO MACIEIRA PEREIRA                               </t>
  </si>
  <si>
    <t xml:space="preserve">NUCLEO DE TESOURARIA                    </t>
  </si>
  <si>
    <t xml:space="preserve">JOSE FLAVIO DA COSTA VIEIRA                                 </t>
  </si>
  <si>
    <t xml:space="preserve">DULCE DE PAULA VIEIRA                                       </t>
  </si>
  <si>
    <t xml:space="preserve">FABIANO BEZERRA ARAUJO                                      </t>
  </si>
  <si>
    <t xml:space="preserve">OLAVO AGUIAR JUNIOR                                         </t>
  </si>
  <si>
    <t xml:space="preserve">ANTONIO SIQUEIRA JULIAO JUNIOR                              </t>
  </si>
  <si>
    <t xml:space="preserve">NATALIA MACHADO DA SILVEIRA                                 </t>
  </si>
  <si>
    <t xml:space="preserve">FRANCISCO EDVAN MAGALHAES FONTENELE                         </t>
  </si>
  <si>
    <t xml:space="preserve">JOSE GERCIONE PINHEIRO                                      </t>
  </si>
  <si>
    <t xml:space="preserve">EDNARDO ARAUJO NOGUEIRA                                     </t>
  </si>
  <si>
    <t xml:space="preserve">ANTONIO NOGUEIRA NETO                                       </t>
  </si>
  <si>
    <t xml:space="preserve">CARLOS ALBERTO RODRIGUES CABRAL JUNIOR                      </t>
  </si>
  <si>
    <t xml:space="preserve">NUCLEO DE ATIVIDADES AUXILIARES         </t>
  </si>
  <si>
    <t xml:space="preserve">ARILTON DA SILVA BARBOSA                                    </t>
  </si>
  <si>
    <t xml:space="preserve">C2 </t>
  </si>
  <si>
    <t xml:space="preserve">FABIANO LOPES DE VASCONCELOS                                </t>
  </si>
  <si>
    <t xml:space="preserve">GERENCIA DE GESTAO FINANCEIRA           </t>
  </si>
  <si>
    <t xml:space="preserve">ROBERTO FELIX DE FREITAS                                    </t>
  </si>
  <si>
    <t xml:space="preserve">GEORGE BYRON ROCHA LIMA                                     </t>
  </si>
  <si>
    <t xml:space="preserve">C1 </t>
  </si>
  <si>
    <t xml:space="preserve">LEANDRO OLIVEIRA ROCHA                                      </t>
  </si>
  <si>
    <t xml:space="preserve">ASSESSORIA TECNICA                      </t>
  </si>
  <si>
    <t xml:space="preserve">AUGUSTO CESAR MALAQUIAS DO NASCIMENTO                       </t>
  </si>
  <si>
    <t xml:space="preserve">REGINALDO NUNES DE AQUINO                                   </t>
  </si>
  <si>
    <t xml:space="preserve">EUCLIDES NUNES RODRIGUES FILHO                              </t>
  </si>
  <si>
    <t xml:space="preserve">BERNADETE AMORIM MATOS DE LIMA                              </t>
  </si>
  <si>
    <t xml:space="preserve">FERNANDO ANTONIO ROCHA COSTA                                </t>
  </si>
  <si>
    <t xml:space="preserve">ANTONIO NEIVA AGOSTINHO GOMES DE VASCONCELOS                </t>
  </si>
  <si>
    <t xml:space="preserve">LEONARDO NOGUEIRA LEITE                                     </t>
  </si>
  <si>
    <t xml:space="preserve">ANDRE OLIVEIRA HOLANDA CAVALCANTI                           </t>
  </si>
  <si>
    <t xml:space="preserve">GONCALO HENRIQUE BARRETO ARAUJO                             </t>
  </si>
  <si>
    <t xml:space="preserve">PROCURADORIA JURIDICA                   </t>
  </si>
  <si>
    <t xml:space="preserve">JORGE ALBERTO SANTOS BRAGA                                  </t>
  </si>
  <si>
    <t xml:space="preserve">RENATO BEZERRA                                              </t>
  </si>
  <si>
    <t xml:space="preserve">FRANCISCO JOSEMAR PORTELA MELO                              </t>
  </si>
  <si>
    <t xml:space="preserve">FRANCISCO NAZARENO DE MACEDO                                </t>
  </si>
  <si>
    <t xml:space="preserve">RUBERVAL RIBEIRO DE ALMEIDA                                 </t>
  </si>
  <si>
    <t xml:space="preserve">TARCISIO DERCIFRAN PIRES ARAUJO GERMANO                     </t>
  </si>
  <si>
    <t xml:space="preserve">JOAO EVANGELISTA BEZERRA LIMA                               </t>
  </si>
  <si>
    <t xml:space="preserve">SUPERINTENDENCIA                        </t>
  </si>
  <si>
    <t xml:space="preserve">VILMA DE OLIVEIRA SCARCELA BRASIL                           </t>
  </si>
  <si>
    <t xml:space="preserve">GERENCIA DE GESTAO ADMINISTRATIVA       </t>
  </si>
  <si>
    <t xml:space="preserve">JOSE AGAMENON PERGENTINO DE ANDRADE                         </t>
  </si>
  <si>
    <t xml:space="preserve">RODRIGO OLIVEIRA VASCONCELOS                                </t>
  </si>
  <si>
    <t xml:space="preserve">LEONARDO PAIVA SALES                                        </t>
  </si>
  <si>
    <t xml:space="preserve">MARCILIO CEZAR COELHO SOARES FILHO                          </t>
  </si>
  <si>
    <t>ASSESSORIA DE PLANEJAMENTO E DESENVOLVIM</t>
  </si>
  <si>
    <t xml:space="preserve">CICERO WAGNER FEITOSA                                       </t>
  </si>
  <si>
    <t xml:space="preserve">CEZANILDO FERREIRA LIMA                                     </t>
  </si>
  <si>
    <t xml:space="preserve">GERENCIA DE EDUCACAO PARA O TRANSITO    </t>
  </si>
  <si>
    <t xml:space="preserve">ANA VLADIA ARAUJO DE FIGUEIREDO                             </t>
  </si>
  <si>
    <t xml:space="preserve">MARCOS ANTONIO MARTINS DE SOUSA                             </t>
  </si>
  <si>
    <t xml:space="preserve">BERKSON XIMENES SOARES                                      </t>
  </si>
  <si>
    <t xml:space="preserve">FLAVIANA LIMA MACIEL PIRES                                  </t>
  </si>
  <si>
    <t xml:space="preserve">ADA CENIRA ABREU DA PONTE FREIRE                            </t>
  </si>
  <si>
    <t xml:space="preserve">ALBERTO HENRIQUE PEREIRA FILHO                              </t>
  </si>
  <si>
    <t xml:space="preserve">ALESSANDRO FERNANDES GASPAR                                 </t>
  </si>
  <si>
    <t>DCO</t>
  </si>
  <si>
    <t xml:space="preserve">ALEX SANTIAGO LEAL                                          </t>
  </si>
  <si>
    <t xml:space="preserve">ALEXANDRA COSTA DE MELO                                     </t>
  </si>
  <si>
    <t xml:space="preserve">AMILCAR MOREIRA UCHOA FILHO                                 </t>
  </si>
  <si>
    <t xml:space="preserve">ANDRE ALENCAR MOREIRA                                       </t>
  </si>
  <si>
    <t xml:space="preserve">SUPERINTENDENCIA ADJUNTA                </t>
  </si>
  <si>
    <t xml:space="preserve">ANDRE LUIS BARCELOS MATOS                                   </t>
  </si>
  <si>
    <t xml:space="preserve">ANTONIO BARBOSA DE ARAUJO                                   </t>
  </si>
  <si>
    <t xml:space="preserve">ANTONIO BARBOSA LIMA JUNIOR                                 </t>
  </si>
  <si>
    <t xml:space="preserve">ANTONIO PLINIO MARTINS                                      </t>
  </si>
  <si>
    <t xml:space="preserve">ARNALDO ALVES FEITOSA                                       </t>
  </si>
  <si>
    <t xml:space="preserve">AUGUSTO EVANDRO MOREIRA                                     </t>
  </si>
  <si>
    <t xml:space="preserve">AUGUSTO MONTEIRO JUNIOR                                     </t>
  </si>
  <si>
    <t xml:space="preserve">CLAUDIO PEREIRA LIMA                                        </t>
  </si>
  <si>
    <t xml:space="preserve">CLEBIO LIMA DE SANTANA                                      </t>
  </si>
  <si>
    <t xml:space="preserve">DIRETORIA ADMINISTRATIVO FINANCEIRA     </t>
  </si>
  <si>
    <t xml:space="preserve">CLECIANO LOPES DE LIMA                                      </t>
  </si>
  <si>
    <t xml:space="preserve">DERCILIO CORREIA DE LIMA                                    </t>
  </si>
  <si>
    <t xml:space="preserve">DJALMA DA ROCHA LISBOA                                      </t>
  </si>
  <si>
    <t xml:space="preserve">DOMITILIA FERNANDES DE ARAUJO LEITE                         </t>
  </si>
  <si>
    <t xml:space="preserve">EDNILSON DE OLIVEIRA RODRIGUES                              </t>
  </si>
  <si>
    <t xml:space="preserve">EDVANDO PAULA NUNES                                         </t>
  </si>
  <si>
    <t xml:space="preserve">ELISEU RIBEIRO DE PONTES FILHO                              </t>
  </si>
  <si>
    <t xml:space="preserve">ELISIO JOSE DE OLIVEIRA ACCIOLY                             </t>
  </si>
  <si>
    <t xml:space="preserve">ERIKA DE SOUSA CAVALCANTE                                   </t>
  </si>
  <si>
    <t xml:space="preserve">FABIO ROGERIO AUGUSTO DA SILVA                              </t>
  </si>
  <si>
    <t xml:space="preserve">FLAVIO ANTONIO CAVALCANTE                                   </t>
  </si>
  <si>
    <t xml:space="preserve">FRANCINETE NEGREIROS DE QUEIROZ PEREIRA                     </t>
  </si>
  <si>
    <t xml:space="preserve">FRANCISCO ACENIO VITORIANO DO NASCIMENTO                    </t>
  </si>
  <si>
    <t xml:space="preserve">FRANCISCO ALAILTON DE MEDEIROS ALAIM                        </t>
  </si>
  <si>
    <t xml:space="preserve">FRANCISCO ANTONIO CAVALCANTE                                </t>
  </si>
  <si>
    <t xml:space="preserve">FRANCISCO BERNARDO DE ARAUJO JUNIOR                         </t>
  </si>
  <si>
    <t xml:space="preserve">FRANCISCO CESAR ALVES                                       </t>
  </si>
  <si>
    <t xml:space="preserve">FRANCISCO GUILHERME DA SILVA JUNIOR                         </t>
  </si>
  <si>
    <t xml:space="preserve">FRANCISCO JOSE ALVES DANTAS                                 </t>
  </si>
  <si>
    <t xml:space="preserve">FRANCISCO MARQUES VIANA NETO                                </t>
  </si>
  <si>
    <t xml:space="preserve">GALBERE LOBO MOURAO                                         </t>
  </si>
  <si>
    <t xml:space="preserve">GERALDO BORGES FILHO                                        </t>
  </si>
  <si>
    <t xml:space="preserve">IRACEMA FERNANDES MARTINS                                   </t>
  </si>
  <si>
    <t xml:space="preserve">ISMAEL LIBERATO REBOUCAS                                    </t>
  </si>
  <si>
    <t xml:space="preserve">IZABEL CRISTINA MOREIRA HARDI                               </t>
  </si>
  <si>
    <t xml:space="preserve">JACQUELINE DE OLIVEIRA QUEIROZ                              </t>
  </si>
  <si>
    <t xml:space="preserve">JESOINA DA SILVA REGO                                       </t>
  </si>
  <si>
    <t xml:space="preserve">JOAO AVELINO DA SILVA NETO                                  </t>
  </si>
  <si>
    <t xml:space="preserve">JOAO CAVALCANTE DE ASSUNCAO FILHO                           </t>
  </si>
  <si>
    <t xml:space="preserve">JOAO DE DEUS DE CASTRO                                      </t>
  </si>
  <si>
    <t xml:space="preserve">JOAO FRANCISCO CUNHA GOMES                                  </t>
  </si>
  <si>
    <t xml:space="preserve">JOAO PAULO PONCIANO GONCALVES                               </t>
  </si>
  <si>
    <t xml:space="preserve">JOCELI STENIO DOS SANTOS                                    </t>
  </si>
  <si>
    <t xml:space="preserve">JOSE EDMAR BRAGA NUNES                                      </t>
  </si>
  <si>
    <t xml:space="preserve">JOSE FLAVIO OLIVEIRA DE SOUZA                               </t>
  </si>
  <si>
    <t xml:space="preserve">JOSE IVANILTON DE OLIVEIRA SILVA JUNIOR                     </t>
  </si>
  <si>
    <t xml:space="preserve">JOSE NARCELIO SALES ROCHA JUNIOR                            </t>
  </si>
  <si>
    <t xml:space="preserve">JOSE VALDENIR ROCHA ARISTIDES                               </t>
  </si>
  <si>
    <t xml:space="preserve">JULIO CESAR GONCALVES DE MORAIS                             </t>
  </si>
  <si>
    <t xml:space="preserve">KATIA KELI MARQUES                                          </t>
  </si>
  <si>
    <t xml:space="preserve">KLEBER OLIVEIRA ROCHA                                       </t>
  </si>
  <si>
    <t xml:space="preserve">LINDEMBERG GOMES NUNES                                      </t>
  </si>
  <si>
    <t xml:space="preserve">LUIZ HELANO SARAIVA BARROS                                  </t>
  </si>
  <si>
    <t xml:space="preserve">LUIZ LINDEMBERG DA SILVA CARMO                              </t>
  </si>
  <si>
    <t xml:space="preserve">LUIZ SERGIO FERREIRA TELES                                  </t>
  </si>
  <si>
    <t xml:space="preserve">MARCELO ALBUQUERQUE BALBUENA                                </t>
  </si>
  <si>
    <t xml:space="preserve">MARCIO VENICIO SILVA SALES                                  </t>
  </si>
  <si>
    <t xml:space="preserve">MARCUS VINICIUS AUSTREGESILO GALVAO                         </t>
  </si>
  <si>
    <t xml:space="preserve">MARIA LEILA VIEIRA CARVALHO BARROS                          </t>
  </si>
  <si>
    <t xml:space="preserve">PAULO ARAUJO DE SOUSA JUNIOR                                </t>
  </si>
  <si>
    <t xml:space="preserve">PAULO GUTEMBERG DE FIGUEIREDO                               </t>
  </si>
  <si>
    <t xml:space="preserve">PAULO REGIS PONTE FERNANDES                                 </t>
  </si>
  <si>
    <t xml:space="preserve">RADSON NOBRE BRASILEIRO                                     </t>
  </si>
  <si>
    <t xml:space="preserve">RICARDO JORGE GAMA DE CASTRO                                </t>
  </si>
  <si>
    <t xml:space="preserve">RODRIGO ALENCAR SALES                                       </t>
  </si>
  <si>
    <t xml:space="preserve">ROGERIO SABOIA DUARTE                                       </t>
  </si>
  <si>
    <t xml:space="preserve">ROME SANTOS RABELO                                          </t>
  </si>
  <si>
    <t xml:space="preserve">RONALDO GOMES DA SILVA                                      </t>
  </si>
  <si>
    <t xml:space="preserve">ROSIANO TELES DA SILVA                                      </t>
  </si>
  <si>
    <t xml:space="preserve">SHELLEY FLORENCIO ALVES                                     </t>
  </si>
  <si>
    <t xml:space="preserve">WELLINGTON CARTAXO DO NASCIMENTO                            </t>
  </si>
  <si>
    <t xml:space="preserve">CLAUDNILSON VALENTIM DE CASTRO                              </t>
  </si>
  <si>
    <t xml:space="preserve">CLAUDIA ANDREA ROCHA DE ALMEIDA                             </t>
  </si>
  <si>
    <t xml:space="preserve">MARCOS GIOVANI ANSELMO DA SILVA                             </t>
  </si>
  <si>
    <t xml:space="preserve">EMILIO CARLOS ALVES MOREIRA                                 </t>
  </si>
  <si>
    <t xml:space="preserve">TEMISTOCLES DA SILVA JUNIOR                                 </t>
  </si>
  <si>
    <t xml:space="preserve">JESUS MAGNO DA SILVA                                        </t>
  </si>
  <si>
    <t xml:space="preserve">SERGIO HENRIQUE OLIVEIRA SALES                              </t>
  </si>
  <si>
    <t xml:space="preserve">KELLER FERNANDES MARTINS                                    </t>
  </si>
  <si>
    <t xml:space="preserve">MARIA DO SOCORRO TEIXEIRA BARROS                            </t>
  </si>
  <si>
    <t xml:space="preserve">LINCOLN SILVEIRA BANHOS                                     </t>
  </si>
  <si>
    <t xml:space="preserve">MARCUS VINICIUS MONTEIRO DOS SANTOS                         </t>
  </si>
  <si>
    <t xml:space="preserve">DAVI GLEIDSON MONTEIRO LOUREIRO                             </t>
  </si>
  <si>
    <t xml:space="preserve">ONAILIA MONTEIRO DE OLIVEIRA                                </t>
  </si>
  <si>
    <t xml:space="preserve">EVERARDO LOBO DE SOUZA                                      </t>
  </si>
  <si>
    <t xml:space="preserve">JACQUELINE MARREIRO FERREIRA                                </t>
  </si>
  <si>
    <t xml:space="preserve">JESSE DE MOURA SOBRAL                                       </t>
  </si>
  <si>
    <t xml:space="preserve">JOANA DARC CARLOS DE OLIVEIRA                               </t>
  </si>
  <si>
    <t xml:space="preserve">JOAO ALEXANDRE PORTELA ALBUQUERQUE                          </t>
  </si>
  <si>
    <t xml:space="preserve">JOAO BATISTA TORRES CHAVES JUNIOR                           </t>
  </si>
  <si>
    <t xml:space="preserve">JOAO CARLOS DA SILVA MOURA                                  </t>
  </si>
  <si>
    <t xml:space="preserve">JOAO CARLOS SILVA MACHADO                                   </t>
  </si>
  <si>
    <t xml:space="preserve">JOAO JOSE COSTA RABELO                                      </t>
  </si>
  <si>
    <t xml:space="preserve">JOSE ADELMO DE MELO JUNIOR                                  </t>
  </si>
  <si>
    <t xml:space="preserve">JOSE CLAUDIO ALBUQUERQUE DE SOUSA                           </t>
  </si>
  <si>
    <t>B1E</t>
  </si>
  <si>
    <t xml:space="preserve">JOSE CLAUDIO COSTA                                          </t>
  </si>
  <si>
    <t xml:space="preserve">JOSE DE FRANCA REGO                                         </t>
  </si>
  <si>
    <t xml:space="preserve">JOSE GERARDO AMORIM BRIGIDO                                 </t>
  </si>
  <si>
    <t xml:space="preserve">JOSE OLIVEIRA CALDAS JUNIOR                                 </t>
  </si>
  <si>
    <t xml:space="preserve">LEONARDO DE QUEIROZ DUARTE                                  </t>
  </si>
  <si>
    <t xml:space="preserve">LEYDSON DE CARVALHO ALMEIDA                                 </t>
  </si>
  <si>
    <t xml:space="preserve">LUCELIO AQUINO GOMES                                        </t>
  </si>
  <si>
    <t xml:space="preserve">MAGNO REGIS ACIOLI MAGALHAES                                </t>
  </si>
  <si>
    <t xml:space="preserve">MARCIO AIRES LINS                                           </t>
  </si>
  <si>
    <t xml:space="preserve">MARCIO JOSE CAMPOS CONSTANCIO                               </t>
  </si>
  <si>
    <t xml:space="preserve">RONALDO PEIXOTO ALENCAR                                     </t>
  </si>
  <si>
    <t xml:space="preserve">ROOSEWELT DE ARAUJO REBELO                                  </t>
  </si>
  <si>
    <t xml:space="preserve">SERGIO ALVES DE ALBUQUERQUE                                 </t>
  </si>
  <si>
    <t xml:space="preserve">SERGIO ARAUJO ANDRADE                                       </t>
  </si>
  <si>
    <t xml:space="preserve">SHEILA MARIA SOUZA NASCIMENTO                               </t>
  </si>
  <si>
    <t xml:space="preserve">SILVIO CESAR DE SOUSA OLIVEIRA                              </t>
  </si>
  <si>
    <t xml:space="preserve">VENICIO BATISTA BOMFIM ALENCAR DA SILVA                     </t>
  </si>
  <si>
    <t xml:space="preserve">VIVIANE DE LEMOS COELHO                                     </t>
  </si>
  <si>
    <t xml:space="preserve">WASHINGTON BEZERRA SEGUNDO                                  </t>
  </si>
  <si>
    <t xml:space="preserve">ADERBAL DA COSTA PESSOA                                     </t>
  </si>
  <si>
    <t xml:space="preserve">ADRIANO MARDEN DE SOUSA BASTOS                              </t>
  </si>
  <si>
    <t xml:space="preserve">ALEXANDRE DOS SANTOS ARAUJO                                 </t>
  </si>
  <si>
    <t xml:space="preserve">ALEXANDRE VIEIRA ROLIM                                      </t>
  </si>
  <si>
    <t xml:space="preserve">ALUIZIO FIGUEIREDO GOMES NETO                               </t>
  </si>
  <si>
    <t xml:space="preserve">ANA CLAUDIA RODRIGUES FAUSTINO DA SILVA                     </t>
  </si>
  <si>
    <t xml:space="preserve">ANACLETA DO NASCIMENTO RODRIGUES                            </t>
  </si>
  <si>
    <t xml:space="preserve">ANTONIO JOSE RODRIGUES SAMPAIO ALVES                        </t>
  </si>
  <si>
    <t xml:space="preserve">ANTONIO LAILSON PONTES GADELHA                              </t>
  </si>
  <si>
    <t xml:space="preserve">ANTONIO MARIO CARDOSO NETO                                  </t>
  </si>
  <si>
    <t xml:space="preserve">ANTONIO RANDAL NOGUEIRA FARIAS                              </t>
  </si>
  <si>
    <t xml:space="preserve">ARMSTRONG DA SILVA DIAS                                     </t>
  </si>
  <si>
    <t xml:space="preserve">ARY PEREIRA DE FRANCA JUNIOR                                </t>
  </si>
  <si>
    <t xml:space="preserve">CARLOS HENRIQUE LOPES DE ARAUJO                             </t>
  </si>
  <si>
    <t xml:space="preserve">CHRISTIAN PAULINO GAMA                                      </t>
  </si>
  <si>
    <t xml:space="preserve">CLAUDIA VASCONCELOS CABRAL                                  </t>
  </si>
  <si>
    <t xml:space="preserve">CLAUDIANO CARDEC CARNEIRO                                   </t>
  </si>
  <si>
    <t xml:space="preserve">COSME RAFAEL DE ARAUJO SOARES                               </t>
  </si>
  <si>
    <t xml:space="preserve">DARIO ALVES DA SILVA                                        </t>
  </si>
  <si>
    <t xml:space="preserve">DIANA MARIA DE ALMEIDA MACEDO DE SOUZA                      </t>
  </si>
  <si>
    <t xml:space="preserve">EDSON NOJOSA DE SOUSA                                       </t>
  </si>
  <si>
    <t xml:space="preserve">EGBERTO MILITAO BARROSO JUNIOR                              </t>
  </si>
  <si>
    <t xml:space="preserve">ELCY UCHOA DE OLIVEIRA                                      </t>
  </si>
  <si>
    <t xml:space="preserve">ELEINA PEREIRA BEZERRA                                      </t>
  </si>
  <si>
    <t xml:space="preserve">ELIONE ELSON SARAIVA COSTA JUNIOR                           </t>
  </si>
  <si>
    <t xml:space="preserve">ENEAS GOMES                                                 </t>
  </si>
  <si>
    <t xml:space="preserve">ERISTON LIMA FERREIRA                                       </t>
  </si>
  <si>
    <t xml:space="preserve">EVELINE CLEMENTE MONTEIRO                                   </t>
  </si>
  <si>
    <t xml:space="preserve">FABIO DE SOUZA GURGEL                                       </t>
  </si>
  <si>
    <t xml:space="preserve">FABIO NUNES TAVARES                                         </t>
  </si>
  <si>
    <t xml:space="preserve">MARCIO RENNER SANTANA BEZERRA                               </t>
  </si>
  <si>
    <t xml:space="preserve">MARCOS ADRIANO DE OLIVEIRA GUEDES                           </t>
  </si>
  <si>
    <t xml:space="preserve">MARCOS ANTONIO SILVA MACIEL JUNIOR                          </t>
  </si>
  <si>
    <t xml:space="preserve">MARCUS VINICIUS MARTINS                                     </t>
  </si>
  <si>
    <t xml:space="preserve">MARDIA REGIA LIMA DE FREITAS                                </t>
  </si>
  <si>
    <t xml:space="preserve">MARIA AMELIA PONTES GOMES                                   </t>
  </si>
  <si>
    <t xml:space="preserve">MARIA CRISTINA PARENTE PESSOA GOES                          </t>
  </si>
  <si>
    <t xml:space="preserve">NELSON FERREIRA FILHO                                       </t>
  </si>
  <si>
    <t xml:space="preserve">NESTOR GOYANNA GOMES JUNIOR                                 </t>
  </si>
  <si>
    <t xml:space="preserve">RAUNILO SANTIAGO BEZERRA                                    </t>
  </si>
  <si>
    <t xml:space="preserve">ROBERTO OLIVEIRA GARCIA                                     </t>
  </si>
  <si>
    <t xml:space="preserve">ROBERTO RUBENS DE SALES                                     </t>
  </si>
  <si>
    <t xml:space="preserve">ROGERIO FABIO NOGUEIRA GOMES                                </t>
  </si>
  <si>
    <t xml:space="preserve">NUCLEO DE CONTABILIDADE                 </t>
  </si>
  <si>
    <t xml:space="preserve">ROGERIO FELIZARDO DA SILVA                                  </t>
  </si>
  <si>
    <t xml:space="preserve">ROGERIO FONTENELE TEMOTEO                                   </t>
  </si>
  <si>
    <t xml:space="preserve">ROMMEL LOPES BEZERRA                                        </t>
  </si>
  <si>
    <t xml:space="preserve">FERNANDO ANTONIO BEZERRA DE ALENCAR                         </t>
  </si>
  <si>
    <t xml:space="preserve">FERNANDO JOSE TAUMATURGO FILHO                              </t>
  </si>
  <si>
    <t xml:space="preserve">FLAVIO SOUZA DA ROCHA                                       </t>
  </si>
  <si>
    <t xml:space="preserve">FRANCISCA DE FATIMA CAVALCANTE EVANGELISTA                  </t>
  </si>
  <si>
    <t xml:space="preserve">FRANCISCO ADRIANO CARNEIRO ROLIM                            </t>
  </si>
  <si>
    <t xml:space="preserve">FRANCISCO DE ASSIS CAETANO DA SILVA                         </t>
  </si>
  <si>
    <t xml:space="preserve">FRANCISCO DISRAELLI PARAIBA BRASIL                          </t>
  </si>
  <si>
    <t xml:space="preserve">FRANCISCO EDILBERTO HOLANDA MENDES                          </t>
  </si>
  <si>
    <t xml:space="preserve">FRANCISCO HELIO XIMENES PONTES                              </t>
  </si>
  <si>
    <t xml:space="preserve">FRANCISCO MANOEL DE ANDRADE                                 </t>
  </si>
  <si>
    <t xml:space="preserve">FRANCISCO PEREIRA ALVES DA SILVA                            </t>
  </si>
  <si>
    <t xml:space="preserve">FRANCISCO ROGERIO CHAVES PIRES                              </t>
  </si>
  <si>
    <t xml:space="preserve">FRANCISCO SHARLES PEREIRA DE SOUSA                          </t>
  </si>
  <si>
    <t xml:space="preserve">GEOMARCIO BARROS TAVARES                                    </t>
  </si>
  <si>
    <t xml:space="preserve">GERMANO MONTE DE ALBUQUERQUE                                </t>
  </si>
  <si>
    <t xml:space="preserve">GILBERTO CLAUDIO MACIEL ROCHA                               </t>
  </si>
  <si>
    <t xml:space="preserve">GLEIDSON FONTELES VASCONCELOS                               </t>
  </si>
  <si>
    <t xml:space="preserve">GUSTAVO ADOLFO OLIVEIRA                                     </t>
  </si>
  <si>
    <t xml:space="preserve">HARIADYNNE CARNEIRO VASCONCELOS                             </t>
  </si>
  <si>
    <t xml:space="preserve">HERMES ANTONIO BEZERRA PEREIRA                              </t>
  </si>
  <si>
    <t xml:space="preserve">RAIMUNDO JUSTINO DE LIMA JUNIOR                             </t>
  </si>
  <si>
    <t xml:space="preserve">DANIEL DA SILVA SOBRAL                                      </t>
  </si>
  <si>
    <t xml:space="preserve">LUCIANO DA SILVA ALVES                                      </t>
  </si>
  <si>
    <t xml:space="preserve">JOEL FERREIRA FACANHA                                       </t>
  </si>
  <si>
    <t xml:space="preserve">JACELIO DA SILVA GOMIS                                      </t>
  </si>
  <si>
    <t xml:space="preserve">JOSIANE BOMFIM TOMAZ TORRES                                 </t>
  </si>
  <si>
    <t xml:space="preserve">BARBARA RAQUEL GONZAGA MARREIRO                             </t>
  </si>
  <si>
    <t xml:space="preserve">JOSE BISPO DE MORAES NETO                                   </t>
  </si>
  <si>
    <t xml:space="preserve">CINTIA CHAVES GARCIA                                        </t>
  </si>
  <si>
    <t xml:space="preserve">OTAVIO JOSE CORDEIRO DE CASTRO                              </t>
  </si>
  <si>
    <t xml:space="preserve">RENATA FABIANE FURTADO NOGUEIRA                             </t>
  </si>
  <si>
    <t xml:space="preserve">CARLOS MICHAEL DE ARAUJO BAIMA                              </t>
  </si>
  <si>
    <t xml:space="preserve">PAULO HENRIQUE REGO BARROS CAMARAO                          </t>
  </si>
  <si>
    <t xml:space="preserve">THIAGO PEREIRA CANDEA                                       </t>
  </si>
  <si>
    <t xml:space="preserve">JOAMARO SOUSA COSTA                                         </t>
  </si>
  <si>
    <t xml:space="preserve">ANDREA CARNEIRO DE SOUSA                                    </t>
  </si>
  <si>
    <t xml:space="preserve">ALEXANDRE GUIMARAES PALMEIRA VITORINO                       </t>
  </si>
  <si>
    <t xml:space="preserve">ARTUR ALVES DA CUNHA                                        </t>
  </si>
  <si>
    <t xml:space="preserve">ANA NUBIA DOS SANTOS LESSA                                  </t>
  </si>
  <si>
    <t xml:space="preserve">ANTONIO GILVAN ARAUJO GONCALVES                             </t>
  </si>
  <si>
    <t xml:space="preserve">CARLOS EDUARDO FRUTUOSO SALDANHA                            </t>
  </si>
  <si>
    <t xml:space="preserve">CIRO DE SOUZA VERAS                                         </t>
  </si>
  <si>
    <t xml:space="preserve">CLEITON FEITOSA DA SILVA                                    </t>
  </si>
  <si>
    <t xml:space="preserve">DENYSON LUIZ MESQUITA TROVAO                                </t>
  </si>
  <si>
    <t xml:space="preserve">LUIZ DEHON MENEZES SILVA                                    </t>
  </si>
  <si>
    <t xml:space="preserve">SYNTIA VIVIANE DE SOUSA MEIRELES                            </t>
  </si>
  <si>
    <t xml:space="preserve">VIRGINIA CESAR SARAIVA MAIA                                 </t>
  </si>
  <si>
    <t xml:space="preserve">FRANCISCO ARNOLDO GOIS DA SILVA                             </t>
  </si>
  <si>
    <t xml:space="preserve">HELDER LOPES DA SILVA                                       </t>
  </si>
  <si>
    <t xml:space="preserve">KATIGEANE ALVES DE OLIVEIRA                                 </t>
  </si>
  <si>
    <t xml:space="preserve">RAIMUNDO ROBENYLSON FURTADO NOGUEIRA                        </t>
  </si>
  <si>
    <t xml:space="preserve">PAULO SERGIO CAMPOS DO NASCIMENTO                           </t>
  </si>
  <si>
    <t xml:space="preserve">LUIS ARANDA DA SILVA                                        </t>
  </si>
  <si>
    <t xml:space="preserve">LUCIANA AMALIA NUNES SOARES FELIZARDO                       </t>
  </si>
  <si>
    <t xml:space="preserve">LEVILTON TEIXEIRA CHAVES JUNIOR                             </t>
  </si>
  <si>
    <t xml:space="preserve">KATIA CELY BRITO MAIA                                       </t>
  </si>
  <si>
    <t xml:space="preserve">ADNA RAQUEL MAGALHAES PINTO CORDEIRO BRANCO                 </t>
  </si>
  <si>
    <t xml:space="preserve">AIRTON CASTRO DE OLIVEIRA                                   </t>
  </si>
  <si>
    <t xml:space="preserve">ANTONIO MARCIO BONIFACIO FERREIRA                           </t>
  </si>
  <si>
    <t xml:space="preserve">BRUNO TEIXEIRA FROTA                                        </t>
  </si>
  <si>
    <t xml:space="preserve">CAMILA MILITAO OLINDA                                       </t>
  </si>
  <si>
    <t xml:space="preserve">CARLOS DEMETRIO SOUSA MENDES                                </t>
  </si>
  <si>
    <t xml:space="preserve">DELMA GOMES MENDONCA LIMA                                   </t>
  </si>
  <si>
    <t xml:space="preserve">FRANCISCO DAS CHAGAS MORAIS SIPAUBA                         </t>
  </si>
  <si>
    <t xml:space="preserve">FRANCISCO RELLRY DOS SANTOS NASCIMENTO                      </t>
  </si>
  <si>
    <t xml:space="preserve">JAIRO DE AZEVEDO MOREIRA                                    </t>
  </si>
  <si>
    <t xml:space="preserve">JANICE TAVARES SILVA                                        </t>
  </si>
  <si>
    <t xml:space="preserve">JANNE TAVARES DE ARAUJO DA SILVA                            </t>
  </si>
  <si>
    <t xml:space="preserve">JOAO BOSCO DE VASCONCELOS JUNIOR                            </t>
  </si>
  <si>
    <t xml:space="preserve">JOAO EDSON ALVES DINIZ                                      </t>
  </si>
  <si>
    <t xml:space="preserve">JOAO KELBER GOMES FERNANDES                                 </t>
  </si>
  <si>
    <t xml:space="preserve">NIKI LAUDA LIMA FELIX DE SOUZA                              </t>
  </si>
  <si>
    <t xml:space="preserve">JORGE UCHOA GOES                                            </t>
  </si>
  <si>
    <t xml:space="preserve">JOSE GEOVANILDO NOBRE                                       </t>
  </si>
  <si>
    <t xml:space="preserve">JOSE MARCELO COELHO COSTA                                   </t>
  </si>
  <si>
    <t xml:space="preserve">MARCOS ANTONIO RODRIGUES DA SILVA                           </t>
  </si>
  <si>
    <t xml:space="preserve">MARCOS DE OLIVEIRA FARIAS                                   </t>
  </si>
  <si>
    <t xml:space="preserve">MARCOS WALDIANY OLIVEIRA DOS ANJOS                          </t>
  </si>
  <si>
    <t xml:space="preserve">MAURO SERGIO DA SILVA AIRES                                 </t>
  </si>
  <si>
    <t xml:space="preserve">NAZARENO DE SOUZA LIMA                                      </t>
  </si>
  <si>
    <t xml:space="preserve">PAULO DELANO ROSSI LIBERATO                                 </t>
  </si>
  <si>
    <t xml:space="preserve">RENATO TORRES DE MELO                                       </t>
  </si>
  <si>
    <t xml:space="preserve">ROBERTO MARTINS XAVIER                                      </t>
  </si>
  <si>
    <t xml:space="preserve">ROMELIA RODRIGUES DE ARRUDA COELHO                          </t>
  </si>
  <si>
    <t xml:space="preserve">RONALDO ESCUDEIRO COSTA                                     </t>
  </si>
  <si>
    <t xml:space="preserve">RYAD OLIVEIRA SALES                                         </t>
  </si>
  <si>
    <t xml:space="preserve">SANDRA RODRIGUES MELO                                       </t>
  </si>
  <si>
    <t xml:space="preserve">TALITA NOBRE DE LIMA                                        </t>
  </si>
  <si>
    <t xml:space="preserve">VALDETARIO PINHEIRO MOTA NETO                               </t>
  </si>
  <si>
    <t xml:space="preserve">CRIS EVERT CAMINHA DA ROCHA                                 </t>
  </si>
  <si>
    <t xml:space="preserve">EDIAN MARIA REBOUCAS TOME PRACIANO                          </t>
  </si>
  <si>
    <t xml:space="preserve">FRANCISCO ALEXSANDRO DE OLIVEIRA UNIAS                      </t>
  </si>
  <si>
    <t xml:space="preserve">HEBERFRAN MESQUITA BRUNO                                    </t>
  </si>
  <si>
    <t xml:space="preserve">JEOVAH LUCAS DA SILVA                                       </t>
  </si>
  <si>
    <t xml:space="preserve">JOSE JUSCIE FERREIRA NOBRE                                  </t>
  </si>
  <si>
    <t xml:space="preserve">LUCIANA MENDES MOREIRA LIMA                                 </t>
  </si>
  <si>
    <t xml:space="preserve">MARCELO SOUZA DAMASCENO                                     </t>
  </si>
  <si>
    <t xml:space="preserve">OSMILDO BEZERRA DE ALMEIDA JUNIOR                           </t>
  </si>
  <si>
    <t xml:space="preserve">RENATA FLORENCIO VASCONCELOS DE ALMEIDA                     </t>
  </si>
  <si>
    <t xml:space="preserve">RODRIGO RIGE DA SILVA BARROS                                </t>
  </si>
  <si>
    <t xml:space="preserve">RONALDDY LOPES BARRETO                                      </t>
  </si>
  <si>
    <t xml:space="preserve">ROSENO DE OLIVEIRA FLORENCIO JUNIOR                         </t>
  </si>
  <si>
    <t xml:space="preserve">TARCISIO SALES DE OLIVEIRA FILHO                            </t>
  </si>
  <si>
    <t xml:space="preserve">TIAGO JALES RENOVATO SOUZA                                  </t>
  </si>
  <si>
    <t xml:space="preserve">ADRIANO DE AGUIAR ARRUDA                                    </t>
  </si>
  <si>
    <t xml:space="preserve">ALEXANDRE LISBOA DA SILVA                                   </t>
  </si>
  <si>
    <t xml:space="preserve">DANIEL GALVAO QUIXADA                                       </t>
  </si>
  <si>
    <t xml:space="preserve">DAVID BRUNO ANASTACIO DOS SANTOS                            </t>
  </si>
  <si>
    <t xml:space="preserve">DENISE COSTA BARROS                                         </t>
  </si>
  <si>
    <t xml:space="preserve">EDIENAY RIBEIRO MARTINS                                     </t>
  </si>
  <si>
    <t xml:space="preserve">FRANCISCO EDMILSON MARQUES LOPES JUNIOR                     </t>
  </si>
  <si>
    <t xml:space="preserve">HILDA JARDELLY UCHOA CORREIA DO NASCIMENTO                  </t>
  </si>
  <si>
    <t xml:space="preserve">IEDA MARIA DE CASTRO E SILVA                                </t>
  </si>
  <si>
    <t xml:space="preserve">JANDER RAMOS CARVALHO                                       </t>
  </si>
  <si>
    <t xml:space="preserve">JANINE MARTINS DE LUCENA                                    </t>
  </si>
  <si>
    <t xml:space="preserve">JOAO ANTONIO MONTEIRO SOARES                                </t>
  </si>
  <si>
    <t xml:space="preserve">JONATHAN BRISENO CHIANCA                                    </t>
  </si>
  <si>
    <t xml:space="preserve">JOSE CARLOS SILVA DOS SANTOS                                </t>
  </si>
  <si>
    <t xml:space="preserve">JOSE SANTOS DA SILVA FILHO                                  </t>
  </si>
  <si>
    <t xml:space="preserve">KLEBER MOREIRA RODRIGUES                                    </t>
  </si>
  <si>
    <t xml:space="preserve">LUANA LIMA DE QUEIROZ                                       </t>
  </si>
  <si>
    <t xml:space="preserve">LUCIANA DE PAULA FACANHA                                    </t>
  </si>
  <si>
    <t xml:space="preserve">MARCELO QUEIROZ PEROTE                                      </t>
  </si>
  <si>
    <t xml:space="preserve">MARIANA ALVES AMARAL SENA                                   </t>
  </si>
  <si>
    <t xml:space="preserve">OTAVIO CENILSON PINHEIRO JUNIOR                             </t>
  </si>
  <si>
    <t xml:space="preserve">PAULO CESAR DE ANDRADE SALES                                </t>
  </si>
  <si>
    <t xml:space="preserve">RAIMUNDO NOGUEIRA RIBEIRO FILHO                             </t>
  </si>
  <si>
    <t xml:space="preserve">ROBERTO ABIB DIAS HOLANDA                                   </t>
  </si>
  <si>
    <t xml:space="preserve">ISRAEL TORRES DE PAIVA                                      </t>
  </si>
  <si>
    <t xml:space="preserve">WASHINGTON LUIS PEREIRA SARAIVA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</si>
</sst>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43" fontId="2" fillId="2" borderId="3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3" fillId="0" borderId="0" xfId="2" applyNumberFormat="1" applyFont="1" applyAlignment="1">
      <alignment horizontal="center" vertical="center"/>
    </xf>
    <xf numFmtId="0" fontId="3" fillId="0" borderId="0" xfId="0" applyFont="1"/>
    <xf numFmtId="43" fontId="3" fillId="0" borderId="0" xfId="1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3" fontId="0" fillId="0" borderId="5" xfId="1" applyFont="1" applyBorder="1"/>
    <xf numFmtId="43" fontId="0" fillId="0" borderId="5" xfId="0" applyNumberFormat="1" applyBorder="1"/>
    <xf numFmtId="43" fontId="0" fillId="0" borderId="6" xfId="1" applyFon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43" fontId="0" fillId="0" borderId="8" xfId="1" applyFont="1" applyBorder="1"/>
    <xf numFmtId="43" fontId="0" fillId="0" borderId="8" xfId="0" applyNumberFormat="1" applyBorder="1"/>
    <xf numFmtId="43" fontId="0" fillId="0" borderId="9" xfId="1" applyFont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Enquadramento%20tabela_AMC.xlsx" TargetMode="External"/><Relationship Id="rId1" Type="http://schemas.openxmlformats.org/officeDocument/2006/relationships/externalLinkPath" Target="/Users/DELL/Downloads/Enquadramento%20tabela_AM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-2023"/>
      <sheetName val="JAN-REAJUSTE"/>
      <sheetName val="JAN-ENQUADRAMENTO"/>
      <sheetName val="REGRAS"/>
      <sheetName val="Impacto"/>
    </sheetNames>
    <sheetDataSet>
      <sheetData sheetId="0"/>
      <sheetData sheetId="1">
        <row r="2"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</row>
        <row r="3"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2977.9673420000004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</row>
        <row r="4"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</row>
        <row r="5">
          <cell r="AX5">
            <v>340.89769600000005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43.532585000000005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3377.081275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AX7">
            <v>0</v>
          </cell>
          <cell r="AY7">
            <v>0</v>
          </cell>
          <cell r="AZ7">
            <v>0</v>
          </cell>
          <cell r="BA7">
            <v>2233.4596379999998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3350.1788780000002</v>
          </cell>
          <cell r="BF8">
            <v>0</v>
          </cell>
          <cell r="BG8">
            <v>0</v>
          </cell>
          <cell r="BH8">
            <v>0</v>
          </cell>
          <cell r="BI8">
            <v>338.86652800000002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AX9">
            <v>0</v>
          </cell>
          <cell r="AY9">
            <v>1265.6821390000002</v>
          </cell>
          <cell r="AZ9">
            <v>0</v>
          </cell>
          <cell r="BA9">
            <v>0</v>
          </cell>
          <cell r="BB9">
            <v>0</v>
          </cell>
          <cell r="BC9">
            <v>1302.825008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AX10">
            <v>0</v>
          </cell>
          <cell r="AY10">
            <v>0</v>
          </cell>
          <cell r="AZ10">
            <v>930.64520900000014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1786.7825210000001</v>
          </cell>
          <cell r="BM10">
            <v>0</v>
          </cell>
          <cell r="BN10">
            <v>0</v>
          </cell>
          <cell r="BO10">
            <v>0</v>
          </cell>
          <cell r="BP10">
            <v>1000</v>
          </cell>
        </row>
        <row r="11"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3955.1389930000005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22.088951999999999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22.088951999999999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19.899099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19.899099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2977.9673420000004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171.919329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1000</v>
          </cell>
        </row>
        <row r="34"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3350.1788780000002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3955.1389930000005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2373.0812799999999</v>
          </cell>
          <cell r="BM38">
            <v>0</v>
          </cell>
          <cell r="BN38">
            <v>0</v>
          </cell>
          <cell r="BO38">
            <v>0</v>
          </cell>
          <cell r="BP38">
            <v>3000</v>
          </cell>
        </row>
        <row r="39"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19.899099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19.899099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163.68886699999999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19.899099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5184.3553190000002</v>
          </cell>
          <cell r="BK47">
            <v>3955.1389930000005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19.899099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2233.4596379999998</v>
          </cell>
          <cell r="BN53">
            <v>0</v>
          </cell>
          <cell r="BO53">
            <v>0</v>
          </cell>
          <cell r="BP53">
            <v>0</v>
          </cell>
        </row>
        <row r="54">
          <cell r="AX54">
            <v>0</v>
          </cell>
          <cell r="AY54">
            <v>0</v>
          </cell>
          <cell r="AZ54">
            <v>0</v>
          </cell>
          <cell r="BA54">
            <v>2233.4596379999998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7.807302</v>
          </cell>
          <cell r="BJ54">
            <v>0</v>
          </cell>
          <cell r="BK54">
            <v>0</v>
          </cell>
          <cell r="BL54">
            <v>1786.7825210000001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3350.1788780000002</v>
          </cell>
          <cell r="BF56">
            <v>0</v>
          </cell>
          <cell r="BG56">
            <v>0</v>
          </cell>
          <cell r="BH56">
            <v>0</v>
          </cell>
          <cell r="BI56">
            <v>19.899099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3955.1389930000005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22.088951999999999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21.232053000000001</v>
          </cell>
          <cell r="BJ66">
            <v>0</v>
          </cell>
          <cell r="BK66">
            <v>0</v>
          </cell>
          <cell r="BL66">
            <v>0</v>
          </cell>
          <cell r="BM66">
            <v>2233.4596379999998</v>
          </cell>
          <cell r="BN66">
            <v>0</v>
          </cell>
          <cell r="BO66">
            <v>0</v>
          </cell>
          <cell r="BP66">
            <v>0</v>
          </cell>
        </row>
        <row r="67"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2977.9673420000004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147.93673600000002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11751.068568000001</v>
          </cell>
          <cell r="BP72">
            <v>3000</v>
          </cell>
        </row>
        <row r="73"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21.232053000000001</v>
          </cell>
          <cell r="BJ73">
            <v>0</v>
          </cell>
          <cell r="BK73">
            <v>3350.1788780000002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1000</v>
          </cell>
        </row>
        <row r="74"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21.232053000000001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21.232053000000001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21.232053000000001</v>
          </cell>
          <cell r="BJ81">
            <v>0</v>
          </cell>
          <cell r="BK81">
            <v>0</v>
          </cell>
          <cell r="BL81">
            <v>0</v>
          </cell>
          <cell r="BM81">
            <v>2233.4596379999998</v>
          </cell>
          <cell r="BN81">
            <v>0</v>
          </cell>
          <cell r="BO81">
            <v>0</v>
          </cell>
          <cell r="BP81">
            <v>0</v>
          </cell>
        </row>
        <row r="82"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21.232053000000001</v>
          </cell>
          <cell r="BJ85">
            <v>0</v>
          </cell>
          <cell r="BK85">
            <v>3350.1788780000002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147.93673600000002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AX90">
            <v>0</v>
          </cell>
          <cell r="AY90">
            <v>0</v>
          </cell>
          <cell r="AZ90">
            <v>0</v>
          </cell>
          <cell r="BA90">
            <v>2233.4596379999998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21.232053000000001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21.232053000000001</v>
          </cell>
          <cell r="BJ91">
            <v>0</v>
          </cell>
          <cell r="BK91">
            <v>0</v>
          </cell>
          <cell r="BL91">
            <v>0</v>
          </cell>
          <cell r="BM91">
            <v>1675.004807</v>
          </cell>
          <cell r="BN91">
            <v>0</v>
          </cell>
          <cell r="BO91">
            <v>0</v>
          </cell>
          <cell r="BP91">
            <v>0</v>
          </cell>
        </row>
        <row r="92"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21.232053000000001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21.232053000000001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147.93673600000002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21.232053000000001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21.232053000000001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21.232053000000001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  <row r="107"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21.232053000000001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</row>
        <row r="108"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</row>
        <row r="109"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</row>
        <row r="110"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21.232053000000001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</row>
        <row r="111"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</row>
        <row r="112"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</row>
        <row r="113"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</row>
        <row r="114"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</row>
        <row r="115"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75.555218000000011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</row>
        <row r="116"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</row>
        <row r="117"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</row>
        <row r="118"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</row>
        <row r="119"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</row>
        <row r="120"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</row>
        <row r="121"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</row>
        <row r="122"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21.232053000000001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</row>
        <row r="123"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2233.4596379999998</v>
          </cell>
          <cell r="BN123">
            <v>0</v>
          </cell>
          <cell r="BO123">
            <v>0</v>
          </cell>
          <cell r="BP123">
            <v>0</v>
          </cell>
        </row>
        <row r="124"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2977.9673420000004</v>
          </cell>
          <cell r="BG124">
            <v>0</v>
          </cell>
          <cell r="BH124">
            <v>0</v>
          </cell>
          <cell r="BI124">
            <v>21.232053000000001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</row>
        <row r="125"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2977.9673420000004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</row>
        <row r="126"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</row>
        <row r="127"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21.232053000000001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</row>
        <row r="128"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1675.004807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21.232053000000001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</row>
        <row r="129"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</row>
        <row r="130"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3955.1389930000005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</row>
        <row r="131"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</row>
        <row r="132"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21.232053000000001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</row>
        <row r="133"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</row>
        <row r="134"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</row>
        <row r="135"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3350.1788780000002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</row>
        <row r="136"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</row>
        <row r="137"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21.232053000000001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</row>
        <row r="138"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21.232053000000001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</row>
        <row r="139"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</row>
        <row r="140"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21.232053000000001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</row>
        <row r="141"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</row>
        <row r="142"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3350.1788780000002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2010.1052110000001</v>
          </cell>
          <cell r="BM142">
            <v>0</v>
          </cell>
          <cell r="BN142">
            <v>0</v>
          </cell>
          <cell r="BO142">
            <v>0</v>
          </cell>
          <cell r="BP142">
            <v>1000</v>
          </cell>
        </row>
        <row r="143"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</row>
        <row r="144"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21.232053000000001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</row>
        <row r="145"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21.232053000000001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</row>
        <row r="146"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</row>
        <row r="147"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</row>
        <row r="148"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</row>
        <row r="149"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</row>
        <row r="150"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</row>
        <row r="151"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</row>
        <row r="152"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</row>
        <row r="153"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</row>
        <row r="154"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</row>
        <row r="155"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</row>
        <row r="156"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</row>
        <row r="157"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</row>
        <row r="158"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</row>
        <row r="159"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22.088951999999999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</row>
        <row r="160"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22.088951999999999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</row>
        <row r="161"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</row>
        <row r="162"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</row>
        <row r="163"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</row>
        <row r="164"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22.088951999999999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</row>
        <row r="165"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320.18401400000005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</row>
        <row r="166">
          <cell r="AX166">
            <v>209.199725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22.088951999999999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</row>
        <row r="167">
          <cell r="AX167">
            <v>754.47312199999999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</row>
        <row r="168"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</row>
        <row r="169"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</row>
        <row r="170"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</row>
        <row r="171"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</row>
        <row r="172"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</row>
        <row r="173"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22.088951999999999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</row>
        <row r="174"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</row>
        <row r="175"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</row>
        <row r="176"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</row>
        <row r="177"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</row>
        <row r="178"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146.29699099999999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</row>
        <row r="179"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</row>
        <row r="180"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</row>
        <row r="181"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22.088951999999999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</row>
        <row r="182"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</row>
        <row r="183"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</row>
        <row r="184"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</row>
        <row r="185"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</row>
        <row r="186"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</row>
        <row r="187"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</row>
        <row r="188"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</row>
        <row r="189"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</row>
        <row r="190"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</row>
        <row r="191"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</row>
        <row r="192"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</row>
        <row r="193"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</row>
        <row r="194"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22.088951999999999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</row>
        <row r="195"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</row>
        <row r="196"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</row>
        <row r="197"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</row>
        <row r="198"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22.088951999999999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</row>
        <row r="199"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</row>
        <row r="200"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</row>
        <row r="201"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</row>
        <row r="202"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</row>
        <row r="203"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</row>
        <row r="204"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</row>
        <row r="205"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</row>
        <row r="206"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</row>
        <row r="207"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</row>
        <row r="208"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22.088951999999999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</row>
        <row r="209"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</row>
        <row r="210"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</row>
        <row r="211"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</row>
        <row r="212"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</row>
        <row r="213"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22.088951999999999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</row>
        <row r="214"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</row>
        <row r="215"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930.64520900000014</v>
          </cell>
          <cell r="BO215">
            <v>0</v>
          </cell>
          <cell r="BP215">
            <v>0</v>
          </cell>
        </row>
        <row r="216"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</row>
        <row r="217"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</row>
        <row r="218"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</row>
        <row r="219"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</row>
        <row r="220"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</row>
        <row r="221"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22.088951999999999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</row>
        <row r="222"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</row>
        <row r="223"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22.088951999999999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</row>
        <row r="224"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</row>
        <row r="225"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22.088951999999999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</row>
        <row r="226"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</row>
        <row r="227"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</row>
        <row r="228"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22.088951999999999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</row>
        <row r="229"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</row>
        <row r="230"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</row>
        <row r="231"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</row>
        <row r="232"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22.088951999999999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</row>
        <row r="233"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</row>
        <row r="234"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</row>
        <row r="235"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3350.1788780000002</v>
          </cell>
          <cell r="BF235">
            <v>0</v>
          </cell>
          <cell r="BG235">
            <v>0</v>
          </cell>
          <cell r="BH235">
            <v>0</v>
          </cell>
          <cell r="BI235">
            <v>22.088951999999999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</row>
        <row r="236"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22.088951999999999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</row>
        <row r="237"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</row>
        <row r="238"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3350.1788780000002</v>
          </cell>
          <cell r="BF238">
            <v>0</v>
          </cell>
          <cell r="BG238">
            <v>0</v>
          </cell>
          <cell r="BH238">
            <v>0</v>
          </cell>
          <cell r="BI238">
            <v>22.088951999999999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</row>
        <row r="239"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</row>
        <row r="240"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5646.0123000000003</v>
          </cell>
          <cell r="BH240">
            <v>0</v>
          </cell>
          <cell r="BI240">
            <v>22.088951999999999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</row>
        <row r="241"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22.088951999999999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</row>
        <row r="242"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22.088951999999999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</row>
        <row r="243"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</row>
        <row r="244"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</row>
        <row r="245"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</row>
        <row r="246"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22.088951999999999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</row>
        <row r="247"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</row>
        <row r="248"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</row>
        <row r="249"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</row>
        <row r="250"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</row>
        <row r="251"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2233.4596379999998</v>
          </cell>
          <cell r="BN251">
            <v>0</v>
          </cell>
          <cell r="BO251">
            <v>0</v>
          </cell>
          <cell r="BP251">
            <v>0</v>
          </cell>
        </row>
        <row r="252"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</row>
        <row r="253"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22.088951999999999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</row>
        <row r="254"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</row>
        <row r="255"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</row>
        <row r="256"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</row>
        <row r="257"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</row>
        <row r="258"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</row>
        <row r="259"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</row>
        <row r="260"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</row>
        <row r="261"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</row>
        <row r="262"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</row>
        <row r="263"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</row>
        <row r="264"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</row>
        <row r="265"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</row>
        <row r="266"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</row>
        <row r="267"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</row>
        <row r="268"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</row>
        <row r="269"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</row>
        <row r="270"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</row>
        <row r="271"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</row>
        <row r="272"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</row>
        <row r="273"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</row>
        <row r="274"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</row>
        <row r="275"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</row>
        <row r="276"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</row>
        <row r="277"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</row>
        <row r="278"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</row>
        <row r="279"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</row>
        <row r="280"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</row>
        <row r="281"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</row>
        <row r="282"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</row>
        <row r="283"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</row>
        <row r="284"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</row>
        <row r="285"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</row>
        <row r="286"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</row>
        <row r="287"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</row>
        <row r="288"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</row>
        <row r="289"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</row>
        <row r="290"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</row>
        <row r="291"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</row>
        <row r="292"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</row>
        <row r="293"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</row>
        <row r="294"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</row>
        <row r="295"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</row>
        <row r="296"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</row>
        <row r="297"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</row>
        <row r="298"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2233.4596379999998</v>
          </cell>
          <cell r="BN298">
            <v>0</v>
          </cell>
          <cell r="BO298">
            <v>0</v>
          </cell>
          <cell r="BP298">
            <v>700</v>
          </cell>
        </row>
        <row r="299"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</row>
        <row r="300"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</row>
        <row r="301"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</row>
        <row r="302"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</row>
        <row r="303"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</row>
        <row r="304"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</row>
        <row r="305"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</row>
        <row r="306"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</row>
        <row r="307"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</row>
        <row r="308"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2233.4596379999998</v>
          </cell>
          <cell r="BN308">
            <v>0</v>
          </cell>
          <cell r="BO308">
            <v>0</v>
          </cell>
          <cell r="BP308">
            <v>0</v>
          </cell>
        </row>
        <row r="309"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</row>
        <row r="310"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</row>
        <row r="311"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</row>
        <row r="312"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</row>
        <row r="313"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</row>
        <row r="314"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</row>
        <row r="315"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</row>
        <row r="316"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</row>
        <row r="317"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</row>
        <row r="318"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</row>
        <row r="319"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</row>
        <row r="320"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</row>
        <row r="321"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</row>
        <row r="322"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</row>
        <row r="323"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</row>
        <row r="324"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</row>
        <row r="325"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</row>
        <row r="326"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</row>
        <row r="327"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</row>
        <row r="328"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</row>
        <row r="329"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</row>
        <row r="330"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</row>
        <row r="331"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</row>
        <row r="332"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</row>
        <row r="333"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</row>
        <row r="334"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</row>
        <row r="335"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</row>
        <row r="336"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</row>
        <row r="337"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</row>
        <row r="338"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</row>
        <row r="339"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</row>
        <row r="340"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</row>
        <row r="341"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</row>
        <row r="342"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</row>
        <row r="343"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</row>
        <row r="344"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</row>
        <row r="345"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</row>
        <row r="346"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</row>
        <row r="347"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</row>
        <row r="348"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</row>
        <row r="349"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</row>
        <row r="350"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</row>
        <row r="351"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</row>
        <row r="352"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</row>
        <row r="353"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</row>
        <row r="354"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</row>
        <row r="355"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</row>
        <row r="356"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</row>
        <row r="357"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</row>
        <row r="358"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</row>
        <row r="359"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</row>
        <row r="360"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</row>
        <row r="361"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</row>
      </sheetData>
      <sheetData sheetId="2"/>
      <sheetData sheetId="3">
        <row r="1">
          <cell r="F1">
            <v>0.4</v>
          </cell>
          <cell r="P1" t="str">
            <v>SIM</v>
          </cell>
          <cell r="R1" t="str">
            <v>SIM</v>
          </cell>
        </row>
        <row r="2">
          <cell r="F2">
            <v>1</v>
          </cell>
          <cell r="P2" t="str">
            <v>SIM</v>
          </cell>
          <cell r="R2" t="str">
            <v>SIM</v>
          </cell>
        </row>
        <row r="3">
          <cell r="F3">
            <v>0.5</v>
          </cell>
        </row>
        <row r="4">
          <cell r="F4">
            <v>1</v>
          </cell>
        </row>
        <row r="12">
          <cell r="C12">
            <v>1345.5406541032378</v>
          </cell>
          <cell r="D12">
            <v>1559.864886426584</v>
          </cell>
        </row>
        <row r="13">
          <cell r="B13">
            <v>1183.8776941200001</v>
          </cell>
          <cell r="C13">
            <v>1372.4514671853026</v>
          </cell>
          <cell r="M13">
            <v>1632.8090875281807</v>
          </cell>
        </row>
        <row r="14">
          <cell r="B14">
            <v>1207.5552480024</v>
          </cell>
        </row>
        <row r="15">
          <cell r="B15">
            <v>1231.7063529624481</v>
          </cell>
          <cell r="C15">
            <v>1427.8985064595888</v>
          </cell>
        </row>
        <row r="16">
          <cell r="B16">
            <v>1256.3404800216972</v>
          </cell>
          <cell r="C16">
            <v>1456.4564765887806</v>
          </cell>
          <cell r="M16">
            <v>1732.7500661576057</v>
          </cell>
        </row>
        <row r="17">
          <cell r="B17">
            <v>1281.4672896221311</v>
          </cell>
          <cell r="K17">
            <v>1315.0909227197944</v>
          </cell>
          <cell r="L17">
            <v>1524.564974349375</v>
          </cell>
        </row>
        <row r="24">
          <cell r="B24">
            <v>1547.5525413333335</v>
          </cell>
          <cell r="C24">
            <v>1794.0542054709838</v>
          </cell>
          <cell r="D24">
            <v>2079.8198485687794</v>
          </cell>
          <cell r="S24">
            <v>3287.7587014597248</v>
          </cell>
        </row>
        <row r="25">
          <cell r="B25">
            <v>1578.5035921600002</v>
          </cell>
          <cell r="C25">
            <v>1829.9352895804036</v>
          </cell>
        </row>
        <row r="26">
          <cell r="B26">
            <v>1610.0736640032003</v>
          </cell>
          <cell r="C26">
            <v>1866.5339953720118</v>
          </cell>
        </row>
        <row r="27">
          <cell r="B27">
            <v>1642.2751372832643</v>
          </cell>
          <cell r="C27">
            <v>1903.8646752794521</v>
          </cell>
        </row>
        <row r="28">
          <cell r="B28">
            <v>1675.1206400289295</v>
          </cell>
          <cell r="C28">
            <v>1941.9419687850411</v>
          </cell>
          <cell r="M28">
            <v>2310.3334215434738</v>
          </cell>
        </row>
        <row r="29">
          <cell r="B29">
            <v>1708.6230528295082</v>
          </cell>
          <cell r="C29">
            <v>1980.780808160742</v>
          </cell>
          <cell r="L29">
            <v>2032.7532991324997</v>
          </cell>
          <cell r="M29">
            <v>2356.5400899743436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D51A-785B-4588-92CB-ABA9CB232F5E}">
  <dimension ref="A1:CF361"/>
  <sheetViews>
    <sheetView tabSelected="1" topLeftCell="G1" workbookViewId="0">
      <selection activeCell="N24" sqref="N24"/>
    </sheetView>
  </sheetViews>
  <sheetFormatPr defaultRowHeight="15" x14ac:dyDescent="0.25"/>
  <cols>
    <col min="1" max="1" width="9.42578125" bestFit="1" customWidth="1"/>
    <col min="2" max="2" width="15" bestFit="1" customWidth="1"/>
    <col min="3" max="3" width="58.140625" bestFit="1" customWidth="1"/>
    <col min="4" max="4" width="16.85546875" bestFit="1" customWidth="1"/>
    <col min="5" max="5" width="45" bestFit="1" customWidth="1"/>
    <col min="6" max="6" width="8.42578125" bestFit="1" customWidth="1"/>
    <col min="7" max="7" width="32.140625" bestFit="1" customWidth="1"/>
    <col min="8" max="8" width="18.85546875" bestFit="1" customWidth="1"/>
    <col min="9" max="9" width="8.7109375" bestFit="1" customWidth="1"/>
    <col min="10" max="10" width="8.28515625" bestFit="1" customWidth="1"/>
    <col min="11" max="12" width="8.5703125" bestFit="1" customWidth="1"/>
    <col min="13" max="13" width="8" bestFit="1" customWidth="1"/>
    <col min="14" max="14" width="12.28515625" bestFit="1" customWidth="1"/>
    <col min="15" max="15" width="14.140625" bestFit="1" customWidth="1"/>
    <col min="16" max="16" width="16.140625" bestFit="1" customWidth="1"/>
    <col min="17" max="17" width="12" bestFit="1" customWidth="1"/>
    <col min="18" max="18" width="38.7109375" bestFit="1" customWidth="1"/>
    <col min="19" max="19" width="11.85546875" bestFit="1" customWidth="1"/>
    <col min="20" max="20" width="14.42578125" bestFit="1" customWidth="1"/>
    <col min="21" max="21" width="10.140625" bestFit="1" customWidth="1"/>
    <col min="22" max="22" width="11.140625" bestFit="1" customWidth="1"/>
    <col min="23" max="25" width="17.85546875" bestFit="1" customWidth="1"/>
    <col min="26" max="26" width="12.28515625" bestFit="1" customWidth="1"/>
    <col min="27" max="27" width="13.140625" bestFit="1" customWidth="1"/>
    <col min="28" max="29" width="14.140625" bestFit="1" customWidth="1"/>
    <col min="30" max="31" width="17.7109375" bestFit="1" customWidth="1"/>
    <col min="32" max="33" width="16.140625" bestFit="1" customWidth="1"/>
    <col min="34" max="34" width="13.140625" bestFit="1" customWidth="1"/>
    <col min="35" max="35" width="14" bestFit="1" customWidth="1"/>
    <col min="36" max="36" width="14.5703125" bestFit="1" customWidth="1"/>
    <col min="37" max="37" width="14.7109375" bestFit="1" customWidth="1"/>
    <col min="38" max="39" width="14.85546875" bestFit="1" customWidth="1"/>
    <col min="40" max="40" width="11.85546875" bestFit="1" customWidth="1"/>
    <col min="41" max="41" width="12.7109375" bestFit="1" customWidth="1"/>
    <col min="42" max="43" width="15.7109375" bestFit="1" customWidth="1"/>
    <col min="44" max="44" width="15.5703125" bestFit="1" customWidth="1"/>
    <col min="45" max="45" width="16.42578125" bestFit="1" customWidth="1"/>
    <col min="46" max="47" width="14.7109375" bestFit="1" customWidth="1"/>
    <col min="48" max="49" width="18.140625" bestFit="1" customWidth="1"/>
    <col min="50" max="50" width="12.7109375" bestFit="1" customWidth="1"/>
    <col min="51" max="51" width="14.7109375" bestFit="1" customWidth="1"/>
    <col min="52" max="52" width="17" bestFit="1" customWidth="1"/>
    <col min="53" max="55" width="17.7109375" bestFit="1" customWidth="1"/>
    <col min="56" max="58" width="17.85546875" bestFit="1" customWidth="1"/>
    <col min="59" max="60" width="16.42578125" bestFit="1" customWidth="1"/>
    <col min="61" max="61" width="16" bestFit="1" customWidth="1"/>
    <col min="62" max="62" width="13.7109375" bestFit="1" customWidth="1"/>
    <col min="63" max="63" width="17.7109375" bestFit="1" customWidth="1"/>
    <col min="64" max="64" width="16.7109375" bestFit="1" customWidth="1"/>
    <col min="65" max="65" width="17.7109375" bestFit="1" customWidth="1"/>
    <col min="66" max="66" width="16.5703125" bestFit="1" customWidth="1"/>
    <col min="67" max="67" width="16.28515625" bestFit="1" customWidth="1"/>
    <col min="68" max="68" width="11.28515625" bestFit="1" customWidth="1"/>
    <col min="69" max="69" width="17.42578125" bestFit="1" customWidth="1"/>
    <col min="70" max="70" width="19.5703125" bestFit="1" customWidth="1"/>
    <col min="71" max="71" width="18" bestFit="1" customWidth="1"/>
    <col min="72" max="72" width="14.7109375" bestFit="1" customWidth="1"/>
    <col min="73" max="73" width="13.85546875" bestFit="1" customWidth="1"/>
    <col min="74" max="75" width="18.5703125" bestFit="1" customWidth="1"/>
    <col min="76" max="76" width="14.7109375" bestFit="1" customWidth="1"/>
    <col min="77" max="77" width="9.85546875" bestFit="1" customWidth="1"/>
    <col min="80" max="80" width="9.7109375" bestFit="1" customWidth="1"/>
    <col min="81" max="81" width="6.140625" bestFit="1" customWidth="1"/>
    <col min="83" max="83" width="12" bestFit="1" customWidth="1"/>
    <col min="84" max="84" width="9.5703125" bestFit="1" customWidth="1"/>
  </cols>
  <sheetData>
    <row r="1" spans="1:84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3" t="s">
        <v>75</v>
      </c>
      <c r="BY1" s="4" t="s">
        <v>76</v>
      </c>
      <c r="CB1" s="5" t="s">
        <v>77</v>
      </c>
      <c r="CC1" s="6">
        <v>5.79E-2</v>
      </c>
      <c r="CD1" s="7"/>
      <c r="CE1" s="5" t="s">
        <v>78</v>
      </c>
      <c r="CF1" s="8">
        <f>2200*1.11</f>
        <v>2442</v>
      </c>
    </row>
    <row r="2" spans="1:84" x14ac:dyDescent="0.25">
      <c r="A2" s="9" t="s">
        <v>79</v>
      </c>
      <c r="B2" s="10">
        <v>252801</v>
      </c>
      <c r="C2" s="10" t="s">
        <v>80</v>
      </c>
      <c r="D2" s="10" t="s">
        <v>81</v>
      </c>
      <c r="E2" s="10" t="s">
        <v>82</v>
      </c>
      <c r="F2" s="10" t="s">
        <v>83</v>
      </c>
      <c r="G2" s="10" t="s">
        <v>84</v>
      </c>
      <c r="H2" s="10" t="s">
        <v>85</v>
      </c>
      <c r="I2" s="10" t="s">
        <v>86</v>
      </c>
      <c r="J2" s="10" t="s">
        <v>87</v>
      </c>
      <c r="K2" s="10" t="s">
        <v>88</v>
      </c>
      <c r="L2" s="10">
        <v>24</v>
      </c>
      <c r="M2" s="10">
        <v>180</v>
      </c>
      <c r="N2" s="10">
        <v>132114</v>
      </c>
      <c r="O2" s="11">
        <v>31093</v>
      </c>
      <c r="P2" s="11">
        <v>23052</v>
      </c>
      <c r="Q2" s="10">
        <v>5442280810</v>
      </c>
      <c r="R2" s="10" t="s">
        <v>89</v>
      </c>
      <c r="S2" s="10">
        <v>1</v>
      </c>
      <c r="T2" s="10" t="s">
        <v>90</v>
      </c>
      <c r="U2" s="10" t="s">
        <v>91</v>
      </c>
      <c r="V2" s="10" t="s">
        <v>92</v>
      </c>
      <c r="W2" s="12">
        <f>Y2</f>
        <v>1524.564974349375</v>
      </c>
      <c r="X2" s="12">
        <v>180</v>
      </c>
      <c r="Y2" s="12">
        <f>[1]REGRAS!$L$17</f>
        <v>1524.564974349375</v>
      </c>
      <c r="Z2" s="12">
        <v>0</v>
      </c>
      <c r="AA2" s="12">
        <f t="shared" ref="AA2:AA65" si="0">ROUND(Y2*Z2/100,2)</f>
        <v>0</v>
      </c>
      <c r="AB2" s="12">
        <v>30</v>
      </c>
      <c r="AC2" s="12">
        <f>ROUND(Y2*AB2/100,2)</f>
        <v>457.37</v>
      </c>
      <c r="AD2" s="12"/>
      <c r="AE2" s="12">
        <f t="shared" ref="AE2:AE65" si="1">ROUND(Y2*AD2/100,2)</f>
        <v>0</v>
      </c>
      <c r="AF2" s="12"/>
      <c r="AG2" s="12">
        <f t="shared" ref="AG2:AG65" si="2">ROUND(Y2*AF2/100,2)</f>
        <v>0</v>
      </c>
      <c r="AH2" s="12">
        <v>0</v>
      </c>
      <c r="AI2" s="12">
        <f t="shared" ref="AI2:AI65" si="3">ROUND(Y2*AH2/100,2)</f>
        <v>0</v>
      </c>
      <c r="AJ2" s="12">
        <v>0</v>
      </c>
      <c r="AK2" s="12">
        <f t="shared" ref="AK2:AK65" si="4">ROUND(Y2*AJ2/100,2)</f>
        <v>0</v>
      </c>
      <c r="AL2" s="12">
        <v>0</v>
      </c>
      <c r="AM2" s="12">
        <f t="shared" ref="AM2:AM65" si="5">ROUND(Y2*AL2/100,2)</f>
        <v>0</v>
      </c>
      <c r="AN2" s="12">
        <f>[1]REGRAS!$F$3*100</f>
        <v>50</v>
      </c>
      <c r="AO2" s="12">
        <f t="shared" ref="AO2:AO65" si="6">ROUND(Y2*AN2/100,2)</f>
        <v>762.28</v>
      </c>
      <c r="AP2" s="12">
        <v>0</v>
      </c>
      <c r="AQ2" s="12">
        <f t="shared" ref="AQ2:AQ65" si="7">ROUND(BT2/M2*0.2*AP2,2)</f>
        <v>0</v>
      </c>
      <c r="AR2" s="12">
        <v>0</v>
      </c>
      <c r="AS2" s="12">
        <f t="shared" ref="AS2:AS65" si="8">ROUND(BT2/M2*1.5*AR2,2)</f>
        <v>0</v>
      </c>
      <c r="AT2" s="12">
        <v>0</v>
      </c>
      <c r="AU2" s="12">
        <f>ROUND(BT2/M2*1.5*1.2*AT2,2)</f>
        <v>0</v>
      </c>
      <c r="AV2" s="12">
        <v>0</v>
      </c>
      <c r="AW2" s="12">
        <f>IF([1]REGRAS!$P$2="SIM",ROUND(BS2/M2*1.25*AV2,2),0)</f>
        <v>0</v>
      </c>
      <c r="AX2" s="12">
        <f>IF([1]REGRAS!$P$1="SIM",'[1]JAN-REAJUSTE'!AX2,0)</f>
        <v>0</v>
      </c>
      <c r="AY2" s="12">
        <f>IF([1]REGRAS!$R$2="SIM",'[1]JAN-REAJUSTE'!AY2,0)</f>
        <v>0</v>
      </c>
      <c r="AZ2" s="12">
        <f>'[1]JAN-REAJUSTE'!AZ2</f>
        <v>0</v>
      </c>
      <c r="BA2" s="12">
        <f>'[1]JAN-REAJUSTE'!BA2</f>
        <v>0</v>
      </c>
      <c r="BB2" s="12">
        <f>'[1]JAN-REAJUSTE'!BB2</f>
        <v>0</v>
      </c>
      <c r="BC2" s="12">
        <f>'[1]JAN-REAJUSTE'!BC2</f>
        <v>0</v>
      </c>
      <c r="BD2" s="12">
        <f>'[1]JAN-REAJUSTE'!BD2</f>
        <v>0</v>
      </c>
      <c r="BE2" s="12">
        <f>'[1]JAN-REAJUSTE'!BE2</f>
        <v>0</v>
      </c>
      <c r="BF2" s="12">
        <f>'[1]JAN-REAJUSTE'!BF2</f>
        <v>0</v>
      </c>
      <c r="BG2" s="12">
        <f>'[1]JAN-REAJUSTE'!BG2</f>
        <v>0</v>
      </c>
      <c r="BH2" s="12">
        <f>'[1]JAN-REAJUSTE'!BH2</f>
        <v>0</v>
      </c>
      <c r="BI2" s="12">
        <f>IF([1]REGRAS!$R$1="SIM",'[1]JAN-REAJUSTE'!BI2,0)</f>
        <v>0</v>
      </c>
      <c r="BJ2" s="12">
        <f>'[1]JAN-REAJUSTE'!BJ2</f>
        <v>0</v>
      </c>
      <c r="BK2" s="12">
        <f>'[1]JAN-REAJUSTE'!BK2</f>
        <v>0</v>
      </c>
      <c r="BL2" s="12">
        <f>'[1]JAN-REAJUSTE'!BL2</f>
        <v>0</v>
      </c>
      <c r="BM2" s="12">
        <f>'[1]JAN-REAJUSTE'!BM2</f>
        <v>0</v>
      </c>
      <c r="BN2" s="12">
        <f>'[1]JAN-REAJUSTE'!BN2</f>
        <v>0</v>
      </c>
      <c r="BO2" s="12">
        <f>'[1]JAN-REAJUSTE'!BO2</f>
        <v>0</v>
      </c>
      <c r="BP2" s="12">
        <f>'[1]JAN-REAJUSTE'!BP2</f>
        <v>0</v>
      </c>
      <c r="BQ2" s="12">
        <v>0</v>
      </c>
      <c r="BR2" s="12">
        <f t="shared" ref="BR2:BR65" si="9">SUM(AW2:BQ2)+AI2+AG2+AE2+Y2+AO2+AK2+AC2+AA2+AU2+AS2+AQ2+AM2</f>
        <v>2744.2149743493746</v>
      </c>
      <c r="BS2" s="12">
        <f>SUM(AX2:BH2)+AI2+AG2+AE2+Y2+AO2+AK2+AC2+AA2+AM2</f>
        <v>2744.2149743493746</v>
      </c>
      <c r="BT2" s="12">
        <f>SUM(AW2:BH2)+AI2+AG2+AE2+Y2+AO2+AK2+AC2+AA2+AM2</f>
        <v>2744.2149743493746</v>
      </c>
      <c r="BU2" s="12">
        <f>SUM(AW2:BI2)+AI2+AG2+AE2+Y2+AO2+AK2+AC2+AA2</f>
        <v>2744.2149743493746</v>
      </c>
      <c r="BV2" s="13">
        <f>BU2*0.14</f>
        <v>384.1900964089125</v>
      </c>
      <c r="BW2" s="13">
        <f>BU2*0.28</f>
        <v>768.38019281782499</v>
      </c>
      <c r="BX2" s="13">
        <f t="shared" ref="BX2:BX65" si="10">BR2-BV2</f>
        <v>2360.0248779404619</v>
      </c>
      <c r="BY2" s="14">
        <f t="shared" ref="BY2:BY65" si="11">IF(BX2&gt;4664.68,BX2*0.275-869.36,IF(BX2&gt;3751.05,BX2*0.225-636.13,IF(BX2&gt;2826.65,BX2*0.15-354.8,IF(BX2&gt;1903.98,BX2*0.075-142.8,0))))</f>
        <v>34.201865845534627</v>
      </c>
    </row>
    <row r="3" spans="1:84" x14ac:dyDescent="0.25">
      <c r="A3" s="9" t="s">
        <v>79</v>
      </c>
      <c r="B3" s="10">
        <v>782801</v>
      </c>
      <c r="C3" s="10" t="s">
        <v>93</v>
      </c>
      <c r="D3" s="10" t="s">
        <v>81</v>
      </c>
      <c r="E3" s="10" t="s">
        <v>82</v>
      </c>
      <c r="F3" s="10" t="s">
        <v>83</v>
      </c>
      <c r="G3" s="10" t="s">
        <v>94</v>
      </c>
      <c r="H3" s="10" t="s">
        <v>85</v>
      </c>
      <c r="I3" s="10" t="s">
        <v>86</v>
      </c>
      <c r="J3" s="10" t="s">
        <v>95</v>
      </c>
      <c r="K3" s="10" t="s">
        <v>96</v>
      </c>
      <c r="L3" s="10">
        <v>19</v>
      </c>
      <c r="M3" s="10">
        <v>240</v>
      </c>
      <c r="N3" s="10">
        <v>284903</v>
      </c>
      <c r="O3" s="11">
        <v>29983</v>
      </c>
      <c r="P3" s="11">
        <v>21599</v>
      </c>
      <c r="Q3" s="10">
        <v>11734558334</v>
      </c>
      <c r="R3" s="10" t="s">
        <v>89</v>
      </c>
      <c r="S3" s="10">
        <v>1</v>
      </c>
      <c r="T3" s="10" t="s">
        <v>97</v>
      </c>
      <c r="U3" s="10" t="s">
        <v>91</v>
      </c>
      <c r="V3" s="10" t="s">
        <v>92</v>
      </c>
      <c r="W3" s="12">
        <f>Y3</f>
        <v>3287.7587014597248</v>
      </c>
      <c r="X3" s="12">
        <v>240</v>
      </c>
      <c r="Y3" s="12">
        <f>[1]REGRAS!$S$24</f>
        <v>3287.7587014597248</v>
      </c>
      <c r="Z3" s="12">
        <v>15</v>
      </c>
      <c r="AA3" s="12">
        <f t="shared" si="0"/>
        <v>493.16</v>
      </c>
      <c r="AB3" s="12">
        <v>35</v>
      </c>
      <c r="AC3" s="12">
        <f>ROUND(Y3*AB3/100,2)</f>
        <v>1150.72</v>
      </c>
      <c r="AD3" s="12"/>
      <c r="AE3" s="12">
        <f t="shared" si="1"/>
        <v>0</v>
      </c>
      <c r="AF3" s="12"/>
      <c r="AG3" s="12">
        <f t="shared" si="2"/>
        <v>0</v>
      </c>
      <c r="AH3" s="12">
        <v>0</v>
      </c>
      <c r="AI3" s="12">
        <f t="shared" si="3"/>
        <v>0</v>
      </c>
      <c r="AJ3" s="12">
        <v>0</v>
      </c>
      <c r="AK3" s="12">
        <f t="shared" si="4"/>
        <v>0</v>
      </c>
      <c r="AL3" s="12">
        <v>0</v>
      </c>
      <c r="AM3" s="12">
        <f t="shared" si="5"/>
        <v>0</v>
      </c>
      <c r="AN3" s="12">
        <f>[1]REGRAS!$F$3*100</f>
        <v>50</v>
      </c>
      <c r="AO3" s="12">
        <f t="shared" si="6"/>
        <v>1643.88</v>
      </c>
      <c r="AP3" s="12">
        <v>0</v>
      </c>
      <c r="AQ3" s="12">
        <f t="shared" si="7"/>
        <v>0</v>
      </c>
      <c r="AR3" s="12">
        <v>0</v>
      </c>
      <c r="AS3" s="12">
        <f t="shared" si="8"/>
        <v>0</v>
      </c>
      <c r="AT3" s="12">
        <v>0</v>
      </c>
      <c r="AU3" s="12">
        <f>ROUND(BT3/M3*1.5*1.2*AT3,2)</f>
        <v>0</v>
      </c>
      <c r="AV3" s="12">
        <v>60</v>
      </c>
      <c r="AW3" s="12">
        <f>IF([1]REGRAS!$P$2="SIM",ROUND(BS3/M3*1.25*AV3,2),0)</f>
        <v>2054.85</v>
      </c>
      <c r="AX3" s="12">
        <f>IF([1]REGRAS!$P$1="SIM",'[1]JAN-REAJUSTE'!AX3,0)</f>
        <v>0</v>
      </c>
      <c r="AY3" s="12">
        <f>IF([1]REGRAS!$R$2="SIM",'[1]JAN-REAJUSTE'!AY3,0)</f>
        <v>0</v>
      </c>
      <c r="AZ3" s="12">
        <f>'[1]JAN-REAJUSTE'!AZ3</f>
        <v>0</v>
      </c>
      <c r="BA3" s="12">
        <f>'[1]JAN-REAJUSTE'!BA3</f>
        <v>0</v>
      </c>
      <c r="BB3" s="12">
        <f>'[1]JAN-REAJUSTE'!BB3</f>
        <v>0</v>
      </c>
      <c r="BC3" s="12">
        <f>'[1]JAN-REAJUSTE'!BC3</f>
        <v>0</v>
      </c>
      <c r="BD3" s="12">
        <f>'[1]JAN-REAJUSTE'!BD3</f>
        <v>0</v>
      </c>
      <c r="BE3" s="12">
        <f>'[1]JAN-REAJUSTE'!BE3</f>
        <v>0</v>
      </c>
      <c r="BF3" s="12">
        <f>'[1]JAN-REAJUSTE'!BF3</f>
        <v>2977.9673420000004</v>
      </c>
      <c r="BG3" s="12">
        <f>'[1]JAN-REAJUSTE'!BG3</f>
        <v>0</v>
      </c>
      <c r="BH3" s="12">
        <f>'[1]JAN-REAJUSTE'!BH3</f>
        <v>0</v>
      </c>
      <c r="BI3" s="12">
        <f>IF([1]REGRAS!$R$1="SIM",'[1]JAN-REAJUSTE'!BI3,0)</f>
        <v>0</v>
      </c>
      <c r="BJ3" s="12">
        <f>'[1]JAN-REAJUSTE'!BJ3</f>
        <v>0</v>
      </c>
      <c r="BK3" s="12">
        <f>'[1]JAN-REAJUSTE'!BK3</f>
        <v>0</v>
      </c>
      <c r="BL3" s="12">
        <f>'[1]JAN-REAJUSTE'!BL3</f>
        <v>0</v>
      </c>
      <c r="BM3" s="12">
        <f>'[1]JAN-REAJUSTE'!BM3</f>
        <v>0</v>
      </c>
      <c r="BN3" s="12">
        <f>'[1]JAN-REAJUSTE'!BN3</f>
        <v>0</v>
      </c>
      <c r="BO3" s="12">
        <f>'[1]JAN-REAJUSTE'!BO3</f>
        <v>0</v>
      </c>
      <c r="BP3" s="12">
        <f>'[1]JAN-REAJUSTE'!BP3</f>
        <v>0</v>
      </c>
      <c r="BQ3" s="12">
        <f>BV3</f>
        <v>1625.1670460843618</v>
      </c>
      <c r="BR3" s="12">
        <f t="shared" si="9"/>
        <v>13233.503089544085</v>
      </c>
      <c r="BS3" s="12">
        <f>SUM(AX3)+AI3+AG3+AE3+Y3+AO3+AK3+AC3+AA3+AM3</f>
        <v>6575.518701459725</v>
      </c>
      <c r="BT3" s="12">
        <f>SUM(AW3:BH3)+AI3+AG3+AE3+Y3+AO3+AK3+AC3+AA3+AM3</f>
        <v>11608.336043459725</v>
      </c>
      <c r="BU3" s="12">
        <f>SUM(AW3:BI3)+AI3+AG3+AE3+Y3+AO3+AK3+AC3+AA3</f>
        <v>11608.336043459725</v>
      </c>
      <c r="BV3" s="13">
        <f>BU3*0.14</f>
        <v>1625.1670460843618</v>
      </c>
      <c r="BW3" s="13">
        <f>BU3*0.28</f>
        <v>3250.3340921687236</v>
      </c>
      <c r="BX3" s="13">
        <f t="shared" si="10"/>
        <v>11608.336043459723</v>
      </c>
      <c r="BY3" s="14">
        <f t="shared" si="11"/>
        <v>2322.932411951424</v>
      </c>
    </row>
    <row r="4" spans="1:84" x14ac:dyDescent="0.25">
      <c r="A4" s="9" t="s">
        <v>98</v>
      </c>
      <c r="B4" s="10">
        <v>807501</v>
      </c>
      <c r="C4" s="10" t="s">
        <v>99</v>
      </c>
      <c r="D4" s="10" t="s">
        <v>81</v>
      </c>
      <c r="E4" s="10" t="s">
        <v>100</v>
      </c>
      <c r="F4" s="10" t="s">
        <v>83</v>
      </c>
      <c r="G4" s="10" t="s">
        <v>84</v>
      </c>
      <c r="H4" s="10" t="s">
        <v>101</v>
      </c>
      <c r="I4" s="10" t="s">
        <v>86</v>
      </c>
      <c r="J4" s="10" t="s">
        <v>87</v>
      </c>
      <c r="K4" s="10" t="s">
        <v>102</v>
      </c>
      <c r="L4" s="10">
        <v>26</v>
      </c>
      <c r="M4" s="10">
        <v>180</v>
      </c>
      <c r="N4" s="10">
        <v>137447</v>
      </c>
      <c r="O4" s="11">
        <v>31576</v>
      </c>
      <c r="P4" s="11">
        <v>19007</v>
      </c>
      <c r="Q4" s="10">
        <v>11845449304</v>
      </c>
      <c r="R4" s="10" t="s">
        <v>103</v>
      </c>
      <c r="S4" s="10">
        <v>20</v>
      </c>
      <c r="T4" s="10" t="s">
        <v>97</v>
      </c>
      <c r="U4" s="10" t="s">
        <v>91</v>
      </c>
      <c r="V4" s="10" t="s">
        <v>91</v>
      </c>
      <c r="W4" s="12">
        <f>Y4</f>
        <v>1632.8090875281807</v>
      </c>
      <c r="X4" s="12">
        <v>180</v>
      </c>
      <c r="Y4" s="12">
        <f>[1]REGRAS!$M$13</f>
        <v>1632.8090875281807</v>
      </c>
      <c r="Z4" s="12">
        <v>0</v>
      </c>
      <c r="AA4" s="12">
        <f t="shared" si="0"/>
        <v>0</v>
      </c>
      <c r="AB4" s="12">
        <v>32</v>
      </c>
      <c r="AC4" s="12">
        <f>ROUND(Y4*AB4/100,2)</f>
        <v>522.5</v>
      </c>
      <c r="AD4" s="12"/>
      <c r="AE4" s="12">
        <f t="shared" si="1"/>
        <v>0</v>
      </c>
      <c r="AF4" s="12"/>
      <c r="AG4" s="12">
        <f t="shared" si="2"/>
        <v>0</v>
      </c>
      <c r="AH4" s="12">
        <v>0</v>
      </c>
      <c r="AI4" s="12">
        <f t="shared" si="3"/>
        <v>0</v>
      </c>
      <c r="AJ4" s="12">
        <v>0</v>
      </c>
      <c r="AK4" s="12">
        <f t="shared" si="4"/>
        <v>0</v>
      </c>
      <c r="AL4" s="12">
        <v>0</v>
      </c>
      <c r="AM4" s="12">
        <f t="shared" si="5"/>
        <v>0</v>
      </c>
      <c r="AN4" s="12">
        <f>[1]REGRAS!$F$3*100</f>
        <v>50</v>
      </c>
      <c r="AO4" s="12">
        <f t="shared" si="6"/>
        <v>816.4</v>
      </c>
      <c r="AP4" s="12">
        <v>0</v>
      </c>
      <c r="AQ4" s="12">
        <f t="shared" si="7"/>
        <v>0</v>
      </c>
      <c r="AR4" s="12">
        <v>0</v>
      </c>
      <c r="AS4" s="12">
        <f t="shared" si="8"/>
        <v>0</v>
      </c>
      <c r="AT4" s="12"/>
      <c r="AU4" s="12"/>
      <c r="AV4" s="12">
        <v>0</v>
      </c>
      <c r="AW4" s="12">
        <f>IF([1]REGRAS!$P$2="SIM",ROUND(BS4/M4*1.25*AV4,2),0)</f>
        <v>0</v>
      </c>
      <c r="AX4" s="12">
        <f>IF([1]REGRAS!$P$1="SIM",'[1]JAN-REAJUSTE'!AX4,0)</f>
        <v>0</v>
      </c>
      <c r="AY4" s="12">
        <f>IF([1]REGRAS!$R$2="SIM",'[1]JAN-REAJUSTE'!AY4,0)</f>
        <v>0</v>
      </c>
      <c r="AZ4" s="12">
        <f>'[1]JAN-REAJUSTE'!AZ4</f>
        <v>0</v>
      </c>
      <c r="BA4" s="12">
        <f>'[1]JAN-REAJUSTE'!BA4</f>
        <v>0</v>
      </c>
      <c r="BB4" s="12">
        <f>'[1]JAN-REAJUSTE'!BB4</f>
        <v>0</v>
      </c>
      <c r="BC4" s="12">
        <f>'[1]JAN-REAJUSTE'!BC4</f>
        <v>0</v>
      </c>
      <c r="BD4" s="12">
        <f>'[1]JAN-REAJUSTE'!BD4</f>
        <v>0</v>
      </c>
      <c r="BE4" s="12">
        <f>'[1]JAN-REAJUSTE'!BE4</f>
        <v>0</v>
      </c>
      <c r="BF4" s="12">
        <f>'[1]JAN-REAJUSTE'!BF4</f>
        <v>0</v>
      </c>
      <c r="BG4" s="12">
        <f>'[1]JAN-REAJUSTE'!BG4</f>
        <v>0</v>
      </c>
      <c r="BH4" s="12">
        <f>'[1]JAN-REAJUSTE'!BH4</f>
        <v>0</v>
      </c>
      <c r="BI4" s="12">
        <f>IF([1]REGRAS!$R$1="SIM",'[1]JAN-REAJUSTE'!BI4,0)</f>
        <v>0</v>
      </c>
      <c r="BJ4" s="12">
        <f>'[1]JAN-REAJUSTE'!BJ4</f>
        <v>0</v>
      </c>
      <c r="BK4" s="12">
        <f>'[1]JAN-REAJUSTE'!BK4</f>
        <v>0</v>
      </c>
      <c r="BL4" s="12">
        <f>'[1]JAN-REAJUSTE'!BL4</f>
        <v>0</v>
      </c>
      <c r="BM4" s="12">
        <f>'[1]JAN-REAJUSTE'!BM4</f>
        <v>0</v>
      </c>
      <c r="BN4" s="12">
        <f>'[1]JAN-REAJUSTE'!BN4</f>
        <v>0</v>
      </c>
      <c r="BO4" s="12">
        <f>'[1]JAN-REAJUSTE'!BO4</f>
        <v>0</v>
      </c>
      <c r="BP4" s="12">
        <f>'[1]JAN-REAJUSTE'!BP4</f>
        <v>0</v>
      </c>
      <c r="BQ4" s="12">
        <v>0</v>
      </c>
      <c r="BR4" s="12">
        <f t="shared" si="9"/>
        <v>2971.7090875281806</v>
      </c>
      <c r="BS4" s="12">
        <f>SUM(AX4:BH4)+AI4+AG4+AE4+Y4+AO4+AK4+AC4+AA4+AM4</f>
        <v>2971.7090875281806</v>
      </c>
      <c r="BT4" s="12"/>
      <c r="BU4" s="12">
        <f>SUM(AW4:BI4)+AI4+AG4+AE4+Y4+AO4+AK4+AC4+AA4+AM4</f>
        <v>2971.7090875281806</v>
      </c>
      <c r="BV4" s="13">
        <f>IF(BU4&gt;$CF$1,(BU4-$CF$1)*0.14,0)</f>
        <v>74.159272253945289</v>
      </c>
      <c r="BW4" s="13"/>
      <c r="BX4" s="13">
        <f t="shared" si="10"/>
        <v>2897.5498152742352</v>
      </c>
      <c r="BY4" s="14">
        <f t="shared" si="11"/>
        <v>79.832472291135275</v>
      </c>
    </row>
    <row r="5" spans="1:84" x14ac:dyDescent="0.25">
      <c r="A5" s="9" t="s">
        <v>98</v>
      </c>
      <c r="B5" s="10">
        <v>1025801</v>
      </c>
      <c r="C5" s="10" t="s">
        <v>104</v>
      </c>
      <c r="D5" s="10" t="s">
        <v>81</v>
      </c>
      <c r="E5" s="10" t="s">
        <v>100</v>
      </c>
      <c r="F5" s="10" t="s">
        <v>83</v>
      </c>
      <c r="G5" s="10" t="s">
        <v>84</v>
      </c>
      <c r="H5" s="10" t="s">
        <v>101</v>
      </c>
      <c r="I5" s="10" t="s">
        <v>86</v>
      </c>
      <c r="J5" s="10" t="s">
        <v>87</v>
      </c>
      <c r="K5" s="10" t="s">
        <v>105</v>
      </c>
      <c r="L5" s="10">
        <v>18</v>
      </c>
      <c r="M5" s="10">
        <v>180</v>
      </c>
      <c r="N5" s="10">
        <v>117311</v>
      </c>
      <c r="O5" s="11">
        <v>31138</v>
      </c>
      <c r="P5" s="11">
        <v>21909</v>
      </c>
      <c r="Q5" s="10">
        <v>14590530368</v>
      </c>
      <c r="R5" s="10" t="s">
        <v>103</v>
      </c>
      <c r="S5" s="10">
        <v>20</v>
      </c>
      <c r="T5" s="10" t="s">
        <v>97</v>
      </c>
      <c r="U5" s="10" t="s">
        <v>91</v>
      </c>
      <c r="V5" s="10" t="s">
        <v>91</v>
      </c>
      <c r="W5" s="12">
        <f>Y5/X5*100</f>
        <v>1315.0909227197944</v>
      </c>
      <c r="X5" s="12">
        <v>70</v>
      </c>
      <c r="Y5" s="12">
        <f>[1]REGRAS!$K$17*X5/100</f>
        <v>920.56364590385613</v>
      </c>
      <c r="Z5" s="12">
        <v>0</v>
      </c>
      <c r="AA5" s="12">
        <f t="shared" si="0"/>
        <v>0</v>
      </c>
      <c r="AB5" s="12">
        <v>17</v>
      </c>
      <c r="AC5" s="12">
        <f>ROUND(W5*AB5/100,2)</f>
        <v>223.57</v>
      </c>
      <c r="AD5" s="12">
        <v>20</v>
      </c>
      <c r="AE5" s="12">
        <f t="shared" si="1"/>
        <v>184.11</v>
      </c>
      <c r="AF5" s="12"/>
      <c r="AG5" s="12">
        <f t="shared" si="2"/>
        <v>0</v>
      </c>
      <c r="AH5" s="12">
        <v>0</v>
      </c>
      <c r="AI5" s="12">
        <f t="shared" si="3"/>
        <v>0</v>
      </c>
      <c r="AJ5" s="12">
        <v>0</v>
      </c>
      <c r="AK5" s="12">
        <f t="shared" si="4"/>
        <v>0</v>
      </c>
      <c r="AL5" s="12">
        <v>0</v>
      </c>
      <c r="AM5" s="12">
        <f t="shared" si="5"/>
        <v>0</v>
      </c>
      <c r="AN5" s="12">
        <v>0</v>
      </c>
      <c r="AO5" s="12">
        <f t="shared" si="6"/>
        <v>0</v>
      </c>
      <c r="AP5" s="12">
        <v>0</v>
      </c>
      <c r="AQ5" s="12">
        <f t="shared" si="7"/>
        <v>0</v>
      </c>
      <c r="AR5" s="12">
        <v>0</v>
      </c>
      <c r="AS5" s="12">
        <f t="shared" si="8"/>
        <v>0</v>
      </c>
      <c r="AT5" s="12"/>
      <c r="AU5" s="12"/>
      <c r="AV5" s="12">
        <v>0</v>
      </c>
      <c r="AW5" s="12">
        <f>IF([1]REGRAS!$P$2="SIM",ROUND(BS5/M5*1.25*AV5,2),0)</f>
        <v>0</v>
      </c>
      <c r="AX5" s="12">
        <f>IF([1]REGRAS!$P$1="SIM",'[1]JAN-REAJUSTE'!AX5,0)</f>
        <v>340.89769600000005</v>
      </c>
      <c r="AY5" s="12">
        <f>IF([1]REGRAS!$R$2="SIM",'[1]JAN-REAJUSTE'!AY5,0)</f>
        <v>0</v>
      </c>
      <c r="AZ5" s="12">
        <f>'[1]JAN-REAJUSTE'!AZ5</f>
        <v>0</v>
      </c>
      <c r="BA5" s="12">
        <f>'[1]JAN-REAJUSTE'!BA5</f>
        <v>0</v>
      </c>
      <c r="BB5" s="12">
        <f>'[1]JAN-REAJUSTE'!BB5</f>
        <v>0</v>
      </c>
      <c r="BC5" s="12">
        <f>'[1]JAN-REAJUSTE'!BC5</f>
        <v>0</v>
      </c>
      <c r="BD5" s="12">
        <f>'[1]JAN-REAJUSTE'!BD5</f>
        <v>0</v>
      </c>
      <c r="BE5" s="12">
        <f>'[1]JAN-REAJUSTE'!BE5</f>
        <v>0</v>
      </c>
      <c r="BF5" s="12">
        <f>'[1]JAN-REAJUSTE'!BF5</f>
        <v>0</v>
      </c>
      <c r="BG5" s="12">
        <f>'[1]JAN-REAJUSTE'!BG5</f>
        <v>0</v>
      </c>
      <c r="BH5" s="12">
        <f>'[1]JAN-REAJUSTE'!BH5</f>
        <v>0</v>
      </c>
      <c r="BI5" s="12">
        <f>IF([1]REGRAS!$R$1="SIM",'[1]JAN-REAJUSTE'!BI5,0)</f>
        <v>43.532585000000005</v>
      </c>
      <c r="BJ5" s="12">
        <f>'[1]JAN-REAJUSTE'!BJ5</f>
        <v>0</v>
      </c>
      <c r="BK5" s="12">
        <f>'[1]JAN-REAJUSTE'!BK5</f>
        <v>0</v>
      </c>
      <c r="BL5" s="12">
        <f>'[1]JAN-REAJUSTE'!BL5</f>
        <v>0</v>
      </c>
      <c r="BM5" s="12">
        <f>'[1]JAN-REAJUSTE'!BM5</f>
        <v>0</v>
      </c>
      <c r="BN5" s="12">
        <f>'[1]JAN-REAJUSTE'!BN5</f>
        <v>0</v>
      </c>
      <c r="BO5" s="12">
        <f>'[1]JAN-REAJUSTE'!BO5</f>
        <v>0</v>
      </c>
      <c r="BP5" s="12">
        <f>'[1]JAN-REAJUSTE'!BP5</f>
        <v>0</v>
      </c>
      <c r="BQ5" s="12">
        <v>0</v>
      </c>
      <c r="BR5" s="12">
        <f t="shared" si="9"/>
        <v>1712.673926903856</v>
      </c>
      <c r="BS5" s="12">
        <f>SUM(AX5:BH5)+AI5+AG5+AE5+Y5+AO5+AK5+AC5+AA5+AM5</f>
        <v>1669.1413419038561</v>
      </c>
      <c r="BT5" s="12"/>
      <c r="BU5" s="12">
        <f>SUM(AW5:BI5)+AI5+AG5+AE5+Y5+AO5+AK5+AC5+AA5+AM5</f>
        <v>1712.673926903856</v>
      </c>
      <c r="BV5" s="13">
        <f>IF(BU5&gt;$CF$1,(BU5-$CF$1)*0.14,0)</f>
        <v>0</v>
      </c>
      <c r="BW5" s="13"/>
      <c r="BX5" s="13">
        <f t="shared" si="10"/>
        <v>1712.673926903856</v>
      </c>
      <c r="BY5" s="14">
        <f t="shared" si="11"/>
        <v>0</v>
      </c>
    </row>
    <row r="6" spans="1:84" x14ac:dyDescent="0.25">
      <c r="A6" s="9" t="s">
        <v>79</v>
      </c>
      <c r="B6" s="10">
        <v>1147901</v>
      </c>
      <c r="C6" s="10" t="s">
        <v>106</v>
      </c>
      <c r="D6" s="10" t="s">
        <v>81</v>
      </c>
      <c r="E6" s="10" t="s">
        <v>82</v>
      </c>
      <c r="F6" s="10" t="s">
        <v>83</v>
      </c>
      <c r="G6" s="10" t="s">
        <v>84</v>
      </c>
      <c r="H6" s="10" t="s">
        <v>85</v>
      </c>
      <c r="I6" s="10" t="s">
        <v>86</v>
      </c>
      <c r="J6" s="10" t="s">
        <v>107</v>
      </c>
      <c r="K6" s="10" t="s">
        <v>102</v>
      </c>
      <c r="L6" s="10">
        <v>30</v>
      </c>
      <c r="M6" s="10">
        <v>240</v>
      </c>
      <c r="N6" s="10">
        <v>198368</v>
      </c>
      <c r="O6" s="11">
        <v>31005</v>
      </c>
      <c r="P6" s="11">
        <v>22514</v>
      </c>
      <c r="Q6" s="10">
        <v>16904176334</v>
      </c>
      <c r="R6" s="10" t="s">
        <v>89</v>
      </c>
      <c r="S6" s="10">
        <v>1</v>
      </c>
      <c r="T6" s="10" t="s">
        <v>90</v>
      </c>
      <c r="U6" s="10" t="s">
        <v>91</v>
      </c>
      <c r="V6" s="10" t="s">
        <v>92</v>
      </c>
      <c r="W6" s="12">
        <f t="shared" ref="W6:W38" si="12">Y6</f>
        <v>2356.5400899743436</v>
      </c>
      <c r="X6" s="12">
        <v>240</v>
      </c>
      <c r="Y6" s="12">
        <f>[1]REGRAS!$M$29</f>
        <v>2356.5400899743436</v>
      </c>
      <c r="Z6" s="12">
        <v>15</v>
      </c>
      <c r="AA6" s="12">
        <f t="shared" si="0"/>
        <v>353.48</v>
      </c>
      <c r="AB6" s="12">
        <v>35</v>
      </c>
      <c r="AC6" s="12">
        <f t="shared" ref="AC6:AC38" si="13">ROUND(Y6*AB6/100,2)</f>
        <v>824.79</v>
      </c>
      <c r="AD6" s="12"/>
      <c r="AE6" s="12">
        <f t="shared" si="1"/>
        <v>0</v>
      </c>
      <c r="AF6" s="12"/>
      <c r="AG6" s="12">
        <f t="shared" si="2"/>
        <v>0</v>
      </c>
      <c r="AH6" s="12">
        <v>0</v>
      </c>
      <c r="AI6" s="12">
        <f t="shared" si="3"/>
        <v>0</v>
      </c>
      <c r="AJ6" s="12">
        <v>0</v>
      </c>
      <c r="AK6" s="12">
        <f t="shared" si="4"/>
        <v>0</v>
      </c>
      <c r="AL6" s="12">
        <v>0</v>
      </c>
      <c r="AM6" s="12">
        <f t="shared" si="5"/>
        <v>0</v>
      </c>
      <c r="AN6" s="12">
        <f>[1]REGRAS!$F$3*100</f>
        <v>50</v>
      </c>
      <c r="AO6" s="12">
        <f t="shared" si="6"/>
        <v>1178.27</v>
      </c>
      <c r="AP6" s="12">
        <v>0</v>
      </c>
      <c r="AQ6" s="12">
        <f t="shared" si="7"/>
        <v>0</v>
      </c>
      <c r="AR6" s="12">
        <v>0</v>
      </c>
      <c r="AS6" s="12">
        <f t="shared" si="8"/>
        <v>0</v>
      </c>
      <c r="AT6" s="12">
        <v>0</v>
      </c>
      <c r="AU6" s="12">
        <f>ROUND(BT6/M6*1.5*1.2*AT6,2)</f>
        <v>0</v>
      </c>
      <c r="AV6" s="12">
        <v>60</v>
      </c>
      <c r="AW6" s="12">
        <f>IF([1]REGRAS!$P$2="SIM",ROUND(BS6/M6*1.25*AV6,2),0)</f>
        <v>1472.84</v>
      </c>
      <c r="AX6" s="12">
        <f>IF([1]REGRAS!$P$1="SIM",'[1]JAN-REAJUSTE'!AX6,0)</f>
        <v>0</v>
      </c>
      <c r="AY6" s="12">
        <f>IF([1]REGRAS!$R$2="SIM",'[1]JAN-REAJUSTE'!AY6,0)</f>
        <v>0</v>
      </c>
      <c r="AZ6" s="12">
        <f>'[1]JAN-REAJUSTE'!AZ6</f>
        <v>0</v>
      </c>
      <c r="BA6" s="12">
        <f>'[1]JAN-REAJUSTE'!BA6</f>
        <v>0</v>
      </c>
      <c r="BB6" s="12">
        <f>'[1]JAN-REAJUSTE'!BB6</f>
        <v>0</v>
      </c>
      <c r="BC6" s="12">
        <f>'[1]JAN-REAJUSTE'!BC6</f>
        <v>0</v>
      </c>
      <c r="BD6" s="12">
        <f>'[1]JAN-REAJUSTE'!BD6</f>
        <v>0</v>
      </c>
      <c r="BE6" s="12">
        <f>'[1]JAN-REAJUSTE'!BE6</f>
        <v>0</v>
      </c>
      <c r="BF6" s="12">
        <f>'[1]JAN-REAJUSTE'!BF6</f>
        <v>0</v>
      </c>
      <c r="BG6" s="12">
        <f>'[1]JAN-REAJUSTE'!BG6</f>
        <v>0</v>
      </c>
      <c r="BH6" s="12">
        <f>'[1]JAN-REAJUSTE'!BH6</f>
        <v>3377.081275</v>
      </c>
      <c r="BI6" s="12">
        <f>IF([1]REGRAS!$R$1="SIM",'[1]JAN-REAJUSTE'!BI6,0)</f>
        <v>0</v>
      </c>
      <c r="BJ6" s="12">
        <f>'[1]JAN-REAJUSTE'!BJ6</f>
        <v>0</v>
      </c>
      <c r="BK6" s="12">
        <f>'[1]JAN-REAJUSTE'!BK6</f>
        <v>0</v>
      </c>
      <c r="BL6" s="12">
        <f>'[1]JAN-REAJUSTE'!BL6</f>
        <v>0</v>
      </c>
      <c r="BM6" s="12">
        <f>'[1]JAN-REAJUSTE'!BM6</f>
        <v>0</v>
      </c>
      <c r="BN6" s="12">
        <f>'[1]JAN-REAJUSTE'!BN6</f>
        <v>0</v>
      </c>
      <c r="BO6" s="12">
        <f>'[1]JAN-REAJUSTE'!BO6</f>
        <v>0</v>
      </c>
      <c r="BP6" s="12">
        <f>'[1]JAN-REAJUSTE'!BP6</f>
        <v>0</v>
      </c>
      <c r="BQ6" s="12">
        <f>BV6</f>
        <v>1338.8201910964078</v>
      </c>
      <c r="BR6" s="12">
        <f t="shared" si="9"/>
        <v>10901.82155607075</v>
      </c>
      <c r="BS6" s="12">
        <f>SUM(AX6)+AI6+AG6+AE6+Y6+AO6+AK6+AC6+AA6+AM6</f>
        <v>4713.0800899743426</v>
      </c>
      <c r="BT6" s="12">
        <f>SUM(AW6:BH6)+AI6+AG6+AE6+Y6+AO6+AK6+AC6+AA6+AM6</f>
        <v>9563.0013649743414</v>
      </c>
      <c r="BU6" s="12">
        <f>SUM(AW6:BI6)+AI6+AG6+AE6+Y6+AO6+AK6+AC6+AA6</f>
        <v>9563.0013649743414</v>
      </c>
      <c r="BV6" s="13">
        <f>BU6*0.14</f>
        <v>1338.8201910964078</v>
      </c>
      <c r="BW6" s="13">
        <f>BU6*0.28</f>
        <v>2677.6403821928157</v>
      </c>
      <c r="BX6" s="13">
        <f t="shared" si="10"/>
        <v>9563.0013649743432</v>
      </c>
      <c r="BY6" s="14">
        <f t="shared" si="11"/>
        <v>1760.4653753679445</v>
      </c>
    </row>
    <row r="7" spans="1:84" x14ac:dyDescent="0.25">
      <c r="A7" s="9" t="s">
        <v>98</v>
      </c>
      <c r="B7" s="10">
        <v>1172401</v>
      </c>
      <c r="C7" s="10" t="s">
        <v>108</v>
      </c>
      <c r="D7" s="10" t="s">
        <v>81</v>
      </c>
      <c r="E7" s="10" t="s">
        <v>100</v>
      </c>
      <c r="F7" s="10" t="s">
        <v>83</v>
      </c>
      <c r="G7" s="10" t="s">
        <v>84</v>
      </c>
      <c r="H7" s="10" t="s">
        <v>101</v>
      </c>
      <c r="I7" s="10" t="s">
        <v>86</v>
      </c>
      <c r="J7" s="10" t="s">
        <v>107</v>
      </c>
      <c r="K7" s="10" t="s">
        <v>88</v>
      </c>
      <c r="L7" s="10">
        <v>24</v>
      </c>
      <c r="M7" s="10">
        <v>240</v>
      </c>
      <c r="N7" s="10">
        <v>176148</v>
      </c>
      <c r="O7" s="11">
        <v>31050</v>
      </c>
      <c r="P7" s="11">
        <v>20249</v>
      </c>
      <c r="Q7" s="10">
        <v>17063418300</v>
      </c>
      <c r="R7" s="10" t="s">
        <v>103</v>
      </c>
      <c r="S7" s="10">
        <v>20</v>
      </c>
      <c r="T7" s="10" t="s">
        <v>97</v>
      </c>
      <c r="U7" s="10" t="s">
        <v>91</v>
      </c>
      <c r="V7" s="10" t="s">
        <v>91</v>
      </c>
      <c r="W7" s="12">
        <f t="shared" si="12"/>
        <v>2032.7532991324997</v>
      </c>
      <c r="X7" s="12">
        <v>240</v>
      </c>
      <c r="Y7" s="12">
        <f>[1]REGRAS!$L$29</f>
        <v>2032.7532991324997</v>
      </c>
      <c r="Z7" s="12">
        <v>0</v>
      </c>
      <c r="AA7" s="12">
        <f t="shared" si="0"/>
        <v>0</v>
      </c>
      <c r="AB7" s="12">
        <v>32</v>
      </c>
      <c r="AC7" s="12">
        <f t="shared" si="13"/>
        <v>650.48</v>
      </c>
      <c r="AD7" s="12"/>
      <c r="AE7" s="12">
        <f t="shared" si="1"/>
        <v>0</v>
      </c>
      <c r="AF7" s="12"/>
      <c r="AG7" s="12">
        <f t="shared" si="2"/>
        <v>0</v>
      </c>
      <c r="AH7" s="12">
        <v>0</v>
      </c>
      <c r="AI7" s="12">
        <f t="shared" si="3"/>
        <v>0</v>
      </c>
      <c r="AJ7" s="12">
        <v>0</v>
      </c>
      <c r="AK7" s="12">
        <f t="shared" si="4"/>
        <v>0</v>
      </c>
      <c r="AL7" s="12">
        <v>0</v>
      </c>
      <c r="AM7" s="12">
        <f t="shared" si="5"/>
        <v>0</v>
      </c>
      <c r="AN7" s="12">
        <f>[1]REGRAS!$F$3*100</f>
        <v>50</v>
      </c>
      <c r="AO7" s="12">
        <f t="shared" si="6"/>
        <v>1016.38</v>
      </c>
      <c r="AP7" s="12">
        <v>0</v>
      </c>
      <c r="AQ7" s="12">
        <f t="shared" si="7"/>
        <v>0</v>
      </c>
      <c r="AR7" s="12">
        <v>0</v>
      </c>
      <c r="AS7" s="12">
        <f t="shared" si="8"/>
        <v>0</v>
      </c>
      <c r="AT7" s="12"/>
      <c r="AU7" s="12"/>
      <c r="AV7" s="12">
        <v>0</v>
      </c>
      <c r="AW7" s="12">
        <f>IF([1]REGRAS!$P$2="SIM",ROUND(BS7/M7*1.25*AV7,2),0)</f>
        <v>0</v>
      </c>
      <c r="AX7" s="12">
        <f>IF([1]REGRAS!$P$1="SIM",'[1]JAN-REAJUSTE'!AX7,0)</f>
        <v>0</v>
      </c>
      <c r="AY7" s="12">
        <f>IF([1]REGRAS!$R$2="SIM",'[1]JAN-REAJUSTE'!AY7,0)</f>
        <v>0</v>
      </c>
      <c r="AZ7" s="12">
        <f>'[1]JAN-REAJUSTE'!AZ7</f>
        <v>0</v>
      </c>
      <c r="BA7" s="12">
        <f>'[1]JAN-REAJUSTE'!BA7</f>
        <v>2233.4596379999998</v>
      </c>
      <c r="BB7" s="12">
        <f>'[1]JAN-REAJUSTE'!BB7</f>
        <v>0</v>
      </c>
      <c r="BC7" s="12">
        <f>'[1]JAN-REAJUSTE'!BC7</f>
        <v>0</v>
      </c>
      <c r="BD7" s="12">
        <f>'[1]JAN-REAJUSTE'!BD7</f>
        <v>0</v>
      </c>
      <c r="BE7" s="12">
        <f>'[1]JAN-REAJUSTE'!BE7</f>
        <v>0</v>
      </c>
      <c r="BF7" s="12">
        <f>'[1]JAN-REAJUSTE'!BF7</f>
        <v>0</v>
      </c>
      <c r="BG7" s="12">
        <f>'[1]JAN-REAJUSTE'!BG7</f>
        <v>0</v>
      </c>
      <c r="BH7" s="12">
        <f>'[1]JAN-REAJUSTE'!BH7</f>
        <v>0</v>
      </c>
      <c r="BI7" s="12">
        <f>IF([1]REGRAS!$R$1="SIM",'[1]JAN-REAJUSTE'!BI7,0)</f>
        <v>0</v>
      </c>
      <c r="BJ7" s="12">
        <f>'[1]JAN-REAJUSTE'!BJ7</f>
        <v>0</v>
      </c>
      <c r="BK7" s="12">
        <f>'[1]JAN-REAJUSTE'!BK7</f>
        <v>0</v>
      </c>
      <c r="BL7" s="12">
        <f>'[1]JAN-REAJUSTE'!BL7</f>
        <v>0</v>
      </c>
      <c r="BM7" s="12">
        <f>'[1]JAN-REAJUSTE'!BM7</f>
        <v>0</v>
      </c>
      <c r="BN7" s="12">
        <f>'[1]JAN-REAJUSTE'!BN7</f>
        <v>0</v>
      </c>
      <c r="BO7" s="12">
        <f>'[1]JAN-REAJUSTE'!BO7</f>
        <v>0</v>
      </c>
      <c r="BP7" s="12">
        <f>'[1]JAN-REAJUSTE'!BP7</f>
        <v>0</v>
      </c>
      <c r="BQ7" s="12">
        <v>0</v>
      </c>
      <c r="BR7" s="12">
        <f t="shared" si="9"/>
        <v>5933.0729371324996</v>
      </c>
      <c r="BS7" s="12">
        <f t="shared" ref="BS7:BS70" si="14">SUM(AX7:BH7)+AI7+AG7+AE7+Y7+AO7+AK7+AC7+AA7+AM7</f>
        <v>5933.0729371324996</v>
      </c>
      <c r="BT7" s="12"/>
      <c r="BU7" s="12">
        <f>SUM(AW7:BI7)+AI7+AG7+AE7+Y7+AO7+AK7+AC7+AA7+AM7</f>
        <v>5933.0729371324996</v>
      </c>
      <c r="BV7" s="13">
        <f>IF(BU7&gt;$CF$1,(BU7-$CF$1)*0.14,0)</f>
        <v>488.75021119855001</v>
      </c>
      <c r="BW7" s="13"/>
      <c r="BX7" s="13">
        <f t="shared" si="10"/>
        <v>5444.3227259339492</v>
      </c>
      <c r="BY7" s="14">
        <f t="shared" si="11"/>
        <v>627.8287496318361</v>
      </c>
    </row>
    <row r="8" spans="1:84" x14ac:dyDescent="0.25">
      <c r="A8" s="9" t="s">
        <v>98</v>
      </c>
      <c r="B8" s="10">
        <v>1233501</v>
      </c>
      <c r="C8" s="10" t="s">
        <v>109</v>
      </c>
      <c r="D8" s="10" t="s">
        <v>81</v>
      </c>
      <c r="E8" s="10" t="s">
        <v>100</v>
      </c>
      <c r="F8" s="10" t="s">
        <v>83</v>
      </c>
      <c r="G8" s="10" t="s">
        <v>84</v>
      </c>
      <c r="H8" s="10" t="s">
        <v>101</v>
      </c>
      <c r="I8" s="10" t="s">
        <v>86</v>
      </c>
      <c r="J8" s="10" t="s">
        <v>107</v>
      </c>
      <c r="K8" s="10" t="s">
        <v>102</v>
      </c>
      <c r="L8" s="10">
        <v>29</v>
      </c>
      <c r="M8" s="10">
        <v>240</v>
      </c>
      <c r="N8" s="10">
        <v>194478</v>
      </c>
      <c r="O8" s="11">
        <v>29955</v>
      </c>
      <c r="P8" s="11">
        <v>22610</v>
      </c>
      <c r="Q8" s="10">
        <v>19098324304</v>
      </c>
      <c r="R8" s="10" t="s">
        <v>103</v>
      </c>
      <c r="S8" s="10">
        <v>20</v>
      </c>
      <c r="T8" s="10" t="s">
        <v>90</v>
      </c>
      <c r="U8" s="10" t="s">
        <v>91</v>
      </c>
      <c r="V8" s="10" t="s">
        <v>91</v>
      </c>
      <c r="W8" s="12">
        <f t="shared" si="12"/>
        <v>2310.3334215434738</v>
      </c>
      <c r="X8" s="12">
        <v>240</v>
      </c>
      <c r="Y8" s="12">
        <f>[1]REGRAS!$M$28</f>
        <v>2310.3334215434738</v>
      </c>
      <c r="Z8" s="12">
        <v>8</v>
      </c>
      <c r="AA8" s="12">
        <f t="shared" si="0"/>
        <v>184.83</v>
      </c>
      <c r="AB8" s="12">
        <v>35</v>
      </c>
      <c r="AC8" s="12">
        <f t="shared" si="13"/>
        <v>808.62</v>
      </c>
      <c r="AD8" s="12"/>
      <c r="AE8" s="12">
        <f t="shared" si="1"/>
        <v>0</v>
      </c>
      <c r="AF8" s="12"/>
      <c r="AG8" s="12">
        <f t="shared" si="2"/>
        <v>0</v>
      </c>
      <c r="AH8" s="12">
        <v>0</v>
      </c>
      <c r="AI8" s="12">
        <f t="shared" si="3"/>
        <v>0</v>
      </c>
      <c r="AJ8" s="12">
        <v>0</v>
      </c>
      <c r="AK8" s="12">
        <f t="shared" si="4"/>
        <v>0</v>
      </c>
      <c r="AL8" s="12">
        <v>0</v>
      </c>
      <c r="AM8" s="12">
        <f t="shared" si="5"/>
        <v>0</v>
      </c>
      <c r="AN8" s="12">
        <f>[1]REGRAS!$F$3*100</f>
        <v>50</v>
      </c>
      <c r="AO8" s="12">
        <f t="shared" si="6"/>
        <v>1155.17</v>
      </c>
      <c r="AP8" s="12">
        <v>0</v>
      </c>
      <c r="AQ8" s="12">
        <f t="shared" si="7"/>
        <v>0</v>
      </c>
      <c r="AR8" s="12">
        <v>0</v>
      </c>
      <c r="AS8" s="12">
        <f t="shared" si="8"/>
        <v>0</v>
      </c>
      <c r="AT8" s="12"/>
      <c r="AU8" s="12"/>
      <c r="AV8" s="12">
        <v>0</v>
      </c>
      <c r="AW8" s="12">
        <f>IF([1]REGRAS!$P$2="SIM",ROUND(BS8/M8*1.25*AV8,2),0)</f>
        <v>0</v>
      </c>
      <c r="AX8" s="12">
        <f>IF([1]REGRAS!$P$1="SIM",'[1]JAN-REAJUSTE'!AX8,0)</f>
        <v>0</v>
      </c>
      <c r="AY8" s="12">
        <f>IF([1]REGRAS!$R$2="SIM",'[1]JAN-REAJUSTE'!AY8,0)</f>
        <v>0</v>
      </c>
      <c r="AZ8" s="12">
        <f>'[1]JAN-REAJUSTE'!AZ8</f>
        <v>0</v>
      </c>
      <c r="BA8" s="12">
        <f>'[1]JAN-REAJUSTE'!BA8</f>
        <v>0</v>
      </c>
      <c r="BB8" s="12">
        <f>'[1]JAN-REAJUSTE'!BB8</f>
        <v>0</v>
      </c>
      <c r="BC8" s="12">
        <f>'[1]JAN-REAJUSTE'!BC8</f>
        <v>0</v>
      </c>
      <c r="BD8" s="12">
        <f>'[1]JAN-REAJUSTE'!BD8</f>
        <v>0</v>
      </c>
      <c r="BE8" s="12">
        <f>'[1]JAN-REAJUSTE'!BE8</f>
        <v>3350.1788780000002</v>
      </c>
      <c r="BF8" s="12">
        <f>'[1]JAN-REAJUSTE'!BF8</f>
        <v>0</v>
      </c>
      <c r="BG8" s="12">
        <f>'[1]JAN-REAJUSTE'!BG8</f>
        <v>0</v>
      </c>
      <c r="BH8" s="12">
        <f>'[1]JAN-REAJUSTE'!BH8</f>
        <v>0</v>
      </c>
      <c r="BI8" s="12">
        <f>IF([1]REGRAS!$R$1="SIM",'[1]JAN-REAJUSTE'!BI8,0)</f>
        <v>338.86652800000002</v>
      </c>
      <c r="BJ8" s="12">
        <f>'[1]JAN-REAJUSTE'!BJ8</f>
        <v>0</v>
      </c>
      <c r="BK8" s="12">
        <f>'[1]JAN-REAJUSTE'!BK8</f>
        <v>0</v>
      </c>
      <c r="BL8" s="12">
        <f>'[1]JAN-REAJUSTE'!BL8</f>
        <v>0</v>
      </c>
      <c r="BM8" s="12">
        <f>'[1]JAN-REAJUSTE'!BM8</f>
        <v>0</v>
      </c>
      <c r="BN8" s="12">
        <f>'[1]JAN-REAJUSTE'!BN8</f>
        <v>0</v>
      </c>
      <c r="BO8" s="12">
        <f>'[1]JAN-REAJUSTE'!BO8</f>
        <v>0</v>
      </c>
      <c r="BP8" s="12">
        <f>'[1]JAN-REAJUSTE'!BP8</f>
        <v>0</v>
      </c>
      <c r="BQ8" s="12">
        <v>0</v>
      </c>
      <c r="BR8" s="12">
        <f t="shared" si="9"/>
        <v>8147.9988275434744</v>
      </c>
      <c r="BS8" s="12">
        <f t="shared" si="14"/>
        <v>7809.1322995434739</v>
      </c>
      <c r="BT8" s="12"/>
      <c r="BU8" s="12">
        <f>SUM(AW8:BI8)+AI8+AG8+AE8+Y8+AO8+AK8+AC8+AA8+AM8</f>
        <v>8147.9988275434744</v>
      </c>
      <c r="BV8" s="13">
        <f>IF(BU8&gt;$CF$1,(BU8-$CF$1)*0.14,0)</f>
        <v>798.83983585608644</v>
      </c>
      <c r="BW8" s="13"/>
      <c r="BX8" s="13">
        <f t="shared" si="10"/>
        <v>7349.1589916873882</v>
      </c>
      <c r="BY8" s="14">
        <f t="shared" si="11"/>
        <v>1151.6587227140317</v>
      </c>
    </row>
    <row r="9" spans="1:84" x14ac:dyDescent="0.25">
      <c r="A9" s="9" t="s">
        <v>98</v>
      </c>
      <c r="B9" s="10">
        <v>1370401</v>
      </c>
      <c r="C9" s="10" t="s">
        <v>110</v>
      </c>
      <c r="D9" s="10" t="s">
        <v>81</v>
      </c>
      <c r="E9" s="10" t="s">
        <v>100</v>
      </c>
      <c r="F9" s="10" t="s">
        <v>83</v>
      </c>
      <c r="G9" s="10" t="s">
        <v>84</v>
      </c>
      <c r="H9" s="10" t="s">
        <v>101</v>
      </c>
      <c r="I9" s="10" t="s">
        <v>86</v>
      </c>
      <c r="J9" s="10" t="s">
        <v>107</v>
      </c>
      <c r="K9" s="10" t="s">
        <v>102</v>
      </c>
      <c r="L9" s="10">
        <v>30</v>
      </c>
      <c r="M9" s="10">
        <v>240</v>
      </c>
      <c r="N9" s="10">
        <v>198368</v>
      </c>
      <c r="O9" s="11">
        <v>30175</v>
      </c>
      <c r="P9" s="11">
        <v>21604</v>
      </c>
      <c r="Q9" s="10">
        <v>21417075368</v>
      </c>
      <c r="R9" s="10" t="s">
        <v>103</v>
      </c>
      <c r="S9" s="10">
        <v>20</v>
      </c>
      <c r="T9" s="10" t="s">
        <v>97</v>
      </c>
      <c r="U9" s="10" t="s">
        <v>91</v>
      </c>
      <c r="V9" s="10" t="s">
        <v>91</v>
      </c>
      <c r="W9" s="12">
        <f t="shared" si="12"/>
        <v>2356.5400899743436</v>
      </c>
      <c r="X9" s="12">
        <v>240</v>
      </c>
      <c r="Y9" s="12">
        <f>[1]REGRAS!$M$29</f>
        <v>2356.5400899743436</v>
      </c>
      <c r="Z9" s="12">
        <v>8</v>
      </c>
      <c r="AA9" s="12">
        <f t="shared" si="0"/>
        <v>188.52</v>
      </c>
      <c r="AB9" s="12">
        <v>35</v>
      </c>
      <c r="AC9" s="12">
        <f t="shared" si="13"/>
        <v>824.79</v>
      </c>
      <c r="AD9" s="12"/>
      <c r="AE9" s="12">
        <f t="shared" si="1"/>
        <v>0</v>
      </c>
      <c r="AF9" s="12"/>
      <c r="AG9" s="12">
        <f t="shared" si="2"/>
        <v>0</v>
      </c>
      <c r="AH9" s="12">
        <v>0</v>
      </c>
      <c r="AI9" s="12">
        <f t="shared" si="3"/>
        <v>0</v>
      </c>
      <c r="AJ9" s="12">
        <v>0</v>
      </c>
      <c r="AK9" s="12">
        <f t="shared" si="4"/>
        <v>0</v>
      </c>
      <c r="AL9" s="12">
        <v>0</v>
      </c>
      <c r="AM9" s="12">
        <f t="shared" si="5"/>
        <v>0</v>
      </c>
      <c r="AN9" s="12">
        <f>[1]REGRAS!$F$3*100</f>
        <v>50</v>
      </c>
      <c r="AO9" s="12">
        <f t="shared" si="6"/>
        <v>1178.27</v>
      </c>
      <c r="AP9" s="12">
        <v>0</v>
      </c>
      <c r="AQ9" s="12">
        <f t="shared" si="7"/>
        <v>0</v>
      </c>
      <c r="AR9" s="12">
        <v>0</v>
      </c>
      <c r="AS9" s="12">
        <f t="shared" si="8"/>
        <v>0</v>
      </c>
      <c r="AT9" s="12"/>
      <c r="AU9" s="12"/>
      <c r="AV9" s="12">
        <v>0</v>
      </c>
      <c r="AW9" s="12">
        <f>IF([1]REGRAS!$P$2="SIM",ROUND(BS9/M9*1.25*AV9,2),0)</f>
        <v>0</v>
      </c>
      <c r="AX9" s="12">
        <f>IF([1]REGRAS!$P$1="SIM",'[1]JAN-REAJUSTE'!AX9,0)</f>
        <v>0</v>
      </c>
      <c r="AY9" s="12">
        <f>IF([1]REGRAS!$R$2="SIM",'[1]JAN-REAJUSTE'!AY9,0)</f>
        <v>1265.6821390000002</v>
      </c>
      <c r="AZ9" s="12">
        <f>'[1]JAN-REAJUSTE'!AZ9</f>
        <v>0</v>
      </c>
      <c r="BA9" s="12">
        <f>'[1]JAN-REAJUSTE'!BA9</f>
        <v>0</v>
      </c>
      <c r="BB9" s="12">
        <f>'[1]JAN-REAJUSTE'!BB9</f>
        <v>0</v>
      </c>
      <c r="BC9" s="12">
        <f>'[1]JAN-REAJUSTE'!BC9</f>
        <v>1302.825008</v>
      </c>
      <c r="BD9" s="12">
        <f>'[1]JAN-REAJUSTE'!BD9</f>
        <v>0</v>
      </c>
      <c r="BE9" s="12">
        <f>'[1]JAN-REAJUSTE'!BE9</f>
        <v>0</v>
      </c>
      <c r="BF9" s="12">
        <f>'[1]JAN-REAJUSTE'!BF9</f>
        <v>0</v>
      </c>
      <c r="BG9" s="12">
        <f>'[1]JAN-REAJUSTE'!BG9</f>
        <v>0</v>
      </c>
      <c r="BH9" s="12">
        <f>'[1]JAN-REAJUSTE'!BH9</f>
        <v>0</v>
      </c>
      <c r="BI9" s="12">
        <f>IF([1]REGRAS!$R$1="SIM",'[1]JAN-REAJUSTE'!BI9,0)</f>
        <v>0</v>
      </c>
      <c r="BJ9" s="12">
        <f>'[1]JAN-REAJUSTE'!BJ9</f>
        <v>0</v>
      </c>
      <c r="BK9" s="12">
        <f>'[1]JAN-REAJUSTE'!BK9</f>
        <v>0</v>
      </c>
      <c r="BL9" s="12">
        <f>'[1]JAN-REAJUSTE'!BL9</f>
        <v>0</v>
      </c>
      <c r="BM9" s="12">
        <f>'[1]JAN-REAJUSTE'!BM9</f>
        <v>0</v>
      </c>
      <c r="BN9" s="12">
        <f>'[1]JAN-REAJUSTE'!BN9</f>
        <v>0</v>
      </c>
      <c r="BO9" s="12">
        <f>'[1]JAN-REAJUSTE'!BO9</f>
        <v>0</v>
      </c>
      <c r="BP9" s="12">
        <f>'[1]JAN-REAJUSTE'!BP9</f>
        <v>0</v>
      </c>
      <c r="BQ9" s="12">
        <v>0</v>
      </c>
      <c r="BR9" s="12">
        <f t="shared" si="9"/>
        <v>7116.6272369743447</v>
      </c>
      <c r="BS9" s="12">
        <f t="shared" si="14"/>
        <v>7116.6272369743447</v>
      </c>
      <c r="BT9" s="12"/>
      <c r="BU9" s="12">
        <f>SUM(AW9:BI9)+AI9+AG9+AE9+Y9+AO9+AK9+AC9+AA9+AM9</f>
        <v>7116.6272369743447</v>
      </c>
      <c r="BV9" s="13">
        <f>IF(BU9&gt;$CF$1,(BU9-$CF$1)*0.14,0)</f>
        <v>654.44781317640832</v>
      </c>
      <c r="BW9" s="13"/>
      <c r="BX9" s="13">
        <f t="shared" si="10"/>
        <v>6462.1794237979366</v>
      </c>
      <c r="BY9" s="14">
        <f t="shared" si="11"/>
        <v>907.7393415444327</v>
      </c>
    </row>
    <row r="10" spans="1:84" x14ac:dyDescent="0.25">
      <c r="A10" s="9" t="s">
        <v>79</v>
      </c>
      <c r="B10" s="10">
        <v>1775701</v>
      </c>
      <c r="C10" s="10" t="s">
        <v>111</v>
      </c>
      <c r="D10" s="10" t="s">
        <v>81</v>
      </c>
      <c r="E10" s="10" t="s">
        <v>82</v>
      </c>
      <c r="F10" s="10" t="s">
        <v>83</v>
      </c>
      <c r="G10" s="10" t="s">
        <v>84</v>
      </c>
      <c r="H10" s="10" t="s">
        <v>85</v>
      </c>
      <c r="I10" s="10" t="s">
        <v>86</v>
      </c>
      <c r="J10" s="10" t="s">
        <v>107</v>
      </c>
      <c r="K10" s="10" t="s">
        <v>102</v>
      </c>
      <c r="L10" s="10">
        <v>29</v>
      </c>
      <c r="M10" s="10">
        <v>240</v>
      </c>
      <c r="N10" s="10">
        <v>194478</v>
      </c>
      <c r="O10" s="11">
        <v>31218</v>
      </c>
      <c r="P10" s="11">
        <v>23292</v>
      </c>
      <c r="Q10" s="10">
        <v>31103820320</v>
      </c>
      <c r="R10" s="10" t="s">
        <v>89</v>
      </c>
      <c r="S10" s="10">
        <v>1</v>
      </c>
      <c r="T10" s="10" t="s">
        <v>97</v>
      </c>
      <c r="U10" s="10" t="s">
        <v>91</v>
      </c>
      <c r="V10" s="10" t="s">
        <v>92</v>
      </c>
      <c r="W10" s="12">
        <f t="shared" si="12"/>
        <v>2310.3334215434738</v>
      </c>
      <c r="X10" s="12">
        <v>240</v>
      </c>
      <c r="Y10" s="12">
        <f>[1]REGRAS!$M$28</f>
        <v>2310.3334215434738</v>
      </c>
      <c r="Z10" s="12">
        <v>15</v>
      </c>
      <c r="AA10" s="12">
        <f t="shared" si="0"/>
        <v>346.55</v>
      </c>
      <c r="AB10" s="12">
        <v>35</v>
      </c>
      <c r="AC10" s="12">
        <f t="shared" si="13"/>
        <v>808.62</v>
      </c>
      <c r="AD10" s="12"/>
      <c r="AE10" s="12">
        <f t="shared" si="1"/>
        <v>0</v>
      </c>
      <c r="AF10" s="12"/>
      <c r="AG10" s="12">
        <f t="shared" si="2"/>
        <v>0</v>
      </c>
      <c r="AH10" s="12">
        <v>0</v>
      </c>
      <c r="AI10" s="12">
        <f t="shared" si="3"/>
        <v>0</v>
      </c>
      <c r="AJ10" s="12">
        <v>0</v>
      </c>
      <c r="AK10" s="12">
        <f t="shared" si="4"/>
        <v>0</v>
      </c>
      <c r="AL10" s="12">
        <v>0</v>
      </c>
      <c r="AM10" s="12">
        <f t="shared" si="5"/>
        <v>0</v>
      </c>
      <c r="AN10" s="12">
        <f>[1]REGRAS!$F$3*100</f>
        <v>50</v>
      </c>
      <c r="AO10" s="12">
        <f t="shared" si="6"/>
        <v>1155.17</v>
      </c>
      <c r="AP10" s="12">
        <v>0</v>
      </c>
      <c r="AQ10" s="12">
        <f t="shared" si="7"/>
        <v>0</v>
      </c>
      <c r="AR10" s="12">
        <v>0</v>
      </c>
      <c r="AS10" s="12">
        <f t="shared" si="8"/>
        <v>0</v>
      </c>
      <c r="AT10" s="12">
        <v>0</v>
      </c>
      <c r="AU10" s="12">
        <f t="shared" ref="AU10:AU38" si="15">ROUND(BT10/M10*1.5*1.2*AT10,2)</f>
        <v>0</v>
      </c>
      <c r="AV10" s="12">
        <v>0</v>
      </c>
      <c r="AW10" s="12">
        <f>IF([1]REGRAS!$P$2="SIM",ROUND(BS10/M10*1.25*AV10,2),0)</f>
        <v>0</v>
      </c>
      <c r="AX10" s="12">
        <f>IF([1]REGRAS!$P$1="SIM",'[1]JAN-REAJUSTE'!AX10,0)</f>
        <v>0</v>
      </c>
      <c r="AY10" s="12">
        <f>IF([1]REGRAS!$R$2="SIM",'[1]JAN-REAJUSTE'!AY10,0)</f>
        <v>0</v>
      </c>
      <c r="AZ10" s="12">
        <f>'[1]JAN-REAJUSTE'!AZ10</f>
        <v>930.64520900000014</v>
      </c>
      <c r="BA10" s="12">
        <f>'[1]JAN-REAJUSTE'!BA10</f>
        <v>0</v>
      </c>
      <c r="BB10" s="12">
        <f>'[1]JAN-REAJUSTE'!BB10</f>
        <v>0</v>
      </c>
      <c r="BC10" s="12">
        <f>'[1]JAN-REAJUSTE'!BC10</f>
        <v>0</v>
      </c>
      <c r="BD10" s="12">
        <f>'[1]JAN-REAJUSTE'!BD10</f>
        <v>0</v>
      </c>
      <c r="BE10" s="12">
        <f>'[1]JAN-REAJUSTE'!BE10</f>
        <v>0</v>
      </c>
      <c r="BF10" s="12">
        <f>'[1]JAN-REAJUSTE'!BF10</f>
        <v>0</v>
      </c>
      <c r="BG10" s="12">
        <f>'[1]JAN-REAJUSTE'!BG10</f>
        <v>0</v>
      </c>
      <c r="BH10" s="12">
        <f>'[1]JAN-REAJUSTE'!BH10</f>
        <v>0</v>
      </c>
      <c r="BI10" s="12">
        <f>IF([1]REGRAS!$R$1="SIM",'[1]JAN-REAJUSTE'!BI10,0)</f>
        <v>0</v>
      </c>
      <c r="BJ10" s="12">
        <f>'[1]JAN-REAJUSTE'!BJ10</f>
        <v>0</v>
      </c>
      <c r="BK10" s="12">
        <f>'[1]JAN-REAJUSTE'!BK10</f>
        <v>0</v>
      </c>
      <c r="BL10" s="12">
        <f>'[1]JAN-REAJUSTE'!BL10</f>
        <v>1786.7825210000001</v>
      </c>
      <c r="BM10" s="12">
        <f>'[1]JAN-REAJUSTE'!BM10</f>
        <v>0</v>
      </c>
      <c r="BN10" s="12">
        <f>'[1]JAN-REAJUSTE'!BN10</f>
        <v>0</v>
      </c>
      <c r="BO10" s="12">
        <f>'[1]JAN-REAJUSTE'!BO10</f>
        <v>0</v>
      </c>
      <c r="BP10" s="12">
        <f>'[1]JAN-REAJUSTE'!BP10</f>
        <v>1000</v>
      </c>
      <c r="BQ10" s="12">
        <f>BV10</f>
        <v>777.18460827608635</v>
      </c>
      <c r="BR10" s="12">
        <f t="shared" si="9"/>
        <v>9115.2857598195606</v>
      </c>
      <c r="BS10" s="12">
        <f t="shared" si="14"/>
        <v>5551.3186305434738</v>
      </c>
      <c r="BT10" s="12">
        <f t="shared" ref="BT10:BT38" si="16">SUM(AW10:BH10)+AI10+AG10+AE10+Y10+AO10+AK10+AC10+AA10+AM10</f>
        <v>5551.3186305434738</v>
      </c>
      <c r="BU10" s="12">
        <f t="shared" ref="BU10:BU38" si="17">SUM(AW10:BI10)+AI10+AG10+AE10+Y10+AO10+AK10+AC10+AA10</f>
        <v>5551.3186305434738</v>
      </c>
      <c r="BV10" s="13">
        <f>BU10*0.14</f>
        <v>777.18460827608635</v>
      </c>
      <c r="BW10" s="13">
        <f>BU10*0.28</f>
        <v>1554.3692165521727</v>
      </c>
      <c r="BX10" s="13">
        <f t="shared" si="10"/>
        <v>8338.1011515434748</v>
      </c>
      <c r="BY10" s="14">
        <f t="shared" si="11"/>
        <v>1423.6178166744558</v>
      </c>
    </row>
    <row r="11" spans="1:84" x14ac:dyDescent="0.25">
      <c r="A11" s="9" t="s">
        <v>79</v>
      </c>
      <c r="B11" s="10">
        <v>2424401</v>
      </c>
      <c r="C11" s="10" t="s">
        <v>112</v>
      </c>
      <c r="D11" s="10" t="s">
        <v>81</v>
      </c>
      <c r="E11" s="10" t="s">
        <v>113</v>
      </c>
      <c r="F11" s="10" t="s">
        <v>83</v>
      </c>
      <c r="G11" s="10" t="s">
        <v>84</v>
      </c>
      <c r="H11" s="10" t="s">
        <v>85</v>
      </c>
      <c r="I11" s="10" t="s">
        <v>86</v>
      </c>
      <c r="J11" s="10" t="s">
        <v>87</v>
      </c>
      <c r="K11" s="10" t="s">
        <v>102</v>
      </c>
      <c r="L11" s="10">
        <v>29</v>
      </c>
      <c r="M11" s="10">
        <v>180</v>
      </c>
      <c r="N11" s="10">
        <v>145858</v>
      </c>
      <c r="O11" s="11">
        <v>31152</v>
      </c>
      <c r="P11" s="11">
        <v>23382</v>
      </c>
      <c r="Q11" s="10">
        <v>21237000378</v>
      </c>
      <c r="R11" s="10" t="s">
        <v>89</v>
      </c>
      <c r="S11" s="10">
        <v>1</v>
      </c>
      <c r="T11" s="10" t="s">
        <v>97</v>
      </c>
      <c r="U11" s="10" t="s">
        <v>114</v>
      </c>
      <c r="V11" s="10" t="s">
        <v>92</v>
      </c>
      <c r="W11" s="12">
        <f t="shared" si="12"/>
        <v>1732.7500661576057</v>
      </c>
      <c r="X11" s="12">
        <v>180</v>
      </c>
      <c r="Y11" s="12">
        <f>[1]REGRAS!$M$16</f>
        <v>1732.7500661576057</v>
      </c>
      <c r="Z11" s="12">
        <v>15</v>
      </c>
      <c r="AA11" s="12">
        <f t="shared" si="0"/>
        <v>259.91000000000003</v>
      </c>
      <c r="AB11" s="12">
        <v>30</v>
      </c>
      <c r="AC11" s="12">
        <f t="shared" si="13"/>
        <v>519.83000000000004</v>
      </c>
      <c r="AD11" s="12"/>
      <c r="AE11" s="12">
        <f t="shared" si="1"/>
        <v>0</v>
      </c>
      <c r="AF11" s="12"/>
      <c r="AG11" s="12">
        <f t="shared" si="2"/>
        <v>0</v>
      </c>
      <c r="AH11" s="12">
        <v>0</v>
      </c>
      <c r="AI11" s="12">
        <f t="shared" si="3"/>
        <v>0</v>
      </c>
      <c r="AJ11" s="12">
        <v>0</v>
      </c>
      <c r="AK11" s="12">
        <f t="shared" si="4"/>
        <v>0</v>
      </c>
      <c r="AL11" s="12">
        <v>0</v>
      </c>
      <c r="AM11" s="12">
        <f t="shared" si="5"/>
        <v>0</v>
      </c>
      <c r="AN11" s="12">
        <f>[1]REGRAS!$F$3*100</f>
        <v>50</v>
      </c>
      <c r="AO11" s="12">
        <f t="shared" si="6"/>
        <v>866.38</v>
      </c>
      <c r="AP11" s="12">
        <v>0</v>
      </c>
      <c r="AQ11" s="12">
        <f t="shared" si="7"/>
        <v>0</v>
      </c>
      <c r="AR11" s="12">
        <v>0</v>
      </c>
      <c r="AS11" s="12">
        <f t="shared" si="8"/>
        <v>0</v>
      </c>
      <c r="AT11" s="12">
        <v>0</v>
      </c>
      <c r="AU11" s="12">
        <f t="shared" si="15"/>
        <v>0</v>
      </c>
      <c r="AV11" s="12">
        <v>0</v>
      </c>
      <c r="AW11" s="12">
        <f>IF([1]REGRAS!$P$2="SIM",ROUND(BS11/M11*1.25*AV11,2),0)</f>
        <v>0</v>
      </c>
      <c r="AX11" s="12">
        <f>IF([1]REGRAS!$P$1="SIM",'[1]JAN-REAJUSTE'!AX11,0)</f>
        <v>0</v>
      </c>
      <c r="AY11" s="12">
        <f>IF([1]REGRAS!$R$2="SIM",'[1]JAN-REAJUSTE'!AY11,0)</f>
        <v>0</v>
      </c>
      <c r="AZ11" s="12">
        <f>'[1]JAN-REAJUSTE'!AZ11</f>
        <v>0</v>
      </c>
      <c r="BA11" s="12">
        <f>'[1]JAN-REAJUSTE'!BA11</f>
        <v>0</v>
      </c>
      <c r="BB11" s="12">
        <f>'[1]JAN-REAJUSTE'!BB11</f>
        <v>0</v>
      </c>
      <c r="BC11" s="12">
        <f>'[1]JAN-REAJUSTE'!BC11</f>
        <v>0</v>
      </c>
      <c r="BD11" s="12">
        <f>'[1]JAN-REAJUSTE'!BD11</f>
        <v>3955.1389930000005</v>
      </c>
      <c r="BE11" s="12">
        <f>'[1]JAN-REAJUSTE'!BE11</f>
        <v>0</v>
      </c>
      <c r="BF11" s="12">
        <f>'[1]JAN-REAJUSTE'!BF11</f>
        <v>0</v>
      </c>
      <c r="BG11" s="12">
        <f>'[1]JAN-REAJUSTE'!BG11</f>
        <v>0</v>
      </c>
      <c r="BH11" s="12">
        <f>'[1]JAN-REAJUSTE'!BH11</f>
        <v>0</v>
      </c>
      <c r="BI11" s="12">
        <f>IF([1]REGRAS!$R$1="SIM",'[1]JAN-REAJUSTE'!BI11,0)</f>
        <v>0</v>
      </c>
      <c r="BJ11" s="12">
        <f>'[1]JAN-REAJUSTE'!BJ11</f>
        <v>0</v>
      </c>
      <c r="BK11" s="12">
        <f>'[1]JAN-REAJUSTE'!BK11</f>
        <v>0</v>
      </c>
      <c r="BL11" s="12">
        <f>'[1]JAN-REAJUSTE'!BL11</f>
        <v>0</v>
      </c>
      <c r="BM11" s="12">
        <f>'[1]JAN-REAJUSTE'!BM11</f>
        <v>0</v>
      </c>
      <c r="BN11" s="12">
        <f>'[1]JAN-REAJUSTE'!BN11</f>
        <v>0</v>
      </c>
      <c r="BO11" s="12">
        <f>'[1]JAN-REAJUSTE'!BO11</f>
        <v>0</v>
      </c>
      <c r="BP11" s="12">
        <f>'[1]JAN-REAJUSTE'!BP11</f>
        <v>0</v>
      </c>
      <c r="BQ11" s="12">
        <v>0</v>
      </c>
      <c r="BR11" s="12">
        <f t="shared" si="9"/>
        <v>7334.0090591576063</v>
      </c>
      <c r="BS11" s="12">
        <f t="shared" si="14"/>
        <v>7334.0090591576063</v>
      </c>
      <c r="BT11" s="12">
        <f t="shared" si="16"/>
        <v>7334.0090591576063</v>
      </c>
      <c r="BU11" s="12">
        <f t="shared" si="17"/>
        <v>7334.0090591576063</v>
      </c>
      <c r="BV11" s="13">
        <f>IF(BU11&gt;$CF$1,(BU11-$CF$1)*0.14,0)</f>
        <v>684.88126828206498</v>
      </c>
      <c r="BW11" s="13">
        <f>IF(BU11&gt;$CF$1,(BU11-$CF$1)*0.28,0)</f>
        <v>1369.76253656413</v>
      </c>
      <c r="BX11" s="13">
        <f t="shared" si="10"/>
        <v>6649.127790875541</v>
      </c>
      <c r="BY11" s="14">
        <f t="shared" si="11"/>
        <v>959.15014249077387</v>
      </c>
    </row>
    <row r="12" spans="1:84" x14ac:dyDescent="0.25">
      <c r="A12" s="9" t="s">
        <v>79</v>
      </c>
      <c r="B12" s="10">
        <v>2480302</v>
      </c>
      <c r="C12" s="10" t="s">
        <v>115</v>
      </c>
      <c r="D12" s="10" t="s">
        <v>81</v>
      </c>
      <c r="E12" s="10" t="s">
        <v>116</v>
      </c>
      <c r="F12" s="10" t="s">
        <v>83</v>
      </c>
      <c r="G12" s="10" t="s">
        <v>117</v>
      </c>
      <c r="H12" s="10" t="s">
        <v>85</v>
      </c>
      <c r="I12" s="10" t="s">
        <v>79</v>
      </c>
      <c r="J12" s="10" t="s">
        <v>87</v>
      </c>
      <c r="K12" s="10" t="s">
        <v>118</v>
      </c>
      <c r="L12" s="10">
        <v>10</v>
      </c>
      <c r="M12" s="10">
        <v>240</v>
      </c>
      <c r="N12" s="10">
        <v>131116</v>
      </c>
      <c r="O12" s="11">
        <v>37431</v>
      </c>
      <c r="P12" s="11">
        <v>26529</v>
      </c>
      <c r="Q12" s="10">
        <v>43525962304</v>
      </c>
      <c r="R12" s="10" t="s">
        <v>89</v>
      </c>
      <c r="S12" s="10">
        <v>22</v>
      </c>
      <c r="T12" s="10" t="s">
        <v>90</v>
      </c>
      <c r="U12" s="10" t="s">
        <v>91</v>
      </c>
      <c r="V12" s="10" t="s">
        <v>92</v>
      </c>
      <c r="W12" s="12">
        <f t="shared" si="12"/>
        <v>1903.8646752794521</v>
      </c>
      <c r="X12" s="12">
        <v>240</v>
      </c>
      <c r="Y12" s="12">
        <f>[1]REGRAS!$C$27</f>
        <v>1903.8646752794521</v>
      </c>
      <c r="Z12" s="12">
        <v>15</v>
      </c>
      <c r="AA12" s="12">
        <f t="shared" si="0"/>
        <v>285.58</v>
      </c>
      <c r="AB12" s="12">
        <v>20</v>
      </c>
      <c r="AC12" s="12">
        <f t="shared" si="13"/>
        <v>380.77</v>
      </c>
      <c r="AD12" s="12"/>
      <c r="AE12" s="12">
        <f t="shared" si="1"/>
        <v>0</v>
      </c>
      <c r="AF12" s="12"/>
      <c r="AG12" s="12">
        <f t="shared" si="2"/>
        <v>0</v>
      </c>
      <c r="AH12" s="12">
        <f>[1]REGRAS!$F$2*100</f>
        <v>100</v>
      </c>
      <c r="AI12" s="12">
        <f t="shared" si="3"/>
        <v>1903.86</v>
      </c>
      <c r="AJ12" s="12">
        <v>25</v>
      </c>
      <c r="AK12" s="12">
        <f t="shared" si="4"/>
        <v>475.97</v>
      </c>
      <c r="AL12" s="12">
        <f>[1]REGRAS!$F$1*100</f>
        <v>40</v>
      </c>
      <c r="AM12" s="12">
        <f t="shared" si="5"/>
        <v>761.55</v>
      </c>
      <c r="AN12" s="12">
        <f>[1]REGRAS!$F$4*100</f>
        <v>100</v>
      </c>
      <c r="AO12" s="12">
        <f t="shared" si="6"/>
        <v>1903.86</v>
      </c>
      <c r="AP12" s="12">
        <v>25</v>
      </c>
      <c r="AQ12" s="12">
        <f t="shared" si="7"/>
        <v>158.66</v>
      </c>
      <c r="AR12" s="12">
        <v>0</v>
      </c>
      <c r="AS12" s="12">
        <f t="shared" si="8"/>
        <v>0</v>
      </c>
      <c r="AT12" s="12">
        <v>0</v>
      </c>
      <c r="AU12" s="12">
        <f t="shared" si="15"/>
        <v>0</v>
      </c>
      <c r="AV12" s="12">
        <v>0</v>
      </c>
      <c r="AW12" s="12">
        <f>IF([1]REGRAS!$P$2="SIM",ROUND(BS12/M12*1.25*AV12,2),0)</f>
        <v>0</v>
      </c>
      <c r="AX12" s="12">
        <f>IF([1]REGRAS!$P$1="SIM",'[1]JAN-REAJUSTE'!AX12,0)</f>
        <v>0</v>
      </c>
      <c r="AY12" s="12">
        <f>IF([1]REGRAS!$R$2="SIM",'[1]JAN-REAJUSTE'!AY12,0)</f>
        <v>0</v>
      </c>
      <c r="AZ12" s="12">
        <f>'[1]JAN-REAJUSTE'!AZ12</f>
        <v>0</v>
      </c>
      <c r="BA12" s="12">
        <f>'[1]JAN-REAJUSTE'!BA12</f>
        <v>0</v>
      </c>
      <c r="BB12" s="12">
        <f>'[1]JAN-REAJUSTE'!BB12</f>
        <v>0</v>
      </c>
      <c r="BC12" s="12">
        <f>'[1]JAN-REAJUSTE'!BC12</f>
        <v>0</v>
      </c>
      <c r="BD12" s="12">
        <f>'[1]JAN-REAJUSTE'!BD12</f>
        <v>0</v>
      </c>
      <c r="BE12" s="12">
        <f>'[1]JAN-REAJUSTE'!BE12</f>
        <v>0</v>
      </c>
      <c r="BF12" s="12">
        <f>'[1]JAN-REAJUSTE'!BF12</f>
        <v>0</v>
      </c>
      <c r="BG12" s="12">
        <f>'[1]JAN-REAJUSTE'!BG12</f>
        <v>0</v>
      </c>
      <c r="BH12" s="12">
        <f>'[1]JAN-REAJUSTE'!BH12</f>
        <v>0</v>
      </c>
      <c r="BI12" s="12">
        <f>IF([1]REGRAS!$R$1="SIM",'[1]JAN-REAJUSTE'!BI12,0)</f>
        <v>0</v>
      </c>
      <c r="BJ12" s="12">
        <f>'[1]JAN-REAJUSTE'!BJ12</f>
        <v>0</v>
      </c>
      <c r="BK12" s="12">
        <f>'[1]JAN-REAJUSTE'!BK12</f>
        <v>0</v>
      </c>
      <c r="BL12" s="12">
        <f>'[1]JAN-REAJUSTE'!BL12</f>
        <v>0</v>
      </c>
      <c r="BM12" s="12">
        <f>'[1]JAN-REAJUSTE'!BM12</f>
        <v>0</v>
      </c>
      <c r="BN12" s="12">
        <f>'[1]JAN-REAJUSTE'!BN12</f>
        <v>0</v>
      </c>
      <c r="BO12" s="12">
        <f>'[1]JAN-REAJUSTE'!BO12</f>
        <v>0</v>
      </c>
      <c r="BP12" s="12">
        <f>'[1]JAN-REAJUSTE'!BP12</f>
        <v>0</v>
      </c>
      <c r="BQ12" s="12">
        <v>0</v>
      </c>
      <c r="BR12" s="12">
        <f t="shared" si="9"/>
        <v>7774.1146752794511</v>
      </c>
      <c r="BS12" s="12">
        <f t="shared" si="14"/>
        <v>7615.4546752794513</v>
      </c>
      <c r="BT12" s="12">
        <f t="shared" si="16"/>
        <v>7615.4546752794513</v>
      </c>
      <c r="BU12" s="12">
        <f t="shared" si="17"/>
        <v>6853.9046752794511</v>
      </c>
      <c r="BV12" s="13">
        <f t="shared" ref="BV12:BV38" si="18">BU12*0.14</f>
        <v>959.54665453912321</v>
      </c>
      <c r="BW12" s="13">
        <f t="shared" ref="BW12:BW38" si="19">BU12*0.28</f>
        <v>1919.0933090782464</v>
      </c>
      <c r="BX12" s="13">
        <f t="shared" si="10"/>
        <v>6814.5680207403275</v>
      </c>
      <c r="BY12" s="14">
        <f t="shared" si="11"/>
        <v>1004.6462057035902</v>
      </c>
    </row>
    <row r="13" spans="1:84" x14ac:dyDescent="0.25">
      <c r="A13" s="9" t="s">
        <v>79</v>
      </c>
      <c r="B13" s="10">
        <v>2549403</v>
      </c>
      <c r="C13" s="10" t="s">
        <v>119</v>
      </c>
      <c r="D13" s="10" t="s">
        <v>81</v>
      </c>
      <c r="E13" s="10" t="s">
        <v>120</v>
      </c>
      <c r="F13" s="10" t="s">
        <v>83</v>
      </c>
      <c r="G13" s="10" t="s">
        <v>117</v>
      </c>
      <c r="H13" s="10" t="s">
        <v>85</v>
      </c>
      <c r="I13" s="10" t="s">
        <v>79</v>
      </c>
      <c r="J13" s="10" t="s">
        <v>87</v>
      </c>
      <c r="K13" s="10" t="s">
        <v>121</v>
      </c>
      <c r="L13" s="10">
        <v>12</v>
      </c>
      <c r="M13" s="10">
        <v>240</v>
      </c>
      <c r="N13" s="10">
        <v>136416</v>
      </c>
      <c r="O13" s="11">
        <v>37431</v>
      </c>
      <c r="P13" s="11">
        <v>25553</v>
      </c>
      <c r="Q13" s="10">
        <v>53133188534</v>
      </c>
      <c r="R13" s="10" t="s">
        <v>89</v>
      </c>
      <c r="S13" s="10">
        <v>22</v>
      </c>
      <c r="T13" s="10" t="s">
        <v>90</v>
      </c>
      <c r="U13" s="10" t="s">
        <v>91</v>
      </c>
      <c r="V13" s="10" t="s">
        <v>92</v>
      </c>
      <c r="W13" s="12">
        <f t="shared" si="12"/>
        <v>1980.780808160742</v>
      </c>
      <c r="X13" s="12">
        <v>240</v>
      </c>
      <c r="Y13" s="12">
        <f>[1]REGRAS!$C$29</f>
        <v>1980.780808160742</v>
      </c>
      <c r="Z13" s="12">
        <v>0</v>
      </c>
      <c r="AA13" s="12">
        <f t="shared" si="0"/>
        <v>0</v>
      </c>
      <c r="AB13" s="12">
        <v>20</v>
      </c>
      <c r="AC13" s="12">
        <f t="shared" si="13"/>
        <v>396.16</v>
      </c>
      <c r="AD13" s="12"/>
      <c r="AE13" s="12">
        <f t="shared" si="1"/>
        <v>0</v>
      </c>
      <c r="AF13" s="12"/>
      <c r="AG13" s="12">
        <f t="shared" si="2"/>
        <v>0</v>
      </c>
      <c r="AH13" s="12">
        <f>[1]REGRAS!$F$2*100</f>
        <v>100</v>
      </c>
      <c r="AI13" s="12">
        <f t="shared" si="3"/>
        <v>1980.78</v>
      </c>
      <c r="AJ13" s="12">
        <v>30</v>
      </c>
      <c r="AK13" s="12">
        <f t="shared" si="4"/>
        <v>594.23</v>
      </c>
      <c r="AL13" s="12">
        <f>[1]REGRAS!$F$1*100</f>
        <v>40</v>
      </c>
      <c r="AM13" s="12">
        <f t="shared" si="5"/>
        <v>792.31</v>
      </c>
      <c r="AN13" s="12">
        <f>[1]REGRAS!$F$4*100</f>
        <v>100</v>
      </c>
      <c r="AO13" s="12">
        <f t="shared" si="6"/>
        <v>1980.78</v>
      </c>
      <c r="AP13" s="12">
        <v>119</v>
      </c>
      <c r="AQ13" s="12">
        <f t="shared" si="7"/>
        <v>766.07</v>
      </c>
      <c r="AR13" s="12">
        <v>12</v>
      </c>
      <c r="AS13" s="12">
        <f t="shared" si="8"/>
        <v>579.38</v>
      </c>
      <c r="AT13" s="12">
        <v>0</v>
      </c>
      <c r="AU13" s="12">
        <f t="shared" si="15"/>
        <v>0</v>
      </c>
      <c r="AV13" s="12">
        <v>0</v>
      </c>
      <c r="AW13" s="12">
        <f>IF([1]REGRAS!$P$2="SIM",ROUND(BS13/M13*1.25*AV13,2),0)</f>
        <v>0</v>
      </c>
      <c r="AX13" s="12">
        <f>IF([1]REGRAS!$P$1="SIM",'[1]JAN-REAJUSTE'!AX13,0)</f>
        <v>0</v>
      </c>
      <c r="AY13" s="12">
        <f>IF([1]REGRAS!$R$2="SIM",'[1]JAN-REAJUSTE'!AY13,0)</f>
        <v>0</v>
      </c>
      <c r="AZ13" s="12">
        <f>'[1]JAN-REAJUSTE'!AZ13</f>
        <v>0</v>
      </c>
      <c r="BA13" s="12">
        <f>'[1]JAN-REAJUSTE'!BA13</f>
        <v>0</v>
      </c>
      <c r="BB13" s="12">
        <f>'[1]JAN-REAJUSTE'!BB13</f>
        <v>0</v>
      </c>
      <c r="BC13" s="12">
        <f>'[1]JAN-REAJUSTE'!BC13</f>
        <v>0</v>
      </c>
      <c r="BD13" s="12">
        <f>'[1]JAN-REAJUSTE'!BD13</f>
        <v>0</v>
      </c>
      <c r="BE13" s="12">
        <f>'[1]JAN-REAJUSTE'!BE13</f>
        <v>0</v>
      </c>
      <c r="BF13" s="12">
        <f>'[1]JAN-REAJUSTE'!BF13</f>
        <v>0</v>
      </c>
      <c r="BG13" s="12">
        <f>'[1]JAN-REAJUSTE'!BG13</f>
        <v>0</v>
      </c>
      <c r="BH13" s="12">
        <f>'[1]JAN-REAJUSTE'!BH13</f>
        <v>0</v>
      </c>
      <c r="BI13" s="12">
        <f>IF([1]REGRAS!$R$1="SIM",'[1]JAN-REAJUSTE'!BI13,0)</f>
        <v>0</v>
      </c>
      <c r="BJ13" s="12">
        <f>'[1]JAN-REAJUSTE'!BJ13</f>
        <v>0</v>
      </c>
      <c r="BK13" s="12">
        <f>'[1]JAN-REAJUSTE'!BK13</f>
        <v>0</v>
      </c>
      <c r="BL13" s="12">
        <f>'[1]JAN-REAJUSTE'!BL13</f>
        <v>0</v>
      </c>
      <c r="BM13" s="12">
        <f>'[1]JAN-REAJUSTE'!BM13</f>
        <v>0</v>
      </c>
      <c r="BN13" s="12">
        <f>'[1]JAN-REAJUSTE'!BN13</f>
        <v>0</v>
      </c>
      <c r="BO13" s="12">
        <f>'[1]JAN-REAJUSTE'!BO13</f>
        <v>0</v>
      </c>
      <c r="BP13" s="12">
        <f>'[1]JAN-REAJUSTE'!BP13</f>
        <v>0</v>
      </c>
      <c r="BQ13" s="12">
        <v>0</v>
      </c>
      <c r="BR13" s="12">
        <f t="shared" si="9"/>
        <v>9070.4908081607427</v>
      </c>
      <c r="BS13" s="12">
        <f t="shared" si="14"/>
        <v>7725.040808160742</v>
      </c>
      <c r="BT13" s="12">
        <f t="shared" si="16"/>
        <v>7725.040808160742</v>
      </c>
      <c r="BU13" s="12">
        <f t="shared" si="17"/>
        <v>6932.7308081607425</v>
      </c>
      <c r="BV13" s="13">
        <f t="shared" si="18"/>
        <v>970.58231314250406</v>
      </c>
      <c r="BW13" s="13">
        <f t="shared" si="19"/>
        <v>1941.1646262850081</v>
      </c>
      <c r="BX13" s="13">
        <f t="shared" si="10"/>
        <v>8099.9084950182387</v>
      </c>
      <c r="BY13" s="14">
        <f t="shared" si="11"/>
        <v>1358.1148361300156</v>
      </c>
    </row>
    <row r="14" spans="1:84" x14ac:dyDescent="0.25">
      <c r="A14" s="9" t="s">
        <v>79</v>
      </c>
      <c r="B14" s="10">
        <v>2853902</v>
      </c>
      <c r="C14" s="10" t="s">
        <v>122</v>
      </c>
      <c r="D14" s="10" t="s">
        <v>81</v>
      </c>
      <c r="E14" s="10" t="s">
        <v>120</v>
      </c>
      <c r="F14" s="10" t="s">
        <v>83</v>
      </c>
      <c r="G14" s="10" t="s">
        <v>117</v>
      </c>
      <c r="H14" s="10" t="s">
        <v>85</v>
      </c>
      <c r="I14" s="10" t="s">
        <v>79</v>
      </c>
      <c r="J14" s="10" t="s">
        <v>87</v>
      </c>
      <c r="K14" s="10" t="s">
        <v>121</v>
      </c>
      <c r="L14" s="10">
        <v>13</v>
      </c>
      <c r="M14" s="10">
        <v>240</v>
      </c>
      <c r="N14" s="10">
        <v>139137</v>
      </c>
      <c r="O14" s="11">
        <v>37109</v>
      </c>
      <c r="P14" s="11">
        <v>29109</v>
      </c>
      <c r="Q14" s="10">
        <v>81512112372</v>
      </c>
      <c r="R14" s="10" t="s">
        <v>89</v>
      </c>
      <c r="S14" s="10">
        <v>22</v>
      </c>
      <c r="T14" s="10" t="s">
        <v>97</v>
      </c>
      <c r="U14" s="10" t="s">
        <v>91</v>
      </c>
      <c r="V14" s="10" t="s">
        <v>92</v>
      </c>
      <c r="W14" s="12">
        <f t="shared" si="12"/>
        <v>2079.8198485687794</v>
      </c>
      <c r="X14" s="12">
        <v>240</v>
      </c>
      <c r="Y14" s="12">
        <f>[1]REGRAS!$D$24</f>
        <v>2079.8198485687794</v>
      </c>
      <c r="Z14" s="12">
        <v>15</v>
      </c>
      <c r="AA14" s="12">
        <f t="shared" si="0"/>
        <v>311.97000000000003</v>
      </c>
      <c r="AB14" s="12">
        <v>21</v>
      </c>
      <c r="AC14" s="12">
        <f t="shared" si="13"/>
        <v>436.76</v>
      </c>
      <c r="AD14" s="12"/>
      <c r="AE14" s="12">
        <f t="shared" si="1"/>
        <v>0</v>
      </c>
      <c r="AF14" s="12"/>
      <c r="AG14" s="12">
        <f t="shared" si="2"/>
        <v>0</v>
      </c>
      <c r="AH14" s="12">
        <f>[1]REGRAS!$F$2*100</f>
        <v>100</v>
      </c>
      <c r="AI14" s="12">
        <f t="shared" si="3"/>
        <v>2079.8200000000002</v>
      </c>
      <c r="AJ14" s="12">
        <v>30</v>
      </c>
      <c r="AK14" s="12">
        <f t="shared" si="4"/>
        <v>623.95000000000005</v>
      </c>
      <c r="AL14" s="12">
        <f>[1]REGRAS!$F$1*100</f>
        <v>40</v>
      </c>
      <c r="AM14" s="12">
        <f t="shared" si="5"/>
        <v>831.93</v>
      </c>
      <c r="AN14" s="12">
        <f>[1]REGRAS!$F$4*100</f>
        <v>100</v>
      </c>
      <c r="AO14" s="12">
        <f t="shared" si="6"/>
        <v>2079.8200000000002</v>
      </c>
      <c r="AP14" s="12">
        <v>25</v>
      </c>
      <c r="AQ14" s="12">
        <f t="shared" si="7"/>
        <v>175.92</v>
      </c>
      <c r="AR14" s="12">
        <v>0</v>
      </c>
      <c r="AS14" s="12">
        <f t="shared" si="8"/>
        <v>0</v>
      </c>
      <c r="AT14" s="12">
        <v>0</v>
      </c>
      <c r="AU14" s="12">
        <f t="shared" si="15"/>
        <v>0</v>
      </c>
      <c r="AV14" s="12">
        <v>0</v>
      </c>
      <c r="AW14" s="12">
        <f>IF([1]REGRAS!$P$2="SIM",ROUND(BS14/M14*1.25*AV14,2),0)</f>
        <v>0</v>
      </c>
      <c r="AX14" s="12">
        <f>IF([1]REGRAS!$P$1="SIM",'[1]JAN-REAJUSTE'!AX14,0)</f>
        <v>0</v>
      </c>
      <c r="AY14" s="12">
        <f>IF([1]REGRAS!$R$2="SIM",'[1]JAN-REAJUSTE'!AY14,0)</f>
        <v>0</v>
      </c>
      <c r="AZ14" s="12">
        <f>'[1]JAN-REAJUSTE'!AZ14</f>
        <v>0</v>
      </c>
      <c r="BA14" s="12">
        <f>'[1]JAN-REAJUSTE'!BA14</f>
        <v>0</v>
      </c>
      <c r="BB14" s="12">
        <f>'[1]JAN-REAJUSTE'!BB14</f>
        <v>0</v>
      </c>
      <c r="BC14" s="12">
        <f>'[1]JAN-REAJUSTE'!BC14</f>
        <v>0</v>
      </c>
      <c r="BD14" s="12">
        <f>'[1]JAN-REAJUSTE'!BD14</f>
        <v>0</v>
      </c>
      <c r="BE14" s="12">
        <f>'[1]JAN-REAJUSTE'!BE14</f>
        <v>0</v>
      </c>
      <c r="BF14" s="12">
        <f>'[1]JAN-REAJUSTE'!BF14</f>
        <v>0</v>
      </c>
      <c r="BG14" s="12">
        <f>'[1]JAN-REAJUSTE'!BG14</f>
        <v>0</v>
      </c>
      <c r="BH14" s="12">
        <f>'[1]JAN-REAJUSTE'!BH14</f>
        <v>0</v>
      </c>
      <c r="BI14" s="12">
        <f>IF([1]REGRAS!$R$1="SIM",'[1]JAN-REAJUSTE'!BI14,0)</f>
        <v>0</v>
      </c>
      <c r="BJ14" s="12">
        <f>'[1]JAN-REAJUSTE'!BJ14</f>
        <v>0</v>
      </c>
      <c r="BK14" s="12">
        <f>'[1]JAN-REAJUSTE'!BK14</f>
        <v>0</v>
      </c>
      <c r="BL14" s="12">
        <f>'[1]JAN-REAJUSTE'!BL14</f>
        <v>0</v>
      </c>
      <c r="BM14" s="12">
        <f>'[1]JAN-REAJUSTE'!BM14</f>
        <v>0</v>
      </c>
      <c r="BN14" s="12">
        <f>'[1]JAN-REAJUSTE'!BN14</f>
        <v>0</v>
      </c>
      <c r="BO14" s="12">
        <f>'[1]JAN-REAJUSTE'!BO14</f>
        <v>0</v>
      </c>
      <c r="BP14" s="12">
        <f>'[1]JAN-REAJUSTE'!BP14</f>
        <v>0</v>
      </c>
      <c r="BQ14" s="12">
        <v>0</v>
      </c>
      <c r="BR14" s="12">
        <f t="shared" si="9"/>
        <v>8619.9898485687809</v>
      </c>
      <c r="BS14" s="12">
        <f t="shared" si="14"/>
        <v>8444.0698485687808</v>
      </c>
      <c r="BT14" s="12">
        <f t="shared" si="16"/>
        <v>8444.0698485687808</v>
      </c>
      <c r="BU14" s="12">
        <f t="shared" si="17"/>
        <v>7612.1398485687805</v>
      </c>
      <c r="BV14" s="13">
        <f t="shared" si="18"/>
        <v>1065.6995787996293</v>
      </c>
      <c r="BW14" s="13">
        <f t="shared" si="19"/>
        <v>2131.3991575992586</v>
      </c>
      <c r="BX14" s="13">
        <f t="shared" si="10"/>
        <v>7554.2902697691516</v>
      </c>
      <c r="BY14" s="14">
        <f t="shared" si="11"/>
        <v>1208.0698241865166</v>
      </c>
    </row>
    <row r="15" spans="1:84" x14ac:dyDescent="0.25">
      <c r="A15" s="9" t="s">
        <v>79</v>
      </c>
      <c r="B15" s="10">
        <v>2977402</v>
      </c>
      <c r="C15" s="10" t="s">
        <v>123</v>
      </c>
      <c r="D15" s="10" t="s">
        <v>81</v>
      </c>
      <c r="E15" s="10" t="s">
        <v>124</v>
      </c>
      <c r="F15" s="10" t="s">
        <v>83</v>
      </c>
      <c r="G15" s="10" t="s">
        <v>117</v>
      </c>
      <c r="H15" s="10" t="s">
        <v>85</v>
      </c>
      <c r="I15" s="10" t="s">
        <v>79</v>
      </c>
      <c r="J15" s="10" t="s">
        <v>87</v>
      </c>
      <c r="K15" s="10" t="s">
        <v>118</v>
      </c>
      <c r="L15" s="10">
        <v>11</v>
      </c>
      <c r="M15" s="10">
        <v>240</v>
      </c>
      <c r="N15" s="10">
        <v>133738</v>
      </c>
      <c r="O15" s="11">
        <v>37431</v>
      </c>
      <c r="P15" s="11">
        <v>27442</v>
      </c>
      <c r="Q15" s="10">
        <v>41948238349</v>
      </c>
      <c r="R15" s="10" t="s">
        <v>89</v>
      </c>
      <c r="S15" s="10">
        <v>22</v>
      </c>
      <c r="T15" s="10" t="s">
        <v>97</v>
      </c>
      <c r="U15" s="10" t="s">
        <v>91</v>
      </c>
      <c r="V15" s="10" t="s">
        <v>92</v>
      </c>
      <c r="W15" s="12">
        <f t="shared" si="12"/>
        <v>1941.9419687850411</v>
      </c>
      <c r="X15" s="12">
        <v>240</v>
      </c>
      <c r="Y15" s="12">
        <f>[1]REGRAS!$C$28</f>
        <v>1941.9419687850411</v>
      </c>
      <c r="Z15" s="12">
        <v>10</v>
      </c>
      <c r="AA15" s="12">
        <f t="shared" si="0"/>
        <v>194.19</v>
      </c>
      <c r="AB15" s="12">
        <v>20</v>
      </c>
      <c r="AC15" s="12">
        <f t="shared" si="13"/>
        <v>388.39</v>
      </c>
      <c r="AD15" s="12"/>
      <c r="AE15" s="12">
        <f t="shared" si="1"/>
        <v>0</v>
      </c>
      <c r="AF15" s="12"/>
      <c r="AG15" s="12">
        <f t="shared" si="2"/>
        <v>0</v>
      </c>
      <c r="AH15" s="12">
        <f>[1]REGRAS!$F$2*100</f>
        <v>100</v>
      </c>
      <c r="AI15" s="12">
        <f t="shared" si="3"/>
        <v>1941.94</v>
      </c>
      <c r="AJ15" s="12">
        <v>60</v>
      </c>
      <c r="AK15" s="12">
        <f t="shared" si="4"/>
        <v>1165.17</v>
      </c>
      <c r="AL15" s="12">
        <f>[1]REGRAS!$F$1*100</f>
        <v>40</v>
      </c>
      <c r="AM15" s="12">
        <f t="shared" si="5"/>
        <v>776.78</v>
      </c>
      <c r="AN15" s="12">
        <f>[1]REGRAS!$F$4*100</f>
        <v>100</v>
      </c>
      <c r="AO15" s="12">
        <f t="shared" si="6"/>
        <v>1941.94</v>
      </c>
      <c r="AP15" s="12">
        <v>0</v>
      </c>
      <c r="AQ15" s="12">
        <f t="shared" si="7"/>
        <v>0</v>
      </c>
      <c r="AR15" s="12">
        <v>0</v>
      </c>
      <c r="AS15" s="12">
        <f t="shared" si="8"/>
        <v>0</v>
      </c>
      <c r="AT15" s="12">
        <v>0</v>
      </c>
      <c r="AU15" s="12">
        <f t="shared" si="15"/>
        <v>0</v>
      </c>
      <c r="AV15" s="12">
        <v>0</v>
      </c>
      <c r="AW15" s="12">
        <f>IF([1]REGRAS!$P$2="SIM",ROUND(BS15/M15*1.25*AV15,2),0)</f>
        <v>0</v>
      </c>
      <c r="AX15" s="12">
        <f>IF([1]REGRAS!$P$1="SIM",'[1]JAN-REAJUSTE'!AX15,0)</f>
        <v>0</v>
      </c>
      <c r="AY15" s="12">
        <f>IF([1]REGRAS!$R$2="SIM",'[1]JAN-REAJUSTE'!AY15,0)</f>
        <v>0</v>
      </c>
      <c r="AZ15" s="12">
        <f>'[1]JAN-REAJUSTE'!AZ15</f>
        <v>0</v>
      </c>
      <c r="BA15" s="12">
        <f>'[1]JAN-REAJUSTE'!BA15</f>
        <v>0</v>
      </c>
      <c r="BB15" s="12">
        <f>'[1]JAN-REAJUSTE'!BB15</f>
        <v>0</v>
      </c>
      <c r="BC15" s="12">
        <f>'[1]JAN-REAJUSTE'!BC15</f>
        <v>0</v>
      </c>
      <c r="BD15" s="12">
        <f>'[1]JAN-REAJUSTE'!BD15</f>
        <v>0</v>
      </c>
      <c r="BE15" s="12">
        <f>'[1]JAN-REAJUSTE'!BE15</f>
        <v>0</v>
      </c>
      <c r="BF15" s="12">
        <f>'[1]JAN-REAJUSTE'!BF15</f>
        <v>0</v>
      </c>
      <c r="BG15" s="12">
        <f>'[1]JAN-REAJUSTE'!BG15</f>
        <v>0</v>
      </c>
      <c r="BH15" s="12">
        <f>'[1]JAN-REAJUSTE'!BH15</f>
        <v>0</v>
      </c>
      <c r="BI15" s="12">
        <f>IF([1]REGRAS!$R$1="SIM",'[1]JAN-REAJUSTE'!BI15,0)</f>
        <v>22.088951999999999</v>
      </c>
      <c r="BJ15" s="12">
        <f>'[1]JAN-REAJUSTE'!BJ15</f>
        <v>0</v>
      </c>
      <c r="BK15" s="12">
        <f>'[1]JAN-REAJUSTE'!BK15</f>
        <v>0</v>
      </c>
      <c r="BL15" s="12">
        <f>'[1]JAN-REAJUSTE'!BL15</f>
        <v>0</v>
      </c>
      <c r="BM15" s="12">
        <f>'[1]JAN-REAJUSTE'!BM15</f>
        <v>0</v>
      </c>
      <c r="BN15" s="12">
        <f>'[1]JAN-REAJUSTE'!BN15</f>
        <v>0</v>
      </c>
      <c r="BO15" s="12">
        <f>'[1]JAN-REAJUSTE'!BO15</f>
        <v>0</v>
      </c>
      <c r="BP15" s="12">
        <f>'[1]JAN-REAJUSTE'!BP15</f>
        <v>0</v>
      </c>
      <c r="BQ15" s="12">
        <v>0</v>
      </c>
      <c r="BR15" s="12">
        <f t="shared" si="9"/>
        <v>8372.4409207850422</v>
      </c>
      <c r="BS15" s="12">
        <f t="shared" si="14"/>
        <v>8350.3519687850421</v>
      </c>
      <c r="BT15" s="12">
        <f t="shared" si="16"/>
        <v>8350.3519687850421</v>
      </c>
      <c r="BU15" s="12">
        <f t="shared" si="17"/>
        <v>7595.6609207850415</v>
      </c>
      <c r="BV15" s="13">
        <f t="shared" si="18"/>
        <v>1063.3925289099059</v>
      </c>
      <c r="BW15" s="13">
        <f t="shared" si="19"/>
        <v>2126.7850578198118</v>
      </c>
      <c r="BX15" s="13">
        <f t="shared" si="10"/>
        <v>7309.0483918751361</v>
      </c>
      <c r="BY15" s="14">
        <f t="shared" si="11"/>
        <v>1140.6283077656626</v>
      </c>
    </row>
    <row r="16" spans="1:84" x14ac:dyDescent="0.25">
      <c r="A16" s="9" t="s">
        <v>79</v>
      </c>
      <c r="B16" s="10">
        <v>4072102</v>
      </c>
      <c r="C16" s="10" t="s">
        <v>125</v>
      </c>
      <c r="D16" s="10" t="s">
        <v>81</v>
      </c>
      <c r="E16" s="10" t="s">
        <v>116</v>
      </c>
      <c r="F16" s="10" t="s">
        <v>83</v>
      </c>
      <c r="G16" s="10" t="s">
        <v>117</v>
      </c>
      <c r="H16" s="10" t="s">
        <v>85</v>
      </c>
      <c r="I16" s="10" t="s">
        <v>79</v>
      </c>
      <c r="J16" s="10" t="s">
        <v>87</v>
      </c>
      <c r="K16" s="10" t="s">
        <v>121</v>
      </c>
      <c r="L16" s="10">
        <v>12</v>
      </c>
      <c r="M16" s="10">
        <v>240</v>
      </c>
      <c r="N16" s="10">
        <v>136416</v>
      </c>
      <c r="O16" s="11">
        <v>37431</v>
      </c>
      <c r="P16" s="11">
        <v>27569</v>
      </c>
      <c r="Q16" s="10">
        <v>54901189387</v>
      </c>
      <c r="R16" s="10" t="s">
        <v>89</v>
      </c>
      <c r="S16" s="10">
        <v>22</v>
      </c>
      <c r="T16" s="10" t="s">
        <v>90</v>
      </c>
      <c r="U16" s="10" t="s">
        <v>91</v>
      </c>
      <c r="V16" s="10" t="s">
        <v>92</v>
      </c>
      <c r="W16" s="12">
        <f t="shared" si="12"/>
        <v>1980.780808160742</v>
      </c>
      <c r="X16" s="12">
        <v>240</v>
      </c>
      <c r="Y16" s="12">
        <f>[1]REGRAS!$C$29</f>
        <v>1980.780808160742</v>
      </c>
      <c r="Z16" s="12">
        <v>15</v>
      </c>
      <c r="AA16" s="12">
        <f t="shared" si="0"/>
        <v>297.12</v>
      </c>
      <c r="AB16" s="12">
        <v>20</v>
      </c>
      <c r="AC16" s="12">
        <f t="shared" si="13"/>
        <v>396.16</v>
      </c>
      <c r="AD16" s="12"/>
      <c r="AE16" s="12">
        <f t="shared" si="1"/>
        <v>0</v>
      </c>
      <c r="AF16" s="12"/>
      <c r="AG16" s="12">
        <f t="shared" si="2"/>
        <v>0</v>
      </c>
      <c r="AH16" s="12">
        <f>[1]REGRAS!$F$2*100</f>
        <v>100</v>
      </c>
      <c r="AI16" s="12">
        <f t="shared" si="3"/>
        <v>1980.78</v>
      </c>
      <c r="AJ16" s="12">
        <v>25</v>
      </c>
      <c r="AK16" s="12">
        <f t="shared" si="4"/>
        <v>495.2</v>
      </c>
      <c r="AL16" s="12">
        <f>[1]REGRAS!$F$1*100</f>
        <v>40</v>
      </c>
      <c r="AM16" s="12">
        <f t="shared" si="5"/>
        <v>792.31</v>
      </c>
      <c r="AN16" s="12">
        <f>[1]REGRAS!$F$4*100</f>
        <v>100</v>
      </c>
      <c r="AO16" s="12">
        <f t="shared" si="6"/>
        <v>1980.78</v>
      </c>
      <c r="AP16" s="12">
        <v>180</v>
      </c>
      <c r="AQ16" s="12">
        <f t="shared" si="7"/>
        <v>1188.47</v>
      </c>
      <c r="AR16" s="12">
        <v>0</v>
      </c>
      <c r="AS16" s="12">
        <f t="shared" si="8"/>
        <v>0</v>
      </c>
      <c r="AT16" s="12">
        <v>0</v>
      </c>
      <c r="AU16" s="12">
        <f t="shared" si="15"/>
        <v>0</v>
      </c>
      <c r="AV16" s="12">
        <v>0</v>
      </c>
      <c r="AW16" s="12">
        <f>IF([1]REGRAS!$P$2="SIM",ROUND(BS16/M16*1.25*AV16,2),0)</f>
        <v>0</v>
      </c>
      <c r="AX16" s="12">
        <f>IF([1]REGRAS!$P$1="SIM",'[1]JAN-REAJUSTE'!AX16,0)</f>
        <v>0</v>
      </c>
      <c r="AY16" s="12">
        <f>IF([1]REGRAS!$R$2="SIM",'[1]JAN-REAJUSTE'!AY16,0)</f>
        <v>0</v>
      </c>
      <c r="AZ16" s="12">
        <f>'[1]JAN-REAJUSTE'!AZ16</f>
        <v>0</v>
      </c>
      <c r="BA16" s="12">
        <f>'[1]JAN-REAJUSTE'!BA16</f>
        <v>0</v>
      </c>
      <c r="BB16" s="12">
        <f>'[1]JAN-REAJUSTE'!BB16</f>
        <v>0</v>
      </c>
      <c r="BC16" s="12">
        <f>'[1]JAN-REAJUSTE'!BC16</f>
        <v>0</v>
      </c>
      <c r="BD16" s="12">
        <f>'[1]JAN-REAJUSTE'!BD16</f>
        <v>0</v>
      </c>
      <c r="BE16" s="12">
        <f>'[1]JAN-REAJUSTE'!BE16</f>
        <v>0</v>
      </c>
      <c r="BF16" s="12">
        <f>'[1]JAN-REAJUSTE'!BF16</f>
        <v>0</v>
      </c>
      <c r="BG16" s="12">
        <f>'[1]JAN-REAJUSTE'!BG16</f>
        <v>0</v>
      </c>
      <c r="BH16" s="12">
        <f>'[1]JAN-REAJUSTE'!BH16</f>
        <v>0</v>
      </c>
      <c r="BI16" s="12">
        <f>IF([1]REGRAS!$R$1="SIM",'[1]JAN-REAJUSTE'!BI16,0)</f>
        <v>0</v>
      </c>
      <c r="BJ16" s="12">
        <f>'[1]JAN-REAJUSTE'!BJ16</f>
        <v>0</v>
      </c>
      <c r="BK16" s="12">
        <f>'[1]JAN-REAJUSTE'!BK16</f>
        <v>0</v>
      </c>
      <c r="BL16" s="12">
        <f>'[1]JAN-REAJUSTE'!BL16</f>
        <v>0</v>
      </c>
      <c r="BM16" s="12">
        <f>'[1]JAN-REAJUSTE'!BM16</f>
        <v>0</v>
      </c>
      <c r="BN16" s="12">
        <f>'[1]JAN-REAJUSTE'!BN16</f>
        <v>0</v>
      </c>
      <c r="BO16" s="12">
        <f>'[1]JAN-REAJUSTE'!BO16</f>
        <v>0</v>
      </c>
      <c r="BP16" s="12">
        <f>'[1]JAN-REAJUSTE'!BP16</f>
        <v>0</v>
      </c>
      <c r="BQ16" s="12">
        <v>0</v>
      </c>
      <c r="BR16" s="12">
        <f t="shared" si="9"/>
        <v>9111.6008081607415</v>
      </c>
      <c r="BS16" s="12">
        <f t="shared" si="14"/>
        <v>7923.1308081607422</v>
      </c>
      <c r="BT16" s="12">
        <f t="shared" si="16"/>
        <v>7923.1308081607422</v>
      </c>
      <c r="BU16" s="12">
        <f t="shared" si="17"/>
        <v>7130.8208081607418</v>
      </c>
      <c r="BV16" s="13">
        <f t="shared" si="18"/>
        <v>998.314913142504</v>
      </c>
      <c r="BW16" s="13">
        <f t="shared" si="19"/>
        <v>1996.629826285008</v>
      </c>
      <c r="BX16" s="13">
        <f t="shared" si="10"/>
        <v>8113.2858950182372</v>
      </c>
      <c r="BY16" s="14">
        <f t="shared" si="11"/>
        <v>1361.7936211300153</v>
      </c>
    </row>
    <row r="17" spans="1:77" x14ac:dyDescent="0.25">
      <c r="A17" s="9" t="s">
        <v>79</v>
      </c>
      <c r="B17" s="10">
        <v>4127002</v>
      </c>
      <c r="C17" s="10" t="s">
        <v>126</v>
      </c>
      <c r="D17" s="10" t="s">
        <v>81</v>
      </c>
      <c r="E17" s="10" t="s">
        <v>116</v>
      </c>
      <c r="F17" s="10" t="s">
        <v>83</v>
      </c>
      <c r="G17" s="10" t="s">
        <v>117</v>
      </c>
      <c r="H17" s="10" t="s">
        <v>85</v>
      </c>
      <c r="I17" s="10" t="s">
        <v>79</v>
      </c>
      <c r="J17" s="10" t="s">
        <v>87</v>
      </c>
      <c r="K17" s="10" t="s">
        <v>121</v>
      </c>
      <c r="L17" s="10">
        <v>12</v>
      </c>
      <c r="M17" s="10">
        <v>240</v>
      </c>
      <c r="N17" s="10">
        <v>136416</v>
      </c>
      <c r="O17" s="11">
        <v>37431</v>
      </c>
      <c r="P17" s="11">
        <v>24291</v>
      </c>
      <c r="Q17" s="10">
        <v>37878352372</v>
      </c>
      <c r="R17" s="10" t="s">
        <v>89</v>
      </c>
      <c r="S17" s="10">
        <v>22</v>
      </c>
      <c r="T17" s="10" t="s">
        <v>90</v>
      </c>
      <c r="U17" s="10" t="s">
        <v>91</v>
      </c>
      <c r="V17" s="10" t="s">
        <v>92</v>
      </c>
      <c r="W17" s="12">
        <f t="shared" si="12"/>
        <v>1980.780808160742</v>
      </c>
      <c r="X17" s="12">
        <v>240</v>
      </c>
      <c r="Y17" s="12">
        <f>[1]REGRAS!$C$29</f>
        <v>1980.780808160742</v>
      </c>
      <c r="Z17" s="12">
        <v>15</v>
      </c>
      <c r="AA17" s="12">
        <f t="shared" si="0"/>
        <v>297.12</v>
      </c>
      <c r="AB17" s="12">
        <v>20</v>
      </c>
      <c r="AC17" s="12">
        <f t="shared" si="13"/>
        <v>396.16</v>
      </c>
      <c r="AD17" s="12"/>
      <c r="AE17" s="12">
        <f t="shared" si="1"/>
        <v>0</v>
      </c>
      <c r="AF17" s="12"/>
      <c r="AG17" s="12">
        <f t="shared" si="2"/>
        <v>0</v>
      </c>
      <c r="AH17" s="12">
        <f>[1]REGRAS!$F$2*100</f>
        <v>100</v>
      </c>
      <c r="AI17" s="12">
        <f t="shared" si="3"/>
        <v>1980.78</v>
      </c>
      <c r="AJ17" s="12">
        <v>25</v>
      </c>
      <c r="AK17" s="12">
        <f t="shared" si="4"/>
        <v>495.2</v>
      </c>
      <c r="AL17" s="12">
        <f>[1]REGRAS!$F$1*100</f>
        <v>40</v>
      </c>
      <c r="AM17" s="12">
        <f t="shared" si="5"/>
        <v>792.31</v>
      </c>
      <c r="AN17" s="12">
        <f>[1]REGRAS!$F$4*100</f>
        <v>100</v>
      </c>
      <c r="AO17" s="12">
        <f t="shared" si="6"/>
        <v>1980.78</v>
      </c>
      <c r="AP17" s="12">
        <v>124</v>
      </c>
      <c r="AQ17" s="12">
        <f t="shared" si="7"/>
        <v>818.72</v>
      </c>
      <c r="AR17" s="12">
        <v>20</v>
      </c>
      <c r="AS17" s="12">
        <f t="shared" si="8"/>
        <v>990.39</v>
      </c>
      <c r="AT17" s="12">
        <v>0</v>
      </c>
      <c r="AU17" s="12">
        <f t="shared" si="15"/>
        <v>0</v>
      </c>
      <c r="AV17" s="12">
        <v>0</v>
      </c>
      <c r="AW17" s="12">
        <f>IF([1]REGRAS!$P$2="SIM",ROUND(BS17/M17*1.25*AV17,2),0)</f>
        <v>0</v>
      </c>
      <c r="AX17" s="12">
        <f>IF([1]REGRAS!$P$1="SIM",'[1]JAN-REAJUSTE'!AX17,0)</f>
        <v>0</v>
      </c>
      <c r="AY17" s="12">
        <f>IF([1]REGRAS!$R$2="SIM",'[1]JAN-REAJUSTE'!AY17,0)</f>
        <v>0</v>
      </c>
      <c r="AZ17" s="12">
        <f>'[1]JAN-REAJUSTE'!AZ17</f>
        <v>0</v>
      </c>
      <c r="BA17" s="12">
        <f>'[1]JAN-REAJUSTE'!BA17</f>
        <v>0</v>
      </c>
      <c r="BB17" s="12">
        <f>'[1]JAN-REAJUSTE'!BB17</f>
        <v>0</v>
      </c>
      <c r="BC17" s="12">
        <f>'[1]JAN-REAJUSTE'!BC17</f>
        <v>0</v>
      </c>
      <c r="BD17" s="12">
        <f>'[1]JAN-REAJUSTE'!BD17</f>
        <v>0</v>
      </c>
      <c r="BE17" s="12">
        <f>'[1]JAN-REAJUSTE'!BE17</f>
        <v>0</v>
      </c>
      <c r="BF17" s="12">
        <f>'[1]JAN-REAJUSTE'!BF17</f>
        <v>0</v>
      </c>
      <c r="BG17" s="12">
        <f>'[1]JAN-REAJUSTE'!BG17</f>
        <v>0</v>
      </c>
      <c r="BH17" s="12">
        <f>'[1]JAN-REAJUSTE'!BH17</f>
        <v>0</v>
      </c>
      <c r="BI17" s="12">
        <f>IF([1]REGRAS!$R$1="SIM",'[1]JAN-REAJUSTE'!BI17,0)</f>
        <v>0</v>
      </c>
      <c r="BJ17" s="12">
        <f>'[1]JAN-REAJUSTE'!BJ17</f>
        <v>0</v>
      </c>
      <c r="BK17" s="12">
        <f>'[1]JAN-REAJUSTE'!BK17</f>
        <v>0</v>
      </c>
      <c r="BL17" s="12">
        <f>'[1]JAN-REAJUSTE'!BL17</f>
        <v>0</v>
      </c>
      <c r="BM17" s="12">
        <f>'[1]JAN-REAJUSTE'!BM17</f>
        <v>0</v>
      </c>
      <c r="BN17" s="12">
        <f>'[1]JAN-REAJUSTE'!BN17</f>
        <v>0</v>
      </c>
      <c r="BO17" s="12">
        <f>'[1]JAN-REAJUSTE'!BO17</f>
        <v>0</v>
      </c>
      <c r="BP17" s="12">
        <f>'[1]JAN-REAJUSTE'!BP17</f>
        <v>0</v>
      </c>
      <c r="BQ17" s="12">
        <v>0</v>
      </c>
      <c r="BR17" s="12">
        <f t="shared" si="9"/>
        <v>9732.2408081607409</v>
      </c>
      <c r="BS17" s="12">
        <f t="shared" si="14"/>
        <v>7923.1308081607422</v>
      </c>
      <c r="BT17" s="12">
        <f t="shared" si="16"/>
        <v>7923.1308081607422</v>
      </c>
      <c r="BU17" s="12">
        <f t="shared" si="17"/>
        <v>7130.8208081607418</v>
      </c>
      <c r="BV17" s="13">
        <f t="shared" si="18"/>
        <v>998.314913142504</v>
      </c>
      <c r="BW17" s="13">
        <f t="shared" si="19"/>
        <v>1996.629826285008</v>
      </c>
      <c r="BX17" s="13">
        <f t="shared" si="10"/>
        <v>8733.9258950182375</v>
      </c>
      <c r="BY17" s="14">
        <f t="shared" si="11"/>
        <v>1532.4696211300152</v>
      </c>
    </row>
    <row r="18" spans="1:77" x14ac:dyDescent="0.25">
      <c r="A18" s="9" t="s">
        <v>79</v>
      </c>
      <c r="B18" s="10">
        <v>4183602</v>
      </c>
      <c r="C18" s="10" t="s">
        <v>127</v>
      </c>
      <c r="D18" s="10" t="s">
        <v>81</v>
      </c>
      <c r="E18" s="10" t="s">
        <v>116</v>
      </c>
      <c r="F18" s="10" t="s">
        <v>83</v>
      </c>
      <c r="G18" s="10" t="s">
        <v>117</v>
      </c>
      <c r="H18" s="10" t="s">
        <v>85</v>
      </c>
      <c r="I18" s="10" t="s">
        <v>79</v>
      </c>
      <c r="J18" s="10" t="s">
        <v>87</v>
      </c>
      <c r="K18" s="10" t="s">
        <v>121</v>
      </c>
      <c r="L18" s="10">
        <v>12</v>
      </c>
      <c r="M18" s="10">
        <v>240</v>
      </c>
      <c r="N18" s="10">
        <v>136416</v>
      </c>
      <c r="O18" s="11">
        <v>37431</v>
      </c>
      <c r="P18" s="11">
        <v>29004</v>
      </c>
      <c r="Q18" s="10">
        <v>62685236368</v>
      </c>
      <c r="R18" s="10" t="s">
        <v>89</v>
      </c>
      <c r="S18" s="10">
        <v>22</v>
      </c>
      <c r="T18" s="10" t="s">
        <v>97</v>
      </c>
      <c r="U18" s="10" t="s">
        <v>128</v>
      </c>
      <c r="V18" s="10" t="s">
        <v>92</v>
      </c>
      <c r="W18" s="12">
        <f t="shared" si="12"/>
        <v>1980.780808160742</v>
      </c>
      <c r="X18" s="12">
        <v>240</v>
      </c>
      <c r="Y18" s="12">
        <f>[1]REGRAS!$C$29</f>
        <v>1980.780808160742</v>
      </c>
      <c r="Z18" s="12">
        <v>0</v>
      </c>
      <c r="AA18" s="12">
        <f t="shared" si="0"/>
        <v>0</v>
      </c>
      <c r="AB18" s="12">
        <v>20</v>
      </c>
      <c r="AC18" s="12">
        <f t="shared" si="13"/>
        <v>396.16</v>
      </c>
      <c r="AD18" s="12"/>
      <c r="AE18" s="12">
        <f t="shared" si="1"/>
        <v>0</v>
      </c>
      <c r="AF18" s="12"/>
      <c r="AG18" s="12">
        <f t="shared" si="2"/>
        <v>0</v>
      </c>
      <c r="AH18" s="12">
        <f>[1]REGRAS!$F$2*100</f>
        <v>100</v>
      </c>
      <c r="AI18" s="12">
        <f t="shared" si="3"/>
        <v>1980.78</v>
      </c>
      <c r="AJ18" s="12">
        <v>25</v>
      </c>
      <c r="AK18" s="12">
        <f t="shared" si="4"/>
        <v>495.2</v>
      </c>
      <c r="AL18" s="12">
        <f>[1]REGRAS!$F$1*100</f>
        <v>40</v>
      </c>
      <c r="AM18" s="12">
        <f t="shared" si="5"/>
        <v>792.31</v>
      </c>
      <c r="AN18" s="12">
        <f>[1]REGRAS!$F$4*100</f>
        <v>100</v>
      </c>
      <c r="AO18" s="12">
        <f t="shared" si="6"/>
        <v>1980.78</v>
      </c>
      <c r="AP18" s="12">
        <v>153</v>
      </c>
      <c r="AQ18" s="12">
        <f t="shared" si="7"/>
        <v>972.32</v>
      </c>
      <c r="AR18" s="12">
        <v>0</v>
      </c>
      <c r="AS18" s="12">
        <f t="shared" si="8"/>
        <v>0</v>
      </c>
      <c r="AT18" s="12">
        <v>0</v>
      </c>
      <c r="AU18" s="12">
        <f t="shared" si="15"/>
        <v>0</v>
      </c>
      <c r="AV18" s="12">
        <v>0</v>
      </c>
      <c r="AW18" s="12">
        <f>IF([1]REGRAS!$P$2="SIM",ROUND(BS18/M18*1.25*AV18,2),0)</f>
        <v>0</v>
      </c>
      <c r="AX18" s="12">
        <f>IF([1]REGRAS!$P$1="SIM",'[1]JAN-REAJUSTE'!AX18,0)</f>
        <v>0</v>
      </c>
      <c r="AY18" s="12">
        <f>IF([1]REGRAS!$R$2="SIM",'[1]JAN-REAJUSTE'!AY18,0)</f>
        <v>0</v>
      </c>
      <c r="AZ18" s="12">
        <f>'[1]JAN-REAJUSTE'!AZ18</f>
        <v>0</v>
      </c>
      <c r="BA18" s="12">
        <f>'[1]JAN-REAJUSTE'!BA18</f>
        <v>0</v>
      </c>
      <c r="BB18" s="12">
        <f>'[1]JAN-REAJUSTE'!BB18</f>
        <v>0</v>
      </c>
      <c r="BC18" s="12">
        <f>'[1]JAN-REAJUSTE'!BC18</f>
        <v>0</v>
      </c>
      <c r="BD18" s="12">
        <f>'[1]JAN-REAJUSTE'!BD18</f>
        <v>0</v>
      </c>
      <c r="BE18" s="12">
        <f>'[1]JAN-REAJUSTE'!BE18</f>
        <v>0</v>
      </c>
      <c r="BF18" s="12">
        <f>'[1]JAN-REAJUSTE'!BF18</f>
        <v>0</v>
      </c>
      <c r="BG18" s="12">
        <f>'[1]JAN-REAJUSTE'!BG18</f>
        <v>0</v>
      </c>
      <c r="BH18" s="12">
        <f>'[1]JAN-REAJUSTE'!BH18</f>
        <v>0</v>
      </c>
      <c r="BI18" s="12">
        <f>IF([1]REGRAS!$R$1="SIM",'[1]JAN-REAJUSTE'!BI18,0)</f>
        <v>0</v>
      </c>
      <c r="BJ18" s="12">
        <f>'[1]JAN-REAJUSTE'!BJ18</f>
        <v>0</v>
      </c>
      <c r="BK18" s="12">
        <f>'[1]JAN-REAJUSTE'!BK18</f>
        <v>0</v>
      </c>
      <c r="BL18" s="12">
        <f>'[1]JAN-REAJUSTE'!BL18</f>
        <v>0</v>
      </c>
      <c r="BM18" s="12">
        <f>'[1]JAN-REAJUSTE'!BM18</f>
        <v>0</v>
      </c>
      <c r="BN18" s="12">
        <f>'[1]JAN-REAJUSTE'!BN18</f>
        <v>0</v>
      </c>
      <c r="BO18" s="12">
        <f>'[1]JAN-REAJUSTE'!BO18</f>
        <v>0</v>
      </c>
      <c r="BP18" s="12">
        <f>'[1]JAN-REAJUSTE'!BP18</f>
        <v>0</v>
      </c>
      <c r="BQ18" s="12">
        <v>0</v>
      </c>
      <c r="BR18" s="12">
        <f t="shared" si="9"/>
        <v>8598.3308081607411</v>
      </c>
      <c r="BS18" s="12">
        <f t="shared" si="14"/>
        <v>7626.0108081607414</v>
      </c>
      <c r="BT18" s="12">
        <f t="shared" si="16"/>
        <v>7626.0108081607414</v>
      </c>
      <c r="BU18" s="12">
        <f t="shared" si="17"/>
        <v>6833.7008081607419</v>
      </c>
      <c r="BV18" s="13">
        <f t="shared" si="18"/>
        <v>956.71811314250397</v>
      </c>
      <c r="BW18" s="13">
        <f t="shared" si="19"/>
        <v>1913.4362262850079</v>
      </c>
      <c r="BX18" s="13">
        <f t="shared" si="10"/>
        <v>7641.612695018237</v>
      </c>
      <c r="BY18" s="14">
        <f t="shared" si="11"/>
        <v>1232.0834911300153</v>
      </c>
    </row>
    <row r="19" spans="1:77" x14ac:dyDescent="0.25">
      <c r="A19" s="9" t="s">
        <v>79</v>
      </c>
      <c r="B19" s="10">
        <v>4311602</v>
      </c>
      <c r="C19" s="10" t="s">
        <v>129</v>
      </c>
      <c r="D19" s="10" t="s">
        <v>81</v>
      </c>
      <c r="E19" s="10" t="s">
        <v>116</v>
      </c>
      <c r="F19" s="10" t="s">
        <v>83</v>
      </c>
      <c r="G19" s="10" t="s">
        <v>117</v>
      </c>
      <c r="H19" s="10" t="s">
        <v>85</v>
      </c>
      <c r="I19" s="10" t="s">
        <v>79</v>
      </c>
      <c r="J19" s="10" t="s">
        <v>87</v>
      </c>
      <c r="K19" s="10" t="s">
        <v>121</v>
      </c>
      <c r="L19" s="10">
        <v>11</v>
      </c>
      <c r="M19" s="10">
        <v>240</v>
      </c>
      <c r="N19" s="10">
        <v>133738</v>
      </c>
      <c r="O19" s="11">
        <v>37431</v>
      </c>
      <c r="P19" s="11">
        <v>28660</v>
      </c>
      <c r="Q19" s="10">
        <v>88203468349</v>
      </c>
      <c r="R19" s="10" t="s">
        <v>89</v>
      </c>
      <c r="S19" s="10">
        <v>22</v>
      </c>
      <c r="T19" s="10" t="s">
        <v>90</v>
      </c>
      <c r="U19" s="10" t="s">
        <v>91</v>
      </c>
      <c r="V19" s="10" t="s">
        <v>92</v>
      </c>
      <c r="W19" s="12">
        <f t="shared" si="12"/>
        <v>1941.9419687850411</v>
      </c>
      <c r="X19" s="12">
        <v>240</v>
      </c>
      <c r="Y19" s="12">
        <f>[1]REGRAS!$C$28</f>
        <v>1941.9419687850411</v>
      </c>
      <c r="Z19" s="12">
        <v>0</v>
      </c>
      <c r="AA19" s="12">
        <f t="shared" si="0"/>
        <v>0</v>
      </c>
      <c r="AB19" s="12">
        <v>20</v>
      </c>
      <c r="AC19" s="12">
        <f t="shared" si="13"/>
        <v>388.39</v>
      </c>
      <c r="AD19" s="12"/>
      <c r="AE19" s="12">
        <f t="shared" si="1"/>
        <v>0</v>
      </c>
      <c r="AF19" s="12"/>
      <c r="AG19" s="12">
        <f t="shared" si="2"/>
        <v>0</v>
      </c>
      <c r="AH19" s="12">
        <f>[1]REGRAS!$F$2*100</f>
        <v>100</v>
      </c>
      <c r="AI19" s="12">
        <f t="shared" si="3"/>
        <v>1941.94</v>
      </c>
      <c r="AJ19" s="12">
        <v>60</v>
      </c>
      <c r="AK19" s="12">
        <f t="shared" si="4"/>
        <v>1165.17</v>
      </c>
      <c r="AL19" s="12">
        <f>[1]REGRAS!$F$1*100</f>
        <v>40</v>
      </c>
      <c r="AM19" s="12">
        <f t="shared" si="5"/>
        <v>776.78</v>
      </c>
      <c r="AN19" s="12">
        <f>[1]REGRAS!$F$4*100</f>
        <v>100</v>
      </c>
      <c r="AO19" s="12">
        <f t="shared" si="6"/>
        <v>1941.94</v>
      </c>
      <c r="AP19" s="12">
        <v>6</v>
      </c>
      <c r="AQ19" s="12">
        <f t="shared" si="7"/>
        <v>40.78</v>
      </c>
      <c r="AR19" s="12">
        <v>1</v>
      </c>
      <c r="AS19" s="12">
        <f t="shared" si="8"/>
        <v>50.98</v>
      </c>
      <c r="AT19" s="12">
        <v>39</v>
      </c>
      <c r="AU19" s="12">
        <f t="shared" si="15"/>
        <v>2385.6799999999998</v>
      </c>
      <c r="AV19" s="12">
        <v>0</v>
      </c>
      <c r="AW19" s="12">
        <f>IF([1]REGRAS!$P$2="SIM",ROUND(BS19/M19*1.25*AV19,2),0)</f>
        <v>0</v>
      </c>
      <c r="AX19" s="12">
        <f>IF([1]REGRAS!$P$1="SIM",'[1]JAN-REAJUSTE'!AX19,0)</f>
        <v>0</v>
      </c>
      <c r="AY19" s="12">
        <f>IF([1]REGRAS!$R$2="SIM",'[1]JAN-REAJUSTE'!AY19,0)</f>
        <v>0</v>
      </c>
      <c r="AZ19" s="12">
        <f>'[1]JAN-REAJUSTE'!AZ19</f>
        <v>0</v>
      </c>
      <c r="BA19" s="12">
        <f>'[1]JAN-REAJUSTE'!BA19</f>
        <v>0</v>
      </c>
      <c r="BB19" s="12">
        <f>'[1]JAN-REAJUSTE'!BB19</f>
        <v>0</v>
      </c>
      <c r="BC19" s="12">
        <f>'[1]JAN-REAJUSTE'!BC19</f>
        <v>0</v>
      </c>
      <c r="BD19" s="12">
        <f>'[1]JAN-REAJUSTE'!BD19</f>
        <v>0</v>
      </c>
      <c r="BE19" s="12">
        <f>'[1]JAN-REAJUSTE'!BE19</f>
        <v>0</v>
      </c>
      <c r="BF19" s="12">
        <f>'[1]JAN-REAJUSTE'!BF19</f>
        <v>0</v>
      </c>
      <c r="BG19" s="12">
        <f>'[1]JAN-REAJUSTE'!BG19</f>
        <v>0</v>
      </c>
      <c r="BH19" s="12">
        <f>'[1]JAN-REAJUSTE'!BH19</f>
        <v>0</v>
      </c>
      <c r="BI19" s="12">
        <f>IF([1]REGRAS!$R$1="SIM",'[1]JAN-REAJUSTE'!BI19,0)</f>
        <v>22.088951999999999</v>
      </c>
      <c r="BJ19" s="12">
        <f>'[1]JAN-REAJUSTE'!BJ19</f>
        <v>0</v>
      </c>
      <c r="BK19" s="12">
        <f>'[1]JAN-REAJUSTE'!BK19</f>
        <v>0</v>
      </c>
      <c r="BL19" s="12">
        <f>'[1]JAN-REAJUSTE'!BL19</f>
        <v>0</v>
      </c>
      <c r="BM19" s="12">
        <f>'[1]JAN-REAJUSTE'!BM19</f>
        <v>0</v>
      </c>
      <c r="BN19" s="12">
        <f>'[1]JAN-REAJUSTE'!BN19</f>
        <v>0</v>
      </c>
      <c r="BO19" s="12">
        <f>'[1]JAN-REAJUSTE'!BO19</f>
        <v>0</v>
      </c>
      <c r="BP19" s="12">
        <f>'[1]JAN-REAJUSTE'!BP19</f>
        <v>0</v>
      </c>
      <c r="BQ19" s="12">
        <v>0</v>
      </c>
      <c r="BR19" s="12">
        <f t="shared" si="9"/>
        <v>10655.690920785042</v>
      </c>
      <c r="BS19" s="12">
        <f t="shared" si="14"/>
        <v>8156.1619687850416</v>
      </c>
      <c r="BT19" s="12">
        <f t="shared" si="16"/>
        <v>8156.1619687850416</v>
      </c>
      <c r="BU19" s="12">
        <f t="shared" si="17"/>
        <v>7401.4709207850419</v>
      </c>
      <c r="BV19" s="13">
        <f t="shared" si="18"/>
        <v>1036.2059289099059</v>
      </c>
      <c r="BW19" s="13">
        <f t="shared" si="19"/>
        <v>2072.4118578198118</v>
      </c>
      <c r="BX19" s="13">
        <f t="shared" si="10"/>
        <v>9619.484991875137</v>
      </c>
      <c r="BY19" s="14">
        <f t="shared" si="11"/>
        <v>1775.9983727656627</v>
      </c>
    </row>
    <row r="20" spans="1:77" x14ac:dyDescent="0.25">
      <c r="A20" s="9" t="s">
        <v>79</v>
      </c>
      <c r="B20" s="10">
        <v>4444103</v>
      </c>
      <c r="C20" s="10" t="s">
        <v>130</v>
      </c>
      <c r="D20" s="10" t="s">
        <v>81</v>
      </c>
      <c r="E20" s="10" t="s">
        <v>116</v>
      </c>
      <c r="F20" s="10" t="s">
        <v>83</v>
      </c>
      <c r="G20" s="10" t="s">
        <v>117</v>
      </c>
      <c r="H20" s="10" t="s">
        <v>85</v>
      </c>
      <c r="I20" s="10" t="s">
        <v>79</v>
      </c>
      <c r="J20" s="10" t="s">
        <v>87</v>
      </c>
      <c r="K20" s="10" t="s">
        <v>118</v>
      </c>
      <c r="L20" s="10">
        <v>9</v>
      </c>
      <c r="M20" s="10">
        <v>240</v>
      </c>
      <c r="N20" s="10">
        <v>128542</v>
      </c>
      <c r="O20" s="11">
        <v>37431</v>
      </c>
      <c r="P20" s="11">
        <v>27882</v>
      </c>
      <c r="Q20" s="10">
        <v>61483095304</v>
      </c>
      <c r="R20" s="10" t="s">
        <v>89</v>
      </c>
      <c r="S20" s="10">
        <v>22</v>
      </c>
      <c r="T20" s="10" t="s">
        <v>97</v>
      </c>
      <c r="U20" s="10" t="s">
        <v>128</v>
      </c>
      <c r="V20" s="10" t="s">
        <v>92</v>
      </c>
      <c r="W20" s="12">
        <f t="shared" si="12"/>
        <v>1866.5339953720118</v>
      </c>
      <c r="X20" s="12">
        <v>240</v>
      </c>
      <c r="Y20" s="12">
        <f>[1]REGRAS!$C$26</f>
        <v>1866.5339953720118</v>
      </c>
      <c r="Z20" s="12">
        <v>0</v>
      </c>
      <c r="AA20" s="12">
        <f t="shared" si="0"/>
        <v>0</v>
      </c>
      <c r="AB20" s="12">
        <v>20</v>
      </c>
      <c r="AC20" s="12">
        <f t="shared" si="13"/>
        <v>373.31</v>
      </c>
      <c r="AD20" s="12"/>
      <c r="AE20" s="12">
        <f t="shared" si="1"/>
        <v>0</v>
      </c>
      <c r="AF20" s="12"/>
      <c r="AG20" s="12">
        <f t="shared" si="2"/>
        <v>0</v>
      </c>
      <c r="AH20" s="12">
        <f>[1]REGRAS!$F$2*100</f>
        <v>100</v>
      </c>
      <c r="AI20" s="12">
        <f t="shared" si="3"/>
        <v>1866.53</v>
      </c>
      <c r="AJ20" s="12">
        <v>30</v>
      </c>
      <c r="AK20" s="12">
        <f t="shared" si="4"/>
        <v>559.96</v>
      </c>
      <c r="AL20" s="12">
        <f>[1]REGRAS!$F$1*100</f>
        <v>40</v>
      </c>
      <c r="AM20" s="12">
        <f t="shared" si="5"/>
        <v>746.61</v>
      </c>
      <c r="AN20" s="12">
        <f>[1]REGRAS!$F$4*100</f>
        <v>100</v>
      </c>
      <c r="AO20" s="12">
        <f t="shared" si="6"/>
        <v>1866.53</v>
      </c>
      <c r="AP20" s="12">
        <v>153</v>
      </c>
      <c r="AQ20" s="12">
        <f t="shared" si="7"/>
        <v>928.13</v>
      </c>
      <c r="AR20" s="12">
        <v>0</v>
      </c>
      <c r="AS20" s="12">
        <f t="shared" si="8"/>
        <v>0</v>
      </c>
      <c r="AT20" s="12">
        <v>0</v>
      </c>
      <c r="AU20" s="12">
        <f t="shared" si="15"/>
        <v>0</v>
      </c>
      <c r="AV20" s="12">
        <v>0</v>
      </c>
      <c r="AW20" s="12">
        <f>IF([1]REGRAS!$P$2="SIM",ROUND(BS20/M20*1.25*AV20,2),0)</f>
        <v>0</v>
      </c>
      <c r="AX20" s="12">
        <f>IF([1]REGRAS!$P$1="SIM",'[1]JAN-REAJUSTE'!AX20,0)</f>
        <v>0</v>
      </c>
      <c r="AY20" s="12">
        <f>IF([1]REGRAS!$R$2="SIM",'[1]JAN-REAJUSTE'!AY20,0)</f>
        <v>0</v>
      </c>
      <c r="AZ20" s="12">
        <f>'[1]JAN-REAJUSTE'!AZ20</f>
        <v>0</v>
      </c>
      <c r="BA20" s="12">
        <f>'[1]JAN-REAJUSTE'!BA20</f>
        <v>0</v>
      </c>
      <c r="BB20" s="12">
        <f>'[1]JAN-REAJUSTE'!BB20</f>
        <v>0</v>
      </c>
      <c r="BC20" s="12">
        <f>'[1]JAN-REAJUSTE'!BC20</f>
        <v>0</v>
      </c>
      <c r="BD20" s="12">
        <f>'[1]JAN-REAJUSTE'!BD20</f>
        <v>0</v>
      </c>
      <c r="BE20" s="12">
        <f>'[1]JAN-REAJUSTE'!BE20</f>
        <v>0</v>
      </c>
      <c r="BF20" s="12">
        <f>'[1]JAN-REAJUSTE'!BF20</f>
        <v>0</v>
      </c>
      <c r="BG20" s="12">
        <f>'[1]JAN-REAJUSTE'!BG20</f>
        <v>0</v>
      </c>
      <c r="BH20" s="12">
        <f>'[1]JAN-REAJUSTE'!BH20</f>
        <v>0</v>
      </c>
      <c r="BI20" s="12">
        <f>IF([1]REGRAS!$R$1="SIM",'[1]JAN-REAJUSTE'!BI20,0)</f>
        <v>0</v>
      </c>
      <c r="BJ20" s="12">
        <f>'[1]JAN-REAJUSTE'!BJ20</f>
        <v>0</v>
      </c>
      <c r="BK20" s="12">
        <f>'[1]JAN-REAJUSTE'!BK20</f>
        <v>0</v>
      </c>
      <c r="BL20" s="12">
        <f>'[1]JAN-REAJUSTE'!BL20</f>
        <v>0</v>
      </c>
      <c r="BM20" s="12">
        <f>'[1]JAN-REAJUSTE'!BM20</f>
        <v>0</v>
      </c>
      <c r="BN20" s="12">
        <f>'[1]JAN-REAJUSTE'!BN20</f>
        <v>0</v>
      </c>
      <c r="BO20" s="12">
        <f>'[1]JAN-REAJUSTE'!BO20</f>
        <v>0</v>
      </c>
      <c r="BP20" s="12">
        <f>'[1]JAN-REAJUSTE'!BP20</f>
        <v>0</v>
      </c>
      <c r="BQ20" s="12">
        <v>0</v>
      </c>
      <c r="BR20" s="12">
        <f t="shared" si="9"/>
        <v>8207.6039953720119</v>
      </c>
      <c r="BS20" s="12">
        <f t="shared" si="14"/>
        <v>7279.4739953720118</v>
      </c>
      <c r="BT20" s="12">
        <f t="shared" si="16"/>
        <v>7279.4739953720118</v>
      </c>
      <c r="BU20" s="12">
        <f t="shared" si="17"/>
        <v>6532.8639953720121</v>
      </c>
      <c r="BV20" s="13">
        <f t="shared" si="18"/>
        <v>914.60095935208176</v>
      </c>
      <c r="BW20" s="13">
        <f t="shared" si="19"/>
        <v>1829.2019187041635</v>
      </c>
      <c r="BX20" s="13">
        <f t="shared" si="10"/>
        <v>7293.0030360199298</v>
      </c>
      <c r="BY20" s="14">
        <f t="shared" si="11"/>
        <v>1136.2158349054807</v>
      </c>
    </row>
    <row r="21" spans="1:77" x14ac:dyDescent="0.25">
      <c r="A21" s="9" t="s">
        <v>79</v>
      </c>
      <c r="B21" s="10">
        <v>4530503</v>
      </c>
      <c r="C21" s="10" t="s">
        <v>131</v>
      </c>
      <c r="D21" s="10" t="s">
        <v>81</v>
      </c>
      <c r="E21" s="10" t="s">
        <v>120</v>
      </c>
      <c r="F21" s="10" t="s">
        <v>83</v>
      </c>
      <c r="G21" s="10" t="s">
        <v>117</v>
      </c>
      <c r="H21" s="10" t="s">
        <v>85</v>
      </c>
      <c r="I21" s="10" t="s">
        <v>79</v>
      </c>
      <c r="J21" s="10" t="s">
        <v>87</v>
      </c>
      <c r="K21" s="10" t="s">
        <v>121</v>
      </c>
      <c r="L21" s="10">
        <v>12</v>
      </c>
      <c r="M21" s="10">
        <v>240</v>
      </c>
      <c r="N21" s="10">
        <v>136416</v>
      </c>
      <c r="O21" s="11">
        <v>37431</v>
      </c>
      <c r="P21" s="11">
        <v>26430</v>
      </c>
      <c r="Q21" s="10">
        <v>47758422349</v>
      </c>
      <c r="R21" s="10" t="s">
        <v>89</v>
      </c>
      <c r="S21" s="10">
        <v>22</v>
      </c>
      <c r="T21" s="10" t="s">
        <v>97</v>
      </c>
      <c r="U21" s="10" t="s">
        <v>91</v>
      </c>
      <c r="V21" s="10" t="s">
        <v>92</v>
      </c>
      <c r="W21" s="12">
        <f t="shared" si="12"/>
        <v>1980.780808160742</v>
      </c>
      <c r="X21" s="12">
        <v>240</v>
      </c>
      <c r="Y21" s="12">
        <f>[1]REGRAS!$C$29</f>
        <v>1980.780808160742</v>
      </c>
      <c r="Z21" s="12">
        <v>10</v>
      </c>
      <c r="AA21" s="12">
        <f t="shared" si="0"/>
        <v>198.08</v>
      </c>
      <c r="AB21" s="12">
        <v>20</v>
      </c>
      <c r="AC21" s="12">
        <f t="shared" si="13"/>
        <v>396.16</v>
      </c>
      <c r="AD21" s="12"/>
      <c r="AE21" s="12">
        <f t="shared" si="1"/>
        <v>0</v>
      </c>
      <c r="AF21" s="12"/>
      <c r="AG21" s="12">
        <f t="shared" si="2"/>
        <v>0</v>
      </c>
      <c r="AH21" s="12">
        <f>[1]REGRAS!$F$2*100</f>
        <v>100</v>
      </c>
      <c r="AI21" s="12">
        <f t="shared" si="3"/>
        <v>1980.78</v>
      </c>
      <c r="AJ21" s="12">
        <v>30</v>
      </c>
      <c r="AK21" s="12">
        <f t="shared" si="4"/>
        <v>594.23</v>
      </c>
      <c r="AL21" s="12">
        <f>[1]REGRAS!$F$1*100</f>
        <v>40</v>
      </c>
      <c r="AM21" s="12">
        <f t="shared" si="5"/>
        <v>792.31</v>
      </c>
      <c r="AN21" s="12">
        <f>[1]REGRAS!$F$4*100</f>
        <v>100</v>
      </c>
      <c r="AO21" s="12">
        <f t="shared" si="6"/>
        <v>1980.78</v>
      </c>
      <c r="AP21" s="12">
        <v>28</v>
      </c>
      <c r="AQ21" s="12">
        <f t="shared" si="7"/>
        <v>184.87</v>
      </c>
      <c r="AR21" s="12">
        <v>30</v>
      </c>
      <c r="AS21" s="12">
        <f t="shared" si="8"/>
        <v>1485.59</v>
      </c>
      <c r="AT21" s="12">
        <v>0</v>
      </c>
      <c r="AU21" s="12">
        <f t="shared" si="15"/>
        <v>0</v>
      </c>
      <c r="AV21" s="12">
        <v>0</v>
      </c>
      <c r="AW21" s="12">
        <f>IF([1]REGRAS!$P$2="SIM",ROUND(BS21/M21*1.25*AV21,2),0)</f>
        <v>0</v>
      </c>
      <c r="AX21" s="12">
        <f>IF([1]REGRAS!$P$1="SIM",'[1]JAN-REAJUSTE'!AX21,0)</f>
        <v>0</v>
      </c>
      <c r="AY21" s="12">
        <f>IF([1]REGRAS!$R$2="SIM",'[1]JAN-REAJUSTE'!AY21,0)</f>
        <v>0</v>
      </c>
      <c r="AZ21" s="12">
        <f>'[1]JAN-REAJUSTE'!AZ21</f>
        <v>0</v>
      </c>
      <c r="BA21" s="12">
        <f>'[1]JAN-REAJUSTE'!BA21</f>
        <v>0</v>
      </c>
      <c r="BB21" s="12">
        <f>'[1]JAN-REAJUSTE'!BB21</f>
        <v>0</v>
      </c>
      <c r="BC21" s="12">
        <f>'[1]JAN-REAJUSTE'!BC21</f>
        <v>0</v>
      </c>
      <c r="BD21" s="12">
        <f>'[1]JAN-REAJUSTE'!BD21</f>
        <v>0</v>
      </c>
      <c r="BE21" s="12">
        <f>'[1]JAN-REAJUSTE'!BE21</f>
        <v>0</v>
      </c>
      <c r="BF21" s="12">
        <f>'[1]JAN-REAJUSTE'!BF21</f>
        <v>0</v>
      </c>
      <c r="BG21" s="12">
        <f>'[1]JAN-REAJUSTE'!BG21</f>
        <v>0</v>
      </c>
      <c r="BH21" s="12">
        <f>'[1]JAN-REAJUSTE'!BH21</f>
        <v>0</v>
      </c>
      <c r="BI21" s="12">
        <f>IF([1]REGRAS!$R$1="SIM",'[1]JAN-REAJUSTE'!BI21,0)</f>
        <v>0</v>
      </c>
      <c r="BJ21" s="12">
        <f>'[1]JAN-REAJUSTE'!BJ21</f>
        <v>0</v>
      </c>
      <c r="BK21" s="12">
        <f>'[1]JAN-REAJUSTE'!BK21</f>
        <v>0</v>
      </c>
      <c r="BL21" s="12">
        <f>'[1]JAN-REAJUSTE'!BL21</f>
        <v>0</v>
      </c>
      <c r="BM21" s="12">
        <f>'[1]JAN-REAJUSTE'!BM21</f>
        <v>0</v>
      </c>
      <c r="BN21" s="12">
        <f>'[1]JAN-REAJUSTE'!BN21</f>
        <v>0</v>
      </c>
      <c r="BO21" s="12">
        <f>'[1]JAN-REAJUSTE'!BO21</f>
        <v>0</v>
      </c>
      <c r="BP21" s="12">
        <f>'[1]JAN-REAJUSTE'!BP21</f>
        <v>0</v>
      </c>
      <c r="BQ21" s="12">
        <v>0</v>
      </c>
      <c r="BR21" s="12">
        <f t="shared" si="9"/>
        <v>9593.5808081607429</v>
      </c>
      <c r="BS21" s="12">
        <f t="shared" si="14"/>
        <v>7923.1208081607419</v>
      </c>
      <c r="BT21" s="12">
        <f t="shared" si="16"/>
        <v>7923.1208081607419</v>
      </c>
      <c r="BU21" s="12">
        <f t="shared" si="17"/>
        <v>7130.8108081607425</v>
      </c>
      <c r="BV21" s="13">
        <f t="shared" si="18"/>
        <v>998.31351314250401</v>
      </c>
      <c r="BW21" s="13">
        <f t="shared" si="19"/>
        <v>1996.627026285008</v>
      </c>
      <c r="BX21" s="13">
        <f t="shared" si="10"/>
        <v>8595.2672950182387</v>
      </c>
      <c r="BY21" s="14">
        <f t="shared" si="11"/>
        <v>1494.3385061300155</v>
      </c>
    </row>
    <row r="22" spans="1:77" x14ac:dyDescent="0.25">
      <c r="A22" s="9" t="s">
        <v>79</v>
      </c>
      <c r="B22" s="10">
        <v>4551901</v>
      </c>
      <c r="C22" s="10" t="s">
        <v>132</v>
      </c>
      <c r="D22" s="10" t="s">
        <v>81</v>
      </c>
      <c r="E22" s="10" t="s">
        <v>133</v>
      </c>
      <c r="F22" s="10" t="s">
        <v>83</v>
      </c>
      <c r="G22" s="10" t="s">
        <v>117</v>
      </c>
      <c r="H22" s="10" t="s">
        <v>85</v>
      </c>
      <c r="I22" s="10" t="s">
        <v>79</v>
      </c>
      <c r="J22" s="10" t="s">
        <v>87</v>
      </c>
      <c r="K22" s="10" t="s">
        <v>121</v>
      </c>
      <c r="L22" s="10">
        <v>13</v>
      </c>
      <c r="M22" s="10">
        <v>240</v>
      </c>
      <c r="N22" s="10">
        <v>139137</v>
      </c>
      <c r="O22" s="11">
        <v>36770</v>
      </c>
      <c r="P22" s="11">
        <v>27546</v>
      </c>
      <c r="Q22" s="10">
        <v>17262846892</v>
      </c>
      <c r="R22" s="10" t="s">
        <v>89</v>
      </c>
      <c r="S22" s="10">
        <v>22</v>
      </c>
      <c r="T22" s="10" t="s">
        <v>90</v>
      </c>
      <c r="U22" s="10" t="s">
        <v>91</v>
      </c>
      <c r="V22" s="10" t="s">
        <v>92</v>
      </c>
      <c r="W22" s="12">
        <f t="shared" si="12"/>
        <v>2079.8198485687794</v>
      </c>
      <c r="X22" s="12">
        <v>240</v>
      </c>
      <c r="Y22" s="12">
        <f>[1]REGRAS!$D$24</f>
        <v>2079.8198485687794</v>
      </c>
      <c r="Z22" s="12">
        <v>15</v>
      </c>
      <c r="AA22" s="12">
        <f t="shared" si="0"/>
        <v>311.97000000000003</v>
      </c>
      <c r="AB22" s="12">
        <v>22</v>
      </c>
      <c r="AC22" s="12">
        <f t="shared" si="13"/>
        <v>457.56</v>
      </c>
      <c r="AD22" s="12"/>
      <c r="AE22" s="12">
        <f t="shared" si="1"/>
        <v>0</v>
      </c>
      <c r="AF22" s="12"/>
      <c r="AG22" s="12">
        <f t="shared" si="2"/>
        <v>0</v>
      </c>
      <c r="AH22" s="12">
        <f>[1]REGRAS!$F$2*100</f>
        <v>100</v>
      </c>
      <c r="AI22" s="12">
        <f t="shared" si="3"/>
        <v>2079.8200000000002</v>
      </c>
      <c r="AJ22" s="12">
        <v>70</v>
      </c>
      <c r="AK22" s="12">
        <f t="shared" si="4"/>
        <v>1455.87</v>
      </c>
      <c r="AL22" s="12">
        <f>[1]REGRAS!$F$1*100</f>
        <v>40</v>
      </c>
      <c r="AM22" s="12">
        <f t="shared" si="5"/>
        <v>831.93</v>
      </c>
      <c r="AN22" s="12">
        <f>[1]REGRAS!$F$4*100</f>
        <v>100</v>
      </c>
      <c r="AO22" s="12">
        <f t="shared" si="6"/>
        <v>2079.8200000000002</v>
      </c>
      <c r="AP22" s="12">
        <v>0</v>
      </c>
      <c r="AQ22" s="12">
        <f t="shared" si="7"/>
        <v>0</v>
      </c>
      <c r="AR22" s="12">
        <v>32</v>
      </c>
      <c r="AS22" s="12">
        <f t="shared" si="8"/>
        <v>1859.36</v>
      </c>
      <c r="AT22" s="12">
        <v>10</v>
      </c>
      <c r="AU22" s="12">
        <f t="shared" si="15"/>
        <v>697.26</v>
      </c>
      <c r="AV22" s="12">
        <v>0</v>
      </c>
      <c r="AW22" s="12">
        <f>IF([1]REGRAS!$P$2="SIM",ROUND(BS22/M22*1.25*AV22,2),0)</f>
        <v>0</v>
      </c>
      <c r="AX22" s="12">
        <f>IF([1]REGRAS!$P$1="SIM",'[1]JAN-REAJUSTE'!AX22,0)</f>
        <v>0</v>
      </c>
      <c r="AY22" s="12">
        <f>IF([1]REGRAS!$R$2="SIM",'[1]JAN-REAJUSTE'!AY22,0)</f>
        <v>0</v>
      </c>
      <c r="AZ22" s="12">
        <f>'[1]JAN-REAJUSTE'!AZ22</f>
        <v>0</v>
      </c>
      <c r="BA22" s="12">
        <f>'[1]JAN-REAJUSTE'!BA22</f>
        <v>0</v>
      </c>
      <c r="BB22" s="12">
        <f>'[1]JAN-REAJUSTE'!BB22</f>
        <v>0</v>
      </c>
      <c r="BC22" s="12">
        <f>'[1]JAN-REAJUSTE'!BC22</f>
        <v>0</v>
      </c>
      <c r="BD22" s="12">
        <f>'[1]JAN-REAJUSTE'!BD22</f>
        <v>0</v>
      </c>
      <c r="BE22" s="12">
        <f>'[1]JAN-REAJUSTE'!BE22</f>
        <v>0</v>
      </c>
      <c r="BF22" s="12">
        <f>'[1]JAN-REAJUSTE'!BF22</f>
        <v>0</v>
      </c>
      <c r="BG22" s="12">
        <f>'[1]JAN-REAJUSTE'!BG22</f>
        <v>0</v>
      </c>
      <c r="BH22" s="12">
        <f>'[1]JAN-REAJUSTE'!BH22</f>
        <v>0</v>
      </c>
      <c r="BI22" s="12">
        <f>IF([1]REGRAS!$R$1="SIM",'[1]JAN-REAJUSTE'!BI22,0)</f>
        <v>0</v>
      </c>
      <c r="BJ22" s="12">
        <f>'[1]JAN-REAJUSTE'!BJ22</f>
        <v>0</v>
      </c>
      <c r="BK22" s="12">
        <f>'[1]JAN-REAJUSTE'!BK22</f>
        <v>0</v>
      </c>
      <c r="BL22" s="12">
        <f>'[1]JAN-REAJUSTE'!BL22</f>
        <v>0</v>
      </c>
      <c r="BM22" s="12">
        <f>'[1]JAN-REAJUSTE'!BM22</f>
        <v>0</v>
      </c>
      <c r="BN22" s="12">
        <f>'[1]JAN-REAJUSTE'!BN22</f>
        <v>0</v>
      </c>
      <c r="BO22" s="12">
        <f>'[1]JAN-REAJUSTE'!BO22</f>
        <v>0</v>
      </c>
      <c r="BP22" s="12">
        <f>'[1]JAN-REAJUSTE'!BP22</f>
        <v>0</v>
      </c>
      <c r="BQ22" s="12">
        <v>0</v>
      </c>
      <c r="BR22" s="12">
        <f t="shared" si="9"/>
        <v>11853.409848568781</v>
      </c>
      <c r="BS22" s="12">
        <f t="shared" si="14"/>
        <v>9296.7898485687801</v>
      </c>
      <c r="BT22" s="12">
        <f t="shared" si="16"/>
        <v>9296.7898485687801</v>
      </c>
      <c r="BU22" s="12">
        <f t="shared" si="17"/>
        <v>8464.8598485687799</v>
      </c>
      <c r="BV22" s="13">
        <f t="shared" si="18"/>
        <v>1185.0803787996292</v>
      </c>
      <c r="BW22" s="13">
        <f t="shared" si="19"/>
        <v>2370.1607575992584</v>
      </c>
      <c r="BX22" s="13">
        <f t="shared" si="10"/>
        <v>10668.329469769153</v>
      </c>
      <c r="BY22" s="14">
        <f t="shared" si="11"/>
        <v>2064.430604186517</v>
      </c>
    </row>
    <row r="23" spans="1:77" x14ac:dyDescent="0.25">
      <c r="A23" s="9" t="s">
        <v>79</v>
      </c>
      <c r="B23" s="10">
        <v>4552001</v>
      </c>
      <c r="C23" s="10" t="s">
        <v>134</v>
      </c>
      <c r="D23" s="10" t="s">
        <v>81</v>
      </c>
      <c r="E23" s="10" t="s">
        <v>116</v>
      </c>
      <c r="F23" s="10" t="s">
        <v>83</v>
      </c>
      <c r="G23" s="10" t="s">
        <v>117</v>
      </c>
      <c r="H23" s="10" t="s">
        <v>85</v>
      </c>
      <c r="I23" s="10" t="s">
        <v>79</v>
      </c>
      <c r="J23" s="10" t="s">
        <v>87</v>
      </c>
      <c r="K23" s="10" t="s">
        <v>121</v>
      </c>
      <c r="L23" s="10">
        <v>13</v>
      </c>
      <c r="M23" s="10">
        <v>240</v>
      </c>
      <c r="N23" s="10">
        <v>139137</v>
      </c>
      <c r="O23" s="11">
        <v>36770</v>
      </c>
      <c r="P23" s="11">
        <v>26078</v>
      </c>
      <c r="Q23" s="10">
        <v>46348824349</v>
      </c>
      <c r="R23" s="10" t="s">
        <v>89</v>
      </c>
      <c r="S23" s="10">
        <v>22</v>
      </c>
      <c r="T23" s="10" t="s">
        <v>90</v>
      </c>
      <c r="U23" s="10" t="s">
        <v>91</v>
      </c>
      <c r="V23" s="10" t="s">
        <v>92</v>
      </c>
      <c r="W23" s="12">
        <f t="shared" si="12"/>
        <v>2079.8198485687794</v>
      </c>
      <c r="X23" s="12">
        <v>240</v>
      </c>
      <c r="Y23" s="12">
        <f>[1]REGRAS!$D$24</f>
        <v>2079.8198485687794</v>
      </c>
      <c r="Z23" s="12">
        <v>0</v>
      </c>
      <c r="AA23" s="12">
        <f t="shared" si="0"/>
        <v>0</v>
      </c>
      <c r="AB23" s="12">
        <v>22</v>
      </c>
      <c r="AC23" s="12">
        <f t="shared" si="13"/>
        <v>457.56</v>
      </c>
      <c r="AD23" s="12"/>
      <c r="AE23" s="12">
        <f t="shared" si="1"/>
        <v>0</v>
      </c>
      <c r="AF23" s="12"/>
      <c r="AG23" s="12">
        <f t="shared" si="2"/>
        <v>0</v>
      </c>
      <c r="AH23" s="12">
        <f>[1]REGRAS!$F$2*100</f>
        <v>100</v>
      </c>
      <c r="AI23" s="12">
        <f t="shared" si="3"/>
        <v>2079.8200000000002</v>
      </c>
      <c r="AJ23" s="12">
        <v>25</v>
      </c>
      <c r="AK23" s="12">
        <f t="shared" si="4"/>
        <v>519.95000000000005</v>
      </c>
      <c r="AL23" s="12">
        <f>[1]REGRAS!$F$1*100</f>
        <v>40</v>
      </c>
      <c r="AM23" s="12">
        <f t="shared" si="5"/>
        <v>831.93</v>
      </c>
      <c r="AN23" s="12">
        <f>[1]REGRAS!$F$4*100</f>
        <v>100</v>
      </c>
      <c r="AO23" s="12">
        <f t="shared" si="6"/>
        <v>2079.8200000000002</v>
      </c>
      <c r="AP23" s="12">
        <v>6</v>
      </c>
      <c r="AQ23" s="12">
        <f t="shared" si="7"/>
        <v>40.24</v>
      </c>
      <c r="AR23" s="12">
        <v>0</v>
      </c>
      <c r="AS23" s="12">
        <f t="shared" si="8"/>
        <v>0</v>
      </c>
      <c r="AT23" s="12">
        <v>0</v>
      </c>
      <c r="AU23" s="12">
        <f t="shared" si="15"/>
        <v>0</v>
      </c>
      <c r="AV23" s="12">
        <v>0</v>
      </c>
      <c r="AW23" s="12">
        <f>IF([1]REGRAS!$P$2="SIM",ROUND(BS23/M23*1.25*AV23,2),0)</f>
        <v>0</v>
      </c>
      <c r="AX23" s="12">
        <f>IF([1]REGRAS!$P$1="SIM",'[1]JAN-REAJUSTE'!AX23,0)</f>
        <v>0</v>
      </c>
      <c r="AY23" s="12">
        <f>IF([1]REGRAS!$R$2="SIM",'[1]JAN-REAJUSTE'!AY23,0)</f>
        <v>0</v>
      </c>
      <c r="AZ23" s="12">
        <f>'[1]JAN-REAJUSTE'!AZ23</f>
        <v>0</v>
      </c>
      <c r="BA23" s="12">
        <f>'[1]JAN-REAJUSTE'!BA23</f>
        <v>0</v>
      </c>
      <c r="BB23" s="12">
        <f>'[1]JAN-REAJUSTE'!BB23</f>
        <v>0</v>
      </c>
      <c r="BC23" s="12">
        <f>'[1]JAN-REAJUSTE'!BC23</f>
        <v>0</v>
      </c>
      <c r="BD23" s="12">
        <f>'[1]JAN-REAJUSTE'!BD23</f>
        <v>0</v>
      </c>
      <c r="BE23" s="12">
        <f>'[1]JAN-REAJUSTE'!BE23</f>
        <v>0</v>
      </c>
      <c r="BF23" s="12">
        <f>'[1]JAN-REAJUSTE'!BF23</f>
        <v>0</v>
      </c>
      <c r="BG23" s="12">
        <f>'[1]JAN-REAJUSTE'!BG23</f>
        <v>0</v>
      </c>
      <c r="BH23" s="12">
        <f>'[1]JAN-REAJUSTE'!BH23</f>
        <v>0</v>
      </c>
      <c r="BI23" s="12">
        <f>IF([1]REGRAS!$R$1="SIM",'[1]JAN-REAJUSTE'!BI23,0)</f>
        <v>0</v>
      </c>
      <c r="BJ23" s="12">
        <f>'[1]JAN-REAJUSTE'!BJ23</f>
        <v>0</v>
      </c>
      <c r="BK23" s="12">
        <f>'[1]JAN-REAJUSTE'!BK23</f>
        <v>0</v>
      </c>
      <c r="BL23" s="12">
        <f>'[1]JAN-REAJUSTE'!BL23</f>
        <v>0</v>
      </c>
      <c r="BM23" s="12">
        <f>'[1]JAN-REAJUSTE'!BM23</f>
        <v>0</v>
      </c>
      <c r="BN23" s="12">
        <f>'[1]JAN-REAJUSTE'!BN23</f>
        <v>0</v>
      </c>
      <c r="BO23" s="12">
        <f>'[1]JAN-REAJUSTE'!BO23</f>
        <v>0</v>
      </c>
      <c r="BP23" s="12">
        <f>'[1]JAN-REAJUSTE'!BP23</f>
        <v>0</v>
      </c>
      <c r="BQ23" s="12">
        <v>0</v>
      </c>
      <c r="BR23" s="12">
        <f t="shared" si="9"/>
        <v>8089.1398485687805</v>
      </c>
      <c r="BS23" s="12">
        <f t="shared" si="14"/>
        <v>8048.8998485687807</v>
      </c>
      <c r="BT23" s="12">
        <f t="shared" si="16"/>
        <v>8048.8998485687807</v>
      </c>
      <c r="BU23" s="12">
        <f t="shared" si="17"/>
        <v>7216.9698485687804</v>
      </c>
      <c r="BV23" s="13">
        <f t="shared" si="18"/>
        <v>1010.3757787996293</v>
      </c>
      <c r="BW23" s="13">
        <f t="shared" si="19"/>
        <v>2020.7515575992586</v>
      </c>
      <c r="BX23" s="13">
        <f t="shared" si="10"/>
        <v>7078.7640697691513</v>
      </c>
      <c r="BY23" s="14">
        <f t="shared" si="11"/>
        <v>1077.3001191865169</v>
      </c>
    </row>
    <row r="24" spans="1:77" x14ac:dyDescent="0.25">
      <c r="A24" s="9" t="s">
        <v>79</v>
      </c>
      <c r="B24" s="10">
        <v>4552401</v>
      </c>
      <c r="C24" s="10" t="s">
        <v>135</v>
      </c>
      <c r="D24" s="10" t="s">
        <v>81</v>
      </c>
      <c r="E24" s="10" t="s">
        <v>113</v>
      </c>
      <c r="F24" s="10" t="s">
        <v>83</v>
      </c>
      <c r="G24" s="10" t="s">
        <v>117</v>
      </c>
      <c r="H24" s="10" t="s">
        <v>85</v>
      </c>
      <c r="I24" s="10" t="s">
        <v>79</v>
      </c>
      <c r="J24" s="10" t="s">
        <v>87</v>
      </c>
      <c r="K24" s="10" t="s">
        <v>121</v>
      </c>
      <c r="L24" s="10">
        <v>13</v>
      </c>
      <c r="M24" s="10">
        <v>240</v>
      </c>
      <c r="N24" s="10">
        <v>139137</v>
      </c>
      <c r="O24" s="11">
        <v>36739</v>
      </c>
      <c r="P24" s="11">
        <v>24367</v>
      </c>
      <c r="Q24" s="10">
        <v>28972678368</v>
      </c>
      <c r="R24" s="10" t="s">
        <v>89</v>
      </c>
      <c r="S24" s="10">
        <v>22</v>
      </c>
      <c r="T24" s="10" t="s">
        <v>97</v>
      </c>
      <c r="U24" s="10" t="s">
        <v>91</v>
      </c>
      <c r="V24" s="10" t="s">
        <v>92</v>
      </c>
      <c r="W24" s="12">
        <f t="shared" si="12"/>
        <v>2079.8198485687794</v>
      </c>
      <c r="X24" s="12">
        <v>240</v>
      </c>
      <c r="Y24" s="12">
        <f>[1]REGRAS!$D$24</f>
        <v>2079.8198485687794</v>
      </c>
      <c r="Z24" s="12">
        <v>15</v>
      </c>
      <c r="AA24" s="12">
        <f t="shared" si="0"/>
        <v>311.97000000000003</v>
      </c>
      <c r="AB24" s="12">
        <v>22</v>
      </c>
      <c r="AC24" s="12">
        <f t="shared" si="13"/>
        <v>457.56</v>
      </c>
      <c r="AD24" s="12"/>
      <c r="AE24" s="12">
        <f t="shared" si="1"/>
        <v>0</v>
      </c>
      <c r="AF24" s="12"/>
      <c r="AG24" s="12">
        <f t="shared" si="2"/>
        <v>0</v>
      </c>
      <c r="AH24" s="12">
        <f>[1]REGRAS!$F$2*100</f>
        <v>100</v>
      </c>
      <c r="AI24" s="12">
        <f t="shared" si="3"/>
        <v>2079.8200000000002</v>
      </c>
      <c r="AJ24" s="12">
        <v>25</v>
      </c>
      <c r="AK24" s="12">
        <f t="shared" si="4"/>
        <v>519.95000000000005</v>
      </c>
      <c r="AL24" s="12">
        <f>[1]REGRAS!$F$1*100</f>
        <v>40</v>
      </c>
      <c r="AM24" s="12">
        <f t="shared" si="5"/>
        <v>831.93</v>
      </c>
      <c r="AN24" s="12">
        <f>[1]REGRAS!$F$4*100</f>
        <v>100</v>
      </c>
      <c r="AO24" s="12">
        <f t="shared" si="6"/>
        <v>2079.8200000000002</v>
      </c>
      <c r="AP24" s="12">
        <v>127</v>
      </c>
      <c r="AQ24" s="12">
        <f t="shared" si="7"/>
        <v>884.86</v>
      </c>
      <c r="AR24" s="12">
        <v>0</v>
      </c>
      <c r="AS24" s="12">
        <f t="shared" si="8"/>
        <v>0</v>
      </c>
      <c r="AT24" s="12">
        <v>20</v>
      </c>
      <c r="AU24" s="12">
        <f t="shared" si="15"/>
        <v>1254.1300000000001</v>
      </c>
      <c r="AV24" s="12">
        <v>0</v>
      </c>
      <c r="AW24" s="12">
        <f>IF([1]REGRAS!$P$2="SIM",ROUND(BS24/M24*1.25*AV24,2),0)</f>
        <v>0</v>
      </c>
      <c r="AX24" s="12">
        <f>IF([1]REGRAS!$P$1="SIM",'[1]JAN-REAJUSTE'!AX24,0)</f>
        <v>0</v>
      </c>
      <c r="AY24" s="12">
        <f>IF([1]REGRAS!$R$2="SIM",'[1]JAN-REAJUSTE'!AY24,0)</f>
        <v>0</v>
      </c>
      <c r="AZ24" s="12">
        <f>'[1]JAN-REAJUSTE'!AZ24</f>
        <v>0</v>
      </c>
      <c r="BA24" s="12">
        <f>'[1]JAN-REAJUSTE'!BA24</f>
        <v>0</v>
      </c>
      <c r="BB24" s="12">
        <f>'[1]JAN-REAJUSTE'!BB24</f>
        <v>0</v>
      </c>
      <c r="BC24" s="12">
        <f>'[1]JAN-REAJUSTE'!BC24</f>
        <v>0</v>
      </c>
      <c r="BD24" s="12">
        <f>'[1]JAN-REAJUSTE'!BD24</f>
        <v>0</v>
      </c>
      <c r="BE24" s="12">
        <f>'[1]JAN-REAJUSTE'!BE24</f>
        <v>0</v>
      </c>
      <c r="BF24" s="12">
        <f>'[1]JAN-REAJUSTE'!BF24</f>
        <v>0</v>
      </c>
      <c r="BG24" s="12">
        <f>'[1]JAN-REAJUSTE'!BG24</f>
        <v>0</v>
      </c>
      <c r="BH24" s="12">
        <f>'[1]JAN-REAJUSTE'!BH24</f>
        <v>0</v>
      </c>
      <c r="BI24" s="12">
        <f>IF([1]REGRAS!$R$1="SIM",'[1]JAN-REAJUSTE'!BI24,0)</f>
        <v>19.899099</v>
      </c>
      <c r="BJ24" s="12">
        <f>'[1]JAN-REAJUSTE'!BJ24</f>
        <v>0</v>
      </c>
      <c r="BK24" s="12">
        <f>'[1]JAN-REAJUSTE'!BK24</f>
        <v>0</v>
      </c>
      <c r="BL24" s="12">
        <f>'[1]JAN-REAJUSTE'!BL24</f>
        <v>0</v>
      </c>
      <c r="BM24" s="12">
        <f>'[1]JAN-REAJUSTE'!BM24</f>
        <v>0</v>
      </c>
      <c r="BN24" s="12">
        <f>'[1]JAN-REAJUSTE'!BN24</f>
        <v>0</v>
      </c>
      <c r="BO24" s="12">
        <f>'[1]JAN-REAJUSTE'!BO24</f>
        <v>0</v>
      </c>
      <c r="BP24" s="12">
        <f>'[1]JAN-REAJUSTE'!BP24</f>
        <v>0</v>
      </c>
      <c r="BQ24" s="12">
        <v>0</v>
      </c>
      <c r="BR24" s="12">
        <f t="shared" si="9"/>
        <v>10519.758947568782</v>
      </c>
      <c r="BS24" s="12">
        <f t="shared" si="14"/>
        <v>8360.8698485687801</v>
      </c>
      <c r="BT24" s="12">
        <f t="shared" si="16"/>
        <v>8360.8698485687801</v>
      </c>
      <c r="BU24" s="12">
        <f t="shared" si="17"/>
        <v>7548.8389475687809</v>
      </c>
      <c r="BV24" s="13">
        <f t="shared" si="18"/>
        <v>1056.8374526596294</v>
      </c>
      <c r="BW24" s="13">
        <f t="shared" si="19"/>
        <v>2113.6749053192589</v>
      </c>
      <c r="BX24" s="13">
        <f t="shared" si="10"/>
        <v>9462.9214949091529</v>
      </c>
      <c r="BY24" s="14">
        <f t="shared" si="11"/>
        <v>1732.9434111000173</v>
      </c>
    </row>
    <row r="25" spans="1:77" x14ac:dyDescent="0.25">
      <c r="A25" s="9" t="s">
        <v>79</v>
      </c>
      <c r="B25" s="10">
        <v>4552501</v>
      </c>
      <c r="C25" s="10" t="s">
        <v>136</v>
      </c>
      <c r="D25" s="10" t="s">
        <v>81</v>
      </c>
      <c r="E25" s="10" t="s">
        <v>116</v>
      </c>
      <c r="F25" s="10" t="s">
        <v>83</v>
      </c>
      <c r="G25" s="10" t="s">
        <v>117</v>
      </c>
      <c r="H25" s="10" t="s">
        <v>85</v>
      </c>
      <c r="I25" s="10" t="s">
        <v>79</v>
      </c>
      <c r="J25" s="10" t="s">
        <v>87</v>
      </c>
      <c r="K25" s="10" t="s">
        <v>121</v>
      </c>
      <c r="L25" s="10">
        <v>13</v>
      </c>
      <c r="M25" s="10">
        <v>240</v>
      </c>
      <c r="N25" s="10">
        <v>139137</v>
      </c>
      <c r="O25" s="11">
        <v>36770</v>
      </c>
      <c r="P25" s="11">
        <v>26825</v>
      </c>
      <c r="Q25" s="10">
        <v>49200313353</v>
      </c>
      <c r="R25" s="10" t="s">
        <v>89</v>
      </c>
      <c r="S25" s="10">
        <v>22</v>
      </c>
      <c r="T25" s="10" t="s">
        <v>90</v>
      </c>
      <c r="U25" s="10" t="s">
        <v>91</v>
      </c>
      <c r="V25" s="10" t="s">
        <v>92</v>
      </c>
      <c r="W25" s="12">
        <f t="shared" si="12"/>
        <v>2079.8198485687794</v>
      </c>
      <c r="X25" s="12">
        <v>240</v>
      </c>
      <c r="Y25" s="12">
        <f>[1]REGRAS!$D$24</f>
        <v>2079.8198485687794</v>
      </c>
      <c r="Z25" s="12">
        <v>15</v>
      </c>
      <c r="AA25" s="12">
        <f t="shared" si="0"/>
        <v>311.97000000000003</v>
      </c>
      <c r="AB25" s="12">
        <v>22</v>
      </c>
      <c r="AC25" s="12">
        <f t="shared" si="13"/>
        <v>457.56</v>
      </c>
      <c r="AD25" s="12"/>
      <c r="AE25" s="12">
        <f t="shared" si="1"/>
        <v>0</v>
      </c>
      <c r="AF25" s="12"/>
      <c r="AG25" s="12">
        <f t="shared" si="2"/>
        <v>0</v>
      </c>
      <c r="AH25" s="12">
        <f>[1]REGRAS!$F$2*100</f>
        <v>100</v>
      </c>
      <c r="AI25" s="12">
        <f t="shared" si="3"/>
        <v>2079.8200000000002</v>
      </c>
      <c r="AJ25" s="12">
        <v>60</v>
      </c>
      <c r="AK25" s="12">
        <f t="shared" si="4"/>
        <v>1247.8900000000001</v>
      </c>
      <c r="AL25" s="12">
        <f>[1]REGRAS!$F$1*100</f>
        <v>40</v>
      </c>
      <c r="AM25" s="12">
        <f t="shared" si="5"/>
        <v>831.93</v>
      </c>
      <c r="AN25" s="12">
        <f>[1]REGRAS!$F$4*100</f>
        <v>100</v>
      </c>
      <c r="AO25" s="12">
        <f t="shared" si="6"/>
        <v>2079.8200000000002</v>
      </c>
      <c r="AP25" s="12">
        <v>137</v>
      </c>
      <c r="AQ25" s="12">
        <f t="shared" si="7"/>
        <v>1037.6400000000001</v>
      </c>
      <c r="AR25" s="12">
        <v>19</v>
      </c>
      <c r="AS25" s="12">
        <f t="shared" si="8"/>
        <v>1079.3</v>
      </c>
      <c r="AT25" s="12">
        <v>0</v>
      </c>
      <c r="AU25" s="12">
        <f t="shared" si="15"/>
        <v>0</v>
      </c>
      <c r="AV25" s="12">
        <v>0</v>
      </c>
      <c r="AW25" s="12">
        <f>IF([1]REGRAS!$P$2="SIM",ROUND(BS25/M25*1.25*AV25,2),0)</f>
        <v>0</v>
      </c>
      <c r="AX25" s="12">
        <f>IF([1]REGRAS!$P$1="SIM",'[1]JAN-REAJUSTE'!AX25,0)</f>
        <v>0</v>
      </c>
      <c r="AY25" s="12">
        <f>IF([1]REGRAS!$R$2="SIM",'[1]JAN-REAJUSTE'!AY25,0)</f>
        <v>0</v>
      </c>
      <c r="AZ25" s="12">
        <f>'[1]JAN-REAJUSTE'!AZ25</f>
        <v>0</v>
      </c>
      <c r="BA25" s="12">
        <f>'[1]JAN-REAJUSTE'!BA25</f>
        <v>0</v>
      </c>
      <c r="BB25" s="12">
        <f>'[1]JAN-REAJUSTE'!BB25</f>
        <v>0</v>
      </c>
      <c r="BC25" s="12">
        <f>'[1]JAN-REAJUSTE'!BC25</f>
        <v>0</v>
      </c>
      <c r="BD25" s="12">
        <f>'[1]JAN-REAJUSTE'!BD25</f>
        <v>0</v>
      </c>
      <c r="BE25" s="12">
        <f>'[1]JAN-REAJUSTE'!BE25</f>
        <v>0</v>
      </c>
      <c r="BF25" s="12">
        <f>'[1]JAN-REAJUSTE'!BF25</f>
        <v>0</v>
      </c>
      <c r="BG25" s="12">
        <f>'[1]JAN-REAJUSTE'!BG25</f>
        <v>0</v>
      </c>
      <c r="BH25" s="12">
        <f>'[1]JAN-REAJUSTE'!BH25</f>
        <v>0</v>
      </c>
      <c r="BI25" s="12">
        <f>IF([1]REGRAS!$R$1="SIM",'[1]JAN-REAJUSTE'!BI25,0)</f>
        <v>0</v>
      </c>
      <c r="BJ25" s="12">
        <f>'[1]JAN-REAJUSTE'!BJ25</f>
        <v>0</v>
      </c>
      <c r="BK25" s="12">
        <f>'[1]JAN-REAJUSTE'!BK25</f>
        <v>0</v>
      </c>
      <c r="BL25" s="12">
        <f>'[1]JAN-REAJUSTE'!BL25</f>
        <v>0</v>
      </c>
      <c r="BM25" s="12">
        <f>'[1]JAN-REAJUSTE'!BM25</f>
        <v>0</v>
      </c>
      <c r="BN25" s="12">
        <f>'[1]JAN-REAJUSTE'!BN25</f>
        <v>0</v>
      </c>
      <c r="BO25" s="12">
        <f>'[1]JAN-REAJUSTE'!BO25</f>
        <v>0</v>
      </c>
      <c r="BP25" s="12">
        <f>'[1]JAN-REAJUSTE'!BP25</f>
        <v>0</v>
      </c>
      <c r="BQ25" s="12">
        <v>0</v>
      </c>
      <c r="BR25" s="12">
        <f t="shared" si="9"/>
        <v>11205.749848568779</v>
      </c>
      <c r="BS25" s="12">
        <f t="shared" si="14"/>
        <v>9088.8098485687806</v>
      </c>
      <c r="BT25" s="12">
        <f t="shared" si="16"/>
        <v>9088.8098485687806</v>
      </c>
      <c r="BU25" s="12">
        <f t="shared" si="17"/>
        <v>8256.8798485687803</v>
      </c>
      <c r="BV25" s="13">
        <f t="shared" si="18"/>
        <v>1155.9631787996293</v>
      </c>
      <c r="BW25" s="13">
        <f t="shared" si="19"/>
        <v>2311.9263575992586</v>
      </c>
      <c r="BX25" s="13">
        <f t="shared" si="10"/>
        <v>10049.78666976915</v>
      </c>
      <c r="BY25" s="14">
        <f t="shared" si="11"/>
        <v>1894.3313341865164</v>
      </c>
    </row>
    <row r="26" spans="1:77" x14ac:dyDescent="0.25">
      <c r="A26" s="9" t="s">
        <v>79</v>
      </c>
      <c r="B26" s="10">
        <v>4552601</v>
      </c>
      <c r="C26" s="10" t="s">
        <v>137</v>
      </c>
      <c r="D26" s="10" t="s">
        <v>81</v>
      </c>
      <c r="E26" s="10" t="s">
        <v>120</v>
      </c>
      <c r="F26" s="10" t="s">
        <v>83</v>
      </c>
      <c r="G26" s="10" t="s">
        <v>117</v>
      </c>
      <c r="H26" s="10" t="s">
        <v>85</v>
      </c>
      <c r="I26" s="10" t="s">
        <v>79</v>
      </c>
      <c r="J26" s="10" t="s">
        <v>87</v>
      </c>
      <c r="K26" s="10" t="s">
        <v>121</v>
      </c>
      <c r="L26" s="10">
        <v>13</v>
      </c>
      <c r="M26" s="10">
        <v>240</v>
      </c>
      <c r="N26" s="10">
        <v>139137</v>
      </c>
      <c r="O26" s="11">
        <v>36770</v>
      </c>
      <c r="P26" s="11">
        <v>26001</v>
      </c>
      <c r="Q26" s="10">
        <v>46837345320</v>
      </c>
      <c r="R26" s="10" t="s">
        <v>89</v>
      </c>
      <c r="S26" s="10">
        <v>22</v>
      </c>
      <c r="T26" s="10" t="s">
        <v>90</v>
      </c>
      <c r="U26" s="10" t="s">
        <v>91</v>
      </c>
      <c r="V26" s="10" t="s">
        <v>92</v>
      </c>
      <c r="W26" s="12">
        <f t="shared" si="12"/>
        <v>2079.8198485687794</v>
      </c>
      <c r="X26" s="12">
        <v>240</v>
      </c>
      <c r="Y26" s="12">
        <f>[1]REGRAS!$D$24</f>
        <v>2079.8198485687794</v>
      </c>
      <c r="Z26" s="12">
        <v>0</v>
      </c>
      <c r="AA26" s="12">
        <f t="shared" si="0"/>
        <v>0</v>
      </c>
      <c r="AB26" s="12">
        <v>22</v>
      </c>
      <c r="AC26" s="12">
        <f t="shared" si="13"/>
        <v>457.56</v>
      </c>
      <c r="AD26" s="12"/>
      <c r="AE26" s="12">
        <f t="shared" si="1"/>
        <v>0</v>
      </c>
      <c r="AF26" s="12"/>
      <c r="AG26" s="12">
        <f t="shared" si="2"/>
        <v>0</v>
      </c>
      <c r="AH26" s="12">
        <f>[1]REGRAS!$F$2*100</f>
        <v>100</v>
      </c>
      <c r="AI26" s="12">
        <f t="shared" si="3"/>
        <v>2079.8200000000002</v>
      </c>
      <c r="AJ26" s="12">
        <v>60</v>
      </c>
      <c r="AK26" s="12">
        <f t="shared" si="4"/>
        <v>1247.8900000000001</v>
      </c>
      <c r="AL26" s="12">
        <f>[1]REGRAS!$F$1*100</f>
        <v>40</v>
      </c>
      <c r="AM26" s="12">
        <f t="shared" si="5"/>
        <v>831.93</v>
      </c>
      <c r="AN26" s="12">
        <f>[1]REGRAS!$F$4*100</f>
        <v>100</v>
      </c>
      <c r="AO26" s="12">
        <f t="shared" si="6"/>
        <v>2079.8200000000002</v>
      </c>
      <c r="AP26" s="12">
        <v>123</v>
      </c>
      <c r="AQ26" s="12">
        <f t="shared" si="7"/>
        <v>899.63</v>
      </c>
      <c r="AR26" s="12">
        <v>31</v>
      </c>
      <c r="AS26" s="12">
        <f t="shared" si="8"/>
        <v>1700.51</v>
      </c>
      <c r="AT26" s="12">
        <v>20</v>
      </c>
      <c r="AU26" s="12">
        <f t="shared" si="15"/>
        <v>1316.53</v>
      </c>
      <c r="AV26" s="12">
        <v>0</v>
      </c>
      <c r="AW26" s="12">
        <f>IF([1]REGRAS!$P$2="SIM",ROUND(BS26/M26*1.25*AV26,2),0)</f>
        <v>0</v>
      </c>
      <c r="AX26" s="12">
        <f>IF([1]REGRAS!$P$1="SIM",'[1]JAN-REAJUSTE'!AX26,0)</f>
        <v>0</v>
      </c>
      <c r="AY26" s="12">
        <f>IF([1]REGRAS!$R$2="SIM",'[1]JAN-REAJUSTE'!AY26,0)</f>
        <v>0</v>
      </c>
      <c r="AZ26" s="12">
        <f>'[1]JAN-REAJUSTE'!AZ26</f>
        <v>0</v>
      </c>
      <c r="BA26" s="12">
        <f>'[1]JAN-REAJUSTE'!BA26</f>
        <v>0</v>
      </c>
      <c r="BB26" s="12">
        <f>'[1]JAN-REAJUSTE'!BB26</f>
        <v>0</v>
      </c>
      <c r="BC26" s="12">
        <f>'[1]JAN-REAJUSTE'!BC26</f>
        <v>0</v>
      </c>
      <c r="BD26" s="12">
        <f>'[1]JAN-REAJUSTE'!BD26</f>
        <v>0</v>
      </c>
      <c r="BE26" s="12">
        <f>'[1]JAN-REAJUSTE'!BE26</f>
        <v>0</v>
      </c>
      <c r="BF26" s="12">
        <f>'[1]JAN-REAJUSTE'!BF26</f>
        <v>0</v>
      </c>
      <c r="BG26" s="12">
        <f>'[1]JAN-REAJUSTE'!BG26</f>
        <v>0</v>
      </c>
      <c r="BH26" s="12">
        <f>'[1]JAN-REAJUSTE'!BH26</f>
        <v>0</v>
      </c>
      <c r="BI26" s="12">
        <f>IF([1]REGRAS!$R$1="SIM",'[1]JAN-REAJUSTE'!BI26,0)</f>
        <v>0</v>
      </c>
      <c r="BJ26" s="12">
        <f>'[1]JAN-REAJUSTE'!BJ26</f>
        <v>0</v>
      </c>
      <c r="BK26" s="12">
        <f>'[1]JAN-REAJUSTE'!BK26</f>
        <v>0</v>
      </c>
      <c r="BL26" s="12">
        <f>'[1]JAN-REAJUSTE'!BL26</f>
        <v>0</v>
      </c>
      <c r="BM26" s="12">
        <f>'[1]JAN-REAJUSTE'!BM26</f>
        <v>0</v>
      </c>
      <c r="BN26" s="12">
        <f>'[1]JAN-REAJUSTE'!BN26</f>
        <v>0</v>
      </c>
      <c r="BO26" s="12">
        <f>'[1]JAN-REAJUSTE'!BO26</f>
        <v>0</v>
      </c>
      <c r="BP26" s="12">
        <f>'[1]JAN-REAJUSTE'!BP26</f>
        <v>0</v>
      </c>
      <c r="BQ26" s="12">
        <v>0</v>
      </c>
      <c r="BR26" s="12">
        <f t="shared" si="9"/>
        <v>12693.509848568781</v>
      </c>
      <c r="BS26" s="12">
        <f t="shared" si="14"/>
        <v>8776.8398485687812</v>
      </c>
      <c r="BT26" s="12">
        <f t="shared" si="16"/>
        <v>8776.8398485687812</v>
      </c>
      <c r="BU26" s="12">
        <f t="shared" si="17"/>
        <v>7944.9098485687809</v>
      </c>
      <c r="BV26" s="13">
        <f t="shared" si="18"/>
        <v>1112.2873787996296</v>
      </c>
      <c r="BW26" s="13">
        <f t="shared" si="19"/>
        <v>2224.5747575992591</v>
      </c>
      <c r="BX26" s="13">
        <f t="shared" si="10"/>
        <v>11581.222469769153</v>
      </c>
      <c r="BY26" s="14">
        <f t="shared" si="11"/>
        <v>2315.4761791865171</v>
      </c>
    </row>
    <row r="27" spans="1:77" x14ac:dyDescent="0.25">
      <c r="A27" s="9" t="s">
        <v>79</v>
      </c>
      <c r="B27" s="10">
        <v>4552801</v>
      </c>
      <c r="C27" s="10" t="s">
        <v>138</v>
      </c>
      <c r="D27" s="10" t="s">
        <v>81</v>
      </c>
      <c r="E27" s="10" t="s">
        <v>116</v>
      </c>
      <c r="F27" s="10" t="s">
        <v>83</v>
      </c>
      <c r="G27" s="10" t="s">
        <v>117</v>
      </c>
      <c r="H27" s="10" t="s">
        <v>85</v>
      </c>
      <c r="I27" s="10" t="s">
        <v>79</v>
      </c>
      <c r="J27" s="10" t="s">
        <v>87</v>
      </c>
      <c r="K27" s="10" t="s">
        <v>121</v>
      </c>
      <c r="L27" s="10">
        <v>13</v>
      </c>
      <c r="M27" s="10">
        <v>240</v>
      </c>
      <c r="N27" s="10">
        <v>139137</v>
      </c>
      <c r="O27" s="11">
        <v>36770</v>
      </c>
      <c r="P27" s="11">
        <v>26141</v>
      </c>
      <c r="Q27" s="10">
        <v>47999535320</v>
      </c>
      <c r="R27" s="10" t="s">
        <v>89</v>
      </c>
      <c r="S27" s="10">
        <v>22</v>
      </c>
      <c r="T27" s="10" t="s">
        <v>90</v>
      </c>
      <c r="U27" s="10" t="s">
        <v>91</v>
      </c>
      <c r="V27" s="10" t="s">
        <v>92</v>
      </c>
      <c r="W27" s="12">
        <f t="shared" si="12"/>
        <v>2079.8198485687794</v>
      </c>
      <c r="X27" s="12">
        <v>240</v>
      </c>
      <c r="Y27" s="12">
        <f>[1]REGRAS!$D$24</f>
        <v>2079.8198485687794</v>
      </c>
      <c r="Z27" s="12">
        <v>10</v>
      </c>
      <c r="AA27" s="12">
        <f t="shared" si="0"/>
        <v>207.98</v>
      </c>
      <c r="AB27" s="12">
        <v>22</v>
      </c>
      <c r="AC27" s="12">
        <f t="shared" si="13"/>
        <v>457.56</v>
      </c>
      <c r="AD27" s="12"/>
      <c r="AE27" s="12">
        <f t="shared" si="1"/>
        <v>0</v>
      </c>
      <c r="AF27" s="12"/>
      <c r="AG27" s="12">
        <f t="shared" si="2"/>
        <v>0</v>
      </c>
      <c r="AH27" s="12">
        <f>[1]REGRAS!$F$2*100</f>
        <v>100</v>
      </c>
      <c r="AI27" s="12">
        <f t="shared" si="3"/>
        <v>2079.8200000000002</v>
      </c>
      <c r="AJ27" s="12">
        <v>25</v>
      </c>
      <c r="AK27" s="12">
        <f t="shared" si="4"/>
        <v>519.95000000000005</v>
      </c>
      <c r="AL27" s="12">
        <f>[1]REGRAS!$F$1*100</f>
        <v>40</v>
      </c>
      <c r="AM27" s="12">
        <f t="shared" si="5"/>
        <v>831.93</v>
      </c>
      <c r="AN27" s="12">
        <f>[1]REGRAS!$F$4*100</f>
        <v>100</v>
      </c>
      <c r="AO27" s="12">
        <f t="shared" si="6"/>
        <v>2079.8200000000002</v>
      </c>
      <c r="AP27" s="12">
        <v>4</v>
      </c>
      <c r="AQ27" s="12">
        <f t="shared" si="7"/>
        <v>27.52</v>
      </c>
      <c r="AR27" s="12">
        <v>19</v>
      </c>
      <c r="AS27" s="12">
        <f t="shared" si="8"/>
        <v>980.5</v>
      </c>
      <c r="AT27" s="12">
        <v>1</v>
      </c>
      <c r="AU27" s="12">
        <f t="shared" si="15"/>
        <v>61.93</v>
      </c>
      <c r="AV27" s="12">
        <v>0</v>
      </c>
      <c r="AW27" s="12">
        <f>IF([1]REGRAS!$P$2="SIM",ROUND(BS27/M27*1.25*AV27,2),0)</f>
        <v>0</v>
      </c>
      <c r="AX27" s="12">
        <f>IF([1]REGRAS!$P$1="SIM",'[1]JAN-REAJUSTE'!AX27,0)</f>
        <v>0</v>
      </c>
      <c r="AY27" s="12">
        <f>IF([1]REGRAS!$R$2="SIM",'[1]JAN-REAJUSTE'!AY27,0)</f>
        <v>0</v>
      </c>
      <c r="AZ27" s="12">
        <f>'[1]JAN-REAJUSTE'!AZ27</f>
        <v>0</v>
      </c>
      <c r="BA27" s="12">
        <f>'[1]JAN-REAJUSTE'!BA27</f>
        <v>0</v>
      </c>
      <c r="BB27" s="12">
        <f>'[1]JAN-REAJUSTE'!BB27</f>
        <v>0</v>
      </c>
      <c r="BC27" s="12">
        <f>'[1]JAN-REAJUSTE'!BC27</f>
        <v>0</v>
      </c>
      <c r="BD27" s="12">
        <f>'[1]JAN-REAJUSTE'!BD27</f>
        <v>0</v>
      </c>
      <c r="BE27" s="12">
        <f>'[1]JAN-REAJUSTE'!BE27</f>
        <v>0</v>
      </c>
      <c r="BF27" s="12">
        <f>'[1]JAN-REAJUSTE'!BF27</f>
        <v>0</v>
      </c>
      <c r="BG27" s="12">
        <f>'[1]JAN-REAJUSTE'!BG27</f>
        <v>0</v>
      </c>
      <c r="BH27" s="12">
        <f>'[1]JAN-REAJUSTE'!BH27</f>
        <v>0</v>
      </c>
      <c r="BI27" s="12">
        <f>IF([1]REGRAS!$R$1="SIM",'[1]JAN-REAJUSTE'!BI27,0)</f>
        <v>19.899099</v>
      </c>
      <c r="BJ27" s="12">
        <f>'[1]JAN-REAJUSTE'!BJ27</f>
        <v>0</v>
      </c>
      <c r="BK27" s="12">
        <f>'[1]JAN-REAJUSTE'!BK27</f>
        <v>0</v>
      </c>
      <c r="BL27" s="12">
        <f>'[1]JAN-REAJUSTE'!BL27</f>
        <v>0</v>
      </c>
      <c r="BM27" s="12">
        <f>'[1]JAN-REAJUSTE'!BM27</f>
        <v>0</v>
      </c>
      <c r="BN27" s="12">
        <f>'[1]JAN-REAJUSTE'!BN27</f>
        <v>0</v>
      </c>
      <c r="BO27" s="12">
        <f>'[1]JAN-REAJUSTE'!BO27</f>
        <v>0</v>
      </c>
      <c r="BP27" s="12">
        <f>'[1]JAN-REAJUSTE'!BP27</f>
        <v>0</v>
      </c>
      <c r="BQ27" s="12">
        <v>0</v>
      </c>
      <c r="BR27" s="12">
        <f t="shared" si="9"/>
        <v>9346.7289475687812</v>
      </c>
      <c r="BS27" s="12">
        <f t="shared" si="14"/>
        <v>8256.8798485687803</v>
      </c>
      <c r="BT27" s="12">
        <f t="shared" si="16"/>
        <v>8256.8798485687803</v>
      </c>
      <c r="BU27" s="12">
        <f t="shared" si="17"/>
        <v>7444.8489475687802</v>
      </c>
      <c r="BV27" s="13">
        <f t="shared" si="18"/>
        <v>1042.2788526596294</v>
      </c>
      <c r="BW27" s="13">
        <f t="shared" si="19"/>
        <v>2084.5577053192587</v>
      </c>
      <c r="BX27" s="13">
        <f t="shared" si="10"/>
        <v>8304.4500949091525</v>
      </c>
      <c r="BY27" s="14">
        <f t="shared" si="11"/>
        <v>1414.3637761000168</v>
      </c>
    </row>
    <row r="28" spans="1:77" x14ac:dyDescent="0.25">
      <c r="A28" s="9" t="s">
        <v>79</v>
      </c>
      <c r="B28" s="10">
        <v>4552901</v>
      </c>
      <c r="C28" s="10" t="s">
        <v>139</v>
      </c>
      <c r="D28" s="10" t="s">
        <v>81</v>
      </c>
      <c r="E28" s="10" t="s">
        <v>133</v>
      </c>
      <c r="F28" s="10" t="s">
        <v>83</v>
      </c>
      <c r="G28" s="10" t="s">
        <v>117</v>
      </c>
      <c r="H28" s="10" t="s">
        <v>85</v>
      </c>
      <c r="I28" s="10" t="s">
        <v>79</v>
      </c>
      <c r="J28" s="10" t="s">
        <v>87</v>
      </c>
      <c r="K28" s="10" t="s">
        <v>121</v>
      </c>
      <c r="L28" s="10">
        <v>13</v>
      </c>
      <c r="M28" s="10">
        <v>240</v>
      </c>
      <c r="N28" s="10">
        <v>139137</v>
      </c>
      <c r="O28" s="11">
        <v>36770</v>
      </c>
      <c r="P28" s="11">
        <v>26945</v>
      </c>
      <c r="Q28" s="10">
        <v>50184059372</v>
      </c>
      <c r="R28" s="10" t="s">
        <v>89</v>
      </c>
      <c r="S28" s="10">
        <v>22</v>
      </c>
      <c r="T28" s="10" t="s">
        <v>97</v>
      </c>
      <c r="U28" s="10" t="s">
        <v>91</v>
      </c>
      <c r="V28" s="10" t="s">
        <v>92</v>
      </c>
      <c r="W28" s="12">
        <f t="shared" si="12"/>
        <v>2079.8198485687794</v>
      </c>
      <c r="X28" s="12">
        <v>240</v>
      </c>
      <c r="Y28" s="12">
        <f>[1]REGRAS!$D$24</f>
        <v>2079.8198485687794</v>
      </c>
      <c r="Z28" s="12">
        <v>15</v>
      </c>
      <c r="AA28" s="12">
        <f t="shared" si="0"/>
        <v>311.97000000000003</v>
      </c>
      <c r="AB28" s="12">
        <v>22</v>
      </c>
      <c r="AC28" s="12">
        <f t="shared" si="13"/>
        <v>457.56</v>
      </c>
      <c r="AD28" s="12"/>
      <c r="AE28" s="12">
        <f t="shared" si="1"/>
        <v>0</v>
      </c>
      <c r="AF28" s="12"/>
      <c r="AG28" s="12">
        <f t="shared" si="2"/>
        <v>0</v>
      </c>
      <c r="AH28" s="12">
        <f>[1]REGRAS!$F$2*100</f>
        <v>100</v>
      </c>
      <c r="AI28" s="12">
        <f t="shared" si="3"/>
        <v>2079.8200000000002</v>
      </c>
      <c r="AJ28" s="12">
        <v>60</v>
      </c>
      <c r="AK28" s="12">
        <f t="shared" si="4"/>
        <v>1247.8900000000001</v>
      </c>
      <c r="AL28" s="12">
        <f>[1]REGRAS!$F$1*100</f>
        <v>40</v>
      </c>
      <c r="AM28" s="12">
        <f t="shared" si="5"/>
        <v>831.93</v>
      </c>
      <c r="AN28" s="12">
        <f>[1]REGRAS!$F$4*100</f>
        <v>100</v>
      </c>
      <c r="AO28" s="12">
        <f t="shared" si="6"/>
        <v>2079.8200000000002</v>
      </c>
      <c r="AP28" s="12">
        <v>126</v>
      </c>
      <c r="AQ28" s="12">
        <f t="shared" si="7"/>
        <v>954.33</v>
      </c>
      <c r="AR28" s="12">
        <v>0</v>
      </c>
      <c r="AS28" s="12">
        <f t="shared" si="8"/>
        <v>0</v>
      </c>
      <c r="AT28" s="12">
        <v>0</v>
      </c>
      <c r="AU28" s="12">
        <f t="shared" si="15"/>
        <v>0</v>
      </c>
      <c r="AV28" s="12">
        <v>0</v>
      </c>
      <c r="AW28" s="12">
        <f>IF([1]REGRAS!$P$2="SIM",ROUND(BS28/M28*1.25*AV28,2),0)</f>
        <v>0</v>
      </c>
      <c r="AX28" s="12">
        <f>IF([1]REGRAS!$P$1="SIM",'[1]JAN-REAJUSTE'!AX28,0)</f>
        <v>0</v>
      </c>
      <c r="AY28" s="12">
        <f>IF([1]REGRAS!$R$2="SIM",'[1]JAN-REAJUSTE'!AY28,0)</f>
        <v>0</v>
      </c>
      <c r="AZ28" s="12">
        <f>'[1]JAN-REAJUSTE'!AZ28</f>
        <v>0</v>
      </c>
      <c r="BA28" s="12">
        <f>'[1]JAN-REAJUSTE'!BA28</f>
        <v>0</v>
      </c>
      <c r="BB28" s="12">
        <f>'[1]JAN-REAJUSTE'!BB28</f>
        <v>0</v>
      </c>
      <c r="BC28" s="12">
        <f>'[1]JAN-REAJUSTE'!BC28</f>
        <v>0</v>
      </c>
      <c r="BD28" s="12">
        <f>'[1]JAN-REAJUSTE'!BD28</f>
        <v>0</v>
      </c>
      <c r="BE28" s="12">
        <f>'[1]JAN-REAJUSTE'!BE28</f>
        <v>0</v>
      </c>
      <c r="BF28" s="12">
        <f>'[1]JAN-REAJUSTE'!BF28</f>
        <v>0</v>
      </c>
      <c r="BG28" s="12">
        <f>'[1]JAN-REAJUSTE'!BG28</f>
        <v>0</v>
      </c>
      <c r="BH28" s="12">
        <f>'[1]JAN-REAJUSTE'!BH28</f>
        <v>0</v>
      </c>
      <c r="BI28" s="12">
        <f>IF([1]REGRAS!$R$1="SIM",'[1]JAN-REAJUSTE'!BI28,0)</f>
        <v>0</v>
      </c>
      <c r="BJ28" s="12">
        <f>'[1]JAN-REAJUSTE'!BJ28</f>
        <v>0</v>
      </c>
      <c r="BK28" s="12">
        <f>'[1]JAN-REAJUSTE'!BK28</f>
        <v>2977.9673420000004</v>
      </c>
      <c r="BL28" s="12">
        <f>'[1]JAN-REAJUSTE'!BL28</f>
        <v>0</v>
      </c>
      <c r="BM28" s="12">
        <f>'[1]JAN-REAJUSTE'!BM28</f>
        <v>0</v>
      </c>
      <c r="BN28" s="12">
        <f>'[1]JAN-REAJUSTE'!BN28</f>
        <v>0</v>
      </c>
      <c r="BO28" s="12">
        <f>'[1]JAN-REAJUSTE'!BO28</f>
        <v>0</v>
      </c>
      <c r="BP28" s="12">
        <f>'[1]JAN-REAJUSTE'!BP28</f>
        <v>0</v>
      </c>
      <c r="BQ28" s="12">
        <v>0</v>
      </c>
      <c r="BR28" s="12">
        <f t="shared" si="9"/>
        <v>13021.107190568779</v>
      </c>
      <c r="BS28" s="12">
        <f t="shared" si="14"/>
        <v>9088.8098485687806</v>
      </c>
      <c r="BT28" s="12">
        <f t="shared" si="16"/>
        <v>9088.8098485687806</v>
      </c>
      <c r="BU28" s="12">
        <f t="shared" si="17"/>
        <v>8256.8798485687803</v>
      </c>
      <c r="BV28" s="13">
        <f t="shared" si="18"/>
        <v>1155.9631787996293</v>
      </c>
      <c r="BW28" s="13">
        <f t="shared" si="19"/>
        <v>2311.9263575992586</v>
      </c>
      <c r="BX28" s="13">
        <f t="shared" si="10"/>
        <v>11865.144011769149</v>
      </c>
      <c r="BY28" s="14">
        <f t="shared" si="11"/>
        <v>2393.554603236516</v>
      </c>
    </row>
    <row r="29" spans="1:77" x14ac:dyDescent="0.25">
      <c r="A29" s="9" t="s">
        <v>79</v>
      </c>
      <c r="B29" s="10">
        <v>4553101</v>
      </c>
      <c r="C29" s="10" t="s">
        <v>140</v>
      </c>
      <c r="D29" s="10" t="s">
        <v>81</v>
      </c>
      <c r="E29" s="10" t="s">
        <v>124</v>
      </c>
      <c r="F29" s="10" t="s">
        <v>83</v>
      </c>
      <c r="G29" s="10" t="s">
        <v>117</v>
      </c>
      <c r="H29" s="10" t="s">
        <v>85</v>
      </c>
      <c r="I29" s="10" t="s">
        <v>79</v>
      </c>
      <c r="J29" s="10" t="s">
        <v>87</v>
      </c>
      <c r="K29" s="10" t="s">
        <v>121</v>
      </c>
      <c r="L29" s="10">
        <v>12</v>
      </c>
      <c r="M29" s="10">
        <v>240</v>
      </c>
      <c r="N29" s="10">
        <v>136416</v>
      </c>
      <c r="O29" s="11">
        <v>36739</v>
      </c>
      <c r="P29" s="11">
        <v>27743</v>
      </c>
      <c r="Q29" s="10">
        <v>87381362368</v>
      </c>
      <c r="R29" s="10" t="s">
        <v>89</v>
      </c>
      <c r="S29" s="10">
        <v>22</v>
      </c>
      <c r="T29" s="10" t="s">
        <v>90</v>
      </c>
      <c r="U29" s="10" t="s">
        <v>128</v>
      </c>
      <c r="V29" s="10" t="s">
        <v>92</v>
      </c>
      <c r="W29" s="12">
        <f t="shared" si="12"/>
        <v>1980.780808160742</v>
      </c>
      <c r="X29" s="12">
        <v>240</v>
      </c>
      <c r="Y29" s="12">
        <f>[1]REGRAS!$C$29</f>
        <v>1980.780808160742</v>
      </c>
      <c r="Z29" s="12">
        <v>9</v>
      </c>
      <c r="AA29" s="12">
        <f t="shared" si="0"/>
        <v>178.27</v>
      </c>
      <c r="AB29" s="12">
        <v>22</v>
      </c>
      <c r="AC29" s="12">
        <f t="shared" si="13"/>
        <v>435.77</v>
      </c>
      <c r="AD29" s="12"/>
      <c r="AE29" s="12">
        <f t="shared" si="1"/>
        <v>0</v>
      </c>
      <c r="AF29" s="12"/>
      <c r="AG29" s="12">
        <f t="shared" si="2"/>
        <v>0</v>
      </c>
      <c r="AH29" s="12">
        <f>[1]REGRAS!$F$2*100</f>
        <v>100</v>
      </c>
      <c r="AI29" s="12">
        <f t="shared" si="3"/>
        <v>1980.78</v>
      </c>
      <c r="AJ29" s="12">
        <v>60</v>
      </c>
      <c r="AK29" s="12">
        <f t="shared" si="4"/>
        <v>1188.47</v>
      </c>
      <c r="AL29" s="12">
        <f>[1]REGRAS!$F$1*100</f>
        <v>40</v>
      </c>
      <c r="AM29" s="12">
        <f t="shared" si="5"/>
        <v>792.31</v>
      </c>
      <c r="AN29" s="12">
        <f>[1]REGRAS!$F$4*100</f>
        <v>100</v>
      </c>
      <c r="AO29" s="12">
        <f t="shared" si="6"/>
        <v>1980.78</v>
      </c>
      <c r="AP29" s="12">
        <v>153</v>
      </c>
      <c r="AQ29" s="12">
        <f t="shared" si="7"/>
        <v>1088.49</v>
      </c>
      <c r="AR29" s="12">
        <v>0</v>
      </c>
      <c r="AS29" s="12">
        <f t="shared" si="8"/>
        <v>0</v>
      </c>
      <c r="AT29" s="12">
        <v>0</v>
      </c>
      <c r="AU29" s="12">
        <f t="shared" si="15"/>
        <v>0</v>
      </c>
      <c r="AV29" s="12">
        <v>0</v>
      </c>
      <c r="AW29" s="12">
        <f>IF([1]REGRAS!$P$2="SIM",ROUND(BS29/M29*1.25*AV29,2),0)</f>
        <v>0</v>
      </c>
      <c r="AX29" s="12">
        <f>IF([1]REGRAS!$P$1="SIM",'[1]JAN-REAJUSTE'!AX29,0)</f>
        <v>0</v>
      </c>
      <c r="AY29" s="12">
        <f>IF([1]REGRAS!$R$2="SIM",'[1]JAN-REAJUSTE'!AY29,0)</f>
        <v>0</v>
      </c>
      <c r="AZ29" s="12">
        <f>'[1]JAN-REAJUSTE'!AZ29</f>
        <v>0</v>
      </c>
      <c r="BA29" s="12">
        <f>'[1]JAN-REAJUSTE'!BA29</f>
        <v>0</v>
      </c>
      <c r="BB29" s="12">
        <f>'[1]JAN-REAJUSTE'!BB29</f>
        <v>0</v>
      </c>
      <c r="BC29" s="12">
        <f>'[1]JAN-REAJUSTE'!BC29</f>
        <v>0</v>
      </c>
      <c r="BD29" s="12">
        <f>'[1]JAN-REAJUSTE'!BD29</f>
        <v>0</v>
      </c>
      <c r="BE29" s="12">
        <f>'[1]JAN-REAJUSTE'!BE29</f>
        <v>0</v>
      </c>
      <c r="BF29" s="12">
        <f>'[1]JAN-REAJUSTE'!BF29</f>
        <v>0</v>
      </c>
      <c r="BG29" s="12">
        <f>'[1]JAN-REAJUSTE'!BG29</f>
        <v>0</v>
      </c>
      <c r="BH29" s="12">
        <f>'[1]JAN-REAJUSTE'!BH29</f>
        <v>0</v>
      </c>
      <c r="BI29" s="12">
        <f>IF([1]REGRAS!$R$1="SIM",'[1]JAN-REAJUSTE'!BI29,0)</f>
        <v>0</v>
      </c>
      <c r="BJ29" s="12">
        <f>'[1]JAN-REAJUSTE'!BJ29</f>
        <v>0</v>
      </c>
      <c r="BK29" s="12">
        <f>'[1]JAN-REAJUSTE'!BK29</f>
        <v>0</v>
      </c>
      <c r="BL29" s="12">
        <f>'[1]JAN-REAJUSTE'!BL29</f>
        <v>0</v>
      </c>
      <c r="BM29" s="12">
        <f>'[1]JAN-REAJUSTE'!BM29</f>
        <v>0</v>
      </c>
      <c r="BN29" s="12">
        <f>'[1]JAN-REAJUSTE'!BN29</f>
        <v>0</v>
      </c>
      <c r="BO29" s="12">
        <f>'[1]JAN-REAJUSTE'!BO29</f>
        <v>0</v>
      </c>
      <c r="BP29" s="12">
        <f>'[1]JAN-REAJUSTE'!BP29</f>
        <v>0</v>
      </c>
      <c r="BQ29" s="12">
        <v>0</v>
      </c>
      <c r="BR29" s="12">
        <f t="shared" si="9"/>
        <v>9625.6508081607426</v>
      </c>
      <c r="BS29" s="12">
        <f t="shared" si="14"/>
        <v>8537.1608081607428</v>
      </c>
      <c r="BT29" s="12">
        <f t="shared" si="16"/>
        <v>8537.1608081607428</v>
      </c>
      <c r="BU29" s="12">
        <f t="shared" si="17"/>
        <v>7744.8508081607433</v>
      </c>
      <c r="BV29" s="13">
        <f t="shared" si="18"/>
        <v>1084.2791131425042</v>
      </c>
      <c r="BW29" s="13">
        <f t="shared" si="19"/>
        <v>2168.5582262850085</v>
      </c>
      <c r="BX29" s="13">
        <f t="shared" si="10"/>
        <v>8541.3716950182388</v>
      </c>
      <c r="BY29" s="14">
        <f t="shared" si="11"/>
        <v>1479.5172161300156</v>
      </c>
    </row>
    <row r="30" spans="1:77" x14ac:dyDescent="0.25">
      <c r="A30" s="9" t="s">
        <v>79</v>
      </c>
      <c r="B30" s="10">
        <v>4553301</v>
      </c>
      <c r="C30" s="10" t="s">
        <v>141</v>
      </c>
      <c r="D30" s="10" t="s">
        <v>81</v>
      </c>
      <c r="E30" s="10" t="s">
        <v>116</v>
      </c>
      <c r="F30" s="10" t="s">
        <v>83</v>
      </c>
      <c r="G30" s="10" t="s">
        <v>117</v>
      </c>
      <c r="H30" s="10" t="s">
        <v>85</v>
      </c>
      <c r="I30" s="10" t="s">
        <v>79</v>
      </c>
      <c r="J30" s="10" t="s">
        <v>87</v>
      </c>
      <c r="K30" s="10" t="s">
        <v>121</v>
      </c>
      <c r="L30" s="10">
        <v>13</v>
      </c>
      <c r="M30" s="10">
        <v>240</v>
      </c>
      <c r="N30" s="10">
        <v>139137</v>
      </c>
      <c r="O30" s="11">
        <v>36770</v>
      </c>
      <c r="P30" s="11">
        <v>25212</v>
      </c>
      <c r="Q30" s="10">
        <v>37848518353</v>
      </c>
      <c r="R30" s="10" t="s">
        <v>89</v>
      </c>
      <c r="S30" s="10">
        <v>22</v>
      </c>
      <c r="T30" s="10" t="s">
        <v>90</v>
      </c>
      <c r="U30" s="10" t="s">
        <v>91</v>
      </c>
      <c r="V30" s="10" t="s">
        <v>92</v>
      </c>
      <c r="W30" s="12">
        <f t="shared" si="12"/>
        <v>2079.8198485687794</v>
      </c>
      <c r="X30" s="12">
        <v>240</v>
      </c>
      <c r="Y30" s="12">
        <f>[1]REGRAS!$D$24</f>
        <v>2079.8198485687794</v>
      </c>
      <c r="Z30" s="12">
        <v>8</v>
      </c>
      <c r="AA30" s="12">
        <f t="shared" si="0"/>
        <v>166.39</v>
      </c>
      <c r="AB30" s="12">
        <v>22</v>
      </c>
      <c r="AC30" s="12">
        <f t="shared" si="13"/>
        <v>457.56</v>
      </c>
      <c r="AD30" s="12"/>
      <c r="AE30" s="12">
        <f t="shared" si="1"/>
        <v>0</v>
      </c>
      <c r="AF30" s="12"/>
      <c r="AG30" s="12">
        <f t="shared" si="2"/>
        <v>0</v>
      </c>
      <c r="AH30" s="12">
        <f>[1]REGRAS!$F$2*100</f>
        <v>100</v>
      </c>
      <c r="AI30" s="12">
        <f t="shared" si="3"/>
        <v>2079.8200000000002</v>
      </c>
      <c r="AJ30" s="12">
        <v>60</v>
      </c>
      <c r="AK30" s="12">
        <f t="shared" si="4"/>
        <v>1247.8900000000001</v>
      </c>
      <c r="AL30" s="12">
        <f>[1]REGRAS!$F$1*100</f>
        <v>40</v>
      </c>
      <c r="AM30" s="12">
        <f t="shared" si="5"/>
        <v>831.93</v>
      </c>
      <c r="AN30" s="12">
        <f>[1]REGRAS!$F$4*100</f>
        <v>100</v>
      </c>
      <c r="AO30" s="12">
        <f t="shared" si="6"/>
        <v>2079.8200000000002</v>
      </c>
      <c r="AP30" s="12">
        <v>32</v>
      </c>
      <c r="AQ30" s="12">
        <f t="shared" si="7"/>
        <v>238.49</v>
      </c>
      <c r="AR30" s="12">
        <v>18</v>
      </c>
      <c r="AS30" s="12">
        <f t="shared" si="8"/>
        <v>1006.11</v>
      </c>
      <c r="AT30" s="12">
        <v>0</v>
      </c>
      <c r="AU30" s="12">
        <f t="shared" si="15"/>
        <v>0</v>
      </c>
      <c r="AV30" s="12">
        <v>0</v>
      </c>
      <c r="AW30" s="12">
        <f>IF([1]REGRAS!$P$2="SIM",ROUND(BS30/M30*1.25*AV30,2),0)</f>
        <v>0</v>
      </c>
      <c r="AX30" s="12">
        <f>IF([1]REGRAS!$P$1="SIM",'[1]JAN-REAJUSTE'!AX30,0)</f>
        <v>0</v>
      </c>
      <c r="AY30" s="12">
        <f>IF([1]REGRAS!$R$2="SIM",'[1]JAN-REAJUSTE'!AY30,0)</f>
        <v>0</v>
      </c>
      <c r="AZ30" s="12">
        <f>'[1]JAN-REAJUSTE'!AZ30</f>
        <v>0</v>
      </c>
      <c r="BA30" s="12">
        <f>'[1]JAN-REAJUSTE'!BA30</f>
        <v>0</v>
      </c>
      <c r="BB30" s="12">
        <f>'[1]JAN-REAJUSTE'!BB30</f>
        <v>0</v>
      </c>
      <c r="BC30" s="12">
        <f>'[1]JAN-REAJUSTE'!BC30</f>
        <v>0</v>
      </c>
      <c r="BD30" s="12">
        <f>'[1]JAN-REAJUSTE'!BD30</f>
        <v>0</v>
      </c>
      <c r="BE30" s="12">
        <f>'[1]JAN-REAJUSTE'!BE30</f>
        <v>0</v>
      </c>
      <c r="BF30" s="12">
        <f>'[1]JAN-REAJUSTE'!BF30</f>
        <v>0</v>
      </c>
      <c r="BG30" s="12">
        <f>'[1]JAN-REAJUSTE'!BG30</f>
        <v>0</v>
      </c>
      <c r="BH30" s="12">
        <f>'[1]JAN-REAJUSTE'!BH30</f>
        <v>0</v>
      </c>
      <c r="BI30" s="12">
        <f>IF([1]REGRAS!$R$1="SIM",'[1]JAN-REAJUSTE'!BI30,0)</f>
        <v>0</v>
      </c>
      <c r="BJ30" s="12">
        <f>'[1]JAN-REAJUSTE'!BJ30</f>
        <v>0</v>
      </c>
      <c r="BK30" s="12">
        <f>'[1]JAN-REAJUSTE'!BK30</f>
        <v>0</v>
      </c>
      <c r="BL30" s="12">
        <f>'[1]JAN-REAJUSTE'!BL30</f>
        <v>0</v>
      </c>
      <c r="BM30" s="12">
        <f>'[1]JAN-REAJUSTE'!BM30</f>
        <v>0</v>
      </c>
      <c r="BN30" s="12">
        <f>'[1]JAN-REAJUSTE'!BN30</f>
        <v>0</v>
      </c>
      <c r="BO30" s="12">
        <f>'[1]JAN-REAJUSTE'!BO30</f>
        <v>0</v>
      </c>
      <c r="BP30" s="12">
        <f>'[1]JAN-REAJUSTE'!BP30</f>
        <v>0</v>
      </c>
      <c r="BQ30" s="12">
        <v>0</v>
      </c>
      <c r="BR30" s="12">
        <f t="shared" si="9"/>
        <v>10187.829848568781</v>
      </c>
      <c r="BS30" s="12">
        <f t="shared" si="14"/>
        <v>8943.2298485687807</v>
      </c>
      <c r="BT30" s="12">
        <f t="shared" si="16"/>
        <v>8943.2298485687807</v>
      </c>
      <c r="BU30" s="12">
        <f t="shared" si="17"/>
        <v>8111.2998485687813</v>
      </c>
      <c r="BV30" s="13">
        <f t="shared" si="18"/>
        <v>1135.5819787996295</v>
      </c>
      <c r="BW30" s="13">
        <f t="shared" si="19"/>
        <v>2271.163957599259</v>
      </c>
      <c r="BX30" s="13">
        <f t="shared" si="10"/>
        <v>9052.2478697691513</v>
      </c>
      <c r="BY30" s="14">
        <f t="shared" si="11"/>
        <v>1620.0081641865168</v>
      </c>
    </row>
    <row r="31" spans="1:77" x14ac:dyDescent="0.25">
      <c r="A31" s="9" t="s">
        <v>79</v>
      </c>
      <c r="B31" s="10">
        <v>4553501</v>
      </c>
      <c r="C31" s="10" t="s">
        <v>142</v>
      </c>
      <c r="D31" s="10" t="s">
        <v>81</v>
      </c>
      <c r="E31" s="10" t="s">
        <v>116</v>
      </c>
      <c r="F31" s="10" t="s">
        <v>83</v>
      </c>
      <c r="G31" s="10" t="s">
        <v>117</v>
      </c>
      <c r="H31" s="10" t="s">
        <v>85</v>
      </c>
      <c r="I31" s="10" t="s">
        <v>79</v>
      </c>
      <c r="J31" s="10" t="s">
        <v>87</v>
      </c>
      <c r="K31" s="10" t="s">
        <v>118</v>
      </c>
      <c r="L31" s="10">
        <v>11</v>
      </c>
      <c r="M31" s="10">
        <v>240</v>
      </c>
      <c r="N31" s="10">
        <v>133738</v>
      </c>
      <c r="O31" s="11">
        <v>36770</v>
      </c>
      <c r="P31" s="11">
        <v>28952</v>
      </c>
      <c r="Q31" s="10">
        <v>82581991372</v>
      </c>
      <c r="R31" s="10" t="s">
        <v>89</v>
      </c>
      <c r="S31" s="10">
        <v>22</v>
      </c>
      <c r="T31" s="10" t="s">
        <v>90</v>
      </c>
      <c r="U31" s="10" t="s">
        <v>91</v>
      </c>
      <c r="V31" s="10" t="s">
        <v>92</v>
      </c>
      <c r="W31" s="12">
        <f t="shared" si="12"/>
        <v>1941.9419687850411</v>
      </c>
      <c r="X31" s="12">
        <v>240</v>
      </c>
      <c r="Y31" s="12">
        <f>[1]REGRAS!$C$28</f>
        <v>1941.9419687850411</v>
      </c>
      <c r="Z31" s="12">
        <v>10</v>
      </c>
      <c r="AA31" s="12">
        <f t="shared" si="0"/>
        <v>194.19</v>
      </c>
      <c r="AB31" s="12">
        <v>22</v>
      </c>
      <c r="AC31" s="12">
        <f t="shared" si="13"/>
        <v>427.23</v>
      </c>
      <c r="AD31" s="12"/>
      <c r="AE31" s="12">
        <f t="shared" si="1"/>
        <v>0</v>
      </c>
      <c r="AF31" s="12"/>
      <c r="AG31" s="12">
        <f t="shared" si="2"/>
        <v>0</v>
      </c>
      <c r="AH31" s="12">
        <f>[1]REGRAS!$F$2*100</f>
        <v>100</v>
      </c>
      <c r="AI31" s="12">
        <f t="shared" si="3"/>
        <v>1941.94</v>
      </c>
      <c r="AJ31" s="12">
        <v>25</v>
      </c>
      <c r="AK31" s="12">
        <f t="shared" si="4"/>
        <v>485.49</v>
      </c>
      <c r="AL31" s="12">
        <f>[1]REGRAS!$F$1*100</f>
        <v>40</v>
      </c>
      <c r="AM31" s="12">
        <f t="shared" si="5"/>
        <v>776.78</v>
      </c>
      <c r="AN31" s="12">
        <f>[1]REGRAS!$F$4*100</f>
        <v>100</v>
      </c>
      <c r="AO31" s="12">
        <f t="shared" si="6"/>
        <v>1941.94</v>
      </c>
      <c r="AP31" s="12">
        <v>64</v>
      </c>
      <c r="AQ31" s="12">
        <f t="shared" si="7"/>
        <v>411.17</v>
      </c>
      <c r="AR31" s="12">
        <v>0</v>
      </c>
      <c r="AS31" s="12">
        <f t="shared" si="8"/>
        <v>0</v>
      </c>
      <c r="AT31" s="12">
        <v>0</v>
      </c>
      <c r="AU31" s="12">
        <f t="shared" si="15"/>
        <v>0</v>
      </c>
      <c r="AV31" s="12">
        <v>0</v>
      </c>
      <c r="AW31" s="12">
        <f>IF([1]REGRAS!$P$2="SIM",ROUND(BS31/M31*1.25*AV31,2),0)</f>
        <v>0</v>
      </c>
      <c r="AX31" s="12">
        <f>IF([1]REGRAS!$P$1="SIM",'[1]JAN-REAJUSTE'!AX31,0)</f>
        <v>0</v>
      </c>
      <c r="AY31" s="12">
        <f>IF([1]REGRAS!$R$2="SIM",'[1]JAN-REAJUSTE'!AY31,0)</f>
        <v>0</v>
      </c>
      <c r="AZ31" s="12">
        <f>'[1]JAN-REAJUSTE'!AZ31</f>
        <v>0</v>
      </c>
      <c r="BA31" s="12">
        <f>'[1]JAN-REAJUSTE'!BA31</f>
        <v>0</v>
      </c>
      <c r="BB31" s="12">
        <f>'[1]JAN-REAJUSTE'!BB31</f>
        <v>0</v>
      </c>
      <c r="BC31" s="12">
        <f>'[1]JAN-REAJUSTE'!BC31</f>
        <v>0</v>
      </c>
      <c r="BD31" s="12">
        <f>'[1]JAN-REAJUSTE'!BD31</f>
        <v>0</v>
      </c>
      <c r="BE31" s="12">
        <f>'[1]JAN-REAJUSTE'!BE31</f>
        <v>0</v>
      </c>
      <c r="BF31" s="12">
        <f>'[1]JAN-REAJUSTE'!BF31</f>
        <v>0</v>
      </c>
      <c r="BG31" s="12">
        <f>'[1]JAN-REAJUSTE'!BG31</f>
        <v>0</v>
      </c>
      <c r="BH31" s="12">
        <f>'[1]JAN-REAJUSTE'!BH31</f>
        <v>0</v>
      </c>
      <c r="BI31" s="12">
        <f>IF([1]REGRAS!$R$1="SIM",'[1]JAN-REAJUSTE'!BI31,0)</f>
        <v>0</v>
      </c>
      <c r="BJ31" s="12">
        <f>'[1]JAN-REAJUSTE'!BJ31</f>
        <v>0</v>
      </c>
      <c r="BK31" s="12">
        <f>'[1]JAN-REAJUSTE'!BK31</f>
        <v>0</v>
      </c>
      <c r="BL31" s="12">
        <f>'[1]JAN-REAJUSTE'!BL31</f>
        <v>0</v>
      </c>
      <c r="BM31" s="12">
        <f>'[1]JAN-REAJUSTE'!BM31</f>
        <v>0</v>
      </c>
      <c r="BN31" s="12">
        <f>'[1]JAN-REAJUSTE'!BN31</f>
        <v>0</v>
      </c>
      <c r="BO31" s="12">
        <f>'[1]JAN-REAJUSTE'!BO31</f>
        <v>0</v>
      </c>
      <c r="BP31" s="12">
        <f>'[1]JAN-REAJUSTE'!BP31</f>
        <v>0</v>
      </c>
      <c r="BQ31" s="12">
        <v>0</v>
      </c>
      <c r="BR31" s="12">
        <f t="shared" si="9"/>
        <v>8120.6819687850402</v>
      </c>
      <c r="BS31" s="12">
        <f t="shared" si="14"/>
        <v>7709.5119687850402</v>
      </c>
      <c r="BT31" s="12">
        <f t="shared" si="16"/>
        <v>7709.5119687850402</v>
      </c>
      <c r="BU31" s="12">
        <f t="shared" si="17"/>
        <v>6932.7319687850404</v>
      </c>
      <c r="BV31" s="13">
        <f t="shared" si="18"/>
        <v>970.58247562990573</v>
      </c>
      <c r="BW31" s="13">
        <f t="shared" si="19"/>
        <v>1941.1649512598115</v>
      </c>
      <c r="BX31" s="13">
        <f t="shared" si="10"/>
        <v>7150.099493155134</v>
      </c>
      <c r="BY31" s="14">
        <f t="shared" si="11"/>
        <v>1096.9173606176619</v>
      </c>
    </row>
    <row r="32" spans="1:77" x14ac:dyDescent="0.25">
      <c r="A32" s="9" t="s">
        <v>79</v>
      </c>
      <c r="B32" s="10">
        <v>4553601</v>
      </c>
      <c r="C32" s="10" t="s">
        <v>143</v>
      </c>
      <c r="D32" s="10" t="s">
        <v>81</v>
      </c>
      <c r="E32" s="10" t="s">
        <v>116</v>
      </c>
      <c r="F32" s="10" t="s">
        <v>83</v>
      </c>
      <c r="G32" s="10" t="s">
        <v>117</v>
      </c>
      <c r="H32" s="10" t="s">
        <v>85</v>
      </c>
      <c r="I32" s="10" t="s">
        <v>79</v>
      </c>
      <c r="J32" s="10" t="s">
        <v>87</v>
      </c>
      <c r="K32" s="10" t="s">
        <v>121</v>
      </c>
      <c r="L32" s="10">
        <v>13</v>
      </c>
      <c r="M32" s="10">
        <v>240</v>
      </c>
      <c r="N32" s="10">
        <v>139137</v>
      </c>
      <c r="O32" s="11">
        <v>36739</v>
      </c>
      <c r="P32" s="11">
        <v>27461</v>
      </c>
      <c r="Q32" s="10">
        <v>52632440378</v>
      </c>
      <c r="R32" s="10" t="s">
        <v>89</v>
      </c>
      <c r="S32" s="10">
        <v>22</v>
      </c>
      <c r="T32" s="10" t="s">
        <v>90</v>
      </c>
      <c r="U32" s="10" t="s">
        <v>91</v>
      </c>
      <c r="V32" s="10" t="s">
        <v>92</v>
      </c>
      <c r="W32" s="12">
        <f t="shared" si="12"/>
        <v>2079.8198485687794</v>
      </c>
      <c r="X32" s="12">
        <v>240</v>
      </c>
      <c r="Y32" s="12">
        <f>[1]REGRAS!$D$24</f>
        <v>2079.8198485687794</v>
      </c>
      <c r="Z32" s="12">
        <v>15</v>
      </c>
      <c r="AA32" s="12">
        <f t="shared" si="0"/>
        <v>311.97000000000003</v>
      </c>
      <c r="AB32" s="12">
        <v>22</v>
      </c>
      <c r="AC32" s="12">
        <f t="shared" si="13"/>
        <v>457.56</v>
      </c>
      <c r="AD32" s="12"/>
      <c r="AE32" s="12">
        <f t="shared" si="1"/>
        <v>0</v>
      </c>
      <c r="AF32" s="12"/>
      <c r="AG32" s="12">
        <f t="shared" si="2"/>
        <v>0</v>
      </c>
      <c r="AH32" s="12">
        <f>[1]REGRAS!$F$2*100</f>
        <v>100</v>
      </c>
      <c r="AI32" s="12">
        <f t="shared" si="3"/>
        <v>2079.8200000000002</v>
      </c>
      <c r="AJ32" s="12">
        <v>25</v>
      </c>
      <c r="AK32" s="12">
        <f t="shared" si="4"/>
        <v>519.95000000000005</v>
      </c>
      <c r="AL32" s="12">
        <f>[1]REGRAS!$F$1*100</f>
        <v>40</v>
      </c>
      <c r="AM32" s="12">
        <f t="shared" si="5"/>
        <v>831.93</v>
      </c>
      <c r="AN32" s="12">
        <f>[1]REGRAS!$F$4*100</f>
        <v>100</v>
      </c>
      <c r="AO32" s="12">
        <f t="shared" si="6"/>
        <v>2079.8200000000002</v>
      </c>
      <c r="AP32" s="12">
        <v>39</v>
      </c>
      <c r="AQ32" s="12">
        <f t="shared" si="7"/>
        <v>271.73</v>
      </c>
      <c r="AR32" s="12">
        <v>20</v>
      </c>
      <c r="AS32" s="12">
        <f t="shared" si="8"/>
        <v>1045.1099999999999</v>
      </c>
      <c r="AT32" s="12">
        <v>0</v>
      </c>
      <c r="AU32" s="12">
        <f t="shared" si="15"/>
        <v>0</v>
      </c>
      <c r="AV32" s="12">
        <v>0</v>
      </c>
      <c r="AW32" s="12">
        <f>IF([1]REGRAS!$P$2="SIM",ROUND(BS32/M32*1.25*AV32,2),0)</f>
        <v>0</v>
      </c>
      <c r="AX32" s="12">
        <f>IF([1]REGRAS!$P$1="SIM",'[1]JAN-REAJUSTE'!AX32,0)</f>
        <v>0</v>
      </c>
      <c r="AY32" s="12">
        <f>IF([1]REGRAS!$R$2="SIM",'[1]JAN-REAJUSTE'!AY32,0)</f>
        <v>0</v>
      </c>
      <c r="AZ32" s="12">
        <f>'[1]JAN-REAJUSTE'!AZ32</f>
        <v>0</v>
      </c>
      <c r="BA32" s="12">
        <f>'[1]JAN-REAJUSTE'!BA32</f>
        <v>0</v>
      </c>
      <c r="BB32" s="12">
        <f>'[1]JAN-REAJUSTE'!BB32</f>
        <v>0</v>
      </c>
      <c r="BC32" s="12">
        <f>'[1]JAN-REAJUSTE'!BC32</f>
        <v>0</v>
      </c>
      <c r="BD32" s="12">
        <f>'[1]JAN-REAJUSTE'!BD32</f>
        <v>0</v>
      </c>
      <c r="BE32" s="12">
        <f>'[1]JAN-REAJUSTE'!BE32</f>
        <v>0</v>
      </c>
      <c r="BF32" s="12">
        <f>'[1]JAN-REAJUSTE'!BF32</f>
        <v>0</v>
      </c>
      <c r="BG32" s="12">
        <f>'[1]JAN-REAJUSTE'!BG32</f>
        <v>0</v>
      </c>
      <c r="BH32" s="12">
        <f>'[1]JAN-REAJUSTE'!BH32</f>
        <v>0</v>
      </c>
      <c r="BI32" s="12">
        <f>IF([1]REGRAS!$R$1="SIM",'[1]JAN-REAJUSTE'!BI32,0)</f>
        <v>0</v>
      </c>
      <c r="BJ32" s="12">
        <f>'[1]JAN-REAJUSTE'!BJ32</f>
        <v>0</v>
      </c>
      <c r="BK32" s="12">
        <f>'[1]JAN-REAJUSTE'!BK32</f>
        <v>0</v>
      </c>
      <c r="BL32" s="12">
        <f>'[1]JAN-REAJUSTE'!BL32</f>
        <v>0</v>
      </c>
      <c r="BM32" s="12">
        <f>'[1]JAN-REAJUSTE'!BM32</f>
        <v>0</v>
      </c>
      <c r="BN32" s="12">
        <f>'[1]JAN-REAJUSTE'!BN32</f>
        <v>0</v>
      </c>
      <c r="BO32" s="12">
        <f>'[1]JAN-REAJUSTE'!BO32</f>
        <v>0</v>
      </c>
      <c r="BP32" s="12">
        <f>'[1]JAN-REAJUSTE'!BP32</f>
        <v>0</v>
      </c>
      <c r="BQ32" s="12">
        <v>0</v>
      </c>
      <c r="BR32" s="12">
        <f t="shared" si="9"/>
        <v>9677.7098485687802</v>
      </c>
      <c r="BS32" s="12">
        <f t="shared" si="14"/>
        <v>8360.8698485687801</v>
      </c>
      <c r="BT32" s="12">
        <f t="shared" si="16"/>
        <v>8360.8698485687801</v>
      </c>
      <c r="BU32" s="12">
        <f t="shared" si="17"/>
        <v>7528.9398485687807</v>
      </c>
      <c r="BV32" s="13">
        <f t="shared" si="18"/>
        <v>1054.0515787996294</v>
      </c>
      <c r="BW32" s="13">
        <f t="shared" si="19"/>
        <v>2108.1031575992588</v>
      </c>
      <c r="BX32" s="13">
        <f t="shared" si="10"/>
        <v>8623.6582697691501</v>
      </c>
      <c r="BY32" s="14">
        <f t="shared" si="11"/>
        <v>1502.1460241865166</v>
      </c>
    </row>
    <row r="33" spans="1:77" x14ac:dyDescent="0.25">
      <c r="A33" s="9" t="s">
        <v>79</v>
      </c>
      <c r="B33" s="10">
        <v>4557201</v>
      </c>
      <c r="C33" s="10" t="s">
        <v>144</v>
      </c>
      <c r="D33" s="10" t="s">
        <v>81</v>
      </c>
      <c r="E33" s="10" t="s">
        <v>145</v>
      </c>
      <c r="F33" s="10" t="s">
        <v>83</v>
      </c>
      <c r="G33" s="10" t="s">
        <v>117</v>
      </c>
      <c r="H33" s="10" t="s">
        <v>85</v>
      </c>
      <c r="I33" s="10" t="s">
        <v>79</v>
      </c>
      <c r="J33" s="10" t="s">
        <v>87</v>
      </c>
      <c r="K33" s="10" t="s">
        <v>121</v>
      </c>
      <c r="L33" s="10">
        <v>13</v>
      </c>
      <c r="M33" s="10">
        <v>240</v>
      </c>
      <c r="N33" s="10">
        <v>139137</v>
      </c>
      <c r="O33" s="11">
        <v>36739</v>
      </c>
      <c r="P33" s="11">
        <v>23880</v>
      </c>
      <c r="Q33" s="10">
        <v>24148148372</v>
      </c>
      <c r="R33" s="10" t="s">
        <v>89</v>
      </c>
      <c r="S33" s="10">
        <v>22</v>
      </c>
      <c r="T33" s="10" t="s">
        <v>90</v>
      </c>
      <c r="U33" s="10" t="s">
        <v>91</v>
      </c>
      <c r="V33" s="10" t="s">
        <v>92</v>
      </c>
      <c r="W33" s="12">
        <f t="shared" si="12"/>
        <v>2079.8198485687794</v>
      </c>
      <c r="X33" s="12">
        <v>240</v>
      </c>
      <c r="Y33" s="12">
        <f>[1]REGRAS!$D$24</f>
        <v>2079.8198485687794</v>
      </c>
      <c r="Z33" s="12">
        <v>9</v>
      </c>
      <c r="AA33" s="12">
        <f t="shared" si="0"/>
        <v>187.18</v>
      </c>
      <c r="AB33" s="12">
        <v>22</v>
      </c>
      <c r="AC33" s="12">
        <f t="shared" si="13"/>
        <v>457.56</v>
      </c>
      <c r="AD33" s="12"/>
      <c r="AE33" s="12">
        <f t="shared" si="1"/>
        <v>0</v>
      </c>
      <c r="AF33" s="12"/>
      <c r="AG33" s="12">
        <f t="shared" si="2"/>
        <v>0</v>
      </c>
      <c r="AH33" s="12">
        <f>[1]REGRAS!$F$2*100</f>
        <v>100</v>
      </c>
      <c r="AI33" s="12">
        <f t="shared" si="3"/>
        <v>2079.8200000000002</v>
      </c>
      <c r="AJ33" s="12">
        <v>60</v>
      </c>
      <c r="AK33" s="12">
        <f t="shared" si="4"/>
        <v>1247.8900000000001</v>
      </c>
      <c r="AL33" s="12">
        <f>[1]REGRAS!$F$1*100</f>
        <v>40</v>
      </c>
      <c r="AM33" s="12">
        <f t="shared" si="5"/>
        <v>831.93</v>
      </c>
      <c r="AN33" s="12">
        <f>[1]REGRAS!$F$4*100</f>
        <v>100</v>
      </c>
      <c r="AO33" s="12">
        <f t="shared" si="6"/>
        <v>2079.8200000000002</v>
      </c>
      <c r="AP33" s="12">
        <v>0</v>
      </c>
      <c r="AQ33" s="12">
        <f t="shared" si="7"/>
        <v>0</v>
      </c>
      <c r="AR33" s="12">
        <v>0</v>
      </c>
      <c r="AS33" s="12">
        <f t="shared" si="8"/>
        <v>0</v>
      </c>
      <c r="AT33" s="12">
        <v>0</v>
      </c>
      <c r="AU33" s="12">
        <f t="shared" si="15"/>
        <v>0</v>
      </c>
      <c r="AV33" s="12">
        <v>0</v>
      </c>
      <c r="AW33" s="12">
        <f>IF([1]REGRAS!$P$2="SIM",ROUND(BS33/M33*1.25*AV33,2),0)</f>
        <v>0</v>
      </c>
      <c r="AX33" s="12">
        <f>IF([1]REGRAS!$P$1="SIM",'[1]JAN-REAJUSTE'!AX33,0)</f>
        <v>0</v>
      </c>
      <c r="AY33" s="12">
        <f>IF([1]REGRAS!$R$2="SIM",'[1]JAN-REAJUSTE'!AY33,0)</f>
        <v>0</v>
      </c>
      <c r="AZ33" s="12">
        <f>'[1]JAN-REAJUSTE'!AZ33</f>
        <v>0</v>
      </c>
      <c r="BA33" s="12">
        <f>'[1]JAN-REAJUSTE'!BA33</f>
        <v>0</v>
      </c>
      <c r="BB33" s="12">
        <f>'[1]JAN-REAJUSTE'!BB33</f>
        <v>0</v>
      </c>
      <c r="BC33" s="12">
        <f>'[1]JAN-REAJUSTE'!BC33</f>
        <v>0</v>
      </c>
      <c r="BD33" s="12">
        <f>'[1]JAN-REAJUSTE'!BD33</f>
        <v>0</v>
      </c>
      <c r="BE33" s="12">
        <f>'[1]JAN-REAJUSTE'!BE33</f>
        <v>0</v>
      </c>
      <c r="BF33" s="12">
        <f>'[1]JAN-REAJUSTE'!BF33</f>
        <v>0</v>
      </c>
      <c r="BG33" s="12">
        <f>'[1]JAN-REAJUSTE'!BG33</f>
        <v>0</v>
      </c>
      <c r="BH33" s="12">
        <f>'[1]JAN-REAJUSTE'!BH33</f>
        <v>0</v>
      </c>
      <c r="BI33" s="12">
        <f>IF([1]REGRAS!$R$1="SIM",'[1]JAN-REAJUSTE'!BI33,0)</f>
        <v>171.919329</v>
      </c>
      <c r="BJ33" s="12">
        <f>'[1]JAN-REAJUSTE'!BJ33</f>
        <v>0</v>
      </c>
      <c r="BK33" s="12">
        <f>'[1]JAN-REAJUSTE'!BK33</f>
        <v>0</v>
      </c>
      <c r="BL33" s="12">
        <f>'[1]JAN-REAJUSTE'!BL33</f>
        <v>0</v>
      </c>
      <c r="BM33" s="12">
        <f>'[1]JAN-REAJUSTE'!BM33</f>
        <v>0</v>
      </c>
      <c r="BN33" s="12">
        <f>'[1]JAN-REAJUSTE'!BN33</f>
        <v>0</v>
      </c>
      <c r="BO33" s="12">
        <f>'[1]JAN-REAJUSTE'!BO33</f>
        <v>0</v>
      </c>
      <c r="BP33" s="12">
        <f>'[1]JAN-REAJUSTE'!BP33</f>
        <v>1000</v>
      </c>
      <c r="BQ33" s="12">
        <v>0</v>
      </c>
      <c r="BR33" s="12">
        <f t="shared" si="9"/>
        <v>10135.939177568778</v>
      </c>
      <c r="BS33" s="12">
        <f t="shared" si="14"/>
        <v>8964.0198485687815</v>
      </c>
      <c r="BT33" s="12">
        <f t="shared" si="16"/>
        <v>8964.0198485687815</v>
      </c>
      <c r="BU33" s="12">
        <f t="shared" si="17"/>
        <v>8304.0091775687797</v>
      </c>
      <c r="BV33" s="13">
        <f t="shared" si="18"/>
        <v>1162.5612848596293</v>
      </c>
      <c r="BW33" s="13">
        <f t="shared" si="19"/>
        <v>2325.1225697192585</v>
      </c>
      <c r="BX33" s="13">
        <f t="shared" si="10"/>
        <v>8973.377892709148</v>
      </c>
      <c r="BY33" s="14">
        <f t="shared" si="11"/>
        <v>1598.3189204950158</v>
      </c>
    </row>
    <row r="34" spans="1:77" x14ac:dyDescent="0.25">
      <c r="A34" s="9" t="s">
        <v>79</v>
      </c>
      <c r="B34" s="10">
        <v>4557601</v>
      </c>
      <c r="C34" s="10" t="s">
        <v>146</v>
      </c>
      <c r="D34" s="10" t="s">
        <v>81</v>
      </c>
      <c r="E34" s="10" t="s">
        <v>116</v>
      </c>
      <c r="F34" s="10" t="s">
        <v>83</v>
      </c>
      <c r="G34" s="10" t="s">
        <v>117</v>
      </c>
      <c r="H34" s="10" t="s">
        <v>85</v>
      </c>
      <c r="I34" s="10" t="s">
        <v>79</v>
      </c>
      <c r="J34" s="10" t="s">
        <v>87</v>
      </c>
      <c r="K34" s="10" t="s">
        <v>147</v>
      </c>
      <c r="L34" s="10">
        <v>11</v>
      </c>
      <c r="M34" s="10">
        <v>240</v>
      </c>
      <c r="N34" s="10">
        <v>133738</v>
      </c>
      <c r="O34" s="11">
        <v>36770</v>
      </c>
      <c r="P34" s="11">
        <v>25536</v>
      </c>
      <c r="Q34" s="10">
        <v>40862194334</v>
      </c>
      <c r="R34" s="10" t="s">
        <v>89</v>
      </c>
      <c r="S34" s="10">
        <v>22</v>
      </c>
      <c r="T34" s="10" t="s">
        <v>90</v>
      </c>
      <c r="U34" s="10" t="s">
        <v>91</v>
      </c>
      <c r="V34" s="10" t="s">
        <v>92</v>
      </c>
      <c r="W34" s="12">
        <f t="shared" si="12"/>
        <v>1941.9419687850411</v>
      </c>
      <c r="X34" s="12">
        <v>240</v>
      </c>
      <c r="Y34" s="12">
        <f>[1]REGRAS!$C$28</f>
        <v>1941.9419687850411</v>
      </c>
      <c r="Z34" s="12">
        <v>0</v>
      </c>
      <c r="AA34" s="12">
        <f t="shared" si="0"/>
        <v>0</v>
      </c>
      <c r="AB34" s="12">
        <v>22</v>
      </c>
      <c r="AC34" s="12">
        <f t="shared" si="13"/>
        <v>427.23</v>
      </c>
      <c r="AD34" s="12"/>
      <c r="AE34" s="12">
        <f t="shared" si="1"/>
        <v>0</v>
      </c>
      <c r="AF34" s="12"/>
      <c r="AG34" s="12">
        <f t="shared" si="2"/>
        <v>0</v>
      </c>
      <c r="AH34" s="12">
        <f>[1]REGRAS!$F$2*100</f>
        <v>100</v>
      </c>
      <c r="AI34" s="12">
        <f t="shared" si="3"/>
        <v>1941.94</v>
      </c>
      <c r="AJ34" s="12">
        <v>30</v>
      </c>
      <c r="AK34" s="12">
        <f t="shared" si="4"/>
        <v>582.58000000000004</v>
      </c>
      <c r="AL34" s="12">
        <f>[1]REGRAS!$F$1*100</f>
        <v>40</v>
      </c>
      <c r="AM34" s="12">
        <f t="shared" si="5"/>
        <v>776.78</v>
      </c>
      <c r="AN34" s="12">
        <f>[1]REGRAS!$F$4*100</f>
        <v>100</v>
      </c>
      <c r="AO34" s="12">
        <f t="shared" si="6"/>
        <v>1941.94</v>
      </c>
      <c r="AP34" s="12">
        <v>0</v>
      </c>
      <c r="AQ34" s="12">
        <f t="shared" si="7"/>
        <v>0</v>
      </c>
      <c r="AR34" s="12">
        <v>0</v>
      </c>
      <c r="AS34" s="12">
        <f t="shared" si="8"/>
        <v>0</v>
      </c>
      <c r="AT34" s="12">
        <v>0</v>
      </c>
      <c r="AU34" s="12">
        <f t="shared" si="15"/>
        <v>0</v>
      </c>
      <c r="AV34" s="12">
        <v>0</v>
      </c>
      <c r="AW34" s="12">
        <f>IF([1]REGRAS!$P$2="SIM",ROUND(BS34/M34*1.25*AV34,2),0)</f>
        <v>0</v>
      </c>
      <c r="AX34" s="12">
        <f>IF([1]REGRAS!$P$1="SIM",'[1]JAN-REAJUSTE'!AX34,0)</f>
        <v>0</v>
      </c>
      <c r="AY34" s="12">
        <f>IF([1]REGRAS!$R$2="SIM",'[1]JAN-REAJUSTE'!AY34,0)</f>
        <v>0</v>
      </c>
      <c r="AZ34" s="12">
        <f>'[1]JAN-REAJUSTE'!AZ34</f>
        <v>0</v>
      </c>
      <c r="BA34" s="12">
        <f>'[1]JAN-REAJUSTE'!BA34</f>
        <v>0</v>
      </c>
      <c r="BB34" s="12">
        <f>'[1]JAN-REAJUSTE'!BB34</f>
        <v>0</v>
      </c>
      <c r="BC34" s="12">
        <f>'[1]JAN-REAJUSTE'!BC34</f>
        <v>0</v>
      </c>
      <c r="BD34" s="12">
        <f>'[1]JAN-REAJUSTE'!BD34</f>
        <v>0</v>
      </c>
      <c r="BE34" s="12">
        <f>'[1]JAN-REAJUSTE'!BE34</f>
        <v>0</v>
      </c>
      <c r="BF34" s="12">
        <f>'[1]JAN-REAJUSTE'!BF34</f>
        <v>0</v>
      </c>
      <c r="BG34" s="12">
        <f>'[1]JAN-REAJUSTE'!BG34</f>
        <v>0</v>
      </c>
      <c r="BH34" s="12">
        <f>'[1]JAN-REAJUSTE'!BH34</f>
        <v>0</v>
      </c>
      <c r="BI34" s="12">
        <f>IF([1]REGRAS!$R$1="SIM",'[1]JAN-REAJUSTE'!BI34,0)</f>
        <v>0</v>
      </c>
      <c r="BJ34" s="12">
        <f>'[1]JAN-REAJUSTE'!BJ34</f>
        <v>0</v>
      </c>
      <c r="BK34" s="12">
        <f>'[1]JAN-REAJUSTE'!BK34</f>
        <v>0</v>
      </c>
      <c r="BL34" s="12">
        <f>'[1]JAN-REAJUSTE'!BL34</f>
        <v>0</v>
      </c>
      <c r="BM34" s="12">
        <f>'[1]JAN-REAJUSTE'!BM34</f>
        <v>0</v>
      </c>
      <c r="BN34" s="12">
        <f>'[1]JAN-REAJUSTE'!BN34</f>
        <v>0</v>
      </c>
      <c r="BO34" s="12">
        <f>'[1]JAN-REAJUSTE'!BO34</f>
        <v>0</v>
      </c>
      <c r="BP34" s="12">
        <f>'[1]JAN-REAJUSTE'!BP34</f>
        <v>0</v>
      </c>
      <c r="BQ34" s="12">
        <v>0</v>
      </c>
      <c r="BR34" s="12">
        <f t="shared" si="9"/>
        <v>7612.4119687850407</v>
      </c>
      <c r="BS34" s="12">
        <f t="shared" si="14"/>
        <v>7612.4119687850407</v>
      </c>
      <c r="BT34" s="12">
        <f t="shared" si="16"/>
        <v>7612.4119687850407</v>
      </c>
      <c r="BU34" s="12">
        <f t="shared" si="17"/>
        <v>6835.631968785041</v>
      </c>
      <c r="BV34" s="13">
        <f t="shared" si="18"/>
        <v>956.98847562990579</v>
      </c>
      <c r="BW34" s="13">
        <f t="shared" si="19"/>
        <v>1913.9769512598116</v>
      </c>
      <c r="BX34" s="13">
        <f t="shared" si="10"/>
        <v>6655.4234931551346</v>
      </c>
      <c r="BY34" s="14">
        <f t="shared" si="11"/>
        <v>960.88146061766213</v>
      </c>
    </row>
    <row r="35" spans="1:77" x14ac:dyDescent="0.25">
      <c r="A35" s="9" t="s">
        <v>79</v>
      </c>
      <c r="B35" s="10">
        <v>4557801</v>
      </c>
      <c r="C35" s="10" t="s">
        <v>148</v>
      </c>
      <c r="D35" s="10" t="s">
        <v>81</v>
      </c>
      <c r="E35" s="10" t="s">
        <v>149</v>
      </c>
      <c r="F35" s="10" t="s">
        <v>83</v>
      </c>
      <c r="G35" s="10" t="s">
        <v>117</v>
      </c>
      <c r="H35" s="10" t="s">
        <v>85</v>
      </c>
      <c r="I35" s="10" t="s">
        <v>79</v>
      </c>
      <c r="J35" s="10" t="s">
        <v>87</v>
      </c>
      <c r="K35" s="10" t="s">
        <v>121</v>
      </c>
      <c r="L35" s="10">
        <v>13</v>
      </c>
      <c r="M35" s="10">
        <v>240</v>
      </c>
      <c r="N35" s="10">
        <v>139137</v>
      </c>
      <c r="O35" s="11">
        <v>36770</v>
      </c>
      <c r="P35" s="11">
        <v>28306</v>
      </c>
      <c r="Q35" s="10">
        <v>75985560325</v>
      </c>
      <c r="R35" s="10" t="s">
        <v>89</v>
      </c>
      <c r="S35" s="10">
        <v>22</v>
      </c>
      <c r="T35" s="10" t="s">
        <v>90</v>
      </c>
      <c r="U35" s="10" t="s">
        <v>91</v>
      </c>
      <c r="V35" s="10" t="s">
        <v>92</v>
      </c>
      <c r="W35" s="12">
        <f t="shared" si="12"/>
        <v>2079.8198485687794</v>
      </c>
      <c r="X35" s="12">
        <v>240</v>
      </c>
      <c r="Y35" s="12">
        <f>[1]REGRAS!$D$24</f>
        <v>2079.8198485687794</v>
      </c>
      <c r="Z35" s="12">
        <v>0</v>
      </c>
      <c r="AA35" s="12">
        <f t="shared" si="0"/>
        <v>0</v>
      </c>
      <c r="AB35" s="12">
        <v>22</v>
      </c>
      <c r="AC35" s="12">
        <f t="shared" si="13"/>
        <v>457.56</v>
      </c>
      <c r="AD35" s="12"/>
      <c r="AE35" s="12">
        <f t="shared" si="1"/>
        <v>0</v>
      </c>
      <c r="AF35" s="12"/>
      <c r="AG35" s="12">
        <f t="shared" si="2"/>
        <v>0</v>
      </c>
      <c r="AH35" s="12">
        <f>[1]REGRAS!$F$2*100</f>
        <v>100</v>
      </c>
      <c r="AI35" s="12">
        <f t="shared" si="3"/>
        <v>2079.8200000000002</v>
      </c>
      <c r="AJ35" s="12">
        <v>60</v>
      </c>
      <c r="AK35" s="12">
        <f t="shared" si="4"/>
        <v>1247.8900000000001</v>
      </c>
      <c r="AL35" s="12">
        <f>[1]REGRAS!$F$1*100</f>
        <v>40</v>
      </c>
      <c r="AM35" s="12">
        <f t="shared" si="5"/>
        <v>831.93</v>
      </c>
      <c r="AN35" s="12">
        <f>[1]REGRAS!$F$4*100</f>
        <v>100</v>
      </c>
      <c r="AO35" s="12">
        <f t="shared" si="6"/>
        <v>2079.8200000000002</v>
      </c>
      <c r="AP35" s="12">
        <v>38</v>
      </c>
      <c r="AQ35" s="12">
        <f t="shared" si="7"/>
        <v>277.93</v>
      </c>
      <c r="AR35" s="12">
        <v>0</v>
      </c>
      <c r="AS35" s="12">
        <f t="shared" si="8"/>
        <v>0</v>
      </c>
      <c r="AT35" s="12">
        <v>0</v>
      </c>
      <c r="AU35" s="12">
        <f t="shared" si="15"/>
        <v>0</v>
      </c>
      <c r="AV35" s="12">
        <v>0</v>
      </c>
      <c r="AW35" s="12">
        <f>IF([1]REGRAS!$P$2="SIM",ROUND(BS35/M35*1.25*AV35,2),0)</f>
        <v>0</v>
      </c>
      <c r="AX35" s="12">
        <f>IF([1]REGRAS!$P$1="SIM",'[1]JAN-REAJUSTE'!AX35,0)</f>
        <v>0</v>
      </c>
      <c r="AY35" s="12">
        <f>IF([1]REGRAS!$R$2="SIM",'[1]JAN-REAJUSTE'!AY35,0)</f>
        <v>0</v>
      </c>
      <c r="AZ35" s="12">
        <f>'[1]JAN-REAJUSTE'!AZ35</f>
        <v>0</v>
      </c>
      <c r="BA35" s="12">
        <f>'[1]JAN-REAJUSTE'!BA35</f>
        <v>0</v>
      </c>
      <c r="BB35" s="12">
        <f>'[1]JAN-REAJUSTE'!BB35</f>
        <v>0</v>
      </c>
      <c r="BC35" s="12">
        <f>'[1]JAN-REAJUSTE'!BC35</f>
        <v>0</v>
      </c>
      <c r="BD35" s="12">
        <f>'[1]JAN-REAJUSTE'!BD35</f>
        <v>0</v>
      </c>
      <c r="BE35" s="12">
        <f>'[1]JAN-REAJUSTE'!BE35</f>
        <v>0</v>
      </c>
      <c r="BF35" s="12">
        <f>'[1]JAN-REAJUSTE'!BF35</f>
        <v>0</v>
      </c>
      <c r="BG35" s="12">
        <f>'[1]JAN-REAJUSTE'!BG35</f>
        <v>0</v>
      </c>
      <c r="BH35" s="12">
        <f>'[1]JAN-REAJUSTE'!BH35</f>
        <v>0</v>
      </c>
      <c r="BI35" s="12">
        <f>IF([1]REGRAS!$R$1="SIM",'[1]JAN-REAJUSTE'!BI35,0)</f>
        <v>0</v>
      </c>
      <c r="BJ35" s="12">
        <f>'[1]JAN-REAJUSTE'!BJ35</f>
        <v>0</v>
      </c>
      <c r="BK35" s="12">
        <f>'[1]JAN-REAJUSTE'!BK35</f>
        <v>3350.1788780000002</v>
      </c>
      <c r="BL35" s="12">
        <f>'[1]JAN-REAJUSTE'!BL35</f>
        <v>0</v>
      </c>
      <c r="BM35" s="12">
        <f>'[1]JAN-REAJUSTE'!BM35</f>
        <v>0</v>
      </c>
      <c r="BN35" s="12">
        <f>'[1]JAN-REAJUSTE'!BN35</f>
        <v>0</v>
      </c>
      <c r="BO35" s="12">
        <f>'[1]JAN-REAJUSTE'!BO35</f>
        <v>0</v>
      </c>
      <c r="BP35" s="12">
        <f>'[1]JAN-REAJUSTE'!BP35</f>
        <v>0</v>
      </c>
      <c r="BQ35" s="12">
        <v>0</v>
      </c>
      <c r="BR35" s="12">
        <f t="shared" si="9"/>
        <v>12404.948726568779</v>
      </c>
      <c r="BS35" s="12">
        <f t="shared" si="14"/>
        <v>8776.8398485687812</v>
      </c>
      <c r="BT35" s="12">
        <f t="shared" si="16"/>
        <v>8776.8398485687812</v>
      </c>
      <c r="BU35" s="12">
        <f t="shared" si="17"/>
        <v>7944.9098485687809</v>
      </c>
      <c r="BV35" s="13">
        <f t="shared" si="18"/>
        <v>1112.2873787996296</v>
      </c>
      <c r="BW35" s="13">
        <f t="shared" si="19"/>
        <v>2224.5747575992591</v>
      </c>
      <c r="BX35" s="13">
        <f t="shared" si="10"/>
        <v>11292.66134776915</v>
      </c>
      <c r="BY35" s="14">
        <f t="shared" si="11"/>
        <v>2236.1218706365162</v>
      </c>
    </row>
    <row r="36" spans="1:77" x14ac:dyDescent="0.25">
      <c r="A36" s="9" t="s">
        <v>79</v>
      </c>
      <c r="B36" s="10">
        <v>4558201</v>
      </c>
      <c r="C36" s="10" t="s">
        <v>150</v>
      </c>
      <c r="D36" s="10" t="s">
        <v>81</v>
      </c>
      <c r="E36" s="10" t="s">
        <v>116</v>
      </c>
      <c r="F36" s="10" t="s">
        <v>83</v>
      </c>
      <c r="G36" s="10" t="s">
        <v>117</v>
      </c>
      <c r="H36" s="10" t="s">
        <v>85</v>
      </c>
      <c r="I36" s="10" t="s">
        <v>79</v>
      </c>
      <c r="J36" s="10" t="s">
        <v>87</v>
      </c>
      <c r="K36" s="10" t="s">
        <v>121</v>
      </c>
      <c r="L36" s="10">
        <v>13</v>
      </c>
      <c r="M36" s="10">
        <v>240</v>
      </c>
      <c r="N36" s="10">
        <v>139137</v>
      </c>
      <c r="O36" s="11">
        <v>36770</v>
      </c>
      <c r="P36" s="11">
        <v>25862</v>
      </c>
      <c r="Q36" s="10">
        <v>44319959353</v>
      </c>
      <c r="R36" s="10" t="s">
        <v>89</v>
      </c>
      <c r="S36" s="10">
        <v>22</v>
      </c>
      <c r="T36" s="10" t="s">
        <v>90</v>
      </c>
      <c r="U36" s="10" t="s">
        <v>91</v>
      </c>
      <c r="V36" s="10" t="s">
        <v>92</v>
      </c>
      <c r="W36" s="12">
        <f t="shared" si="12"/>
        <v>2079.8198485687794</v>
      </c>
      <c r="X36" s="12">
        <v>240</v>
      </c>
      <c r="Y36" s="12">
        <f>[1]REGRAS!$D$24</f>
        <v>2079.8198485687794</v>
      </c>
      <c r="Z36" s="12">
        <v>0</v>
      </c>
      <c r="AA36" s="12">
        <f t="shared" si="0"/>
        <v>0</v>
      </c>
      <c r="AB36" s="12">
        <v>27</v>
      </c>
      <c r="AC36" s="12">
        <f t="shared" si="13"/>
        <v>561.54999999999995</v>
      </c>
      <c r="AD36" s="12"/>
      <c r="AE36" s="12">
        <f t="shared" si="1"/>
        <v>0</v>
      </c>
      <c r="AF36" s="12"/>
      <c r="AG36" s="12">
        <f t="shared" si="2"/>
        <v>0</v>
      </c>
      <c r="AH36" s="12">
        <f>[1]REGRAS!$F$2*100</f>
        <v>100</v>
      </c>
      <c r="AI36" s="12">
        <f t="shared" si="3"/>
        <v>2079.8200000000002</v>
      </c>
      <c r="AJ36" s="12">
        <v>25</v>
      </c>
      <c r="AK36" s="12">
        <f t="shared" si="4"/>
        <v>519.95000000000005</v>
      </c>
      <c r="AL36" s="12">
        <f>[1]REGRAS!$F$1*100</f>
        <v>40</v>
      </c>
      <c r="AM36" s="12">
        <f t="shared" si="5"/>
        <v>831.93</v>
      </c>
      <c r="AN36" s="12">
        <f>[1]REGRAS!$F$4*100</f>
        <v>100</v>
      </c>
      <c r="AO36" s="12">
        <f t="shared" si="6"/>
        <v>2079.8200000000002</v>
      </c>
      <c r="AP36" s="12">
        <v>0</v>
      </c>
      <c r="AQ36" s="12">
        <f t="shared" si="7"/>
        <v>0</v>
      </c>
      <c r="AR36" s="12">
        <v>0</v>
      </c>
      <c r="AS36" s="12">
        <f t="shared" si="8"/>
        <v>0</v>
      </c>
      <c r="AT36" s="12">
        <v>0</v>
      </c>
      <c r="AU36" s="12">
        <f t="shared" si="15"/>
        <v>0</v>
      </c>
      <c r="AV36" s="12">
        <v>0</v>
      </c>
      <c r="AW36" s="12">
        <f>IF([1]REGRAS!$P$2="SIM",ROUND(BS36/M36*1.25*AV36,2),0)</f>
        <v>0</v>
      </c>
      <c r="AX36" s="12">
        <f>IF([1]REGRAS!$P$1="SIM",'[1]JAN-REAJUSTE'!AX36,0)</f>
        <v>0</v>
      </c>
      <c r="AY36" s="12">
        <f>IF([1]REGRAS!$R$2="SIM",'[1]JAN-REAJUSTE'!AY36,0)</f>
        <v>0</v>
      </c>
      <c r="AZ36" s="12">
        <f>'[1]JAN-REAJUSTE'!AZ36</f>
        <v>0</v>
      </c>
      <c r="BA36" s="12">
        <f>'[1]JAN-REAJUSTE'!BA36</f>
        <v>0</v>
      </c>
      <c r="BB36" s="12">
        <f>'[1]JAN-REAJUSTE'!BB36</f>
        <v>0</v>
      </c>
      <c r="BC36" s="12">
        <f>'[1]JAN-REAJUSTE'!BC36</f>
        <v>0</v>
      </c>
      <c r="BD36" s="12">
        <f>'[1]JAN-REAJUSTE'!BD36</f>
        <v>0</v>
      </c>
      <c r="BE36" s="12">
        <f>'[1]JAN-REAJUSTE'!BE36</f>
        <v>0</v>
      </c>
      <c r="BF36" s="12">
        <f>'[1]JAN-REAJUSTE'!BF36</f>
        <v>0</v>
      </c>
      <c r="BG36" s="12">
        <f>'[1]JAN-REAJUSTE'!BG36</f>
        <v>0</v>
      </c>
      <c r="BH36" s="12">
        <f>'[1]JAN-REAJUSTE'!BH36</f>
        <v>0</v>
      </c>
      <c r="BI36" s="12">
        <f>IF([1]REGRAS!$R$1="SIM",'[1]JAN-REAJUSTE'!BI36,0)</f>
        <v>0</v>
      </c>
      <c r="BJ36" s="12">
        <f>'[1]JAN-REAJUSTE'!BJ36</f>
        <v>0</v>
      </c>
      <c r="BK36" s="12">
        <f>'[1]JAN-REAJUSTE'!BK36</f>
        <v>0</v>
      </c>
      <c r="BL36" s="12">
        <f>'[1]JAN-REAJUSTE'!BL36</f>
        <v>0</v>
      </c>
      <c r="BM36" s="12">
        <f>'[1]JAN-REAJUSTE'!BM36</f>
        <v>0</v>
      </c>
      <c r="BN36" s="12">
        <f>'[1]JAN-REAJUSTE'!BN36</f>
        <v>0</v>
      </c>
      <c r="BO36" s="12">
        <f>'[1]JAN-REAJUSTE'!BO36</f>
        <v>0</v>
      </c>
      <c r="BP36" s="12">
        <f>'[1]JAN-REAJUSTE'!BP36</f>
        <v>0</v>
      </c>
      <c r="BQ36" s="12">
        <v>0</v>
      </c>
      <c r="BR36" s="12">
        <f t="shared" si="9"/>
        <v>8152.8898485687805</v>
      </c>
      <c r="BS36" s="12">
        <f t="shared" si="14"/>
        <v>8152.8898485687805</v>
      </c>
      <c r="BT36" s="12">
        <f t="shared" si="16"/>
        <v>8152.8898485687805</v>
      </c>
      <c r="BU36" s="12">
        <f t="shared" si="17"/>
        <v>7320.9598485687802</v>
      </c>
      <c r="BV36" s="13">
        <f t="shared" si="18"/>
        <v>1024.9343787996293</v>
      </c>
      <c r="BW36" s="13">
        <f t="shared" si="19"/>
        <v>2049.8687575992585</v>
      </c>
      <c r="BX36" s="13">
        <f t="shared" si="10"/>
        <v>7127.955469769151</v>
      </c>
      <c r="BY36" s="14">
        <f t="shared" si="11"/>
        <v>1090.8277541865168</v>
      </c>
    </row>
    <row r="37" spans="1:77" x14ac:dyDescent="0.25">
      <c r="A37" s="9" t="s">
        <v>79</v>
      </c>
      <c r="B37" s="10">
        <v>4558301</v>
      </c>
      <c r="C37" s="10" t="s">
        <v>151</v>
      </c>
      <c r="D37" s="10" t="s">
        <v>81</v>
      </c>
      <c r="E37" s="10" t="s">
        <v>116</v>
      </c>
      <c r="F37" s="10" t="s">
        <v>83</v>
      </c>
      <c r="G37" s="10" t="s">
        <v>117</v>
      </c>
      <c r="H37" s="10" t="s">
        <v>85</v>
      </c>
      <c r="I37" s="10" t="s">
        <v>79</v>
      </c>
      <c r="J37" s="10" t="s">
        <v>87</v>
      </c>
      <c r="K37" s="10" t="s">
        <v>152</v>
      </c>
      <c r="L37" s="10">
        <v>4</v>
      </c>
      <c r="M37" s="10">
        <v>240</v>
      </c>
      <c r="N37" s="10">
        <v>116427</v>
      </c>
      <c r="O37" s="11">
        <v>36770</v>
      </c>
      <c r="P37" s="11">
        <v>24259</v>
      </c>
      <c r="Q37" s="10">
        <v>28925092387</v>
      </c>
      <c r="R37" s="10" t="s">
        <v>89</v>
      </c>
      <c r="S37" s="10">
        <v>22</v>
      </c>
      <c r="T37" s="10" t="s">
        <v>90</v>
      </c>
      <c r="U37" s="10" t="s">
        <v>91</v>
      </c>
      <c r="V37" s="10" t="s">
        <v>92</v>
      </c>
      <c r="W37" s="12">
        <f t="shared" si="12"/>
        <v>1642.2751372832643</v>
      </c>
      <c r="X37" s="12">
        <v>240</v>
      </c>
      <c r="Y37" s="12">
        <f>[1]REGRAS!$B$27</f>
        <v>1642.2751372832643</v>
      </c>
      <c r="Z37" s="12">
        <v>0</v>
      </c>
      <c r="AA37" s="12">
        <f t="shared" si="0"/>
        <v>0</v>
      </c>
      <c r="AB37" s="12">
        <v>21</v>
      </c>
      <c r="AC37" s="12">
        <f t="shared" si="13"/>
        <v>344.88</v>
      </c>
      <c r="AD37" s="12"/>
      <c r="AE37" s="12">
        <f t="shared" si="1"/>
        <v>0</v>
      </c>
      <c r="AF37" s="12"/>
      <c r="AG37" s="12">
        <f t="shared" si="2"/>
        <v>0</v>
      </c>
      <c r="AH37" s="12">
        <f>[1]REGRAS!$F$2*100</f>
        <v>100</v>
      </c>
      <c r="AI37" s="12">
        <f t="shared" si="3"/>
        <v>1642.28</v>
      </c>
      <c r="AJ37" s="12">
        <v>60</v>
      </c>
      <c r="AK37" s="12">
        <f t="shared" si="4"/>
        <v>985.37</v>
      </c>
      <c r="AL37" s="12">
        <f>[1]REGRAS!$F$1*100</f>
        <v>40</v>
      </c>
      <c r="AM37" s="12">
        <f t="shared" si="5"/>
        <v>656.91</v>
      </c>
      <c r="AN37" s="12">
        <f>[1]REGRAS!$F$4*100</f>
        <v>100</v>
      </c>
      <c r="AO37" s="12">
        <f t="shared" si="6"/>
        <v>1642.28</v>
      </c>
      <c r="AP37" s="12">
        <v>128</v>
      </c>
      <c r="AQ37" s="12">
        <f t="shared" si="7"/>
        <v>737.49</v>
      </c>
      <c r="AR37" s="12">
        <v>0</v>
      </c>
      <c r="AS37" s="12">
        <f t="shared" si="8"/>
        <v>0</v>
      </c>
      <c r="AT37" s="12">
        <v>40</v>
      </c>
      <c r="AU37" s="12">
        <f t="shared" si="15"/>
        <v>2074.1999999999998</v>
      </c>
      <c r="AV37" s="12">
        <v>0</v>
      </c>
      <c r="AW37" s="12">
        <f>IF([1]REGRAS!$P$2="SIM",ROUND(BS37/M37*1.25*AV37,2),0)</f>
        <v>0</v>
      </c>
      <c r="AX37" s="12">
        <f>IF([1]REGRAS!$P$1="SIM",'[1]JAN-REAJUSTE'!AX37,0)</f>
        <v>0</v>
      </c>
      <c r="AY37" s="12">
        <f>IF([1]REGRAS!$R$2="SIM",'[1]JAN-REAJUSTE'!AY37,0)</f>
        <v>0</v>
      </c>
      <c r="AZ37" s="12">
        <f>'[1]JAN-REAJUSTE'!AZ37</f>
        <v>0</v>
      </c>
      <c r="BA37" s="12">
        <f>'[1]JAN-REAJUSTE'!BA37</f>
        <v>0</v>
      </c>
      <c r="BB37" s="12">
        <f>'[1]JAN-REAJUSTE'!BB37</f>
        <v>0</v>
      </c>
      <c r="BC37" s="12">
        <f>'[1]JAN-REAJUSTE'!BC37</f>
        <v>0</v>
      </c>
      <c r="BD37" s="12">
        <f>'[1]JAN-REAJUSTE'!BD37</f>
        <v>0</v>
      </c>
      <c r="BE37" s="12">
        <f>'[1]JAN-REAJUSTE'!BE37</f>
        <v>0</v>
      </c>
      <c r="BF37" s="12">
        <f>'[1]JAN-REAJUSTE'!BF37</f>
        <v>0</v>
      </c>
      <c r="BG37" s="12">
        <f>'[1]JAN-REAJUSTE'!BG37</f>
        <v>0</v>
      </c>
      <c r="BH37" s="12">
        <f>'[1]JAN-REAJUSTE'!BH37</f>
        <v>0</v>
      </c>
      <c r="BI37" s="12">
        <f>IF([1]REGRAS!$R$1="SIM",'[1]JAN-REAJUSTE'!BI37,0)</f>
        <v>0</v>
      </c>
      <c r="BJ37" s="12">
        <f>'[1]JAN-REAJUSTE'!BJ37</f>
        <v>0</v>
      </c>
      <c r="BK37" s="12">
        <f>'[1]JAN-REAJUSTE'!BK37</f>
        <v>0</v>
      </c>
      <c r="BL37" s="12">
        <f>'[1]JAN-REAJUSTE'!BL37</f>
        <v>0</v>
      </c>
      <c r="BM37" s="12">
        <f>'[1]JAN-REAJUSTE'!BM37</f>
        <v>0</v>
      </c>
      <c r="BN37" s="12">
        <f>'[1]JAN-REAJUSTE'!BN37</f>
        <v>0</v>
      </c>
      <c r="BO37" s="12">
        <f>'[1]JAN-REAJUSTE'!BO37</f>
        <v>0</v>
      </c>
      <c r="BP37" s="12">
        <f>'[1]JAN-REAJUSTE'!BP37</f>
        <v>0</v>
      </c>
      <c r="BQ37" s="12">
        <v>0</v>
      </c>
      <c r="BR37" s="12">
        <f t="shared" si="9"/>
        <v>9725.6851372832625</v>
      </c>
      <c r="BS37" s="12">
        <f t="shared" si="14"/>
        <v>6913.9951372832638</v>
      </c>
      <c r="BT37" s="12">
        <f t="shared" si="16"/>
        <v>6913.9951372832638</v>
      </c>
      <c r="BU37" s="12">
        <f t="shared" si="17"/>
        <v>6257.085137283264</v>
      </c>
      <c r="BV37" s="13">
        <f t="shared" si="18"/>
        <v>875.99191921965701</v>
      </c>
      <c r="BW37" s="13">
        <f t="shared" si="19"/>
        <v>1751.983838439314</v>
      </c>
      <c r="BX37" s="13">
        <f t="shared" si="10"/>
        <v>8849.6932180636049</v>
      </c>
      <c r="BY37" s="14">
        <f t="shared" si="11"/>
        <v>1564.3056349674916</v>
      </c>
    </row>
    <row r="38" spans="1:77" x14ac:dyDescent="0.25">
      <c r="A38" s="9" t="s">
        <v>79</v>
      </c>
      <c r="B38" s="10">
        <v>4558501</v>
      </c>
      <c r="C38" s="10" t="s">
        <v>153</v>
      </c>
      <c r="D38" s="10" t="s">
        <v>81</v>
      </c>
      <c r="E38" s="10" t="s">
        <v>154</v>
      </c>
      <c r="F38" s="10" t="s">
        <v>83</v>
      </c>
      <c r="G38" s="10" t="s">
        <v>117</v>
      </c>
      <c r="H38" s="10" t="s">
        <v>85</v>
      </c>
      <c r="I38" s="10" t="s">
        <v>79</v>
      </c>
      <c r="J38" s="10" t="s">
        <v>87</v>
      </c>
      <c r="K38" s="10" t="s">
        <v>121</v>
      </c>
      <c r="L38" s="10">
        <v>13</v>
      </c>
      <c r="M38" s="10">
        <v>240</v>
      </c>
      <c r="N38" s="10">
        <v>139137</v>
      </c>
      <c r="O38" s="11">
        <v>36770</v>
      </c>
      <c r="P38" s="11">
        <v>26261</v>
      </c>
      <c r="Q38" s="10">
        <v>44778112334</v>
      </c>
      <c r="R38" s="10" t="s">
        <v>89</v>
      </c>
      <c r="S38" s="10">
        <v>22</v>
      </c>
      <c r="T38" s="10" t="s">
        <v>90</v>
      </c>
      <c r="U38" s="10" t="s">
        <v>91</v>
      </c>
      <c r="V38" s="10" t="s">
        <v>92</v>
      </c>
      <c r="W38" s="12">
        <f t="shared" si="12"/>
        <v>2079.8198485687794</v>
      </c>
      <c r="X38" s="12">
        <v>240</v>
      </c>
      <c r="Y38" s="12">
        <f>[1]REGRAS!$D$24</f>
        <v>2079.8198485687794</v>
      </c>
      <c r="Z38" s="12">
        <v>15</v>
      </c>
      <c r="AA38" s="12">
        <f t="shared" si="0"/>
        <v>311.97000000000003</v>
      </c>
      <c r="AB38" s="12">
        <v>22</v>
      </c>
      <c r="AC38" s="12">
        <f t="shared" si="13"/>
        <v>457.56</v>
      </c>
      <c r="AD38" s="12"/>
      <c r="AE38" s="12">
        <f t="shared" si="1"/>
        <v>0</v>
      </c>
      <c r="AF38" s="12"/>
      <c r="AG38" s="12">
        <f t="shared" si="2"/>
        <v>0</v>
      </c>
      <c r="AH38" s="12">
        <f>[1]REGRAS!$F$2*100</f>
        <v>100</v>
      </c>
      <c r="AI38" s="12">
        <f t="shared" si="3"/>
        <v>2079.8200000000002</v>
      </c>
      <c r="AJ38" s="12">
        <v>60</v>
      </c>
      <c r="AK38" s="12">
        <f t="shared" si="4"/>
        <v>1247.8900000000001</v>
      </c>
      <c r="AL38" s="12">
        <f>[1]REGRAS!$F$1*100</f>
        <v>40</v>
      </c>
      <c r="AM38" s="12">
        <f t="shared" si="5"/>
        <v>831.93</v>
      </c>
      <c r="AN38" s="12">
        <f>[1]REGRAS!$F$4*100</f>
        <v>100</v>
      </c>
      <c r="AO38" s="12">
        <f t="shared" si="6"/>
        <v>2079.8200000000002</v>
      </c>
      <c r="AP38" s="12">
        <v>0</v>
      </c>
      <c r="AQ38" s="12">
        <f t="shared" si="7"/>
        <v>0</v>
      </c>
      <c r="AR38" s="12">
        <v>0</v>
      </c>
      <c r="AS38" s="12">
        <f t="shared" si="8"/>
        <v>0</v>
      </c>
      <c r="AT38" s="12">
        <v>0</v>
      </c>
      <c r="AU38" s="12">
        <f t="shared" si="15"/>
        <v>0</v>
      </c>
      <c r="AV38" s="12">
        <v>0</v>
      </c>
      <c r="AW38" s="12">
        <f>IF([1]REGRAS!$P$2="SIM",ROUND(BS38/M38*1.25*AV38,2),0)</f>
        <v>0</v>
      </c>
      <c r="AX38" s="12">
        <f>IF([1]REGRAS!$P$1="SIM",'[1]JAN-REAJUSTE'!AX38,0)</f>
        <v>0</v>
      </c>
      <c r="AY38" s="12">
        <f>IF([1]REGRAS!$R$2="SIM",'[1]JAN-REAJUSTE'!AY38,0)</f>
        <v>0</v>
      </c>
      <c r="AZ38" s="12">
        <f>'[1]JAN-REAJUSTE'!AZ38</f>
        <v>0</v>
      </c>
      <c r="BA38" s="12">
        <f>'[1]JAN-REAJUSTE'!BA38</f>
        <v>0</v>
      </c>
      <c r="BB38" s="12">
        <f>'[1]JAN-REAJUSTE'!BB38</f>
        <v>0</v>
      </c>
      <c r="BC38" s="12">
        <f>'[1]JAN-REAJUSTE'!BC38</f>
        <v>0</v>
      </c>
      <c r="BD38" s="12">
        <f>'[1]JAN-REAJUSTE'!BD38</f>
        <v>3955.1389930000005</v>
      </c>
      <c r="BE38" s="12">
        <f>'[1]JAN-REAJUSTE'!BE38</f>
        <v>0</v>
      </c>
      <c r="BF38" s="12">
        <f>'[1]JAN-REAJUSTE'!BF38</f>
        <v>0</v>
      </c>
      <c r="BG38" s="12">
        <f>'[1]JAN-REAJUSTE'!BG38</f>
        <v>0</v>
      </c>
      <c r="BH38" s="12">
        <f>'[1]JAN-REAJUSTE'!BH38</f>
        <v>0</v>
      </c>
      <c r="BI38" s="12">
        <f>IF([1]REGRAS!$R$1="SIM",'[1]JAN-REAJUSTE'!BI38,0)</f>
        <v>0</v>
      </c>
      <c r="BJ38" s="12">
        <f>'[1]JAN-REAJUSTE'!BJ38</f>
        <v>0</v>
      </c>
      <c r="BK38" s="12">
        <f>'[1]JAN-REAJUSTE'!BK38</f>
        <v>0</v>
      </c>
      <c r="BL38" s="12">
        <f>'[1]JAN-REAJUSTE'!BL38</f>
        <v>2373.0812799999999</v>
      </c>
      <c r="BM38" s="12">
        <f>'[1]JAN-REAJUSTE'!BM38</f>
        <v>0</v>
      </c>
      <c r="BN38" s="12">
        <f>'[1]JAN-REAJUSTE'!BN38</f>
        <v>0</v>
      </c>
      <c r="BO38" s="12">
        <f>'[1]JAN-REAJUSTE'!BO38</f>
        <v>0</v>
      </c>
      <c r="BP38" s="12">
        <f>'[1]JAN-REAJUSTE'!BP38</f>
        <v>3000</v>
      </c>
      <c r="BQ38" s="12">
        <v>0</v>
      </c>
      <c r="BR38" s="12">
        <f t="shared" si="9"/>
        <v>18417.030121568783</v>
      </c>
      <c r="BS38" s="12">
        <f t="shared" si="14"/>
        <v>13043.948841568777</v>
      </c>
      <c r="BT38" s="12">
        <f t="shared" si="16"/>
        <v>13043.948841568777</v>
      </c>
      <c r="BU38" s="12">
        <f t="shared" si="17"/>
        <v>12212.018841568777</v>
      </c>
      <c r="BV38" s="13">
        <f t="shared" si="18"/>
        <v>1709.682637819629</v>
      </c>
      <c r="BW38" s="13">
        <f t="shared" si="19"/>
        <v>3419.365275639258</v>
      </c>
      <c r="BX38" s="13">
        <f t="shared" si="10"/>
        <v>16707.347483749156</v>
      </c>
      <c r="BY38" s="14">
        <f t="shared" si="11"/>
        <v>3725.1605580310184</v>
      </c>
    </row>
    <row r="39" spans="1:77" x14ac:dyDescent="0.25">
      <c r="A39" s="9" t="s">
        <v>98</v>
      </c>
      <c r="B39" s="10">
        <v>4559001</v>
      </c>
      <c r="C39" s="10" t="s">
        <v>155</v>
      </c>
      <c r="D39" s="10" t="s">
        <v>81</v>
      </c>
      <c r="E39" s="10" t="s">
        <v>100</v>
      </c>
      <c r="F39" s="10" t="s">
        <v>83</v>
      </c>
      <c r="G39" s="10" t="s">
        <v>117</v>
      </c>
      <c r="H39" s="10" t="s">
        <v>101</v>
      </c>
      <c r="I39" s="10" t="s">
        <v>79</v>
      </c>
      <c r="J39" s="10" t="s">
        <v>87</v>
      </c>
      <c r="K39" s="10" t="s">
        <v>147</v>
      </c>
      <c r="L39" s="10">
        <v>8</v>
      </c>
      <c r="M39" s="10">
        <v>180</v>
      </c>
      <c r="N39" s="10">
        <v>126022</v>
      </c>
      <c r="O39" s="11">
        <v>36739</v>
      </c>
      <c r="P39" s="11">
        <v>26421</v>
      </c>
      <c r="Q39" s="10">
        <v>78075556453</v>
      </c>
      <c r="R39" s="10" t="s">
        <v>103</v>
      </c>
      <c r="S39" s="10">
        <v>20</v>
      </c>
      <c r="T39" s="10" t="s">
        <v>90</v>
      </c>
      <c r="U39" s="10" t="s">
        <v>91</v>
      </c>
      <c r="V39" s="10" t="s">
        <v>91</v>
      </c>
      <c r="W39" s="12">
        <f>Y39/X39*100</f>
        <v>1372.4514671853026</v>
      </c>
      <c r="X39" s="12">
        <v>45.7</v>
      </c>
      <c r="Y39" s="12">
        <f>[1]REGRAS!$C$13*X39/100</f>
        <v>627.21032050368331</v>
      </c>
      <c r="Z39" s="12">
        <v>8</v>
      </c>
      <c r="AA39" s="12">
        <f t="shared" si="0"/>
        <v>50.18</v>
      </c>
      <c r="AB39" s="12">
        <v>16</v>
      </c>
      <c r="AC39" s="12">
        <f>ROUND(W39*AB39/100,2)</f>
        <v>219.59</v>
      </c>
      <c r="AD39" s="12"/>
      <c r="AE39" s="12">
        <f t="shared" si="1"/>
        <v>0</v>
      </c>
      <c r="AF39" s="12"/>
      <c r="AG39" s="12">
        <f t="shared" si="2"/>
        <v>0</v>
      </c>
      <c r="AH39" s="12">
        <f>[1]REGRAS!$F$2*100</f>
        <v>100</v>
      </c>
      <c r="AI39" s="12">
        <f t="shared" si="3"/>
        <v>627.21</v>
      </c>
      <c r="AJ39" s="12">
        <v>25</v>
      </c>
      <c r="AK39" s="12">
        <f t="shared" si="4"/>
        <v>156.80000000000001</v>
      </c>
      <c r="AL39" s="12">
        <f>[1]REGRAS!$F$1*100</f>
        <v>40</v>
      </c>
      <c r="AM39" s="12">
        <f t="shared" si="5"/>
        <v>250.88</v>
      </c>
      <c r="AN39" s="12">
        <f>[1]REGRAS!$F$4*100</f>
        <v>100</v>
      </c>
      <c r="AO39" s="12">
        <f t="shared" si="6"/>
        <v>627.21</v>
      </c>
      <c r="AP39" s="12">
        <v>0</v>
      </c>
      <c r="AQ39" s="12">
        <f t="shared" si="7"/>
        <v>0</v>
      </c>
      <c r="AR39" s="12">
        <v>0</v>
      </c>
      <c r="AS39" s="12">
        <f t="shared" si="8"/>
        <v>0</v>
      </c>
      <c r="AT39" s="12"/>
      <c r="AU39" s="12"/>
      <c r="AV39" s="12">
        <v>0</v>
      </c>
      <c r="AW39" s="12">
        <f>IF([1]REGRAS!$P$2="SIM",ROUND(BS39/M39*1.25*AV39,2),0)</f>
        <v>0</v>
      </c>
      <c r="AX39" s="12">
        <f>IF([1]REGRAS!$P$1="SIM",'[1]JAN-REAJUSTE'!AX39,0)</f>
        <v>0</v>
      </c>
      <c r="AY39" s="12">
        <f>IF([1]REGRAS!$R$2="SIM",'[1]JAN-REAJUSTE'!AY39,0)</f>
        <v>0</v>
      </c>
      <c r="AZ39" s="12">
        <f>'[1]JAN-REAJUSTE'!AZ39</f>
        <v>0</v>
      </c>
      <c r="BA39" s="12">
        <f>'[1]JAN-REAJUSTE'!BA39</f>
        <v>0</v>
      </c>
      <c r="BB39" s="12">
        <f>'[1]JAN-REAJUSTE'!BB39</f>
        <v>0</v>
      </c>
      <c r="BC39" s="12">
        <f>'[1]JAN-REAJUSTE'!BC39</f>
        <v>0</v>
      </c>
      <c r="BD39" s="12">
        <f>'[1]JAN-REAJUSTE'!BD39</f>
        <v>0</v>
      </c>
      <c r="BE39" s="12">
        <f>'[1]JAN-REAJUSTE'!BE39</f>
        <v>0</v>
      </c>
      <c r="BF39" s="12">
        <f>'[1]JAN-REAJUSTE'!BF39</f>
        <v>0</v>
      </c>
      <c r="BG39" s="12">
        <f>'[1]JAN-REAJUSTE'!BG39</f>
        <v>0</v>
      </c>
      <c r="BH39" s="12">
        <f>'[1]JAN-REAJUSTE'!BH39</f>
        <v>0</v>
      </c>
      <c r="BI39" s="12">
        <f>IF([1]REGRAS!$R$1="SIM",'[1]JAN-REAJUSTE'!BI39,0)</f>
        <v>0</v>
      </c>
      <c r="BJ39" s="12">
        <f>'[1]JAN-REAJUSTE'!BJ39</f>
        <v>0</v>
      </c>
      <c r="BK39" s="12">
        <f>'[1]JAN-REAJUSTE'!BK39</f>
        <v>0</v>
      </c>
      <c r="BL39" s="12">
        <f>'[1]JAN-REAJUSTE'!BL39</f>
        <v>0</v>
      </c>
      <c r="BM39" s="12">
        <f>'[1]JAN-REAJUSTE'!BM39</f>
        <v>0</v>
      </c>
      <c r="BN39" s="12">
        <f>'[1]JAN-REAJUSTE'!BN39</f>
        <v>0</v>
      </c>
      <c r="BO39" s="12">
        <f>'[1]JAN-REAJUSTE'!BO39</f>
        <v>0</v>
      </c>
      <c r="BP39" s="12">
        <f>'[1]JAN-REAJUSTE'!BP39</f>
        <v>0</v>
      </c>
      <c r="BQ39" s="12">
        <v>0</v>
      </c>
      <c r="BR39" s="12">
        <f t="shared" si="9"/>
        <v>2559.0803205036832</v>
      </c>
      <c r="BS39" s="12">
        <f t="shared" si="14"/>
        <v>2559.0803205036832</v>
      </c>
      <c r="BT39" s="12"/>
      <c r="BU39" s="12">
        <f>SUM(AW39:BI39)+AI39+AG39+AE39+Y39+AO39+AK39+AC39+AA39+AM39</f>
        <v>2559.0803205036832</v>
      </c>
      <c r="BV39" s="13">
        <f>IF(BU39&gt;$CF$1,(BU39-$CF$1)*0.14,0)</f>
        <v>16.391244870515649</v>
      </c>
      <c r="BW39" s="13"/>
      <c r="BX39" s="13">
        <f t="shared" si="10"/>
        <v>2542.6890756331677</v>
      </c>
      <c r="BY39" s="14">
        <f t="shared" si="11"/>
        <v>47.901680672487572</v>
      </c>
    </row>
    <row r="40" spans="1:77" x14ac:dyDescent="0.25">
      <c r="A40" s="9" t="s">
        <v>79</v>
      </c>
      <c r="B40" s="10">
        <v>4559201</v>
      </c>
      <c r="C40" s="10" t="s">
        <v>156</v>
      </c>
      <c r="D40" s="10" t="s">
        <v>81</v>
      </c>
      <c r="E40" s="10" t="s">
        <v>124</v>
      </c>
      <c r="F40" s="10" t="s">
        <v>83</v>
      </c>
      <c r="G40" s="10" t="s">
        <v>117</v>
      </c>
      <c r="H40" s="10" t="s">
        <v>85</v>
      </c>
      <c r="I40" s="10" t="s">
        <v>79</v>
      </c>
      <c r="J40" s="10" t="s">
        <v>87</v>
      </c>
      <c r="K40" s="10" t="s">
        <v>121</v>
      </c>
      <c r="L40" s="10">
        <v>13</v>
      </c>
      <c r="M40" s="10">
        <v>240</v>
      </c>
      <c r="N40" s="10">
        <v>139137</v>
      </c>
      <c r="O40" s="11">
        <v>36752</v>
      </c>
      <c r="P40" s="11">
        <v>25527</v>
      </c>
      <c r="Q40" s="10">
        <v>39110346368</v>
      </c>
      <c r="R40" s="10" t="s">
        <v>89</v>
      </c>
      <c r="S40" s="10">
        <v>22</v>
      </c>
      <c r="T40" s="10" t="s">
        <v>90</v>
      </c>
      <c r="U40" s="10" t="s">
        <v>128</v>
      </c>
      <c r="V40" s="10" t="s">
        <v>92</v>
      </c>
      <c r="W40" s="12">
        <f t="shared" ref="W40:W88" si="20">Y40</f>
        <v>2079.8198485687794</v>
      </c>
      <c r="X40" s="12">
        <v>240</v>
      </c>
      <c r="Y40" s="12">
        <f>[1]REGRAS!$D$24</f>
        <v>2079.8198485687794</v>
      </c>
      <c r="Z40" s="12">
        <v>9</v>
      </c>
      <c r="AA40" s="12">
        <f t="shared" si="0"/>
        <v>187.18</v>
      </c>
      <c r="AB40" s="12">
        <v>22</v>
      </c>
      <c r="AC40" s="12">
        <f t="shared" ref="AC40:AC88" si="21">ROUND(Y40*AB40/100,2)</f>
        <v>457.56</v>
      </c>
      <c r="AD40" s="12"/>
      <c r="AE40" s="12">
        <f t="shared" si="1"/>
        <v>0</v>
      </c>
      <c r="AF40" s="12"/>
      <c r="AG40" s="12">
        <f t="shared" si="2"/>
        <v>0</v>
      </c>
      <c r="AH40" s="12">
        <f>[1]REGRAS!$F$2*100</f>
        <v>100</v>
      </c>
      <c r="AI40" s="12">
        <f t="shared" si="3"/>
        <v>2079.8200000000002</v>
      </c>
      <c r="AJ40" s="12">
        <v>25</v>
      </c>
      <c r="AK40" s="12">
        <f t="shared" si="4"/>
        <v>519.95000000000005</v>
      </c>
      <c r="AL40" s="12">
        <f>[1]REGRAS!$F$1*100</f>
        <v>40</v>
      </c>
      <c r="AM40" s="12">
        <f t="shared" si="5"/>
        <v>831.93</v>
      </c>
      <c r="AN40" s="12">
        <f>[1]REGRAS!$F$4*100</f>
        <v>100</v>
      </c>
      <c r="AO40" s="12">
        <f t="shared" si="6"/>
        <v>2079.8200000000002</v>
      </c>
      <c r="AP40" s="12">
        <v>148</v>
      </c>
      <c r="AQ40" s="12">
        <f t="shared" si="7"/>
        <v>1015.78</v>
      </c>
      <c r="AR40" s="12">
        <v>0</v>
      </c>
      <c r="AS40" s="12">
        <f t="shared" si="8"/>
        <v>0</v>
      </c>
      <c r="AT40" s="12">
        <v>0</v>
      </c>
      <c r="AU40" s="12">
        <f t="shared" ref="AU40:AU88" si="22">ROUND(BT40/M40*1.5*1.2*AT40,2)</f>
        <v>0</v>
      </c>
      <c r="AV40" s="12">
        <v>0</v>
      </c>
      <c r="AW40" s="12">
        <f>IF([1]REGRAS!$P$2="SIM",ROUND(BS40/M40*1.25*AV40,2),0)</f>
        <v>0</v>
      </c>
      <c r="AX40" s="12">
        <f>IF([1]REGRAS!$P$1="SIM",'[1]JAN-REAJUSTE'!AX40,0)</f>
        <v>0</v>
      </c>
      <c r="AY40" s="12">
        <f>IF([1]REGRAS!$R$2="SIM",'[1]JAN-REAJUSTE'!AY40,0)</f>
        <v>0</v>
      </c>
      <c r="AZ40" s="12">
        <f>'[1]JAN-REAJUSTE'!AZ40</f>
        <v>0</v>
      </c>
      <c r="BA40" s="12">
        <f>'[1]JAN-REAJUSTE'!BA40</f>
        <v>0</v>
      </c>
      <c r="BB40" s="12">
        <f>'[1]JAN-REAJUSTE'!BB40</f>
        <v>0</v>
      </c>
      <c r="BC40" s="12">
        <f>'[1]JAN-REAJUSTE'!BC40</f>
        <v>0</v>
      </c>
      <c r="BD40" s="12">
        <f>'[1]JAN-REAJUSTE'!BD40</f>
        <v>0</v>
      </c>
      <c r="BE40" s="12">
        <f>'[1]JAN-REAJUSTE'!BE40</f>
        <v>0</v>
      </c>
      <c r="BF40" s="12">
        <f>'[1]JAN-REAJUSTE'!BF40</f>
        <v>0</v>
      </c>
      <c r="BG40" s="12">
        <f>'[1]JAN-REAJUSTE'!BG40</f>
        <v>0</v>
      </c>
      <c r="BH40" s="12">
        <f>'[1]JAN-REAJUSTE'!BH40</f>
        <v>0</v>
      </c>
      <c r="BI40" s="12">
        <f>IF([1]REGRAS!$R$1="SIM",'[1]JAN-REAJUSTE'!BI40,0)</f>
        <v>19.899099</v>
      </c>
      <c r="BJ40" s="12">
        <f>'[1]JAN-REAJUSTE'!BJ40</f>
        <v>0</v>
      </c>
      <c r="BK40" s="12">
        <f>'[1]JAN-REAJUSTE'!BK40</f>
        <v>0</v>
      </c>
      <c r="BL40" s="12">
        <f>'[1]JAN-REAJUSTE'!BL40</f>
        <v>0</v>
      </c>
      <c r="BM40" s="12">
        <f>'[1]JAN-REAJUSTE'!BM40</f>
        <v>0</v>
      </c>
      <c r="BN40" s="12">
        <f>'[1]JAN-REAJUSTE'!BN40</f>
        <v>0</v>
      </c>
      <c r="BO40" s="12">
        <f>'[1]JAN-REAJUSTE'!BO40</f>
        <v>0</v>
      </c>
      <c r="BP40" s="12">
        <f>'[1]JAN-REAJUSTE'!BP40</f>
        <v>0</v>
      </c>
      <c r="BQ40" s="12">
        <v>0</v>
      </c>
      <c r="BR40" s="12">
        <f t="shared" si="9"/>
        <v>9271.7589475687819</v>
      </c>
      <c r="BS40" s="12">
        <f t="shared" si="14"/>
        <v>8236.079848568781</v>
      </c>
      <c r="BT40" s="12">
        <f t="shared" ref="BT40:BT88" si="23">SUM(AW40:BH40)+AI40+AG40+AE40+Y40+AO40+AK40+AC40+AA40+AM40</f>
        <v>8236.079848568781</v>
      </c>
      <c r="BU40" s="12">
        <f t="shared" ref="BU40:BU59" si="24">SUM(AW40:BI40)+AI40+AG40+AE40+Y40+AO40+AK40+AC40+AA40</f>
        <v>7424.0489475687809</v>
      </c>
      <c r="BV40" s="13">
        <f t="shared" ref="BV40:BV59" si="25">BU40*0.14</f>
        <v>1039.3668526596293</v>
      </c>
      <c r="BW40" s="13">
        <f t="shared" ref="BW40:BW59" si="26">BU40*0.28</f>
        <v>2078.7337053192587</v>
      </c>
      <c r="BX40" s="13">
        <f t="shared" si="10"/>
        <v>8232.3920949091516</v>
      </c>
      <c r="BY40" s="14">
        <f t="shared" si="11"/>
        <v>1394.5478261000167</v>
      </c>
    </row>
    <row r="41" spans="1:77" x14ac:dyDescent="0.25">
      <c r="A41" s="9" t="s">
        <v>79</v>
      </c>
      <c r="B41" s="10">
        <v>4559301</v>
      </c>
      <c r="C41" s="10" t="s">
        <v>157</v>
      </c>
      <c r="D41" s="10" t="s">
        <v>81</v>
      </c>
      <c r="E41" s="10" t="s">
        <v>116</v>
      </c>
      <c r="F41" s="10" t="s">
        <v>83</v>
      </c>
      <c r="G41" s="10" t="s">
        <v>117</v>
      </c>
      <c r="H41" s="10" t="s">
        <v>85</v>
      </c>
      <c r="I41" s="10" t="s">
        <v>79</v>
      </c>
      <c r="J41" s="10" t="s">
        <v>87</v>
      </c>
      <c r="K41" s="10" t="s">
        <v>152</v>
      </c>
      <c r="L41" s="10">
        <v>6</v>
      </c>
      <c r="M41" s="10">
        <v>240</v>
      </c>
      <c r="N41" s="10">
        <v>121130</v>
      </c>
      <c r="O41" s="11">
        <v>36770</v>
      </c>
      <c r="P41" s="11">
        <v>27818</v>
      </c>
      <c r="Q41" s="10">
        <v>57571686334</v>
      </c>
      <c r="R41" s="10" t="s">
        <v>89</v>
      </c>
      <c r="S41" s="10">
        <v>22</v>
      </c>
      <c r="T41" s="10" t="s">
        <v>90</v>
      </c>
      <c r="U41" s="10" t="s">
        <v>91</v>
      </c>
      <c r="V41" s="10" t="s">
        <v>92</v>
      </c>
      <c r="W41" s="12">
        <f t="shared" si="20"/>
        <v>1708.6230528295082</v>
      </c>
      <c r="X41" s="12">
        <v>240</v>
      </c>
      <c r="Y41" s="12">
        <f>[1]REGRAS!$B$29</f>
        <v>1708.6230528295082</v>
      </c>
      <c r="Z41" s="12">
        <v>0</v>
      </c>
      <c r="AA41" s="12">
        <f t="shared" si="0"/>
        <v>0</v>
      </c>
      <c r="AB41" s="12">
        <v>21</v>
      </c>
      <c r="AC41" s="12">
        <f t="shared" si="21"/>
        <v>358.81</v>
      </c>
      <c r="AD41" s="12"/>
      <c r="AE41" s="12">
        <f t="shared" si="1"/>
        <v>0</v>
      </c>
      <c r="AF41" s="12"/>
      <c r="AG41" s="12">
        <f t="shared" si="2"/>
        <v>0</v>
      </c>
      <c r="AH41" s="12">
        <f>[1]REGRAS!$F$2*100</f>
        <v>100</v>
      </c>
      <c r="AI41" s="12">
        <f t="shared" si="3"/>
        <v>1708.62</v>
      </c>
      <c r="AJ41" s="12">
        <v>25</v>
      </c>
      <c r="AK41" s="12">
        <f t="shared" si="4"/>
        <v>427.16</v>
      </c>
      <c r="AL41" s="12">
        <f>[1]REGRAS!$F$1*100</f>
        <v>40</v>
      </c>
      <c r="AM41" s="12">
        <f t="shared" si="5"/>
        <v>683.45</v>
      </c>
      <c r="AN41" s="12">
        <f>[1]REGRAS!$F$4*100</f>
        <v>100</v>
      </c>
      <c r="AO41" s="12">
        <f t="shared" si="6"/>
        <v>1708.62</v>
      </c>
      <c r="AP41" s="12">
        <v>144</v>
      </c>
      <c r="AQ41" s="12">
        <f t="shared" si="7"/>
        <v>791.43</v>
      </c>
      <c r="AR41" s="12">
        <v>0</v>
      </c>
      <c r="AS41" s="12">
        <f t="shared" si="8"/>
        <v>0</v>
      </c>
      <c r="AT41" s="12">
        <v>32</v>
      </c>
      <c r="AU41" s="12">
        <f t="shared" si="22"/>
        <v>1582.87</v>
      </c>
      <c r="AV41" s="12">
        <v>0</v>
      </c>
      <c r="AW41" s="12">
        <f>IF([1]REGRAS!$P$2="SIM",ROUND(BS41/M41*1.25*AV41,2),0)</f>
        <v>0</v>
      </c>
      <c r="AX41" s="12">
        <f>IF([1]REGRAS!$P$1="SIM",'[1]JAN-REAJUSTE'!AX41,0)</f>
        <v>0</v>
      </c>
      <c r="AY41" s="12">
        <f>IF([1]REGRAS!$R$2="SIM",'[1]JAN-REAJUSTE'!AY41,0)</f>
        <v>0</v>
      </c>
      <c r="AZ41" s="12">
        <f>'[1]JAN-REAJUSTE'!AZ41</f>
        <v>0</v>
      </c>
      <c r="BA41" s="12">
        <f>'[1]JAN-REAJUSTE'!BA41</f>
        <v>0</v>
      </c>
      <c r="BB41" s="12">
        <f>'[1]JAN-REAJUSTE'!BB41</f>
        <v>0</v>
      </c>
      <c r="BC41" s="12">
        <f>'[1]JAN-REAJUSTE'!BC41</f>
        <v>0</v>
      </c>
      <c r="BD41" s="12">
        <f>'[1]JAN-REAJUSTE'!BD41</f>
        <v>0</v>
      </c>
      <c r="BE41" s="12">
        <f>'[1]JAN-REAJUSTE'!BE41</f>
        <v>0</v>
      </c>
      <c r="BF41" s="12">
        <f>'[1]JAN-REAJUSTE'!BF41</f>
        <v>0</v>
      </c>
      <c r="BG41" s="12">
        <f>'[1]JAN-REAJUSTE'!BG41</f>
        <v>0</v>
      </c>
      <c r="BH41" s="12">
        <f>'[1]JAN-REAJUSTE'!BH41</f>
        <v>0</v>
      </c>
      <c r="BI41" s="12">
        <f>IF([1]REGRAS!$R$1="SIM",'[1]JAN-REAJUSTE'!BI41,0)</f>
        <v>0</v>
      </c>
      <c r="BJ41" s="12">
        <f>'[1]JAN-REAJUSTE'!BJ41</f>
        <v>0</v>
      </c>
      <c r="BK41" s="12">
        <f>'[1]JAN-REAJUSTE'!BK41</f>
        <v>0</v>
      </c>
      <c r="BL41" s="12">
        <f>'[1]JAN-REAJUSTE'!BL41</f>
        <v>0</v>
      </c>
      <c r="BM41" s="12">
        <f>'[1]JAN-REAJUSTE'!BM41</f>
        <v>0</v>
      </c>
      <c r="BN41" s="12">
        <f>'[1]JAN-REAJUSTE'!BN41</f>
        <v>0</v>
      </c>
      <c r="BO41" s="12">
        <f>'[1]JAN-REAJUSTE'!BO41</f>
        <v>0</v>
      </c>
      <c r="BP41" s="12">
        <f>'[1]JAN-REAJUSTE'!BP41</f>
        <v>0</v>
      </c>
      <c r="BQ41" s="12">
        <v>0</v>
      </c>
      <c r="BR41" s="12">
        <f t="shared" si="9"/>
        <v>8969.5830528295082</v>
      </c>
      <c r="BS41" s="12">
        <f t="shared" si="14"/>
        <v>6595.2830528295081</v>
      </c>
      <c r="BT41" s="12">
        <f t="shared" si="23"/>
        <v>6595.2830528295081</v>
      </c>
      <c r="BU41" s="12">
        <f t="shared" si="24"/>
        <v>5911.8330528295082</v>
      </c>
      <c r="BV41" s="13">
        <f t="shared" si="25"/>
        <v>827.65662739613128</v>
      </c>
      <c r="BW41" s="13">
        <f t="shared" si="26"/>
        <v>1655.3132547922626</v>
      </c>
      <c r="BX41" s="13">
        <f t="shared" si="10"/>
        <v>8141.9264254333766</v>
      </c>
      <c r="BY41" s="14">
        <f t="shared" si="11"/>
        <v>1369.6697669941786</v>
      </c>
    </row>
    <row r="42" spans="1:77" x14ac:dyDescent="0.25">
      <c r="A42" s="9" t="s">
        <v>79</v>
      </c>
      <c r="B42" s="10">
        <v>4559701</v>
      </c>
      <c r="C42" s="10" t="s">
        <v>158</v>
      </c>
      <c r="D42" s="10" t="s">
        <v>81</v>
      </c>
      <c r="E42" s="10" t="s">
        <v>120</v>
      </c>
      <c r="F42" s="10" t="s">
        <v>83</v>
      </c>
      <c r="G42" s="10" t="s">
        <v>117</v>
      </c>
      <c r="H42" s="10" t="s">
        <v>85</v>
      </c>
      <c r="I42" s="10" t="s">
        <v>79</v>
      </c>
      <c r="J42" s="10" t="s">
        <v>87</v>
      </c>
      <c r="K42" s="10" t="s">
        <v>121</v>
      </c>
      <c r="L42" s="10">
        <v>13</v>
      </c>
      <c r="M42" s="10">
        <v>240</v>
      </c>
      <c r="N42" s="10">
        <v>139137</v>
      </c>
      <c r="O42" s="11">
        <v>36770</v>
      </c>
      <c r="P42" s="11">
        <v>26146</v>
      </c>
      <c r="Q42" s="10">
        <v>45598568349</v>
      </c>
      <c r="R42" s="10" t="s">
        <v>89</v>
      </c>
      <c r="S42" s="10">
        <v>22</v>
      </c>
      <c r="T42" s="10" t="s">
        <v>97</v>
      </c>
      <c r="U42" s="10" t="s">
        <v>91</v>
      </c>
      <c r="V42" s="10" t="s">
        <v>92</v>
      </c>
      <c r="W42" s="12">
        <f t="shared" si="20"/>
        <v>2079.8198485687794</v>
      </c>
      <c r="X42" s="12">
        <v>240</v>
      </c>
      <c r="Y42" s="12">
        <f>[1]REGRAS!$D$24</f>
        <v>2079.8198485687794</v>
      </c>
      <c r="Z42" s="12">
        <v>15</v>
      </c>
      <c r="AA42" s="12">
        <f t="shared" si="0"/>
        <v>311.97000000000003</v>
      </c>
      <c r="AB42" s="12">
        <v>22</v>
      </c>
      <c r="AC42" s="12">
        <f t="shared" si="21"/>
        <v>457.56</v>
      </c>
      <c r="AD42" s="12"/>
      <c r="AE42" s="12">
        <f t="shared" si="1"/>
        <v>0</v>
      </c>
      <c r="AF42" s="12"/>
      <c r="AG42" s="12">
        <f t="shared" si="2"/>
        <v>0</v>
      </c>
      <c r="AH42" s="12">
        <f>[1]REGRAS!$F$2*100</f>
        <v>100</v>
      </c>
      <c r="AI42" s="12">
        <f t="shared" si="3"/>
        <v>2079.8200000000002</v>
      </c>
      <c r="AJ42" s="12">
        <v>30</v>
      </c>
      <c r="AK42" s="12">
        <f t="shared" si="4"/>
        <v>623.95000000000005</v>
      </c>
      <c r="AL42" s="12">
        <f>[1]REGRAS!$F$1*100</f>
        <v>40</v>
      </c>
      <c r="AM42" s="12">
        <f t="shared" si="5"/>
        <v>831.93</v>
      </c>
      <c r="AN42" s="12">
        <f>[1]REGRAS!$F$4*100</f>
        <v>100</v>
      </c>
      <c r="AO42" s="12">
        <f t="shared" si="6"/>
        <v>2079.8200000000002</v>
      </c>
      <c r="AP42" s="12">
        <v>29</v>
      </c>
      <c r="AQ42" s="12">
        <f t="shared" si="7"/>
        <v>204.57</v>
      </c>
      <c r="AR42" s="12">
        <v>30</v>
      </c>
      <c r="AS42" s="12">
        <f t="shared" si="8"/>
        <v>1587.16</v>
      </c>
      <c r="AT42" s="12">
        <v>0</v>
      </c>
      <c r="AU42" s="12">
        <f t="shared" si="22"/>
        <v>0</v>
      </c>
      <c r="AV42" s="12">
        <v>0</v>
      </c>
      <c r="AW42" s="12">
        <f>IF([1]REGRAS!$P$2="SIM",ROUND(BS42/M42*1.25*AV42,2),0)</f>
        <v>0</v>
      </c>
      <c r="AX42" s="12">
        <f>IF([1]REGRAS!$P$1="SIM",'[1]JAN-REAJUSTE'!AX42,0)</f>
        <v>0</v>
      </c>
      <c r="AY42" s="12">
        <f>IF([1]REGRAS!$R$2="SIM",'[1]JAN-REAJUSTE'!AY42,0)</f>
        <v>0</v>
      </c>
      <c r="AZ42" s="12">
        <f>'[1]JAN-REAJUSTE'!AZ42</f>
        <v>0</v>
      </c>
      <c r="BA42" s="12">
        <f>'[1]JAN-REAJUSTE'!BA42</f>
        <v>0</v>
      </c>
      <c r="BB42" s="12">
        <f>'[1]JAN-REAJUSTE'!BB42</f>
        <v>0</v>
      </c>
      <c r="BC42" s="12">
        <f>'[1]JAN-REAJUSTE'!BC42</f>
        <v>0</v>
      </c>
      <c r="BD42" s="12">
        <f>'[1]JAN-REAJUSTE'!BD42</f>
        <v>0</v>
      </c>
      <c r="BE42" s="12">
        <f>'[1]JAN-REAJUSTE'!BE42</f>
        <v>0</v>
      </c>
      <c r="BF42" s="12">
        <f>'[1]JAN-REAJUSTE'!BF42</f>
        <v>0</v>
      </c>
      <c r="BG42" s="12">
        <f>'[1]JAN-REAJUSTE'!BG42</f>
        <v>0</v>
      </c>
      <c r="BH42" s="12">
        <f>'[1]JAN-REAJUSTE'!BH42</f>
        <v>0</v>
      </c>
      <c r="BI42" s="12">
        <f>IF([1]REGRAS!$R$1="SIM",'[1]JAN-REAJUSTE'!BI42,0)</f>
        <v>19.899099</v>
      </c>
      <c r="BJ42" s="12">
        <f>'[1]JAN-REAJUSTE'!BJ42</f>
        <v>0</v>
      </c>
      <c r="BK42" s="12">
        <f>'[1]JAN-REAJUSTE'!BK42</f>
        <v>0</v>
      </c>
      <c r="BL42" s="12">
        <f>'[1]JAN-REAJUSTE'!BL42</f>
        <v>0</v>
      </c>
      <c r="BM42" s="12">
        <f>'[1]JAN-REAJUSTE'!BM42</f>
        <v>0</v>
      </c>
      <c r="BN42" s="12">
        <f>'[1]JAN-REAJUSTE'!BN42</f>
        <v>0</v>
      </c>
      <c r="BO42" s="12">
        <f>'[1]JAN-REAJUSTE'!BO42</f>
        <v>0</v>
      </c>
      <c r="BP42" s="12">
        <f>'[1]JAN-REAJUSTE'!BP42</f>
        <v>0</v>
      </c>
      <c r="BQ42" s="12">
        <v>0</v>
      </c>
      <c r="BR42" s="12">
        <f t="shared" si="9"/>
        <v>10276.498947568782</v>
      </c>
      <c r="BS42" s="12">
        <f t="shared" si="14"/>
        <v>8464.8698485687801</v>
      </c>
      <c r="BT42" s="12">
        <f t="shared" si="23"/>
        <v>8464.8698485687801</v>
      </c>
      <c r="BU42" s="12">
        <f t="shared" si="24"/>
        <v>7652.8389475687809</v>
      </c>
      <c r="BV42" s="13">
        <f t="shared" si="25"/>
        <v>1071.3974526596294</v>
      </c>
      <c r="BW42" s="13">
        <f t="shared" si="26"/>
        <v>2142.7949053192588</v>
      </c>
      <c r="BX42" s="13">
        <f t="shared" si="10"/>
        <v>9205.1014949091514</v>
      </c>
      <c r="BY42" s="14">
        <f t="shared" si="11"/>
        <v>1662.0429111000167</v>
      </c>
    </row>
    <row r="43" spans="1:77" x14ac:dyDescent="0.25">
      <c r="A43" s="9" t="s">
        <v>79</v>
      </c>
      <c r="B43" s="10">
        <v>4559801</v>
      </c>
      <c r="C43" s="10" t="s">
        <v>159</v>
      </c>
      <c r="D43" s="10" t="s">
        <v>81</v>
      </c>
      <c r="E43" s="10" t="s">
        <v>145</v>
      </c>
      <c r="F43" s="10" t="s">
        <v>83</v>
      </c>
      <c r="G43" s="10" t="s">
        <v>117</v>
      </c>
      <c r="H43" s="10" t="s">
        <v>85</v>
      </c>
      <c r="I43" s="10" t="s">
        <v>79</v>
      </c>
      <c r="J43" s="10" t="s">
        <v>87</v>
      </c>
      <c r="K43" s="10" t="s">
        <v>121</v>
      </c>
      <c r="L43" s="10">
        <v>13</v>
      </c>
      <c r="M43" s="10">
        <v>240</v>
      </c>
      <c r="N43" s="10">
        <v>139137</v>
      </c>
      <c r="O43" s="11">
        <v>36739</v>
      </c>
      <c r="P43" s="11">
        <v>27193</v>
      </c>
      <c r="Q43" s="10">
        <v>54845726300</v>
      </c>
      <c r="R43" s="10" t="s">
        <v>89</v>
      </c>
      <c r="S43" s="10">
        <v>22</v>
      </c>
      <c r="T43" s="10" t="s">
        <v>90</v>
      </c>
      <c r="U43" s="10" t="s">
        <v>91</v>
      </c>
      <c r="V43" s="10" t="s">
        <v>92</v>
      </c>
      <c r="W43" s="12">
        <f t="shared" si="20"/>
        <v>2079.8198485687794</v>
      </c>
      <c r="X43" s="12">
        <v>240</v>
      </c>
      <c r="Y43" s="12">
        <f>[1]REGRAS!$D$24</f>
        <v>2079.8198485687794</v>
      </c>
      <c r="Z43" s="12">
        <v>15</v>
      </c>
      <c r="AA43" s="12">
        <f t="shared" si="0"/>
        <v>311.97000000000003</v>
      </c>
      <c r="AB43" s="12">
        <v>22</v>
      </c>
      <c r="AC43" s="12">
        <f t="shared" si="21"/>
        <v>457.56</v>
      </c>
      <c r="AD43" s="12"/>
      <c r="AE43" s="12">
        <f t="shared" si="1"/>
        <v>0</v>
      </c>
      <c r="AF43" s="12"/>
      <c r="AG43" s="12">
        <f t="shared" si="2"/>
        <v>0</v>
      </c>
      <c r="AH43" s="12">
        <f>[1]REGRAS!$F$2*100</f>
        <v>100</v>
      </c>
      <c r="AI43" s="12">
        <f t="shared" si="3"/>
        <v>2079.8200000000002</v>
      </c>
      <c r="AJ43" s="12">
        <v>25</v>
      </c>
      <c r="AK43" s="12">
        <f t="shared" si="4"/>
        <v>519.95000000000005</v>
      </c>
      <c r="AL43" s="12">
        <f>[1]REGRAS!$F$1*100</f>
        <v>40</v>
      </c>
      <c r="AM43" s="12">
        <f t="shared" si="5"/>
        <v>831.93</v>
      </c>
      <c r="AN43" s="12">
        <f>[1]REGRAS!$F$4*100</f>
        <v>100</v>
      </c>
      <c r="AO43" s="12">
        <f t="shared" si="6"/>
        <v>2079.8200000000002</v>
      </c>
      <c r="AP43" s="12">
        <v>0</v>
      </c>
      <c r="AQ43" s="12">
        <f t="shared" si="7"/>
        <v>0</v>
      </c>
      <c r="AR43" s="12">
        <v>0</v>
      </c>
      <c r="AS43" s="12">
        <f t="shared" si="8"/>
        <v>0</v>
      </c>
      <c r="AT43" s="12">
        <v>0</v>
      </c>
      <c r="AU43" s="12">
        <f t="shared" si="22"/>
        <v>0</v>
      </c>
      <c r="AV43" s="12">
        <v>0</v>
      </c>
      <c r="AW43" s="12">
        <f>IF([1]REGRAS!$P$2="SIM",ROUND(BS43/M43*1.25*AV43,2),0)</f>
        <v>0</v>
      </c>
      <c r="AX43" s="12">
        <f>IF([1]REGRAS!$P$1="SIM",'[1]JAN-REAJUSTE'!AX43,0)</f>
        <v>0</v>
      </c>
      <c r="AY43" s="12">
        <f>IF([1]REGRAS!$R$2="SIM",'[1]JAN-REAJUSTE'!AY43,0)</f>
        <v>0</v>
      </c>
      <c r="AZ43" s="12">
        <f>'[1]JAN-REAJUSTE'!AZ43</f>
        <v>0</v>
      </c>
      <c r="BA43" s="12">
        <f>'[1]JAN-REAJUSTE'!BA43</f>
        <v>0</v>
      </c>
      <c r="BB43" s="12">
        <f>'[1]JAN-REAJUSTE'!BB43</f>
        <v>0</v>
      </c>
      <c r="BC43" s="12">
        <f>'[1]JAN-REAJUSTE'!BC43</f>
        <v>0</v>
      </c>
      <c r="BD43" s="12">
        <f>'[1]JAN-REAJUSTE'!BD43</f>
        <v>0</v>
      </c>
      <c r="BE43" s="12">
        <f>'[1]JAN-REAJUSTE'!BE43</f>
        <v>0</v>
      </c>
      <c r="BF43" s="12">
        <f>'[1]JAN-REAJUSTE'!BF43</f>
        <v>0</v>
      </c>
      <c r="BG43" s="12">
        <f>'[1]JAN-REAJUSTE'!BG43</f>
        <v>0</v>
      </c>
      <c r="BH43" s="12">
        <f>'[1]JAN-REAJUSTE'!BH43</f>
        <v>0</v>
      </c>
      <c r="BI43" s="12">
        <f>IF([1]REGRAS!$R$1="SIM",'[1]JAN-REAJUSTE'!BI43,0)</f>
        <v>0</v>
      </c>
      <c r="BJ43" s="12">
        <f>'[1]JAN-REAJUSTE'!BJ43</f>
        <v>0</v>
      </c>
      <c r="BK43" s="12">
        <f>'[1]JAN-REAJUSTE'!BK43</f>
        <v>0</v>
      </c>
      <c r="BL43" s="12">
        <f>'[1]JAN-REAJUSTE'!BL43</f>
        <v>0</v>
      </c>
      <c r="BM43" s="12">
        <f>'[1]JAN-REAJUSTE'!BM43</f>
        <v>0</v>
      </c>
      <c r="BN43" s="12">
        <f>'[1]JAN-REAJUSTE'!BN43</f>
        <v>0</v>
      </c>
      <c r="BO43" s="12">
        <f>'[1]JAN-REAJUSTE'!BO43</f>
        <v>0</v>
      </c>
      <c r="BP43" s="12">
        <f>'[1]JAN-REAJUSTE'!BP43</f>
        <v>0</v>
      </c>
      <c r="BQ43" s="12">
        <v>0</v>
      </c>
      <c r="BR43" s="12">
        <f t="shared" si="9"/>
        <v>8360.8698485687801</v>
      </c>
      <c r="BS43" s="12">
        <f t="shared" si="14"/>
        <v>8360.8698485687801</v>
      </c>
      <c r="BT43" s="12">
        <f t="shared" si="23"/>
        <v>8360.8698485687801</v>
      </c>
      <c r="BU43" s="12">
        <f t="shared" si="24"/>
        <v>7528.9398485687807</v>
      </c>
      <c r="BV43" s="13">
        <f t="shared" si="25"/>
        <v>1054.0515787996294</v>
      </c>
      <c r="BW43" s="13">
        <f t="shared" si="26"/>
        <v>2108.1031575992588</v>
      </c>
      <c r="BX43" s="13">
        <f t="shared" si="10"/>
        <v>7306.8182697691509</v>
      </c>
      <c r="BY43" s="14">
        <f t="shared" si="11"/>
        <v>1140.0150241865167</v>
      </c>
    </row>
    <row r="44" spans="1:77" x14ac:dyDescent="0.25">
      <c r="A44" s="9" t="s">
        <v>79</v>
      </c>
      <c r="B44" s="10">
        <v>4559901</v>
      </c>
      <c r="C44" s="10" t="s">
        <v>160</v>
      </c>
      <c r="D44" s="10" t="s">
        <v>81</v>
      </c>
      <c r="E44" s="10" t="s">
        <v>116</v>
      </c>
      <c r="F44" s="10" t="s">
        <v>83</v>
      </c>
      <c r="G44" s="10" t="s">
        <v>117</v>
      </c>
      <c r="H44" s="10" t="s">
        <v>85</v>
      </c>
      <c r="I44" s="10" t="s">
        <v>79</v>
      </c>
      <c r="J44" s="10" t="s">
        <v>87</v>
      </c>
      <c r="K44" s="10" t="s">
        <v>121</v>
      </c>
      <c r="L44" s="10">
        <v>13</v>
      </c>
      <c r="M44" s="10">
        <v>240</v>
      </c>
      <c r="N44" s="10">
        <v>139137</v>
      </c>
      <c r="O44" s="11">
        <v>36739</v>
      </c>
      <c r="P44" s="11">
        <v>25690</v>
      </c>
      <c r="Q44" s="10">
        <v>39891631320</v>
      </c>
      <c r="R44" s="10" t="s">
        <v>89</v>
      </c>
      <c r="S44" s="10">
        <v>22</v>
      </c>
      <c r="T44" s="10" t="s">
        <v>90</v>
      </c>
      <c r="U44" s="10" t="s">
        <v>128</v>
      </c>
      <c r="V44" s="10" t="s">
        <v>92</v>
      </c>
      <c r="W44" s="12">
        <f t="shared" si="20"/>
        <v>2079.8198485687794</v>
      </c>
      <c r="X44" s="12">
        <v>240</v>
      </c>
      <c r="Y44" s="12">
        <f>[1]REGRAS!$D$24</f>
        <v>2079.8198485687794</v>
      </c>
      <c r="Z44" s="12">
        <v>15</v>
      </c>
      <c r="AA44" s="12">
        <f t="shared" si="0"/>
        <v>311.97000000000003</v>
      </c>
      <c r="AB44" s="12">
        <v>22</v>
      </c>
      <c r="AC44" s="12">
        <f t="shared" si="21"/>
        <v>457.56</v>
      </c>
      <c r="AD44" s="12"/>
      <c r="AE44" s="12">
        <f t="shared" si="1"/>
        <v>0</v>
      </c>
      <c r="AF44" s="12"/>
      <c r="AG44" s="12">
        <f t="shared" si="2"/>
        <v>0</v>
      </c>
      <c r="AH44" s="12">
        <f>[1]REGRAS!$F$2*100</f>
        <v>100</v>
      </c>
      <c r="AI44" s="12">
        <f t="shared" si="3"/>
        <v>2079.8200000000002</v>
      </c>
      <c r="AJ44" s="12">
        <v>25</v>
      </c>
      <c r="AK44" s="12">
        <f t="shared" si="4"/>
        <v>519.95000000000005</v>
      </c>
      <c r="AL44" s="12">
        <f>[1]REGRAS!$F$1*100</f>
        <v>40</v>
      </c>
      <c r="AM44" s="12">
        <f t="shared" si="5"/>
        <v>831.93</v>
      </c>
      <c r="AN44" s="12">
        <f>[1]REGRAS!$F$4*100</f>
        <v>100</v>
      </c>
      <c r="AO44" s="12">
        <f t="shared" si="6"/>
        <v>2079.8200000000002</v>
      </c>
      <c r="AP44" s="12">
        <v>126</v>
      </c>
      <c r="AQ44" s="12">
        <f t="shared" si="7"/>
        <v>877.89</v>
      </c>
      <c r="AR44" s="12">
        <v>0</v>
      </c>
      <c r="AS44" s="12">
        <f t="shared" si="8"/>
        <v>0</v>
      </c>
      <c r="AT44" s="12">
        <v>20</v>
      </c>
      <c r="AU44" s="12">
        <f t="shared" si="22"/>
        <v>1254.1300000000001</v>
      </c>
      <c r="AV44" s="12">
        <v>0</v>
      </c>
      <c r="AW44" s="12">
        <f>IF([1]REGRAS!$P$2="SIM",ROUND(BS44/M44*1.25*AV44,2),0)</f>
        <v>0</v>
      </c>
      <c r="AX44" s="12">
        <f>IF([1]REGRAS!$P$1="SIM",'[1]JAN-REAJUSTE'!AX44,0)</f>
        <v>0</v>
      </c>
      <c r="AY44" s="12">
        <f>IF([1]REGRAS!$R$2="SIM",'[1]JAN-REAJUSTE'!AY44,0)</f>
        <v>0</v>
      </c>
      <c r="AZ44" s="12">
        <f>'[1]JAN-REAJUSTE'!AZ44</f>
        <v>0</v>
      </c>
      <c r="BA44" s="12">
        <f>'[1]JAN-REAJUSTE'!BA44</f>
        <v>0</v>
      </c>
      <c r="BB44" s="12">
        <f>'[1]JAN-REAJUSTE'!BB44</f>
        <v>0</v>
      </c>
      <c r="BC44" s="12">
        <f>'[1]JAN-REAJUSTE'!BC44</f>
        <v>0</v>
      </c>
      <c r="BD44" s="12">
        <f>'[1]JAN-REAJUSTE'!BD44</f>
        <v>0</v>
      </c>
      <c r="BE44" s="12">
        <f>'[1]JAN-REAJUSTE'!BE44</f>
        <v>0</v>
      </c>
      <c r="BF44" s="12">
        <f>'[1]JAN-REAJUSTE'!BF44</f>
        <v>0</v>
      </c>
      <c r="BG44" s="12">
        <f>'[1]JAN-REAJUSTE'!BG44</f>
        <v>0</v>
      </c>
      <c r="BH44" s="12">
        <f>'[1]JAN-REAJUSTE'!BH44</f>
        <v>0</v>
      </c>
      <c r="BI44" s="12">
        <f>IF([1]REGRAS!$R$1="SIM",'[1]JAN-REAJUSTE'!BI44,0)</f>
        <v>0</v>
      </c>
      <c r="BJ44" s="12">
        <f>'[1]JAN-REAJUSTE'!BJ44</f>
        <v>0</v>
      </c>
      <c r="BK44" s="12">
        <f>'[1]JAN-REAJUSTE'!BK44</f>
        <v>0</v>
      </c>
      <c r="BL44" s="12">
        <f>'[1]JAN-REAJUSTE'!BL44</f>
        <v>0</v>
      </c>
      <c r="BM44" s="12">
        <f>'[1]JAN-REAJUSTE'!BM44</f>
        <v>0</v>
      </c>
      <c r="BN44" s="12">
        <f>'[1]JAN-REAJUSTE'!BN44</f>
        <v>0</v>
      </c>
      <c r="BO44" s="12">
        <f>'[1]JAN-REAJUSTE'!BO44</f>
        <v>0</v>
      </c>
      <c r="BP44" s="12">
        <f>'[1]JAN-REAJUSTE'!BP44</f>
        <v>0</v>
      </c>
      <c r="BQ44" s="12">
        <v>0</v>
      </c>
      <c r="BR44" s="12">
        <f t="shared" si="9"/>
        <v>10492.889848568781</v>
      </c>
      <c r="BS44" s="12">
        <f t="shared" si="14"/>
        <v>8360.8698485687801</v>
      </c>
      <c r="BT44" s="12">
        <f t="shared" si="23"/>
        <v>8360.8698485687801</v>
      </c>
      <c r="BU44" s="12">
        <f t="shared" si="24"/>
        <v>7528.9398485687807</v>
      </c>
      <c r="BV44" s="13">
        <f t="shared" si="25"/>
        <v>1054.0515787996294</v>
      </c>
      <c r="BW44" s="13">
        <f t="shared" si="26"/>
        <v>2108.1031575992588</v>
      </c>
      <c r="BX44" s="13">
        <f t="shared" si="10"/>
        <v>9438.8382697691504</v>
      </c>
      <c r="BY44" s="14">
        <f t="shared" si="11"/>
        <v>1726.3205241865166</v>
      </c>
    </row>
    <row r="45" spans="1:77" x14ac:dyDescent="0.25">
      <c r="A45" s="9" t="s">
        <v>79</v>
      </c>
      <c r="B45" s="10">
        <v>4560201</v>
      </c>
      <c r="C45" s="10" t="s">
        <v>161</v>
      </c>
      <c r="D45" s="10" t="s">
        <v>81</v>
      </c>
      <c r="E45" s="10" t="s">
        <v>116</v>
      </c>
      <c r="F45" s="10" t="s">
        <v>83</v>
      </c>
      <c r="G45" s="10" t="s">
        <v>117</v>
      </c>
      <c r="H45" s="10" t="s">
        <v>85</v>
      </c>
      <c r="I45" s="10" t="s">
        <v>79</v>
      </c>
      <c r="J45" s="10" t="s">
        <v>87</v>
      </c>
      <c r="K45" s="10" t="s">
        <v>118</v>
      </c>
      <c r="L45" s="10">
        <v>10</v>
      </c>
      <c r="M45" s="10">
        <v>240</v>
      </c>
      <c r="N45" s="10">
        <v>131116</v>
      </c>
      <c r="O45" s="11">
        <v>36770</v>
      </c>
      <c r="P45" s="11">
        <v>28411</v>
      </c>
      <c r="Q45" s="10">
        <v>83382437368</v>
      </c>
      <c r="R45" s="10" t="s">
        <v>89</v>
      </c>
      <c r="S45" s="10">
        <v>22</v>
      </c>
      <c r="T45" s="10" t="s">
        <v>90</v>
      </c>
      <c r="U45" s="10" t="s">
        <v>91</v>
      </c>
      <c r="V45" s="10" t="s">
        <v>92</v>
      </c>
      <c r="W45" s="12">
        <f t="shared" si="20"/>
        <v>1903.8646752794521</v>
      </c>
      <c r="X45" s="12">
        <v>240</v>
      </c>
      <c r="Y45" s="12">
        <f>[1]REGRAS!$C$27</f>
        <v>1903.8646752794521</v>
      </c>
      <c r="Z45" s="12">
        <v>10</v>
      </c>
      <c r="AA45" s="12">
        <f t="shared" si="0"/>
        <v>190.39</v>
      </c>
      <c r="AB45" s="12">
        <v>22</v>
      </c>
      <c r="AC45" s="12">
        <f t="shared" si="21"/>
        <v>418.85</v>
      </c>
      <c r="AD45" s="12"/>
      <c r="AE45" s="12">
        <f t="shared" si="1"/>
        <v>0</v>
      </c>
      <c r="AF45" s="12"/>
      <c r="AG45" s="12">
        <f t="shared" si="2"/>
        <v>0</v>
      </c>
      <c r="AH45" s="12">
        <f>[1]REGRAS!$F$2*100</f>
        <v>100</v>
      </c>
      <c r="AI45" s="12">
        <f t="shared" si="3"/>
        <v>1903.86</v>
      </c>
      <c r="AJ45" s="12">
        <v>30</v>
      </c>
      <c r="AK45" s="12">
        <f t="shared" si="4"/>
        <v>571.16</v>
      </c>
      <c r="AL45" s="12">
        <f>[1]REGRAS!$F$1*100</f>
        <v>40</v>
      </c>
      <c r="AM45" s="12">
        <f t="shared" si="5"/>
        <v>761.55</v>
      </c>
      <c r="AN45" s="12">
        <f>[1]REGRAS!$F$4*100</f>
        <v>100</v>
      </c>
      <c r="AO45" s="12">
        <f t="shared" si="6"/>
        <v>1903.86</v>
      </c>
      <c r="AP45" s="12">
        <v>131</v>
      </c>
      <c r="AQ45" s="12">
        <f t="shared" si="7"/>
        <v>835.51</v>
      </c>
      <c r="AR45" s="12">
        <v>0</v>
      </c>
      <c r="AS45" s="12">
        <f t="shared" si="8"/>
        <v>0</v>
      </c>
      <c r="AT45" s="12">
        <v>0</v>
      </c>
      <c r="AU45" s="12">
        <f t="shared" si="22"/>
        <v>0</v>
      </c>
      <c r="AV45" s="12">
        <v>0</v>
      </c>
      <c r="AW45" s="12">
        <f>IF([1]REGRAS!$P$2="SIM",ROUND(BS45/M45*1.25*AV45,2),0)</f>
        <v>0</v>
      </c>
      <c r="AX45" s="12">
        <f>IF([1]REGRAS!$P$1="SIM",'[1]JAN-REAJUSTE'!AX45,0)</f>
        <v>0</v>
      </c>
      <c r="AY45" s="12">
        <f>IF([1]REGRAS!$R$2="SIM",'[1]JAN-REAJUSTE'!AY45,0)</f>
        <v>0</v>
      </c>
      <c r="AZ45" s="12">
        <f>'[1]JAN-REAJUSTE'!AZ45</f>
        <v>0</v>
      </c>
      <c r="BA45" s="12">
        <f>'[1]JAN-REAJUSTE'!BA45</f>
        <v>0</v>
      </c>
      <c r="BB45" s="12">
        <f>'[1]JAN-REAJUSTE'!BB45</f>
        <v>0</v>
      </c>
      <c r="BC45" s="12">
        <f>'[1]JAN-REAJUSTE'!BC45</f>
        <v>0</v>
      </c>
      <c r="BD45" s="12">
        <f>'[1]JAN-REAJUSTE'!BD45</f>
        <v>0</v>
      </c>
      <c r="BE45" s="12">
        <f>'[1]JAN-REAJUSTE'!BE45</f>
        <v>0</v>
      </c>
      <c r="BF45" s="12">
        <f>'[1]JAN-REAJUSTE'!BF45</f>
        <v>0</v>
      </c>
      <c r="BG45" s="12">
        <f>'[1]JAN-REAJUSTE'!BG45</f>
        <v>0</v>
      </c>
      <c r="BH45" s="12">
        <f>'[1]JAN-REAJUSTE'!BH45</f>
        <v>0</v>
      </c>
      <c r="BI45" s="12">
        <f>IF([1]REGRAS!$R$1="SIM",'[1]JAN-REAJUSTE'!BI45,0)</f>
        <v>163.68886699999999</v>
      </c>
      <c r="BJ45" s="12">
        <f>'[1]JAN-REAJUSTE'!BJ45</f>
        <v>0</v>
      </c>
      <c r="BK45" s="12">
        <f>'[1]JAN-REAJUSTE'!BK45</f>
        <v>0</v>
      </c>
      <c r="BL45" s="12">
        <f>'[1]JAN-REAJUSTE'!BL45</f>
        <v>0</v>
      </c>
      <c r="BM45" s="12">
        <f>'[1]JAN-REAJUSTE'!BM45</f>
        <v>0</v>
      </c>
      <c r="BN45" s="12">
        <f>'[1]JAN-REAJUSTE'!BN45</f>
        <v>0</v>
      </c>
      <c r="BO45" s="12">
        <f>'[1]JAN-REAJUSTE'!BO45</f>
        <v>0</v>
      </c>
      <c r="BP45" s="12">
        <f>'[1]JAN-REAJUSTE'!BP45</f>
        <v>0</v>
      </c>
      <c r="BQ45" s="12">
        <v>0</v>
      </c>
      <c r="BR45" s="12">
        <f t="shared" si="9"/>
        <v>8652.7335422794531</v>
      </c>
      <c r="BS45" s="12">
        <f t="shared" si="14"/>
        <v>7653.5346752794521</v>
      </c>
      <c r="BT45" s="12">
        <f t="shared" si="23"/>
        <v>7653.5346752794521</v>
      </c>
      <c r="BU45" s="12">
        <f t="shared" si="24"/>
        <v>7055.6735422794527</v>
      </c>
      <c r="BV45" s="13">
        <f t="shared" si="25"/>
        <v>987.79429591912344</v>
      </c>
      <c r="BW45" s="13">
        <f t="shared" si="26"/>
        <v>1975.5885918382469</v>
      </c>
      <c r="BX45" s="13">
        <f t="shared" si="10"/>
        <v>7664.9392463603299</v>
      </c>
      <c r="BY45" s="14">
        <f t="shared" si="11"/>
        <v>1238.498292749091</v>
      </c>
    </row>
    <row r="46" spans="1:77" x14ac:dyDescent="0.25">
      <c r="A46" s="9" t="s">
        <v>79</v>
      </c>
      <c r="B46" s="10">
        <v>4560801</v>
      </c>
      <c r="C46" s="10" t="s">
        <v>162</v>
      </c>
      <c r="D46" s="10" t="s">
        <v>81</v>
      </c>
      <c r="E46" s="10" t="s">
        <v>116</v>
      </c>
      <c r="F46" s="10" t="s">
        <v>83</v>
      </c>
      <c r="G46" s="10" t="s">
        <v>117</v>
      </c>
      <c r="H46" s="10" t="s">
        <v>85</v>
      </c>
      <c r="I46" s="10" t="s">
        <v>79</v>
      </c>
      <c r="J46" s="10" t="s">
        <v>87</v>
      </c>
      <c r="K46" s="10" t="s">
        <v>152</v>
      </c>
      <c r="L46" s="10">
        <v>10</v>
      </c>
      <c r="M46" s="10">
        <v>240</v>
      </c>
      <c r="N46" s="10">
        <v>131116</v>
      </c>
      <c r="O46" s="11">
        <v>36770</v>
      </c>
      <c r="P46" s="11">
        <v>26891</v>
      </c>
      <c r="Q46" s="10">
        <v>61460249372</v>
      </c>
      <c r="R46" s="10" t="s">
        <v>89</v>
      </c>
      <c r="S46" s="10">
        <v>22</v>
      </c>
      <c r="T46" s="10" t="s">
        <v>90</v>
      </c>
      <c r="U46" s="10" t="s">
        <v>128</v>
      </c>
      <c r="V46" s="10" t="s">
        <v>92</v>
      </c>
      <c r="W46" s="12">
        <f t="shared" si="20"/>
        <v>1903.8646752794521</v>
      </c>
      <c r="X46" s="12">
        <v>240</v>
      </c>
      <c r="Y46" s="12">
        <f>[1]REGRAS!$C$27</f>
        <v>1903.8646752794521</v>
      </c>
      <c r="Z46" s="12">
        <v>10</v>
      </c>
      <c r="AA46" s="12">
        <f t="shared" si="0"/>
        <v>190.39</v>
      </c>
      <c r="AB46" s="12">
        <v>22</v>
      </c>
      <c r="AC46" s="12">
        <f t="shared" si="21"/>
        <v>418.85</v>
      </c>
      <c r="AD46" s="12"/>
      <c r="AE46" s="12">
        <f t="shared" si="1"/>
        <v>0</v>
      </c>
      <c r="AF46" s="12"/>
      <c r="AG46" s="12">
        <f t="shared" si="2"/>
        <v>0</v>
      </c>
      <c r="AH46" s="12">
        <f>[1]REGRAS!$F$2*100</f>
        <v>100</v>
      </c>
      <c r="AI46" s="12">
        <f t="shared" si="3"/>
        <v>1903.86</v>
      </c>
      <c r="AJ46" s="12">
        <v>25</v>
      </c>
      <c r="AK46" s="12">
        <f t="shared" si="4"/>
        <v>475.97</v>
      </c>
      <c r="AL46" s="12">
        <f>[1]REGRAS!$F$1*100</f>
        <v>40</v>
      </c>
      <c r="AM46" s="12">
        <f t="shared" si="5"/>
        <v>761.55</v>
      </c>
      <c r="AN46" s="12">
        <f>[1]REGRAS!$F$4*100</f>
        <v>100</v>
      </c>
      <c r="AO46" s="12">
        <f t="shared" si="6"/>
        <v>1903.86</v>
      </c>
      <c r="AP46" s="12">
        <v>148</v>
      </c>
      <c r="AQ46" s="12">
        <f t="shared" si="7"/>
        <v>932.2</v>
      </c>
      <c r="AR46" s="12">
        <v>0</v>
      </c>
      <c r="AS46" s="12">
        <f t="shared" si="8"/>
        <v>0</v>
      </c>
      <c r="AT46" s="12">
        <v>0</v>
      </c>
      <c r="AU46" s="12">
        <f t="shared" si="22"/>
        <v>0</v>
      </c>
      <c r="AV46" s="12">
        <v>0</v>
      </c>
      <c r="AW46" s="12">
        <f>IF([1]REGRAS!$P$2="SIM",ROUND(BS46/M46*1.25*AV46,2),0)</f>
        <v>0</v>
      </c>
      <c r="AX46" s="12">
        <f>IF([1]REGRAS!$P$1="SIM",'[1]JAN-REAJUSTE'!AX46,0)</f>
        <v>0</v>
      </c>
      <c r="AY46" s="12">
        <f>IF([1]REGRAS!$R$2="SIM",'[1]JAN-REAJUSTE'!AY46,0)</f>
        <v>0</v>
      </c>
      <c r="AZ46" s="12">
        <f>'[1]JAN-REAJUSTE'!AZ46</f>
        <v>0</v>
      </c>
      <c r="BA46" s="12">
        <f>'[1]JAN-REAJUSTE'!BA46</f>
        <v>0</v>
      </c>
      <c r="BB46" s="12">
        <f>'[1]JAN-REAJUSTE'!BB46</f>
        <v>0</v>
      </c>
      <c r="BC46" s="12">
        <f>'[1]JAN-REAJUSTE'!BC46</f>
        <v>0</v>
      </c>
      <c r="BD46" s="12">
        <f>'[1]JAN-REAJUSTE'!BD46</f>
        <v>0</v>
      </c>
      <c r="BE46" s="12">
        <f>'[1]JAN-REAJUSTE'!BE46</f>
        <v>0</v>
      </c>
      <c r="BF46" s="12">
        <f>'[1]JAN-REAJUSTE'!BF46</f>
        <v>0</v>
      </c>
      <c r="BG46" s="12">
        <f>'[1]JAN-REAJUSTE'!BG46</f>
        <v>0</v>
      </c>
      <c r="BH46" s="12">
        <f>'[1]JAN-REAJUSTE'!BH46</f>
        <v>0</v>
      </c>
      <c r="BI46" s="12">
        <f>IF([1]REGRAS!$R$1="SIM",'[1]JAN-REAJUSTE'!BI46,0)</f>
        <v>19.899099</v>
      </c>
      <c r="BJ46" s="12">
        <f>'[1]JAN-REAJUSTE'!BJ46</f>
        <v>0</v>
      </c>
      <c r="BK46" s="12">
        <f>'[1]JAN-REAJUSTE'!BK46</f>
        <v>0</v>
      </c>
      <c r="BL46" s="12">
        <f>'[1]JAN-REAJUSTE'!BL46</f>
        <v>0</v>
      </c>
      <c r="BM46" s="12">
        <f>'[1]JAN-REAJUSTE'!BM46</f>
        <v>0</v>
      </c>
      <c r="BN46" s="12">
        <f>'[1]JAN-REAJUSTE'!BN46</f>
        <v>0</v>
      </c>
      <c r="BO46" s="12">
        <f>'[1]JAN-REAJUSTE'!BO46</f>
        <v>0</v>
      </c>
      <c r="BP46" s="12">
        <f>'[1]JAN-REAJUSTE'!BP46</f>
        <v>0</v>
      </c>
      <c r="BQ46" s="12">
        <v>0</v>
      </c>
      <c r="BR46" s="12">
        <f t="shared" si="9"/>
        <v>8510.4437742794526</v>
      </c>
      <c r="BS46" s="12">
        <f t="shared" si="14"/>
        <v>7558.3446752794525</v>
      </c>
      <c r="BT46" s="12">
        <f t="shared" si="23"/>
        <v>7558.3446752794525</v>
      </c>
      <c r="BU46" s="12">
        <f t="shared" si="24"/>
        <v>6816.6937742794526</v>
      </c>
      <c r="BV46" s="13">
        <f t="shared" si="25"/>
        <v>954.33712839912346</v>
      </c>
      <c r="BW46" s="13">
        <f t="shared" si="26"/>
        <v>1908.6742567982469</v>
      </c>
      <c r="BX46" s="13">
        <f t="shared" si="10"/>
        <v>7556.1066458803289</v>
      </c>
      <c r="BY46" s="14">
        <f t="shared" si="11"/>
        <v>1208.5693276170905</v>
      </c>
    </row>
    <row r="47" spans="1:77" x14ac:dyDescent="0.25">
      <c r="A47" s="9" t="s">
        <v>79</v>
      </c>
      <c r="B47" s="10">
        <v>4560901</v>
      </c>
      <c r="C47" s="10" t="s">
        <v>163</v>
      </c>
      <c r="D47" s="10" t="s">
        <v>81</v>
      </c>
      <c r="E47" s="10" t="s">
        <v>164</v>
      </c>
      <c r="F47" s="10" t="s">
        <v>83</v>
      </c>
      <c r="G47" s="10" t="s">
        <v>117</v>
      </c>
      <c r="H47" s="10" t="s">
        <v>85</v>
      </c>
      <c r="I47" s="10" t="s">
        <v>79</v>
      </c>
      <c r="J47" s="10" t="s">
        <v>87</v>
      </c>
      <c r="K47" s="10" t="s">
        <v>121</v>
      </c>
      <c r="L47" s="10">
        <v>13</v>
      </c>
      <c r="M47" s="10">
        <v>240</v>
      </c>
      <c r="N47" s="10">
        <v>139137</v>
      </c>
      <c r="O47" s="11">
        <v>36770</v>
      </c>
      <c r="P47" s="11">
        <v>28470</v>
      </c>
      <c r="Q47" s="10">
        <v>76849570315</v>
      </c>
      <c r="R47" s="10" t="s">
        <v>89</v>
      </c>
      <c r="S47" s="10">
        <v>22</v>
      </c>
      <c r="T47" s="10" t="s">
        <v>90</v>
      </c>
      <c r="U47" s="10" t="s">
        <v>91</v>
      </c>
      <c r="V47" s="10" t="s">
        <v>92</v>
      </c>
      <c r="W47" s="12">
        <f t="shared" si="20"/>
        <v>2079.8198485687794</v>
      </c>
      <c r="X47" s="12">
        <v>240</v>
      </c>
      <c r="Y47" s="12">
        <f>[1]REGRAS!$D$24</f>
        <v>2079.8198485687794</v>
      </c>
      <c r="Z47" s="12">
        <v>10</v>
      </c>
      <c r="AA47" s="12">
        <f t="shared" si="0"/>
        <v>207.98</v>
      </c>
      <c r="AB47" s="12">
        <v>22</v>
      </c>
      <c r="AC47" s="12">
        <f t="shared" si="21"/>
        <v>457.56</v>
      </c>
      <c r="AD47" s="12"/>
      <c r="AE47" s="12">
        <f t="shared" si="1"/>
        <v>0</v>
      </c>
      <c r="AF47" s="12"/>
      <c r="AG47" s="12">
        <f t="shared" si="2"/>
        <v>0</v>
      </c>
      <c r="AH47" s="12">
        <f>[1]REGRAS!$F$2*100</f>
        <v>100</v>
      </c>
      <c r="AI47" s="12">
        <f t="shared" si="3"/>
        <v>2079.8200000000002</v>
      </c>
      <c r="AJ47" s="12">
        <v>60</v>
      </c>
      <c r="AK47" s="12">
        <f t="shared" si="4"/>
        <v>1247.8900000000001</v>
      </c>
      <c r="AL47" s="12">
        <f>[1]REGRAS!$F$1*100</f>
        <v>40</v>
      </c>
      <c r="AM47" s="12">
        <f t="shared" si="5"/>
        <v>831.93</v>
      </c>
      <c r="AN47" s="12">
        <f>[1]REGRAS!$F$4*100</f>
        <v>100</v>
      </c>
      <c r="AO47" s="12">
        <f t="shared" si="6"/>
        <v>2079.8200000000002</v>
      </c>
      <c r="AP47" s="12">
        <v>0</v>
      </c>
      <c r="AQ47" s="12">
        <f t="shared" si="7"/>
        <v>0</v>
      </c>
      <c r="AR47" s="12">
        <v>0</v>
      </c>
      <c r="AS47" s="12">
        <f t="shared" si="8"/>
        <v>0</v>
      </c>
      <c r="AT47" s="12">
        <v>0</v>
      </c>
      <c r="AU47" s="12">
        <f t="shared" si="22"/>
        <v>0</v>
      </c>
      <c r="AV47" s="12">
        <v>0</v>
      </c>
      <c r="AW47" s="12">
        <f>IF([1]REGRAS!$P$2="SIM",ROUND(BS47/M47*1.25*AV47,2),0)</f>
        <v>0</v>
      </c>
      <c r="AX47" s="12">
        <f>IF([1]REGRAS!$P$1="SIM",'[1]JAN-REAJUSTE'!AX47,0)</f>
        <v>0</v>
      </c>
      <c r="AY47" s="12">
        <f>IF([1]REGRAS!$R$2="SIM",'[1]JAN-REAJUSTE'!AY47,0)</f>
        <v>0</v>
      </c>
      <c r="AZ47" s="12">
        <f>'[1]JAN-REAJUSTE'!AZ47</f>
        <v>0</v>
      </c>
      <c r="BA47" s="12">
        <f>'[1]JAN-REAJUSTE'!BA47</f>
        <v>0</v>
      </c>
      <c r="BB47" s="12">
        <f>'[1]JAN-REAJUSTE'!BB47</f>
        <v>0</v>
      </c>
      <c r="BC47" s="12">
        <f>'[1]JAN-REAJUSTE'!BC47</f>
        <v>0</v>
      </c>
      <c r="BD47" s="12">
        <f>'[1]JAN-REAJUSTE'!BD47</f>
        <v>0</v>
      </c>
      <c r="BE47" s="12">
        <f>'[1]JAN-REAJUSTE'!BE47</f>
        <v>0</v>
      </c>
      <c r="BF47" s="12">
        <f>'[1]JAN-REAJUSTE'!BF47</f>
        <v>0</v>
      </c>
      <c r="BG47" s="12">
        <f>'[1]JAN-REAJUSTE'!BG47</f>
        <v>0</v>
      </c>
      <c r="BH47" s="12">
        <f>'[1]JAN-REAJUSTE'!BH47</f>
        <v>0</v>
      </c>
      <c r="BI47" s="12">
        <f>IF([1]REGRAS!$R$1="SIM",'[1]JAN-REAJUSTE'!BI47,0)</f>
        <v>0</v>
      </c>
      <c r="BJ47" s="12">
        <f>'[1]JAN-REAJUSTE'!BJ47</f>
        <v>5184.3553190000002</v>
      </c>
      <c r="BK47" s="12">
        <f>'[1]JAN-REAJUSTE'!BK47</f>
        <v>3955.1389930000005</v>
      </c>
      <c r="BL47" s="12">
        <f>'[1]JAN-REAJUSTE'!BL47</f>
        <v>0</v>
      </c>
      <c r="BM47" s="12">
        <f>'[1]JAN-REAJUSTE'!BM47</f>
        <v>0</v>
      </c>
      <c r="BN47" s="12">
        <f>'[1]JAN-REAJUSTE'!BN47</f>
        <v>0</v>
      </c>
      <c r="BO47" s="12">
        <f>'[1]JAN-REAJUSTE'!BO47</f>
        <v>0</v>
      </c>
      <c r="BP47" s="12">
        <f>'[1]JAN-REAJUSTE'!BP47</f>
        <v>0</v>
      </c>
      <c r="BQ47" s="12">
        <v>0</v>
      </c>
      <c r="BR47" s="12">
        <f t="shared" si="9"/>
        <v>18124.314160568782</v>
      </c>
      <c r="BS47" s="12">
        <f t="shared" si="14"/>
        <v>8984.8198485687808</v>
      </c>
      <c r="BT47" s="12">
        <f t="shared" si="23"/>
        <v>8984.8198485687808</v>
      </c>
      <c r="BU47" s="12">
        <f t="shared" si="24"/>
        <v>8152.8898485687805</v>
      </c>
      <c r="BV47" s="13">
        <f t="shared" si="25"/>
        <v>1141.4045787996295</v>
      </c>
      <c r="BW47" s="13">
        <f t="shared" si="26"/>
        <v>2282.8091575992589</v>
      </c>
      <c r="BX47" s="13">
        <f t="shared" si="10"/>
        <v>16982.909581769152</v>
      </c>
      <c r="BY47" s="14">
        <f t="shared" si="11"/>
        <v>3800.940134986517</v>
      </c>
    </row>
    <row r="48" spans="1:77" x14ac:dyDescent="0.25">
      <c r="A48" s="9" t="s">
        <v>79</v>
      </c>
      <c r="B48" s="10">
        <v>4561101</v>
      </c>
      <c r="C48" s="10" t="s">
        <v>165</v>
      </c>
      <c r="D48" s="10" t="s">
        <v>81</v>
      </c>
      <c r="E48" s="10" t="s">
        <v>116</v>
      </c>
      <c r="F48" s="10" t="s">
        <v>83</v>
      </c>
      <c r="G48" s="10" t="s">
        <v>117</v>
      </c>
      <c r="H48" s="10" t="s">
        <v>85</v>
      </c>
      <c r="I48" s="10" t="s">
        <v>79</v>
      </c>
      <c r="J48" s="10" t="s">
        <v>87</v>
      </c>
      <c r="K48" s="10" t="s">
        <v>152</v>
      </c>
      <c r="L48" s="10">
        <v>10</v>
      </c>
      <c r="M48" s="10">
        <v>240</v>
      </c>
      <c r="N48" s="10">
        <v>131116</v>
      </c>
      <c r="O48" s="11">
        <v>36770</v>
      </c>
      <c r="P48" s="11">
        <v>25424</v>
      </c>
      <c r="Q48" s="10">
        <v>38920638349</v>
      </c>
      <c r="R48" s="10" t="s">
        <v>89</v>
      </c>
      <c r="S48" s="10">
        <v>22</v>
      </c>
      <c r="T48" s="10" t="s">
        <v>90</v>
      </c>
      <c r="U48" s="10" t="s">
        <v>128</v>
      </c>
      <c r="V48" s="10" t="s">
        <v>92</v>
      </c>
      <c r="W48" s="12">
        <f t="shared" si="20"/>
        <v>1903.8646752794521</v>
      </c>
      <c r="X48" s="12">
        <v>240</v>
      </c>
      <c r="Y48" s="12">
        <f>[1]REGRAS!$C$27</f>
        <v>1903.8646752794521</v>
      </c>
      <c r="Z48" s="12">
        <v>8</v>
      </c>
      <c r="AA48" s="12">
        <f t="shared" si="0"/>
        <v>152.31</v>
      </c>
      <c r="AB48" s="12">
        <v>22</v>
      </c>
      <c r="AC48" s="12">
        <f t="shared" si="21"/>
        <v>418.85</v>
      </c>
      <c r="AD48" s="12"/>
      <c r="AE48" s="12">
        <f t="shared" si="1"/>
        <v>0</v>
      </c>
      <c r="AF48" s="12"/>
      <c r="AG48" s="12">
        <f t="shared" si="2"/>
        <v>0</v>
      </c>
      <c r="AH48" s="12">
        <f>[1]REGRAS!$F$2*100</f>
        <v>100</v>
      </c>
      <c r="AI48" s="12">
        <f t="shared" si="3"/>
        <v>1903.86</v>
      </c>
      <c r="AJ48" s="12">
        <v>25</v>
      </c>
      <c r="AK48" s="12">
        <f t="shared" si="4"/>
        <v>475.97</v>
      </c>
      <c r="AL48" s="12">
        <f>[1]REGRAS!$F$1*100</f>
        <v>40</v>
      </c>
      <c r="AM48" s="12">
        <f t="shared" si="5"/>
        <v>761.55</v>
      </c>
      <c r="AN48" s="12">
        <f>[1]REGRAS!$F$4*100</f>
        <v>100</v>
      </c>
      <c r="AO48" s="12">
        <f t="shared" si="6"/>
        <v>1903.86</v>
      </c>
      <c r="AP48" s="12">
        <v>21</v>
      </c>
      <c r="AQ48" s="12">
        <f t="shared" si="7"/>
        <v>131.6</v>
      </c>
      <c r="AR48" s="12">
        <v>0</v>
      </c>
      <c r="AS48" s="12">
        <f t="shared" si="8"/>
        <v>0</v>
      </c>
      <c r="AT48" s="12">
        <v>0</v>
      </c>
      <c r="AU48" s="12">
        <f t="shared" si="22"/>
        <v>0</v>
      </c>
      <c r="AV48" s="12">
        <v>0</v>
      </c>
      <c r="AW48" s="12">
        <f>IF([1]REGRAS!$P$2="SIM",ROUND(BS48/M48*1.25*AV48,2),0)</f>
        <v>0</v>
      </c>
      <c r="AX48" s="12">
        <f>IF([1]REGRAS!$P$1="SIM",'[1]JAN-REAJUSTE'!AX48,0)</f>
        <v>0</v>
      </c>
      <c r="AY48" s="12">
        <f>IF([1]REGRAS!$R$2="SIM",'[1]JAN-REAJUSTE'!AY48,0)</f>
        <v>0</v>
      </c>
      <c r="AZ48" s="12">
        <f>'[1]JAN-REAJUSTE'!AZ48</f>
        <v>0</v>
      </c>
      <c r="BA48" s="12">
        <f>'[1]JAN-REAJUSTE'!BA48</f>
        <v>0</v>
      </c>
      <c r="BB48" s="12">
        <f>'[1]JAN-REAJUSTE'!BB48</f>
        <v>0</v>
      </c>
      <c r="BC48" s="12">
        <f>'[1]JAN-REAJUSTE'!BC48</f>
        <v>0</v>
      </c>
      <c r="BD48" s="12">
        <f>'[1]JAN-REAJUSTE'!BD48</f>
        <v>0</v>
      </c>
      <c r="BE48" s="12">
        <f>'[1]JAN-REAJUSTE'!BE48</f>
        <v>0</v>
      </c>
      <c r="BF48" s="12">
        <f>'[1]JAN-REAJUSTE'!BF48</f>
        <v>0</v>
      </c>
      <c r="BG48" s="12">
        <f>'[1]JAN-REAJUSTE'!BG48</f>
        <v>0</v>
      </c>
      <c r="BH48" s="12">
        <f>'[1]JAN-REAJUSTE'!BH48</f>
        <v>0</v>
      </c>
      <c r="BI48" s="12">
        <f>IF([1]REGRAS!$R$1="SIM",'[1]JAN-REAJUSTE'!BI48,0)</f>
        <v>19.899099</v>
      </c>
      <c r="BJ48" s="12">
        <f>'[1]JAN-REAJUSTE'!BJ48</f>
        <v>0</v>
      </c>
      <c r="BK48" s="12">
        <f>'[1]JAN-REAJUSTE'!BK48</f>
        <v>0</v>
      </c>
      <c r="BL48" s="12">
        <f>'[1]JAN-REAJUSTE'!BL48</f>
        <v>0</v>
      </c>
      <c r="BM48" s="12">
        <f>'[1]JAN-REAJUSTE'!BM48</f>
        <v>0</v>
      </c>
      <c r="BN48" s="12">
        <f>'[1]JAN-REAJUSTE'!BN48</f>
        <v>0</v>
      </c>
      <c r="BO48" s="12">
        <f>'[1]JAN-REAJUSTE'!BO48</f>
        <v>0</v>
      </c>
      <c r="BP48" s="12">
        <f>'[1]JAN-REAJUSTE'!BP48</f>
        <v>0</v>
      </c>
      <c r="BQ48" s="12">
        <v>0</v>
      </c>
      <c r="BR48" s="12">
        <f t="shared" si="9"/>
        <v>7671.7637742794532</v>
      </c>
      <c r="BS48" s="12">
        <f t="shared" si="14"/>
        <v>7520.2646752794526</v>
      </c>
      <c r="BT48" s="12">
        <f t="shared" si="23"/>
        <v>7520.2646752794526</v>
      </c>
      <c r="BU48" s="12">
        <f t="shared" si="24"/>
        <v>6778.6137742794526</v>
      </c>
      <c r="BV48" s="13">
        <f t="shared" si="25"/>
        <v>949.00592839912349</v>
      </c>
      <c r="BW48" s="13">
        <f t="shared" si="26"/>
        <v>1898.011856798247</v>
      </c>
      <c r="BX48" s="13">
        <f t="shared" si="10"/>
        <v>6722.75784588033</v>
      </c>
      <c r="BY48" s="14">
        <f t="shared" si="11"/>
        <v>979.39840761709081</v>
      </c>
    </row>
    <row r="49" spans="1:77" x14ac:dyDescent="0.25">
      <c r="A49" s="9" t="s">
        <v>79</v>
      </c>
      <c r="B49" s="10">
        <v>4561201</v>
      </c>
      <c r="C49" s="10" t="s">
        <v>166</v>
      </c>
      <c r="D49" s="10" t="s">
        <v>81</v>
      </c>
      <c r="E49" s="10" t="s">
        <v>116</v>
      </c>
      <c r="F49" s="10" t="s">
        <v>83</v>
      </c>
      <c r="G49" s="10" t="s">
        <v>117</v>
      </c>
      <c r="H49" s="10" t="s">
        <v>85</v>
      </c>
      <c r="I49" s="10" t="s">
        <v>79</v>
      </c>
      <c r="J49" s="10" t="s">
        <v>87</v>
      </c>
      <c r="K49" s="10" t="s">
        <v>121</v>
      </c>
      <c r="L49" s="10">
        <v>13</v>
      </c>
      <c r="M49" s="10">
        <v>240</v>
      </c>
      <c r="N49" s="10">
        <v>139137</v>
      </c>
      <c r="O49" s="11">
        <v>36770</v>
      </c>
      <c r="P49" s="11">
        <v>24214</v>
      </c>
      <c r="Q49" s="10">
        <v>31109268300</v>
      </c>
      <c r="R49" s="10" t="s">
        <v>89</v>
      </c>
      <c r="S49" s="10">
        <v>22</v>
      </c>
      <c r="T49" s="10" t="s">
        <v>90</v>
      </c>
      <c r="U49" s="10" t="s">
        <v>91</v>
      </c>
      <c r="V49" s="10" t="s">
        <v>92</v>
      </c>
      <c r="W49" s="12">
        <f t="shared" si="20"/>
        <v>2079.8198485687794</v>
      </c>
      <c r="X49" s="12">
        <v>240</v>
      </c>
      <c r="Y49" s="12">
        <f>[1]REGRAS!$D$24</f>
        <v>2079.8198485687794</v>
      </c>
      <c r="Z49" s="12">
        <v>15</v>
      </c>
      <c r="AA49" s="12">
        <f t="shared" si="0"/>
        <v>311.97000000000003</v>
      </c>
      <c r="AB49" s="12">
        <v>22</v>
      </c>
      <c r="AC49" s="12">
        <f t="shared" si="21"/>
        <v>457.56</v>
      </c>
      <c r="AD49" s="12"/>
      <c r="AE49" s="12">
        <f t="shared" si="1"/>
        <v>0</v>
      </c>
      <c r="AF49" s="12"/>
      <c r="AG49" s="12">
        <f t="shared" si="2"/>
        <v>0</v>
      </c>
      <c r="AH49" s="12">
        <f>[1]REGRAS!$F$2*100</f>
        <v>100</v>
      </c>
      <c r="AI49" s="12">
        <f t="shared" si="3"/>
        <v>2079.8200000000002</v>
      </c>
      <c r="AJ49" s="12">
        <v>60</v>
      </c>
      <c r="AK49" s="12">
        <f t="shared" si="4"/>
        <v>1247.8900000000001</v>
      </c>
      <c r="AL49" s="12">
        <f>[1]REGRAS!$F$1*100</f>
        <v>40</v>
      </c>
      <c r="AM49" s="12">
        <f t="shared" si="5"/>
        <v>831.93</v>
      </c>
      <c r="AN49" s="12">
        <f>[1]REGRAS!$F$4*100</f>
        <v>100</v>
      </c>
      <c r="AO49" s="12">
        <f t="shared" si="6"/>
        <v>2079.8200000000002</v>
      </c>
      <c r="AP49" s="12">
        <v>137</v>
      </c>
      <c r="AQ49" s="12">
        <f t="shared" si="7"/>
        <v>1037.6400000000001</v>
      </c>
      <c r="AR49" s="12">
        <v>0</v>
      </c>
      <c r="AS49" s="12">
        <f t="shared" si="8"/>
        <v>0</v>
      </c>
      <c r="AT49" s="12">
        <v>20</v>
      </c>
      <c r="AU49" s="12">
        <f t="shared" si="22"/>
        <v>1363.32</v>
      </c>
      <c r="AV49" s="12">
        <v>0</v>
      </c>
      <c r="AW49" s="12">
        <f>IF([1]REGRAS!$P$2="SIM",ROUND(BS49/M49*1.25*AV49,2),0)</f>
        <v>0</v>
      </c>
      <c r="AX49" s="12">
        <f>IF([1]REGRAS!$P$1="SIM",'[1]JAN-REAJUSTE'!AX49,0)</f>
        <v>0</v>
      </c>
      <c r="AY49" s="12">
        <f>IF([1]REGRAS!$R$2="SIM",'[1]JAN-REAJUSTE'!AY49,0)</f>
        <v>0</v>
      </c>
      <c r="AZ49" s="12">
        <f>'[1]JAN-REAJUSTE'!AZ49</f>
        <v>0</v>
      </c>
      <c r="BA49" s="12">
        <f>'[1]JAN-REAJUSTE'!BA49</f>
        <v>0</v>
      </c>
      <c r="BB49" s="12">
        <f>'[1]JAN-REAJUSTE'!BB49</f>
        <v>0</v>
      </c>
      <c r="BC49" s="12">
        <f>'[1]JAN-REAJUSTE'!BC49</f>
        <v>0</v>
      </c>
      <c r="BD49" s="12">
        <f>'[1]JAN-REAJUSTE'!BD49</f>
        <v>0</v>
      </c>
      <c r="BE49" s="12">
        <f>'[1]JAN-REAJUSTE'!BE49</f>
        <v>0</v>
      </c>
      <c r="BF49" s="12">
        <f>'[1]JAN-REAJUSTE'!BF49</f>
        <v>0</v>
      </c>
      <c r="BG49" s="12">
        <f>'[1]JAN-REAJUSTE'!BG49</f>
        <v>0</v>
      </c>
      <c r="BH49" s="12">
        <f>'[1]JAN-REAJUSTE'!BH49</f>
        <v>0</v>
      </c>
      <c r="BI49" s="12">
        <f>IF([1]REGRAS!$R$1="SIM",'[1]JAN-REAJUSTE'!BI49,0)</f>
        <v>0</v>
      </c>
      <c r="BJ49" s="12">
        <f>'[1]JAN-REAJUSTE'!BJ49</f>
        <v>0</v>
      </c>
      <c r="BK49" s="12">
        <f>'[1]JAN-REAJUSTE'!BK49</f>
        <v>0</v>
      </c>
      <c r="BL49" s="12">
        <f>'[1]JAN-REAJUSTE'!BL49</f>
        <v>0</v>
      </c>
      <c r="BM49" s="12">
        <f>'[1]JAN-REAJUSTE'!BM49</f>
        <v>0</v>
      </c>
      <c r="BN49" s="12">
        <f>'[1]JAN-REAJUSTE'!BN49</f>
        <v>0</v>
      </c>
      <c r="BO49" s="12">
        <f>'[1]JAN-REAJUSTE'!BO49</f>
        <v>0</v>
      </c>
      <c r="BP49" s="12">
        <f>'[1]JAN-REAJUSTE'!BP49</f>
        <v>0</v>
      </c>
      <c r="BQ49" s="12">
        <v>0</v>
      </c>
      <c r="BR49" s="12">
        <f t="shared" si="9"/>
        <v>11489.76984856878</v>
      </c>
      <c r="BS49" s="12">
        <f t="shared" si="14"/>
        <v>9088.8098485687806</v>
      </c>
      <c r="BT49" s="12">
        <f t="shared" si="23"/>
        <v>9088.8098485687806</v>
      </c>
      <c r="BU49" s="12">
        <f t="shared" si="24"/>
        <v>8256.8798485687803</v>
      </c>
      <c r="BV49" s="13">
        <f t="shared" si="25"/>
        <v>1155.9631787996293</v>
      </c>
      <c r="BW49" s="13">
        <f t="shared" si="26"/>
        <v>2311.9263575992586</v>
      </c>
      <c r="BX49" s="13">
        <f t="shared" si="10"/>
        <v>10333.80666976915</v>
      </c>
      <c r="BY49" s="14">
        <f t="shared" si="11"/>
        <v>1972.4368341865165</v>
      </c>
    </row>
    <row r="50" spans="1:77" x14ac:dyDescent="0.25">
      <c r="A50" s="9" t="s">
        <v>79</v>
      </c>
      <c r="B50" s="10">
        <v>4561301</v>
      </c>
      <c r="C50" s="10" t="s">
        <v>167</v>
      </c>
      <c r="D50" s="10" t="s">
        <v>81</v>
      </c>
      <c r="E50" s="10" t="s">
        <v>116</v>
      </c>
      <c r="F50" s="10" t="s">
        <v>83</v>
      </c>
      <c r="G50" s="10" t="s">
        <v>117</v>
      </c>
      <c r="H50" s="10" t="s">
        <v>85</v>
      </c>
      <c r="I50" s="10" t="s">
        <v>79</v>
      </c>
      <c r="J50" s="10" t="s">
        <v>87</v>
      </c>
      <c r="K50" s="10" t="s">
        <v>121</v>
      </c>
      <c r="L50" s="10">
        <v>13</v>
      </c>
      <c r="M50" s="10">
        <v>240</v>
      </c>
      <c r="N50" s="10">
        <v>139137</v>
      </c>
      <c r="O50" s="11">
        <v>36770</v>
      </c>
      <c r="P50" s="11">
        <v>27426</v>
      </c>
      <c r="Q50" s="10">
        <v>55954332304</v>
      </c>
      <c r="R50" s="10" t="s">
        <v>89</v>
      </c>
      <c r="S50" s="10">
        <v>22</v>
      </c>
      <c r="T50" s="10" t="s">
        <v>90</v>
      </c>
      <c r="U50" s="10" t="s">
        <v>128</v>
      </c>
      <c r="V50" s="10" t="s">
        <v>92</v>
      </c>
      <c r="W50" s="12">
        <f t="shared" si="20"/>
        <v>2079.8198485687794</v>
      </c>
      <c r="X50" s="12">
        <v>240</v>
      </c>
      <c r="Y50" s="12">
        <f>[1]REGRAS!$D$24</f>
        <v>2079.8198485687794</v>
      </c>
      <c r="Z50" s="12">
        <v>10</v>
      </c>
      <c r="AA50" s="12">
        <f t="shared" si="0"/>
        <v>207.98</v>
      </c>
      <c r="AB50" s="12">
        <v>22</v>
      </c>
      <c r="AC50" s="12">
        <f t="shared" si="21"/>
        <v>457.56</v>
      </c>
      <c r="AD50" s="12"/>
      <c r="AE50" s="12">
        <f t="shared" si="1"/>
        <v>0</v>
      </c>
      <c r="AF50" s="12"/>
      <c r="AG50" s="12">
        <f t="shared" si="2"/>
        <v>0</v>
      </c>
      <c r="AH50" s="12">
        <f>[1]REGRAS!$F$2*100</f>
        <v>100</v>
      </c>
      <c r="AI50" s="12">
        <f t="shared" si="3"/>
        <v>2079.8200000000002</v>
      </c>
      <c r="AJ50" s="12">
        <v>30</v>
      </c>
      <c r="AK50" s="12">
        <f t="shared" si="4"/>
        <v>623.95000000000005</v>
      </c>
      <c r="AL50" s="12">
        <f>[1]REGRAS!$F$1*100</f>
        <v>40</v>
      </c>
      <c r="AM50" s="12">
        <f t="shared" si="5"/>
        <v>831.93</v>
      </c>
      <c r="AN50" s="12">
        <f>[1]REGRAS!$F$4*100</f>
        <v>100</v>
      </c>
      <c r="AO50" s="12">
        <f t="shared" si="6"/>
        <v>2079.8200000000002</v>
      </c>
      <c r="AP50" s="12">
        <v>173</v>
      </c>
      <c r="AQ50" s="12">
        <f t="shared" si="7"/>
        <v>1205.3599999999999</v>
      </c>
      <c r="AR50" s="12">
        <v>0</v>
      </c>
      <c r="AS50" s="12">
        <f t="shared" si="8"/>
        <v>0</v>
      </c>
      <c r="AT50" s="12">
        <v>0</v>
      </c>
      <c r="AU50" s="12">
        <f t="shared" si="22"/>
        <v>0</v>
      </c>
      <c r="AV50" s="12">
        <v>0</v>
      </c>
      <c r="AW50" s="12">
        <f>IF([1]REGRAS!$P$2="SIM",ROUND(BS50/M50*1.25*AV50,2),0)</f>
        <v>0</v>
      </c>
      <c r="AX50" s="12">
        <f>IF([1]REGRAS!$P$1="SIM",'[1]JAN-REAJUSTE'!AX50,0)</f>
        <v>0</v>
      </c>
      <c r="AY50" s="12">
        <f>IF([1]REGRAS!$R$2="SIM",'[1]JAN-REAJUSTE'!AY50,0)</f>
        <v>0</v>
      </c>
      <c r="AZ50" s="12">
        <f>'[1]JAN-REAJUSTE'!AZ50</f>
        <v>0</v>
      </c>
      <c r="BA50" s="12">
        <f>'[1]JAN-REAJUSTE'!BA50</f>
        <v>0</v>
      </c>
      <c r="BB50" s="12">
        <f>'[1]JAN-REAJUSTE'!BB50</f>
        <v>0</v>
      </c>
      <c r="BC50" s="12">
        <f>'[1]JAN-REAJUSTE'!BC50</f>
        <v>0</v>
      </c>
      <c r="BD50" s="12">
        <f>'[1]JAN-REAJUSTE'!BD50</f>
        <v>0</v>
      </c>
      <c r="BE50" s="12">
        <f>'[1]JAN-REAJUSTE'!BE50</f>
        <v>0</v>
      </c>
      <c r="BF50" s="12">
        <f>'[1]JAN-REAJUSTE'!BF50</f>
        <v>0</v>
      </c>
      <c r="BG50" s="12">
        <f>'[1]JAN-REAJUSTE'!BG50</f>
        <v>0</v>
      </c>
      <c r="BH50" s="12">
        <f>'[1]JAN-REAJUSTE'!BH50</f>
        <v>0</v>
      </c>
      <c r="BI50" s="12">
        <f>IF([1]REGRAS!$R$1="SIM",'[1]JAN-REAJUSTE'!BI50,0)</f>
        <v>0</v>
      </c>
      <c r="BJ50" s="12">
        <f>'[1]JAN-REAJUSTE'!BJ50</f>
        <v>0</v>
      </c>
      <c r="BK50" s="12">
        <f>'[1]JAN-REAJUSTE'!BK50</f>
        <v>0</v>
      </c>
      <c r="BL50" s="12">
        <f>'[1]JAN-REAJUSTE'!BL50</f>
        <v>0</v>
      </c>
      <c r="BM50" s="12">
        <f>'[1]JAN-REAJUSTE'!BM50</f>
        <v>0</v>
      </c>
      <c r="BN50" s="12">
        <f>'[1]JAN-REAJUSTE'!BN50</f>
        <v>0</v>
      </c>
      <c r="BO50" s="12">
        <f>'[1]JAN-REAJUSTE'!BO50</f>
        <v>0</v>
      </c>
      <c r="BP50" s="12">
        <f>'[1]JAN-REAJUSTE'!BP50</f>
        <v>0</v>
      </c>
      <c r="BQ50" s="12">
        <v>0</v>
      </c>
      <c r="BR50" s="12">
        <f t="shared" si="9"/>
        <v>9566.2398485687809</v>
      </c>
      <c r="BS50" s="12">
        <f t="shared" si="14"/>
        <v>8360.8798485687803</v>
      </c>
      <c r="BT50" s="12">
        <f t="shared" si="23"/>
        <v>8360.8798485687803</v>
      </c>
      <c r="BU50" s="12">
        <f t="shared" si="24"/>
        <v>7528.94984856878</v>
      </c>
      <c r="BV50" s="13">
        <f t="shared" si="25"/>
        <v>1054.0529787996293</v>
      </c>
      <c r="BW50" s="13">
        <f t="shared" si="26"/>
        <v>2108.1059575992585</v>
      </c>
      <c r="BX50" s="13">
        <f t="shared" si="10"/>
        <v>8512.1868697691516</v>
      </c>
      <c r="BY50" s="14">
        <f t="shared" si="11"/>
        <v>1471.4913891865167</v>
      </c>
    </row>
    <row r="51" spans="1:77" x14ac:dyDescent="0.25">
      <c r="A51" s="9" t="s">
        <v>79</v>
      </c>
      <c r="B51" s="10">
        <v>4561401</v>
      </c>
      <c r="C51" s="10" t="s">
        <v>168</v>
      </c>
      <c r="D51" s="10" t="s">
        <v>81</v>
      </c>
      <c r="E51" s="10" t="s">
        <v>116</v>
      </c>
      <c r="F51" s="10" t="s">
        <v>83</v>
      </c>
      <c r="G51" s="10" t="s">
        <v>117</v>
      </c>
      <c r="H51" s="10" t="s">
        <v>85</v>
      </c>
      <c r="I51" s="10" t="s">
        <v>79</v>
      </c>
      <c r="J51" s="10" t="s">
        <v>87</v>
      </c>
      <c r="K51" s="10" t="s">
        <v>121</v>
      </c>
      <c r="L51" s="10">
        <v>13</v>
      </c>
      <c r="M51" s="10">
        <v>240</v>
      </c>
      <c r="N51" s="10">
        <v>139137</v>
      </c>
      <c r="O51" s="11">
        <v>36752</v>
      </c>
      <c r="P51" s="11">
        <v>23490</v>
      </c>
      <c r="Q51" s="10">
        <v>49274120320</v>
      </c>
      <c r="R51" s="10" t="s">
        <v>89</v>
      </c>
      <c r="S51" s="10">
        <v>22</v>
      </c>
      <c r="T51" s="10" t="s">
        <v>90</v>
      </c>
      <c r="U51" s="10" t="s">
        <v>91</v>
      </c>
      <c r="V51" s="10" t="s">
        <v>92</v>
      </c>
      <c r="W51" s="12">
        <f t="shared" si="20"/>
        <v>2079.8198485687794</v>
      </c>
      <c r="X51" s="12">
        <v>240</v>
      </c>
      <c r="Y51" s="12">
        <f>[1]REGRAS!$D$24</f>
        <v>2079.8198485687794</v>
      </c>
      <c r="Z51" s="12">
        <v>0</v>
      </c>
      <c r="AA51" s="12">
        <f t="shared" si="0"/>
        <v>0</v>
      </c>
      <c r="AB51" s="12">
        <v>22</v>
      </c>
      <c r="AC51" s="12">
        <f t="shared" si="21"/>
        <v>457.56</v>
      </c>
      <c r="AD51" s="12"/>
      <c r="AE51" s="12">
        <f t="shared" si="1"/>
        <v>0</v>
      </c>
      <c r="AF51" s="12"/>
      <c r="AG51" s="12">
        <f t="shared" si="2"/>
        <v>0</v>
      </c>
      <c r="AH51" s="12">
        <f>[1]REGRAS!$F$2*100</f>
        <v>100</v>
      </c>
      <c r="AI51" s="12">
        <f t="shared" si="3"/>
        <v>2079.8200000000002</v>
      </c>
      <c r="AJ51" s="12">
        <v>25</v>
      </c>
      <c r="AK51" s="12">
        <f t="shared" si="4"/>
        <v>519.95000000000005</v>
      </c>
      <c r="AL51" s="12">
        <f>[1]REGRAS!$F$1*100</f>
        <v>40</v>
      </c>
      <c r="AM51" s="12">
        <f t="shared" si="5"/>
        <v>831.93</v>
      </c>
      <c r="AN51" s="12">
        <f>[1]REGRAS!$F$4*100</f>
        <v>100</v>
      </c>
      <c r="AO51" s="12">
        <f t="shared" si="6"/>
        <v>2079.8200000000002</v>
      </c>
      <c r="AP51" s="12">
        <v>23</v>
      </c>
      <c r="AQ51" s="12">
        <f t="shared" si="7"/>
        <v>154.27000000000001</v>
      </c>
      <c r="AR51" s="12">
        <v>25</v>
      </c>
      <c r="AS51" s="12">
        <f t="shared" si="8"/>
        <v>1257.6400000000001</v>
      </c>
      <c r="AT51" s="12">
        <v>0</v>
      </c>
      <c r="AU51" s="12">
        <f t="shared" si="22"/>
        <v>0</v>
      </c>
      <c r="AV51" s="12">
        <v>0</v>
      </c>
      <c r="AW51" s="12">
        <f>IF([1]REGRAS!$P$2="SIM",ROUND(BS51/M51*1.25*AV51,2),0)</f>
        <v>0</v>
      </c>
      <c r="AX51" s="12">
        <f>IF([1]REGRAS!$P$1="SIM",'[1]JAN-REAJUSTE'!AX51,0)</f>
        <v>0</v>
      </c>
      <c r="AY51" s="12">
        <f>IF([1]REGRAS!$R$2="SIM",'[1]JAN-REAJUSTE'!AY51,0)</f>
        <v>0</v>
      </c>
      <c r="AZ51" s="12">
        <f>'[1]JAN-REAJUSTE'!AZ51</f>
        <v>0</v>
      </c>
      <c r="BA51" s="12">
        <f>'[1]JAN-REAJUSTE'!BA51</f>
        <v>0</v>
      </c>
      <c r="BB51" s="12">
        <f>'[1]JAN-REAJUSTE'!BB51</f>
        <v>0</v>
      </c>
      <c r="BC51" s="12">
        <f>'[1]JAN-REAJUSTE'!BC51</f>
        <v>0</v>
      </c>
      <c r="BD51" s="12">
        <f>'[1]JAN-REAJUSTE'!BD51</f>
        <v>0</v>
      </c>
      <c r="BE51" s="12">
        <f>'[1]JAN-REAJUSTE'!BE51</f>
        <v>0</v>
      </c>
      <c r="BF51" s="12">
        <f>'[1]JAN-REAJUSTE'!BF51</f>
        <v>0</v>
      </c>
      <c r="BG51" s="12">
        <f>'[1]JAN-REAJUSTE'!BG51</f>
        <v>0</v>
      </c>
      <c r="BH51" s="12">
        <f>'[1]JAN-REAJUSTE'!BH51</f>
        <v>0</v>
      </c>
      <c r="BI51" s="12">
        <f>IF([1]REGRAS!$R$1="SIM",'[1]JAN-REAJUSTE'!BI51,0)</f>
        <v>0</v>
      </c>
      <c r="BJ51" s="12">
        <f>'[1]JAN-REAJUSTE'!BJ51</f>
        <v>0</v>
      </c>
      <c r="BK51" s="12">
        <f>'[1]JAN-REAJUSTE'!BK51</f>
        <v>0</v>
      </c>
      <c r="BL51" s="12">
        <f>'[1]JAN-REAJUSTE'!BL51</f>
        <v>0</v>
      </c>
      <c r="BM51" s="12">
        <f>'[1]JAN-REAJUSTE'!BM51</f>
        <v>0</v>
      </c>
      <c r="BN51" s="12">
        <f>'[1]JAN-REAJUSTE'!BN51</f>
        <v>0</v>
      </c>
      <c r="BO51" s="12">
        <f>'[1]JAN-REAJUSTE'!BO51</f>
        <v>0</v>
      </c>
      <c r="BP51" s="12">
        <f>'[1]JAN-REAJUSTE'!BP51</f>
        <v>0</v>
      </c>
      <c r="BQ51" s="12">
        <v>0</v>
      </c>
      <c r="BR51" s="12">
        <f t="shared" si="9"/>
        <v>9460.8098485687806</v>
      </c>
      <c r="BS51" s="12">
        <f t="shared" si="14"/>
        <v>8048.8998485687807</v>
      </c>
      <c r="BT51" s="12">
        <f t="shared" si="23"/>
        <v>8048.8998485687807</v>
      </c>
      <c r="BU51" s="12">
        <f t="shared" si="24"/>
        <v>7216.9698485687804</v>
      </c>
      <c r="BV51" s="13">
        <f t="shared" si="25"/>
        <v>1010.3757787996293</v>
      </c>
      <c r="BW51" s="13">
        <f t="shared" si="26"/>
        <v>2020.7515575992586</v>
      </c>
      <c r="BX51" s="13">
        <f t="shared" si="10"/>
        <v>8450.4340697691514</v>
      </c>
      <c r="BY51" s="14">
        <f t="shared" si="11"/>
        <v>1454.5093691865168</v>
      </c>
    </row>
    <row r="52" spans="1:77" x14ac:dyDescent="0.25">
      <c r="A52" s="9" t="s">
        <v>79</v>
      </c>
      <c r="B52" s="10">
        <v>4575101</v>
      </c>
      <c r="C52" s="10" t="s">
        <v>169</v>
      </c>
      <c r="D52" s="10" t="s">
        <v>81</v>
      </c>
      <c r="E52" s="10" t="s">
        <v>116</v>
      </c>
      <c r="F52" s="10" t="s">
        <v>83</v>
      </c>
      <c r="G52" s="10" t="s">
        <v>117</v>
      </c>
      <c r="H52" s="10" t="s">
        <v>85</v>
      </c>
      <c r="I52" s="10" t="s">
        <v>79</v>
      </c>
      <c r="J52" s="10" t="s">
        <v>87</v>
      </c>
      <c r="K52" s="10" t="s">
        <v>147</v>
      </c>
      <c r="L52" s="10">
        <v>11</v>
      </c>
      <c r="M52" s="10">
        <v>240</v>
      </c>
      <c r="N52" s="10">
        <v>133738</v>
      </c>
      <c r="O52" s="11">
        <v>36770</v>
      </c>
      <c r="P52" s="11">
        <v>22949</v>
      </c>
      <c r="Q52" s="10">
        <v>20254016391</v>
      </c>
      <c r="R52" s="10" t="s">
        <v>89</v>
      </c>
      <c r="S52" s="10">
        <v>22</v>
      </c>
      <c r="T52" s="10" t="s">
        <v>90</v>
      </c>
      <c r="U52" s="10" t="s">
        <v>91</v>
      </c>
      <c r="V52" s="10" t="s">
        <v>92</v>
      </c>
      <c r="W52" s="12">
        <f t="shared" si="20"/>
        <v>1941.9419687850411</v>
      </c>
      <c r="X52" s="12">
        <v>240</v>
      </c>
      <c r="Y52" s="12">
        <f>[1]REGRAS!$C$28</f>
        <v>1941.9419687850411</v>
      </c>
      <c r="Z52" s="12">
        <v>10</v>
      </c>
      <c r="AA52" s="12">
        <f t="shared" si="0"/>
        <v>194.19</v>
      </c>
      <c r="AB52" s="12">
        <v>29</v>
      </c>
      <c r="AC52" s="12">
        <f t="shared" si="21"/>
        <v>563.16</v>
      </c>
      <c r="AD52" s="12"/>
      <c r="AE52" s="12">
        <f t="shared" si="1"/>
        <v>0</v>
      </c>
      <c r="AF52" s="12"/>
      <c r="AG52" s="12">
        <f t="shared" si="2"/>
        <v>0</v>
      </c>
      <c r="AH52" s="12">
        <f>[1]REGRAS!$F$2*100</f>
        <v>100</v>
      </c>
      <c r="AI52" s="12">
        <f t="shared" si="3"/>
        <v>1941.94</v>
      </c>
      <c r="AJ52" s="12">
        <v>60</v>
      </c>
      <c r="AK52" s="12">
        <f t="shared" si="4"/>
        <v>1165.17</v>
      </c>
      <c r="AL52" s="12">
        <f>[1]REGRAS!$F$1*100</f>
        <v>40</v>
      </c>
      <c r="AM52" s="12">
        <f t="shared" si="5"/>
        <v>776.78</v>
      </c>
      <c r="AN52" s="12">
        <f>[1]REGRAS!$F$4*100</f>
        <v>100</v>
      </c>
      <c r="AO52" s="12">
        <f t="shared" si="6"/>
        <v>1941.94</v>
      </c>
      <c r="AP52" s="12">
        <v>154</v>
      </c>
      <c r="AQ52" s="12">
        <f t="shared" si="7"/>
        <v>1094.06</v>
      </c>
      <c r="AR52" s="12">
        <v>0</v>
      </c>
      <c r="AS52" s="12">
        <f t="shared" si="8"/>
        <v>0</v>
      </c>
      <c r="AT52" s="12">
        <v>0</v>
      </c>
      <c r="AU52" s="12">
        <f t="shared" si="22"/>
        <v>0</v>
      </c>
      <c r="AV52" s="12">
        <v>0</v>
      </c>
      <c r="AW52" s="12">
        <f>IF([1]REGRAS!$P$2="SIM",ROUND(BS52/M52*1.25*AV52,2),0)</f>
        <v>0</v>
      </c>
      <c r="AX52" s="12">
        <f>IF([1]REGRAS!$P$1="SIM",'[1]JAN-REAJUSTE'!AX52,0)</f>
        <v>0</v>
      </c>
      <c r="AY52" s="12">
        <f>IF([1]REGRAS!$R$2="SIM",'[1]JAN-REAJUSTE'!AY52,0)</f>
        <v>0</v>
      </c>
      <c r="AZ52" s="12">
        <f>'[1]JAN-REAJUSTE'!AZ52</f>
        <v>0</v>
      </c>
      <c r="BA52" s="12">
        <f>'[1]JAN-REAJUSTE'!BA52</f>
        <v>0</v>
      </c>
      <c r="BB52" s="12">
        <f>'[1]JAN-REAJUSTE'!BB52</f>
        <v>0</v>
      </c>
      <c r="BC52" s="12">
        <f>'[1]JAN-REAJUSTE'!BC52</f>
        <v>0</v>
      </c>
      <c r="BD52" s="12">
        <f>'[1]JAN-REAJUSTE'!BD52</f>
        <v>0</v>
      </c>
      <c r="BE52" s="12">
        <f>'[1]JAN-REAJUSTE'!BE52</f>
        <v>0</v>
      </c>
      <c r="BF52" s="12">
        <f>'[1]JAN-REAJUSTE'!BF52</f>
        <v>0</v>
      </c>
      <c r="BG52" s="12">
        <f>'[1]JAN-REAJUSTE'!BG52</f>
        <v>0</v>
      </c>
      <c r="BH52" s="12">
        <f>'[1]JAN-REAJUSTE'!BH52</f>
        <v>0</v>
      </c>
      <c r="BI52" s="12">
        <f>IF([1]REGRAS!$R$1="SIM",'[1]JAN-REAJUSTE'!BI52,0)</f>
        <v>0</v>
      </c>
      <c r="BJ52" s="12">
        <f>'[1]JAN-REAJUSTE'!BJ52</f>
        <v>0</v>
      </c>
      <c r="BK52" s="12">
        <f>'[1]JAN-REAJUSTE'!BK52</f>
        <v>0</v>
      </c>
      <c r="BL52" s="12">
        <f>'[1]JAN-REAJUSTE'!BL52</f>
        <v>0</v>
      </c>
      <c r="BM52" s="12">
        <f>'[1]JAN-REAJUSTE'!BM52</f>
        <v>0</v>
      </c>
      <c r="BN52" s="12">
        <f>'[1]JAN-REAJUSTE'!BN52</f>
        <v>0</v>
      </c>
      <c r="BO52" s="12">
        <f>'[1]JAN-REAJUSTE'!BO52</f>
        <v>0</v>
      </c>
      <c r="BP52" s="12">
        <f>'[1]JAN-REAJUSTE'!BP52</f>
        <v>0</v>
      </c>
      <c r="BQ52" s="12">
        <v>0</v>
      </c>
      <c r="BR52" s="12">
        <f t="shared" si="9"/>
        <v>9619.181968785042</v>
      </c>
      <c r="BS52" s="12">
        <f t="shared" si="14"/>
        <v>8525.1219687850407</v>
      </c>
      <c r="BT52" s="12">
        <f t="shared" si="23"/>
        <v>8525.1219687850407</v>
      </c>
      <c r="BU52" s="12">
        <f t="shared" si="24"/>
        <v>7748.341968785041</v>
      </c>
      <c r="BV52" s="13">
        <f t="shared" si="25"/>
        <v>1084.7678756299058</v>
      </c>
      <c r="BW52" s="13">
        <f t="shared" si="26"/>
        <v>2169.5357512598116</v>
      </c>
      <c r="BX52" s="13">
        <f t="shared" si="10"/>
        <v>8534.4140931551356</v>
      </c>
      <c r="BY52" s="14">
        <f t="shared" si="11"/>
        <v>1477.6038756176622</v>
      </c>
    </row>
    <row r="53" spans="1:77" x14ac:dyDescent="0.25">
      <c r="A53" s="9" t="s">
        <v>79</v>
      </c>
      <c r="B53" s="10">
        <v>4575501</v>
      </c>
      <c r="C53" s="10" t="s">
        <v>170</v>
      </c>
      <c r="D53" s="10" t="s">
        <v>81</v>
      </c>
      <c r="E53" s="10" t="s">
        <v>82</v>
      </c>
      <c r="F53" s="10" t="s">
        <v>83</v>
      </c>
      <c r="G53" s="10" t="s">
        <v>117</v>
      </c>
      <c r="H53" s="10" t="s">
        <v>85</v>
      </c>
      <c r="I53" s="10" t="s">
        <v>79</v>
      </c>
      <c r="J53" s="10" t="s">
        <v>87</v>
      </c>
      <c r="K53" s="10" t="s">
        <v>121</v>
      </c>
      <c r="L53" s="10">
        <v>13</v>
      </c>
      <c r="M53" s="10">
        <v>240</v>
      </c>
      <c r="N53" s="10">
        <v>139137</v>
      </c>
      <c r="O53" s="11">
        <v>36770</v>
      </c>
      <c r="P53" s="11">
        <v>28482</v>
      </c>
      <c r="Q53" s="10">
        <v>78800099300</v>
      </c>
      <c r="R53" s="10" t="s">
        <v>89</v>
      </c>
      <c r="S53" s="10">
        <v>22</v>
      </c>
      <c r="T53" s="10" t="s">
        <v>90</v>
      </c>
      <c r="U53" s="10" t="s">
        <v>91</v>
      </c>
      <c r="V53" s="10" t="s">
        <v>92</v>
      </c>
      <c r="W53" s="12">
        <f t="shared" si="20"/>
        <v>2079.8198485687794</v>
      </c>
      <c r="X53" s="12">
        <v>240</v>
      </c>
      <c r="Y53" s="12">
        <f>[1]REGRAS!$D$24</f>
        <v>2079.8198485687794</v>
      </c>
      <c r="Z53" s="12">
        <v>15</v>
      </c>
      <c r="AA53" s="12">
        <f t="shared" si="0"/>
        <v>311.97000000000003</v>
      </c>
      <c r="AB53" s="12">
        <v>22</v>
      </c>
      <c r="AC53" s="12">
        <f t="shared" si="21"/>
        <v>457.56</v>
      </c>
      <c r="AD53" s="12"/>
      <c r="AE53" s="12">
        <f t="shared" si="1"/>
        <v>0</v>
      </c>
      <c r="AF53" s="12"/>
      <c r="AG53" s="12">
        <f t="shared" si="2"/>
        <v>0</v>
      </c>
      <c r="AH53" s="12">
        <f>[1]REGRAS!$F$2*100</f>
        <v>100</v>
      </c>
      <c r="AI53" s="12">
        <f t="shared" si="3"/>
        <v>2079.8200000000002</v>
      </c>
      <c r="AJ53" s="12">
        <v>70</v>
      </c>
      <c r="AK53" s="12">
        <f t="shared" si="4"/>
        <v>1455.87</v>
      </c>
      <c r="AL53" s="12">
        <f>[1]REGRAS!$F$1*100</f>
        <v>40</v>
      </c>
      <c r="AM53" s="12">
        <f t="shared" si="5"/>
        <v>831.93</v>
      </c>
      <c r="AN53" s="12">
        <f>[1]REGRAS!$F$4*100</f>
        <v>100</v>
      </c>
      <c r="AO53" s="12">
        <f t="shared" si="6"/>
        <v>2079.8200000000002</v>
      </c>
      <c r="AP53" s="12">
        <v>113</v>
      </c>
      <c r="AQ53" s="12">
        <f t="shared" si="7"/>
        <v>875.45</v>
      </c>
      <c r="AR53" s="12">
        <v>0</v>
      </c>
      <c r="AS53" s="12">
        <f t="shared" si="8"/>
        <v>0</v>
      </c>
      <c r="AT53" s="12">
        <v>0</v>
      </c>
      <c r="AU53" s="12">
        <f t="shared" si="22"/>
        <v>0</v>
      </c>
      <c r="AV53" s="12">
        <v>0</v>
      </c>
      <c r="AW53" s="12">
        <f>IF([1]REGRAS!$P$2="SIM",ROUND(BS53/M53*1.25*AV53,2),0)</f>
        <v>0</v>
      </c>
      <c r="AX53" s="12">
        <f>IF([1]REGRAS!$P$1="SIM",'[1]JAN-REAJUSTE'!AX53,0)</f>
        <v>0</v>
      </c>
      <c r="AY53" s="12">
        <f>IF([1]REGRAS!$R$2="SIM",'[1]JAN-REAJUSTE'!AY53,0)</f>
        <v>0</v>
      </c>
      <c r="AZ53" s="12">
        <f>'[1]JAN-REAJUSTE'!AZ53</f>
        <v>0</v>
      </c>
      <c r="BA53" s="12">
        <f>'[1]JAN-REAJUSTE'!BA53</f>
        <v>0</v>
      </c>
      <c r="BB53" s="12">
        <f>'[1]JAN-REAJUSTE'!BB53</f>
        <v>0</v>
      </c>
      <c r="BC53" s="12">
        <f>'[1]JAN-REAJUSTE'!BC53</f>
        <v>0</v>
      </c>
      <c r="BD53" s="12">
        <f>'[1]JAN-REAJUSTE'!BD53</f>
        <v>0</v>
      </c>
      <c r="BE53" s="12">
        <f>'[1]JAN-REAJUSTE'!BE53</f>
        <v>0</v>
      </c>
      <c r="BF53" s="12">
        <f>'[1]JAN-REAJUSTE'!BF53</f>
        <v>0</v>
      </c>
      <c r="BG53" s="12">
        <f>'[1]JAN-REAJUSTE'!BG53</f>
        <v>0</v>
      </c>
      <c r="BH53" s="12">
        <f>'[1]JAN-REAJUSTE'!BH53</f>
        <v>0</v>
      </c>
      <c r="BI53" s="12">
        <f>IF([1]REGRAS!$R$1="SIM",'[1]JAN-REAJUSTE'!BI53,0)</f>
        <v>0</v>
      </c>
      <c r="BJ53" s="12">
        <f>'[1]JAN-REAJUSTE'!BJ53</f>
        <v>0</v>
      </c>
      <c r="BK53" s="12">
        <f>'[1]JAN-REAJUSTE'!BK53</f>
        <v>0</v>
      </c>
      <c r="BL53" s="12">
        <f>'[1]JAN-REAJUSTE'!BL53</f>
        <v>0</v>
      </c>
      <c r="BM53" s="12">
        <f>'[1]JAN-REAJUSTE'!BM53</f>
        <v>2233.4596379999998</v>
      </c>
      <c r="BN53" s="12">
        <f>'[1]JAN-REAJUSTE'!BN53</f>
        <v>0</v>
      </c>
      <c r="BO53" s="12">
        <f>'[1]JAN-REAJUSTE'!BO53</f>
        <v>0</v>
      </c>
      <c r="BP53" s="12">
        <f>'[1]JAN-REAJUSTE'!BP53</f>
        <v>0</v>
      </c>
      <c r="BQ53" s="12">
        <v>0</v>
      </c>
      <c r="BR53" s="12">
        <f t="shared" si="9"/>
        <v>12405.699486568778</v>
      </c>
      <c r="BS53" s="12">
        <f t="shared" si="14"/>
        <v>9296.7898485687801</v>
      </c>
      <c r="BT53" s="12">
        <f t="shared" si="23"/>
        <v>9296.7898485687801</v>
      </c>
      <c r="BU53" s="12">
        <f t="shared" si="24"/>
        <v>8464.8598485687799</v>
      </c>
      <c r="BV53" s="13">
        <f t="shared" si="25"/>
        <v>1185.0803787996292</v>
      </c>
      <c r="BW53" s="13">
        <f t="shared" si="26"/>
        <v>2370.1607575992584</v>
      </c>
      <c r="BX53" s="13">
        <f t="shared" si="10"/>
        <v>11220.619107769147</v>
      </c>
      <c r="BY53" s="14">
        <f t="shared" si="11"/>
        <v>2216.3102546365158</v>
      </c>
    </row>
    <row r="54" spans="1:77" x14ac:dyDescent="0.25">
      <c r="A54" s="9" t="s">
        <v>79</v>
      </c>
      <c r="B54" s="10">
        <v>4575701</v>
      </c>
      <c r="C54" s="10" t="s">
        <v>171</v>
      </c>
      <c r="D54" s="10" t="s">
        <v>81</v>
      </c>
      <c r="E54" s="10" t="s">
        <v>172</v>
      </c>
      <c r="F54" s="10" t="s">
        <v>83</v>
      </c>
      <c r="G54" s="10" t="s">
        <v>117</v>
      </c>
      <c r="H54" s="10" t="s">
        <v>85</v>
      </c>
      <c r="I54" s="10" t="s">
        <v>79</v>
      </c>
      <c r="J54" s="10" t="s">
        <v>87</v>
      </c>
      <c r="K54" s="10" t="s">
        <v>118</v>
      </c>
      <c r="L54" s="10">
        <v>12</v>
      </c>
      <c r="M54" s="10">
        <v>240</v>
      </c>
      <c r="N54" s="10">
        <v>136416</v>
      </c>
      <c r="O54" s="11">
        <v>36770</v>
      </c>
      <c r="P54" s="11">
        <v>21709</v>
      </c>
      <c r="Q54" s="10">
        <v>16384148315</v>
      </c>
      <c r="R54" s="10" t="s">
        <v>89</v>
      </c>
      <c r="S54" s="10">
        <v>22</v>
      </c>
      <c r="T54" s="10" t="s">
        <v>90</v>
      </c>
      <c r="U54" s="10" t="s">
        <v>91</v>
      </c>
      <c r="V54" s="10" t="s">
        <v>92</v>
      </c>
      <c r="W54" s="12">
        <f t="shared" si="20"/>
        <v>1980.780808160742</v>
      </c>
      <c r="X54" s="12">
        <v>240</v>
      </c>
      <c r="Y54" s="12">
        <f>[1]REGRAS!$C$29</f>
        <v>1980.780808160742</v>
      </c>
      <c r="Z54" s="12">
        <v>10</v>
      </c>
      <c r="AA54" s="12">
        <f t="shared" si="0"/>
        <v>198.08</v>
      </c>
      <c r="AB54" s="12">
        <v>22</v>
      </c>
      <c r="AC54" s="12">
        <f t="shared" si="21"/>
        <v>435.77</v>
      </c>
      <c r="AD54" s="12"/>
      <c r="AE54" s="12">
        <f t="shared" si="1"/>
        <v>0</v>
      </c>
      <c r="AF54" s="12"/>
      <c r="AG54" s="12">
        <f t="shared" si="2"/>
        <v>0</v>
      </c>
      <c r="AH54" s="12">
        <f>[1]REGRAS!$F$2*100</f>
        <v>100</v>
      </c>
      <c r="AI54" s="12">
        <f t="shared" si="3"/>
        <v>1980.78</v>
      </c>
      <c r="AJ54" s="12">
        <v>60</v>
      </c>
      <c r="AK54" s="12">
        <f t="shared" si="4"/>
        <v>1188.47</v>
      </c>
      <c r="AL54" s="12">
        <f>[1]REGRAS!$F$1*100</f>
        <v>40</v>
      </c>
      <c r="AM54" s="12">
        <f t="shared" si="5"/>
        <v>792.31</v>
      </c>
      <c r="AN54" s="12">
        <f>[1]REGRAS!$F$4*100</f>
        <v>100</v>
      </c>
      <c r="AO54" s="12">
        <f t="shared" si="6"/>
        <v>1980.78</v>
      </c>
      <c r="AP54" s="12">
        <v>0</v>
      </c>
      <c r="AQ54" s="12">
        <f t="shared" si="7"/>
        <v>0</v>
      </c>
      <c r="AR54" s="12">
        <v>0</v>
      </c>
      <c r="AS54" s="12">
        <f t="shared" si="8"/>
        <v>0</v>
      </c>
      <c r="AT54" s="12">
        <v>0</v>
      </c>
      <c r="AU54" s="12">
        <f t="shared" si="22"/>
        <v>0</v>
      </c>
      <c r="AV54" s="12">
        <v>0</v>
      </c>
      <c r="AW54" s="12">
        <f>IF([1]REGRAS!$P$2="SIM",ROUND(BS54/M54*1.25*AV54,2),0)</f>
        <v>0</v>
      </c>
      <c r="AX54" s="12">
        <f>IF([1]REGRAS!$P$1="SIM",'[1]JAN-REAJUSTE'!AX54,0)</f>
        <v>0</v>
      </c>
      <c r="AY54" s="12">
        <f>IF([1]REGRAS!$R$2="SIM",'[1]JAN-REAJUSTE'!AY54,0)</f>
        <v>0</v>
      </c>
      <c r="AZ54" s="12">
        <f>'[1]JAN-REAJUSTE'!AZ54</f>
        <v>0</v>
      </c>
      <c r="BA54" s="12">
        <f>'[1]JAN-REAJUSTE'!BA54</f>
        <v>2233.4596379999998</v>
      </c>
      <c r="BB54" s="12">
        <f>'[1]JAN-REAJUSTE'!BB54</f>
        <v>0</v>
      </c>
      <c r="BC54" s="12">
        <f>'[1]JAN-REAJUSTE'!BC54</f>
        <v>0</v>
      </c>
      <c r="BD54" s="12">
        <f>'[1]JAN-REAJUSTE'!BD54</f>
        <v>0</v>
      </c>
      <c r="BE54" s="12">
        <f>'[1]JAN-REAJUSTE'!BE54</f>
        <v>0</v>
      </c>
      <c r="BF54" s="12">
        <f>'[1]JAN-REAJUSTE'!BF54</f>
        <v>0</v>
      </c>
      <c r="BG54" s="12">
        <f>'[1]JAN-REAJUSTE'!BG54</f>
        <v>0</v>
      </c>
      <c r="BH54" s="12">
        <f>'[1]JAN-REAJUSTE'!BH54</f>
        <v>0</v>
      </c>
      <c r="BI54" s="12">
        <f>IF([1]REGRAS!$R$1="SIM",'[1]JAN-REAJUSTE'!BI54,0)</f>
        <v>7.807302</v>
      </c>
      <c r="BJ54" s="12">
        <f>'[1]JAN-REAJUSTE'!BJ54</f>
        <v>0</v>
      </c>
      <c r="BK54" s="12">
        <f>'[1]JAN-REAJUSTE'!BK54</f>
        <v>0</v>
      </c>
      <c r="BL54" s="12">
        <f>'[1]JAN-REAJUSTE'!BL54</f>
        <v>1786.7825210000001</v>
      </c>
      <c r="BM54" s="12">
        <f>'[1]JAN-REAJUSTE'!BM54</f>
        <v>0</v>
      </c>
      <c r="BN54" s="12">
        <f>'[1]JAN-REAJUSTE'!BN54</f>
        <v>0</v>
      </c>
      <c r="BO54" s="12">
        <f>'[1]JAN-REAJUSTE'!BO54</f>
        <v>0</v>
      </c>
      <c r="BP54" s="12">
        <f>'[1]JAN-REAJUSTE'!BP54</f>
        <v>0</v>
      </c>
      <c r="BQ54" s="12">
        <f>BV54</f>
        <v>1400.829884742504</v>
      </c>
      <c r="BR54" s="12">
        <f t="shared" si="9"/>
        <v>13985.850153903246</v>
      </c>
      <c r="BS54" s="12">
        <f t="shared" si="14"/>
        <v>10790.430446160741</v>
      </c>
      <c r="BT54" s="12">
        <f t="shared" si="23"/>
        <v>10790.430446160741</v>
      </c>
      <c r="BU54" s="12">
        <f t="shared" si="24"/>
        <v>10005.927748160742</v>
      </c>
      <c r="BV54" s="13">
        <f t="shared" si="25"/>
        <v>1400.829884742504</v>
      </c>
      <c r="BW54" s="13">
        <f t="shared" si="26"/>
        <v>2801.6597694850079</v>
      </c>
      <c r="BX54" s="13">
        <f t="shared" si="10"/>
        <v>12585.020269160741</v>
      </c>
      <c r="BY54" s="14">
        <f t="shared" si="11"/>
        <v>2591.5205740192041</v>
      </c>
    </row>
    <row r="55" spans="1:77" x14ac:dyDescent="0.25">
      <c r="A55" s="9" t="s">
        <v>79</v>
      </c>
      <c r="B55" s="10">
        <v>4575901</v>
      </c>
      <c r="C55" s="10" t="s">
        <v>173</v>
      </c>
      <c r="D55" s="10" t="s">
        <v>81</v>
      </c>
      <c r="E55" s="10" t="s">
        <v>174</v>
      </c>
      <c r="F55" s="10" t="s">
        <v>83</v>
      </c>
      <c r="G55" s="10" t="s">
        <v>117</v>
      </c>
      <c r="H55" s="10" t="s">
        <v>85</v>
      </c>
      <c r="I55" s="10" t="s">
        <v>79</v>
      </c>
      <c r="J55" s="10" t="s">
        <v>87</v>
      </c>
      <c r="K55" s="10" t="s">
        <v>121</v>
      </c>
      <c r="L55" s="10">
        <v>13</v>
      </c>
      <c r="M55" s="10">
        <v>240</v>
      </c>
      <c r="N55" s="10">
        <v>139137</v>
      </c>
      <c r="O55" s="11">
        <v>36752</v>
      </c>
      <c r="P55" s="11">
        <v>25452</v>
      </c>
      <c r="Q55" s="10">
        <v>41561309320</v>
      </c>
      <c r="R55" s="10" t="s">
        <v>89</v>
      </c>
      <c r="S55" s="10">
        <v>22</v>
      </c>
      <c r="T55" s="10" t="s">
        <v>97</v>
      </c>
      <c r="U55" s="10" t="s">
        <v>91</v>
      </c>
      <c r="V55" s="10" t="s">
        <v>92</v>
      </c>
      <c r="W55" s="12">
        <f t="shared" si="20"/>
        <v>2079.8198485687794</v>
      </c>
      <c r="X55" s="12">
        <v>240</v>
      </c>
      <c r="Y55" s="12">
        <f>[1]REGRAS!$D$24</f>
        <v>2079.8198485687794</v>
      </c>
      <c r="Z55" s="12">
        <v>15</v>
      </c>
      <c r="AA55" s="12">
        <f t="shared" si="0"/>
        <v>311.97000000000003</v>
      </c>
      <c r="AB55" s="12">
        <v>22</v>
      </c>
      <c r="AC55" s="12">
        <f t="shared" si="21"/>
        <v>457.56</v>
      </c>
      <c r="AD55" s="12"/>
      <c r="AE55" s="12">
        <f t="shared" si="1"/>
        <v>0</v>
      </c>
      <c r="AF55" s="12"/>
      <c r="AG55" s="12">
        <f t="shared" si="2"/>
        <v>0</v>
      </c>
      <c r="AH55" s="12">
        <f>[1]REGRAS!$F$2*100</f>
        <v>100</v>
      </c>
      <c r="AI55" s="12">
        <f t="shared" si="3"/>
        <v>2079.8200000000002</v>
      </c>
      <c r="AJ55" s="12">
        <v>60</v>
      </c>
      <c r="AK55" s="12">
        <f t="shared" si="4"/>
        <v>1247.8900000000001</v>
      </c>
      <c r="AL55" s="12">
        <f>[1]REGRAS!$F$1*100</f>
        <v>40</v>
      </c>
      <c r="AM55" s="12">
        <f t="shared" si="5"/>
        <v>831.93</v>
      </c>
      <c r="AN55" s="12">
        <f>[1]REGRAS!$F$4*100</f>
        <v>100</v>
      </c>
      <c r="AO55" s="12">
        <f t="shared" si="6"/>
        <v>2079.8200000000002</v>
      </c>
      <c r="AP55" s="12">
        <v>0</v>
      </c>
      <c r="AQ55" s="12">
        <f t="shared" si="7"/>
        <v>0</v>
      </c>
      <c r="AR55" s="12">
        <v>0</v>
      </c>
      <c r="AS55" s="12">
        <f t="shared" si="8"/>
        <v>0</v>
      </c>
      <c r="AT55" s="12">
        <v>0</v>
      </c>
      <c r="AU55" s="12">
        <f t="shared" si="22"/>
        <v>0</v>
      </c>
      <c r="AV55" s="12">
        <v>0</v>
      </c>
      <c r="AW55" s="12">
        <f>IF([1]REGRAS!$P$2="SIM",ROUND(BS55/M55*1.25*AV55,2),0)</f>
        <v>0</v>
      </c>
      <c r="AX55" s="12">
        <f>IF([1]REGRAS!$P$1="SIM",'[1]JAN-REAJUSTE'!AX55,0)</f>
        <v>0</v>
      </c>
      <c r="AY55" s="12">
        <f>IF([1]REGRAS!$R$2="SIM",'[1]JAN-REAJUSTE'!AY55,0)</f>
        <v>0</v>
      </c>
      <c r="AZ55" s="12">
        <f>'[1]JAN-REAJUSTE'!AZ55</f>
        <v>0</v>
      </c>
      <c r="BA55" s="12">
        <f>'[1]JAN-REAJUSTE'!BA55</f>
        <v>0</v>
      </c>
      <c r="BB55" s="12">
        <f>'[1]JAN-REAJUSTE'!BB55</f>
        <v>0</v>
      </c>
      <c r="BC55" s="12">
        <f>'[1]JAN-REAJUSTE'!BC55</f>
        <v>0</v>
      </c>
      <c r="BD55" s="12">
        <f>'[1]JAN-REAJUSTE'!BD55</f>
        <v>0</v>
      </c>
      <c r="BE55" s="12">
        <f>'[1]JAN-REAJUSTE'!BE55</f>
        <v>0</v>
      </c>
      <c r="BF55" s="12">
        <f>'[1]JAN-REAJUSTE'!BF55</f>
        <v>0</v>
      </c>
      <c r="BG55" s="12">
        <f>'[1]JAN-REAJUSTE'!BG55</f>
        <v>0</v>
      </c>
      <c r="BH55" s="12">
        <f>'[1]JAN-REAJUSTE'!BH55</f>
        <v>0</v>
      </c>
      <c r="BI55" s="12">
        <f>IF([1]REGRAS!$R$1="SIM",'[1]JAN-REAJUSTE'!BI55,0)</f>
        <v>0</v>
      </c>
      <c r="BJ55" s="12">
        <f>'[1]JAN-REAJUSTE'!BJ55</f>
        <v>0</v>
      </c>
      <c r="BK55" s="12">
        <f>'[1]JAN-REAJUSTE'!BK55</f>
        <v>0</v>
      </c>
      <c r="BL55" s="12">
        <f>'[1]JAN-REAJUSTE'!BL55</f>
        <v>0</v>
      </c>
      <c r="BM55" s="12">
        <f>'[1]JAN-REAJUSTE'!BM55</f>
        <v>0</v>
      </c>
      <c r="BN55" s="12">
        <f>'[1]JAN-REAJUSTE'!BN55</f>
        <v>0</v>
      </c>
      <c r="BO55" s="12">
        <f>'[1]JAN-REAJUSTE'!BO55</f>
        <v>0</v>
      </c>
      <c r="BP55" s="12">
        <f>'[1]JAN-REAJUSTE'!BP55</f>
        <v>0</v>
      </c>
      <c r="BQ55" s="12">
        <v>0</v>
      </c>
      <c r="BR55" s="12">
        <f t="shared" si="9"/>
        <v>9088.8098485687806</v>
      </c>
      <c r="BS55" s="12">
        <f t="shared" si="14"/>
        <v>9088.8098485687806</v>
      </c>
      <c r="BT55" s="12">
        <f t="shared" si="23"/>
        <v>9088.8098485687806</v>
      </c>
      <c r="BU55" s="12">
        <f t="shared" si="24"/>
        <v>8256.8798485687803</v>
      </c>
      <c r="BV55" s="13">
        <f t="shared" si="25"/>
        <v>1155.9631787996293</v>
      </c>
      <c r="BW55" s="13">
        <f t="shared" si="26"/>
        <v>2311.9263575992586</v>
      </c>
      <c r="BX55" s="13">
        <f t="shared" si="10"/>
        <v>7932.846669769151</v>
      </c>
      <c r="BY55" s="14">
        <f t="shared" si="11"/>
        <v>1312.1728341865164</v>
      </c>
    </row>
    <row r="56" spans="1:77" x14ac:dyDescent="0.25">
      <c r="A56" s="9" t="s">
        <v>79</v>
      </c>
      <c r="B56" s="10">
        <v>4576101</v>
      </c>
      <c r="C56" s="10" t="s">
        <v>175</v>
      </c>
      <c r="D56" s="10" t="s">
        <v>81</v>
      </c>
      <c r="E56" s="10" t="s">
        <v>149</v>
      </c>
      <c r="F56" s="10" t="s">
        <v>83</v>
      </c>
      <c r="G56" s="10" t="s">
        <v>117</v>
      </c>
      <c r="H56" s="10" t="s">
        <v>85</v>
      </c>
      <c r="I56" s="10" t="s">
        <v>79</v>
      </c>
      <c r="J56" s="10" t="s">
        <v>87</v>
      </c>
      <c r="K56" s="10" t="s">
        <v>121</v>
      </c>
      <c r="L56" s="10">
        <v>13</v>
      </c>
      <c r="M56" s="10">
        <v>240</v>
      </c>
      <c r="N56" s="10">
        <v>139137</v>
      </c>
      <c r="O56" s="11">
        <v>36770</v>
      </c>
      <c r="P56" s="11">
        <v>26150</v>
      </c>
      <c r="Q56" s="10">
        <v>78428254320</v>
      </c>
      <c r="R56" s="10" t="s">
        <v>89</v>
      </c>
      <c r="S56" s="10">
        <v>22</v>
      </c>
      <c r="T56" s="10" t="s">
        <v>90</v>
      </c>
      <c r="U56" s="10" t="s">
        <v>91</v>
      </c>
      <c r="V56" s="10" t="s">
        <v>92</v>
      </c>
      <c r="W56" s="12">
        <f t="shared" si="20"/>
        <v>2079.8198485687794</v>
      </c>
      <c r="X56" s="12">
        <v>240</v>
      </c>
      <c r="Y56" s="12">
        <f>[1]REGRAS!$D$24</f>
        <v>2079.8198485687794</v>
      </c>
      <c r="Z56" s="12">
        <v>0</v>
      </c>
      <c r="AA56" s="12">
        <f t="shared" si="0"/>
        <v>0</v>
      </c>
      <c r="AB56" s="12">
        <v>22</v>
      </c>
      <c r="AC56" s="12">
        <f t="shared" si="21"/>
        <v>457.56</v>
      </c>
      <c r="AD56" s="12"/>
      <c r="AE56" s="12">
        <f t="shared" si="1"/>
        <v>0</v>
      </c>
      <c r="AF56" s="12"/>
      <c r="AG56" s="12">
        <f t="shared" si="2"/>
        <v>0</v>
      </c>
      <c r="AH56" s="12">
        <f>[1]REGRAS!$F$2*100</f>
        <v>100</v>
      </c>
      <c r="AI56" s="12">
        <f t="shared" si="3"/>
        <v>2079.8200000000002</v>
      </c>
      <c r="AJ56" s="12">
        <v>70</v>
      </c>
      <c r="AK56" s="12">
        <f t="shared" si="4"/>
        <v>1455.87</v>
      </c>
      <c r="AL56" s="12">
        <f>[1]REGRAS!$F$1*100</f>
        <v>40</v>
      </c>
      <c r="AM56" s="12">
        <f t="shared" si="5"/>
        <v>831.93</v>
      </c>
      <c r="AN56" s="12">
        <f>[1]REGRAS!$F$4*100</f>
        <v>100</v>
      </c>
      <c r="AO56" s="12">
        <f t="shared" si="6"/>
        <v>2079.8200000000002</v>
      </c>
      <c r="AP56" s="12">
        <v>0</v>
      </c>
      <c r="AQ56" s="12">
        <f t="shared" si="7"/>
        <v>0</v>
      </c>
      <c r="AR56" s="12">
        <v>0</v>
      </c>
      <c r="AS56" s="12">
        <f t="shared" si="8"/>
        <v>0</v>
      </c>
      <c r="AT56" s="12">
        <v>0</v>
      </c>
      <c r="AU56" s="12">
        <f t="shared" si="22"/>
        <v>0</v>
      </c>
      <c r="AV56" s="12">
        <v>0</v>
      </c>
      <c r="AW56" s="12">
        <f>IF([1]REGRAS!$P$2="SIM",ROUND(BS56/M56*1.25*AV56,2),0)</f>
        <v>0</v>
      </c>
      <c r="AX56" s="12">
        <f>IF([1]REGRAS!$P$1="SIM",'[1]JAN-REAJUSTE'!AX56,0)</f>
        <v>0</v>
      </c>
      <c r="AY56" s="12">
        <f>IF([1]REGRAS!$R$2="SIM",'[1]JAN-REAJUSTE'!AY56,0)</f>
        <v>0</v>
      </c>
      <c r="AZ56" s="12">
        <f>'[1]JAN-REAJUSTE'!AZ56</f>
        <v>0</v>
      </c>
      <c r="BA56" s="12">
        <f>'[1]JAN-REAJUSTE'!BA56</f>
        <v>0</v>
      </c>
      <c r="BB56" s="12">
        <f>'[1]JAN-REAJUSTE'!BB56</f>
        <v>0</v>
      </c>
      <c r="BC56" s="12">
        <f>'[1]JAN-REAJUSTE'!BC56</f>
        <v>0</v>
      </c>
      <c r="BD56" s="12">
        <f>'[1]JAN-REAJUSTE'!BD56</f>
        <v>0</v>
      </c>
      <c r="BE56" s="12">
        <f>'[1]JAN-REAJUSTE'!BE56</f>
        <v>3350.1788780000002</v>
      </c>
      <c r="BF56" s="12">
        <f>'[1]JAN-REAJUSTE'!BF56</f>
        <v>0</v>
      </c>
      <c r="BG56" s="12">
        <f>'[1]JAN-REAJUSTE'!BG56</f>
        <v>0</v>
      </c>
      <c r="BH56" s="12">
        <f>'[1]JAN-REAJUSTE'!BH56</f>
        <v>0</v>
      </c>
      <c r="BI56" s="12">
        <f>IF([1]REGRAS!$R$1="SIM",'[1]JAN-REAJUSTE'!BI56,0)</f>
        <v>19.899099</v>
      </c>
      <c r="BJ56" s="12">
        <f>'[1]JAN-REAJUSTE'!BJ56</f>
        <v>0</v>
      </c>
      <c r="BK56" s="12">
        <f>'[1]JAN-REAJUSTE'!BK56</f>
        <v>0</v>
      </c>
      <c r="BL56" s="12">
        <f>'[1]JAN-REAJUSTE'!BL56</f>
        <v>0</v>
      </c>
      <c r="BM56" s="12">
        <f>'[1]JAN-REAJUSTE'!BM56</f>
        <v>0</v>
      </c>
      <c r="BN56" s="12">
        <f>'[1]JAN-REAJUSTE'!BN56</f>
        <v>0</v>
      </c>
      <c r="BO56" s="12">
        <f>'[1]JAN-REAJUSTE'!BO56</f>
        <v>0</v>
      </c>
      <c r="BP56" s="12">
        <f>'[1]JAN-REAJUSTE'!BP56</f>
        <v>0</v>
      </c>
      <c r="BQ56" s="12">
        <v>0</v>
      </c>
      <c r="BR56" s="12">
        <f t="shared" si="9"/>
        <v>12354.897825568778</v>
      </c>
      <c r="BS56" s="12">
        <f t="shared" si="14"/>
        <v>12334.99872656878</v>
      </c>
      <c r="BT56" s="12">
        <f t="shared" si="23"/>
        <v>12334.99872656878</v>
      </c>
      <c r="BU56" s="12">
        <f t="shared" si="24"/>
        <v>11522.967825568778</v>
      </c>
      <c r="BV56" s="13">
        <f t="shared" si="25"/>
        <v>1613.2154955796291</v>
      </c>
      <c r="BW56" s="13">
        <f t="shared" si="26"/>
        <v>3226.4309911592582</v>
      </c>
      <c r="BX56" s="13">
        <f t="shared" si="10"/>
        <v>10741.682329989149</v>
      </c>
      <c r="BY56" s="14">
        <f t="shared" si="11"/>
        <v>2084.6026407470163</v>
      </c>
    </row>
    <row r="57" spans="1:77" x14ac:dyDescent="0.25">
      <c r="A57" s="9" t="s">
        <v>79</v>
      </c>
      <c r="B57" s="10">
        <v>4576301</v>
      </c>
      <c r="C57" s="10" t="s">
        <v>176</v>
      </c>
      <c r="D57" s="10" t="s">
        <v>81</v>
      </c>
      <c r="E57" s="10" t="s">
        <v>124</v>
      </c>
      <c r="F57" s="10" t="s">
        <v>83</v>
      </c>
      <c r="G57" s="10" t="s">
        <v>117</v>
      </c>
      <c r="H57" s="10" t="s">
        <v>85</v>
      </c>
      <c r="I57" s="10" t="s">
        <v>79</v>
      </c>
      <c r="J57" s="10" t="s">
        <v>87</v>
      </c>
      <c r="K57" s="10" t="s">
        <v>121</v>
      </c>
      <c r="L57" s="10">
        <v>13</v>
      </c>
      <c r="M57" s="10">
        <v>240</v>
      </c>
      <c r="N57" s="10">
        <v>139137</v>
      </c>
      <c r="O57" s="11">
        <v>36770</v>
      </c>
      <c r="P57" s="11">
        <v>27612</v>
      </c>
      <c r="Q57" s="10">
        <v>55514081320</v>
      </c>
      <c r="R57" s="10" t="s">
        <v>89</v>
      </c>
      <c r="S57" s="10">
        <v>22</v>
      </c>
      <c r="T57" s="10" t="s">
        <v>90</v>
      </c>
      <c r="U57" s="10" t="s">
        <v>91</v>
      </c>
      <c r="V57" s="10" t="s">
        <v>92</v>
      </c>
      <c r="W57" s="12">
        <f t="shared" si="20"/>
        <v>2079.8198485687794</v>
      </c>
      <c r="X57" s="12">
        <v>240</v>
      </c>
      <c r="Y57" s="12">
        <f>[1]REGRAS!$D$24</f>
        <v>2079.8198485687794</v>
      </c>
      <c r="Z57" s="12">
        <v>0</v>
      </c>
      <c r="AA57" s="12">
        <f t="shared" si="0"/>
        <v>0</v>
      </c>
      <c r="AB57" s="12">
        <v>22</v>
      </c>
      <c r="AC57" s="12">
        <f t="shared" si="21"/>
        <v>457.56</v>
      </c>
      <c r="AD57" s="12"/>
      <c r="AE57" s="12">
        <f t="shared" si="1"/>
        <v>0</v>
      </c>
      <c r="AF57" s="12"/>
      <c r="AG57" s="12">
        <f t="shared" si="2"/>
        <v>0</v>
      </c>
      <c r="AH57" s="12">
        <f>[1]REGRAS!$F$2*100</f>
        <v>100</v>
      </c>
      <c r="AI57" s="12">
        <f t="shared" si="3"/>
        <v>2079.8200000000002</v>
      </c>
      <c r="AJ57" s="12">
        <v>25</v>
      </c>
      <c r="AK57" s="12">
        <f t="shared" si="4"/>
        <v>519.95000000000005</v>
      </c>
      <c r="AL57" s="12">
        <f>[1]REGRAS!$F$1*100</f>
        <v>40</v>
      </c>
      <c r="AM57" s="12">
        <f t="shared" si="5"/>
        <v>831.93</v>
      </c>
      <c r="AN57" s="12">
        <f>[1]REGRAS!$F$4*100</f>
        <v>100</v>
      </c>
      <c r="AO57" s="12">
        <f t="shared" si="6"/>
        <v>2079.8200000000002</v>
      </c>
      <c r="AP57" s="12">
        <v>39</v>
      </c>
      <c r="AQ57" s="12">
        <f t="shared" si="7"/>
        <v>261.58999999999997</v>
      </c>
      <c r="AR57" s="12">
        <v>20</v>
      </c>
      <c r="AS57" s="12">
        <f t="shared" si="8"/>
        <v>1006.11</v>
      </c>
      <c r="AT57" s="12">
        <v>0</v>
      </c>
      <c r="AU57" s="12">
        <f t="shared" si="22"/>
        <v>0</v>
      </c>
      <c r="AV57" s="12">
        <v>0</v>
      </c>
      <c r="AW57" s="12">
        <f>IF([1]REGRAS!$P$2="SIM",ROUND(BS57/M57*1.25*AV57,2),0)</f>
        <v>0</v>
      </c>
      <c r="AX57" s="12">
        <f>IF([1]REGRAS!$P$1="SIM",'[1]JAN-REAJUSTE'!AX57,0)</f>
        <v>0</v>
      </c>
      <c r="AY57" s="12">
        <f>IF([1]REGRAS!$R$2="SIM",'[1]JAN-REAJUSTE'!AY57,0)</f>
        <v>0</v>
      </c>
      <c r="AZ57" s="12">
        <f>'[1]JAN-REAJUSTE'!AZ57</f>
        <v>0</v>
      </c>
      <c r="BA57" s="12">
        <f>'[1]JAN-REAJUSTE'!BA57</f>
        <v>0</v>
      </c>
      <c r="BB57" s="12">
        <f>'[1]JAN-REAJUSTE'!BB57</f>
        <v>0</v>
      </c>
      <c r="BC57" s="12">
        <f>'[1]JAN-REAJUSTE'!BC57</f>
        <v>0</v>
      </c>
      <c r="BD57" s="12">
        <f>'[1]JAN-REAJUSTE'!BD57</f>
        <v>0</v>
      </c>
      <c r="BE57" s="12">
        <f>'[1]JAN-REAJUSTE'!BE57</f>
        <v>0</v>
      </c>
      <c r="BF57" s="12">
        <f>'[1]JAN-REAJUSTE'!BF57</f>
        <v>0</v>
      </c>
      <c r="BG57" s="12">
        <f>'[1]JAN-REAJUSTE'!BG57</f>
        <v>0</v>
      </c>
      <c r="BH57" s="12">
        <f>'[1]JAN-REAJUSTE'!BH57</f>
        <v>0</v>
      </c>
      <c r="BI57" s="12">
        <f>IF([1]REGRAS!$R$1="SIM",'[1]JAN-REAJUSTE'!BI57,0)</f>
        <v>0</v>
      </c>
      <c r="BJ57" s="12">
        <f>'[1]JAN-REAJUSTE'!BJ57</f>
        <v>0</v>
      </c>
      <c r="BK57" s="12">
        <f>'[1]JAN-REAJUSTE'!BK57</f>
        <v>0</v>
      </c>
      <c r="BL57" s="12">
        <f>'[1]JAN-REAJUSTE'!BL57</f>
        <v>0</v>
      </c>
      <c r="BM57" s="12">
        <f>'[1]JAN-REAJUSTE'!BM57</f>
        <v>0</v>
      </c>
      <c r="BN57" s="12">
        <f>'[1]JAN-REAJUSTE'!BN57</f>
        <v>0</v>
      </c>
      <c r="BO57" s="12">
        <f>'[1]JAN-REAJUSTE'!BO57</f>
        <v>0</v>
      </c>
      <c r="BP57" s="12">
        <f>'[1]JAN-REAJUSTE'!BP57</f>
        <v>0</v>
      </c>
      <c r="BQ57" s="12">
        <v>0</v>
      </c>
      <c r="BR57" s="12">
        <f t="shared" si="9"/>
        <v>9316.5998485687815</v>
      </c>
      <c r="BS57" s="12">
        <f t="shared" si="14"/>
        <v>8048.8998485687807</v>
      </c>
      <c r="BT57" s="12">
        <f t="shared" si="23"/>
        <v>8048.8998485687807</v>
      </c>
      <c r="BU57" s="12">
        <f t="shared" si="24"/>
        <v>7216.9698485687804</v>
      </c>
      <c r="BV57" s="13">
        <f t="shared" si="25"/>
        <v>1010.3757787996293</v>
      </c>
      <c r="BW57" s="13">
        <f t="shared" si="26"/>
        <v>2020.7515575992586</v>
      </c>
      <c r="BX57" s="13">
        <f t="shared" si="10"/>
        <v>8306.2240697691523</v>
      </c>
      <c r="BY57" s="14">
        <f t="shared" si="11"/>
        <v>1414.8516191865169</v>
      </c>
    </row>
    <row r="58" spans="1:77" x14ac:dyDescent="0.25">
      <c r="A58" s="9" t="s">
        <v>79</v>
      </c>
      <c r="B58" s="10">
        <v>4578301</v>
      </c>
      <c r="C58" s="10" t="s">
        <v>177</v>
      </c>
      <c r="D58" s="10" t="s">
        <v>81</v>
      </c>
      <c r="E58" s="10" t="s">
        <v>116</v>
      </c>
      <c r="F58" s="10" t="s">
        <v>83</v>
      </c>
      <c r="G58" s="10" t="s">
        <v>117</v>
      </c>
      <c r="H58" s="10" t="s">
        <v>85</v>
      </c>
      <c r="I58" s="10" t="s">
        <v>79</v>
      </c>
      <c r="J58" s="10" t="s">
        <v>87</v>
      </c>
      <c r="K58" s="10" t="s">
        <v>121</v>
      </c>
      <c r="L58" s="10">
        <v>13</v>
      </c>
      <c r="M58" s="10">
        <v>240</v>
      </c>
      <c r="N58" s="10">
        <v>139137</v>
      </c>
      <c r="O58" s="11">
        <v>36770</v>
      </c>
      <c r="P58" s="11">
        <v>27394</v>
      </c>
      <c r="Q58" s="10">
        <v>46385452387</v>
      </c>
      <c r="R58" s="10" t="s">
        <v>89</v>
      </c>
      <c r="S58" s="10">
        <v>22</v>
      </c>
      <c r="T58" s="10" t="s">
        <v>90</v>
      </c>
      <c r="U58" s="10" t="s">
        <v>91</v>
      </c>
      <c r="V58" s="10" t="s">
        <v>92</v>
      </c>
      <c r="W58" s="12">
        <f t="shared" si="20"/>
        <v>2079.8198485687794</v>
      </c>
      <c r="X58" s="12">
        <v>240</v>
      </c>
      <c r="Y58" s="12">
        <f>[1]REGRAS!$D$24</f>
        <v>2079.8198485687794</v>
      </c>
      <c r="Z58" s="12">
        <v>15</v>
      </c>
      <c r="AA58" s="12">
        <f t="shared" si="0"/>
        <v>311.97000000000003</v>
      </c>
      <c r="AB58" s="12">
        <v>21</v>
      </c>
      <c r="AC58" s="12">
        <f t="shared" si="21"/>
        <v>436.76</v>
      </c>
      <c r="AD58" s="12"/>
      <c r="AE58" s="12">
        <f t="shared" si="1"/>
        <v>0</v>
      </c>
      <c r="AF58" s="12"/>
      <c r="AG58" s="12">
        <f t="shared" si="2"/>
        <v>0</v>
      </c>
      <c r="AH58" s="12">
        <f>[1]REGRAS!$F$2*100</f>
        <v>100</v>
      </c>
      <c r="AI58" s="12">
        <f t="shared" si="3"/>
        <v>2079.8200000000002</v>
      </c>
      <c r="AJ58" s="12">
        <v>25</v>
      </c>
      <c r="AK58" s="12">
        <f t="shared" si="4"/>
        <v>519.95000000000005</v>
      </c>
      <c r="AL58" s="12">
        <f>[1]REGRAS!$F$1*100</f>
        <v>40</v>
      </c>
      <c r="AM58" s="12">
        <f t="shared" si="5"/>
        <v>831.93</v>
      </c>
      <c r="AN58" s="12">
        <f>[1]REGRAS!$F$4*100</f>
        <v>100</v>
      </c>
      <c r="AO58" s="12">
        <f t="shared" si="6"/>
        <v>2079.8200000000002</v>
      </c>
      <c r="AP58" s="12">
        <v>153</v>
      </c>
      <c r="AQ58" s="12">
        <f t="shared" si="7"/>
        <v>1063.3599999999999</v>
      </c>
      <c r="AR58" s="12">
        <v>0</v>
      </c>
      <c r="AS58" s="12">
        <f t="shared" si="8"/>
        <v>0</v>
      </c>
      <c r="AT58" s="12">
        <v>0</v>
      </c>
      <c r="AU58" s="12">
        <f t="shared" si="22"/>
        <v>0</v>
      </c>
      <c r="AV58" s="12">
        <v>0</v>
      </c>
      <c r="AW58" s="12">
        <f>IF([1]REGRAS!$P$2="SIM",ROUND(BS58/M58*1.25*AV58,2),0)</f>
        <v>0</v>
      </c>
      <c r="AX58" s="12">
        <f>IF([1]REGRAS!$P$1="SIM",'[1]JAN-REAJUSTE'!AX58,0)</f>
        <v>0</v>
      </c>
      <c r="AY58" s="12">
        <f>IF([1]REGRAS!$R$2="SIM",'[1]JAN-REAJUSTE'!AY58,0)</f>
        <v>0</v>
      </c>
      <c r="AZ58" s="12">
        <f>'[1]JAN-REAJUSTE'!AZ58</f>
        <v>0</v>
      </c>
      <c r="BA58" s="12">
        <f>'[1]JAN-REAJUSTE'!BA58</f>
        <v>0</v>
      </c>
      <c r="BB58" s="12">
        <f>'[1]JAN-REAJUSTE'!BB58</f>
        <v>0</v>
      </c>
      <c r="BC58" s="12">
        <f>'[1]JAN-REAJUSTE'!BC58</f>
        <v>0</v>
      </c>
      <c r="BD58" s="12">
        <f>'[1]JAN-REAJUSTE'!BD58</f>
        <v>0</v>
      </c>
      <c r="BE58" s="12">
        <f>'[1]JAN-REAJUSTE'!BE58</f>
        <v>0</v>
      </c>
      <c r="BF58" s="12">
        <f>'[1]JAN-REAJUSTE'!BF58</f>
        <v>0</v>
      </c>
      <c r="BG58" s="12">
        <f>'[1]JAN-REAJUSTE'!BG58</f>
        <v>0</v>
      </c>
      <c r="BH58" s="12">
        <f>'[1]JAN-REAJUSTE'!BH58</f>
        <v>0</v>
      </c>
      <c r="BI58" s="12">
        <f>IF([1]REGRAS!$R$1="SIM",'[1]JAN-REAJUSTE'!BI58,0)</f>
        <v>0</v>
      </c>
      <c r="BJ58" s="12">
        <f>'[1]JAN-REAJUSTE'!BJ58</f>
        <v>0</v>
      </c>
      <c r="BK58" s="12">
        <f>'[1]JAN-REAJUSTE'!BK58</f>
        <v>0</v>
      </c>
      <c r="BL58" s="12">
        <f>'[1]JAN-REAJUSTE'!BL58</f>
        <v>0</v>
      </c>
      <c r="BM58" s="12">
        <f>'[1]JAN-REAJUSTE'!BM58</f>
        <v>0</v>
      </c>
      <c r="BN58" s="12">
        <f>'[1]JAN-REAJUSTE'!BN58</f>
        <v>0</v>
      </c>
      <c r="BO58" s="12">
        <f>'[1]JAN-REAJUSTE'!BO58</f>
        <v>0</v>
      </c>
      <c r="BP58" s="12">
        <f>'[1]JAN-REAJUSTE'!BP58</f>
        <v>0</v>
      </c>
      <c r="BQ58" s="12">
        <v>0</v>
      </c>
      <c r="BR58" s="12">
        <f t="shared" si="9"/>
        <v>9403.4298485687814</v>
      </c>
      <c r="BS58" s="12">
        <f t="shared" si="14"/>
        <v>8340.0698485687808</v>
      </c>
      <c r="BT58" s="12">
        <f t="shared" si="23"/>
        <v>8340.0698485687808</v>
      </c>
      <c r="BU58" s="12">
        <f t="shared" si="24"/>
        <v>7508.1398485687805</v>
      </c>
      <c r="BV58" s="13">
        <f t="shared" si="25"/>
        <v>1051.1395787996294</v>
      </c>
      <c r="BW58" s="13">
        <f t="shared" si="26"/>
        <v>2102.2791575992587</v>
      </c>
      <c r="BX58" s="13">
        <f t="shared" si="10"/>
        <v>8352.2902697691516</v>
      </c>
      <c r="BY58" s="14">
        <f t="shared" si="11"/>
        <v>1427.5198241865169</v>
      </c>
    </row>
    <row r="59" spans="1:77" x14ac:dyDescent="0.25">
      <c r="A59" s="9" t="s">
        <v>79</v>
      </c>
      <c r="B59" s="10">
        <v>4606902</v>
      </c>
      <c r="C59" s="10" t="s">
        <v>178</v>
      </c>
      <c r="D59" s="10" t="s">
        <v>81</v>
      </c>
      <c r="E59" s="10" t="s">
        <v>179</v>
      </c>
      <c r="F59" s="10" t="s">
        <v>83</v>
      </c>
      <c r="G59" s="10" t="s">
        <v>117</v>
      </c>
      <c r="H59" s="10" t="s">
        <v>85</v>
      </c>
      <c r="I59" s="10" t="s">
        <v>79</v>
      </c>
      <c r="J59" s="10" t="s">
        <v>87</v>
      </c>
      <c r="K59" s="10" t="s">
        <v>118</v>
      </c>
      <c r="L59" s="10">
        <v>10</v>
      </c>
      <c r="M59" s="10">
        <v>240</v>
      </c>
      <c r="N59" s="10">
        <v>131116</v>
      </c>
      <c r="O59" s="11">
        <v>37431</v>
      </c>
      <c r="P59" s="11">
        <v>28075</v>
      </c>
      <c r="Q59" s="10">
        <v>76475379387</v>
      </c>
      <c r="R59" s="10" t="s">
        <v>89</v>
      </c>
      <c r="S59" s="10">
        <v>22</v>
      </c>
      <c r="T59" s="10" t="s">
        <v>90</v>
      </c>
      <c r="U59" s="10" t="s">
        <v>91</v>
      </c>
      <c r="V59" s="10" t="s">
        <v>92</v>
      </c>
      <c r="W59" s="12">
        <f t="shared" si="20"/>
        <v>1903.8646752794521</v>
      </c>
      <c r="X59" s="12">
        <v>240</v>
      </c>
      <c r="Y59" s="12">
        <f>[1]REGRAS!$C$27</f>
        <v>1903.8646752794521</v>
      </c>
      <c r="Z59" s="12">
        <v>15</v>
      </c>
      <c r="AA59" s="12">
        <f t="shared" si="0"/>
        <v>285.58</v>
      </c>
      <c r="AB59" s="12">
        <v>20</v>
      </c>
      <c r="AC59" s="12">
        <f t="shared" si="21"/>
        <v>380.77</v>
      </c>
      <c r="AD59" s="12"/>
      <c r="AE59" s="12">
        <f t="shared" si="1"/>
        <v>0</v>
      </c>
      <c r="AF59" s="12"/>
      <c r="AG59" s="12">
        <f t="shared" si="2"/>
        <v>0</v>
      </c>
      <c r="AH59" s="12">
        <f>[1]REGRAS!$F$2*100</f>
        <v>100</v>
      </c>
      <c r="AI59" s="12">
        <f t="shared" si="3"/>
        <v>1903.86</v>
      </c>
      <c r="AJ59" s="12">
        <v>25</v>
      </c>
      <c r="AK59" s="12">
        <f t="shared" si="4"/>
        <v>475.97</v>
      </c>
      <c r="AL59" s="12">
        <f>[1]REGRAS!$F$1*100</f>
        <v>40</v>
      </c>
      <c r="AM59" s="12">
        <f t="shared" si="5"/>
        <v>761.55</v>
      </c>
      <c r="AN59" s="12">
        <f>[1]REGRAS!$F$4*100</f>
        <v>100</v>
      </c>
      <c r="AO59" s="12">
        <f t="shared" si="6"/>
        <v>1903.86</v>
      </c>
      <c r="AP59" s="12">
        <v>148</v>
      </c>
      <c r="AQ59" s="12">
        <f t="shared" si="7"/>
        <v>1427.04</v>
      </c>
      <c r="AR59" s="12">
        <v>0</v>
      </c>
      <c r="AS59" s="12">
        <f t="shared" si="8"/>
        <v>0</v>
      </c>
      <c r="AT59" s="12">
        <v>0</v>
      </c>
      <c r="AU59" s="12">
        <f t="shared" si="22"/>
        <v>0</v>
      </c>
      <c r="AV59" s="12">
        <v>0</v>
      </c>
      <c r="AW59" s="12">
        <f>IF([1]REGRAS!$P$2="SIM",ROUND(BS59/M59*1.25*AV59,2),0)</f>
        <v>0</v>
      </c>
      <c r="AX59" s="12">
        <f>IF([1]REGRAS!$P$1="SIM",'[1]JAN-REAJUSTE'!AX59,0)</f>
        <v>0</v>
      </c>
      <c r="AY59" s="12">
        <f>IF([1]REGRAS!$R$2="SIM",'[1]JAN-REAJUSTE'!AY59,0)</f>
        <v>0</v>
      </c>
      <c r="AZ59" s="12">
        <f>'[1]JAN-REAJUSTE'!AZ59</f>
        <v>0</v>
      </c>
      <c r="BA59" s="12">
        <f>'[1]JAN-REAJUSTE'!BA59</f>
        <v>0</v>
      </c>
      <c r="BB59" s="12">
        <f>'[1]JAN-REAJUSTE'!BB59</f>
        <v>0</v>
      </c>
      <c r="BC59" s="12">
        <f>'[1]JAN-REAJUSTE'!BC59</f>
        <v>0</v>
      </c>
      <c r="BD59" s="12">
        <f>'[1]JAN-REAJUSTE'!BD59</f>
        <v>3955.1389930000005</v>
      </c>
      <c r="BE59" s="12">
        <f>'[1]JAN-REAJUSTE'!BE59</f>
        <v>0</v>
      </c>
      <c r="BF59" s="12">
        <f>'[1]JAN-REAJUSTE'!BF59</f>
        <v>0</v>
      </c>
      <c r="BG59" s="12">
        <f>'[1]JAN-REAJUSTE'!BG59</f>
        <v>0</v>
      </c>
      <c r="BH59" s="12">
        <f>'[1]JAN-REAJUSTE'!BH59</f>
        <v>0</v>
      </c>
      <c r="BI59" s="12">
        <f>IF([1]REGRAS!$R$1="SIM",'[1]JAN-REAJUSTE'!BI59,0)</f>
        <v>22.088951999999999</v>
      </c>
      <c r="BJ59" s="12">
        <f>'[1]JAN-REAJUSTE'!BJ59</f>
        <v>0</v>
      </c>
      <c r="BK59" s="12">
        <f>'[1]JAN-REAJUSTE'!BK59</f>
        <v>0</v>
      </c>
      <c r="BL59" s="12">
        <f>'[1]JAN-REAJUSTE'!BL59</f>
        <v>0</v>
      </c>
      <c r="BM59" s="12">
        <f>'[1]JAN-REAJUSTE'!BM59</f>
        <v>0</v>
      </c>
      <c r="BN59" s="12">
        <f>'[1]JAN-REAJUSTE'!BN59</f>
        <v>0</v>
      </c>
      <c r="BO59" s="12">
        <f>'[1]JAN-REAJUSTE'!BO59</f>
        <v>0</v>
      </c>
      <c r="BP59" s="12">
        <f>'[1]JAN-REAJUSTE'!BP59</f>
        <v>0</v>
      </c>
      <c r="BQ59" s="12">
        <v>0</v>
      </c>
      <c r="BR59" s="12">
        <f t="shared" si="9"/>
        <v>13019.722620279452</v>
      </c>
      <c r="BS59" s="12">
        <f t="shared" si="14"/>
        <v>11570.593668279451</v>
      </c>
      <c r="BT59" s="12">
        <f t="shared" si="23"/>
        <v>11570.593668279451</v>
      </c>
      <c r="BU59" s="12">
        <f t="shared" si="24"/>
        <v>10831.132620279452</v>
      </c>
      <c r="BV59" s="13">
        <f t="shared" si="25"/>
        <v>1516.3585668391233</v>
      </c>
      <c r="BW59" s="13">
        <f t="shared" si="26"/>
        <v>3032.7171336782467</v>
      </c>
      <c r="BX59" s="13">
        <f t="shared" si="10"/>
        <v>11503.364053440328</v>
      </c>
      <c r="BY59" s="14">
        <f t="shared" si="11"/>
        <v>2294.0651146960904</v>
      </c>
    </row>
    <row r="60" spans="1:77" x14ac:dyDescent="0.25">
      <c r="A60" s="9" t="s">
        <v>79</v>
      </c>
      <c r="B60" s="10">
        <v>4611201</v>
      </c>
      <c r="C60" s="10" t="s">
        <v>180</v>
      </c>
      <c r="D60" s="10" t="s">
        <v>81</v>
      </c>
      <c r="E60" s="10" t="s">
        <v>116</v>
      </c>
      <c r="F60" s="10" t="s">
        <v>83</v>
      </c>
      <c r="G60" s="10" t="s">
        <v>117</v>
      </c>
      <c r="H60" s="10" t="s">
        <v>85</v>
      </c>
      <c r="I60" s="10" t="s">
        <v>79</v>
      </c>
      <c r="J60" s="10" t="s">
        <v>87</v>
      </c>
      <c r="K60" s="10" t="s">
        <v>121</v>
      </c>
      <c r="L60" s="10">
        <v>12</v>
      </c>
      <c r="M60" s="10">
        <v>180</v>
      </c>
      <c r="N60" s="10">
        <v>136416</v>
      </c>
      <c r="O60" s="11">
        <v>36739</v>
      </c>
      <c r="P60" s="11">
        <v>21981</v>
      </c>
      <c r="Q60" s="10">
        <v>17274320378</v>
      </c>
      <c r="R60" s="10" t="s">
        <v>89</v>
      </c>
      <c r="S60" s="10">
        <v>22</v>
      </c>
      <c r="T60" s="10" t="s">
        <v>90</v>
      </c>
      <c r="U60" s="10" t="s">
        <v>114</v>
      </c>
      <c r="V60" s="10" t="s">
        <v>92</v>
      </c>
      <c r="W60" s="12">
        <f t="shared" si="20"/>
        <v>1456.4564765887806</v>
      </c>
      <c r="X60" s="12">
        <v>180</v>
      </c>
      <c r="Y60" s="12">
        <f>[1]REGRAS!$C$16</f>
        <v>1456.4564765887806</v>
      </c>
      <c r="Z60" s="12">
        <v>10</v>
      </c>
      <c r="AA60" s="12">
        <f t="shared" si="0"/>
        <v>145.65</v>
      </c>
      <c r="AB60" s="12">
        <v>20</v>
      </c>
      <c r="AC60" s="12">
        <f t="shared" si="21"/>
        <v>291.29000000000002</v>
      </c>
      <c r="AD60" s="12"/>
      <c r="AE60" s="12">
        <f t="shared" si="1"/>
        <v>0</v>
      </c>
      <c r="AF60" s="12"/>
      <c r="AG60" s="12">
        <f t="shared" si="2"/>
        <v>0</v>
      </c>
      <c r="AH60" s="12">
        <f>[1]REGRAS!$F$2*100</f>
        <v>100</v>
      </c>
      <c r="AI60" s="12">
        <f t="shared" si="3"/>
        <v>1456.46</v>
      </c>
      <c r="AJ60" s="12">
        <v>25</v>
      </c>
      <c r="AK60" s="12">
        <f t="shared" si="4"/>
        <v>364.11</v>
      </c>
      <c r="AL60" s="12">
        <f>[1]REGRAS!$F$1*100</f>
        <v>40</v>
      </c>
      <c r="AM60" s="12">
        <f t="shared" si="5"/>
        <v>582.58000000000004</v>
      </c>
      <c r="AN60" s="12">
        <f>[1]REGRAS!$F$4*100</f>
        <v>100</v>
      </c>
      <c r="AO60" s="12">
        <f t="shared" si="6"/>
        <v>1456.46</v>
      </c>
      <c r="AP60" s="12">
        <v>0</v>
      </c>
      <c r="AQ60" s="12">
        <f t="shared" si="7"/>
        <v>0</v>
      </c>
      <c r="AR60" s="12">
        <v>0</v>
      </c>
      <c r="AS60" s="12">
        <f t="shared" si="8"/>
        <v>0</v>
      </c>
      <c r="AT60" s="12">
        <v>0</v>
      </c>
      <c r="AU60" s="12">
        <f t="shared" si="22"/>
        <v>0</v>
      </c>
      <c r="AV60" s="12">
        <v>0</v>
      </c>
      <c r="AW60" s="12">
        <f>IF([1]REGRAS!$P$2="SIM",ROUND(BS60/M60*1.25*AV60,2),0)</f>
        <v>0</v>
      </c>
      <c r="AX60" s="12">
        <f>IF([1]REGRAS!$P$1="SIM",'[1]JAN-REAJUSTE'!AX60,0)</f>
        <v>0</v>
      </c>
      <c r="AY60" s="12">
        <f>IF([1]REGRAS!$R$2="SIM",'[1]JAN-REAJUSTE'!AY60,0)</f>
        <v>0</v>
      </c>
      <c r="AZ60" s="12">
        <f>'[1]JAN-REAJUSTE'!AZ60</f>
        <v>0</v>
      </c>
      <c r="BA60" s="12">
        <f>'[1]JAN-REAJUSTE'!BA60</f>
        <v>0</v>
      </c>
      <c r="BB60" s="12">
        <f>'[1]JAN-REAJUSTE'!BB60</f>
        <v>0</v>
      </c>
      <c r="BC60" s="12">
        <f>'[1]JAN-REAJUSTE'!BC60</f>
        <v>0</v>
      </c>
      <c r="BD60" s="12">
        <f>'[1]JAN-REAJUSTE'!BD60</f>
        <v>0</v>
      </c>
      <c r="BE60" s="12">
        <f>'[1]JAN-REAJUSTE'!BE60</f>
        <v>0</v>
      </c>
      <c r="BF60" s="12">
        <f>'[1]JAN-REAJUSTE'!BF60</f>
        <v>0</v>
      </c>
      <c r="BG60" s="12">
        <f>'[1]JAN-REAJUSTE'!BG60</f>
        <v>0</v>
      </c>
      <c r="BH60" s="12">
        <f>'[1]JAN-REAJUSTE'!BH60</f>
        <v>0</v>
      </c>
      <c r="BI60" s="12">
        <f>IF([1]REGRAS!$R$1="SIM",'[1]JAN-REAJUSTE'!BI60,0)</f>
        <v>0</v>
      </c>
      <c r="BJ60" s="12">
        <f>'[1]JAN-REAJUSTE'!BJ60</f>
        <v>0</v>
      </c>
      <c r="BK60" s="12">
        <f>'[1]JAN-REAJUSTE'!BK60</f>
        <v>0</v>
      </c>
      <c r="BL60" s="12">
        <f>'[1]JAN-REAJUSTE'!BL60</f>
        <v>0</v>
      </c>
      <c r="BM60" s="12">
        <f>'[1]JAN-REAJUSTE'!BM60</f>
        <v>0</v>
      </c>
      <c r="BN60" s="12">
        <f>'[1]JAN-REAJUSTE'!BN60</f>
        <v>0</v>
      </c>
      <c r="BO60" s="12">
        <f>'[1]JAN-REAJUSTE'!BO60</f>
        <v>0</v>
      </c>
      <c r="BP60" s="12">
        <f>'[1]JAN-REAJUSTE'!BP60</f>
        <v>0</v>
      </c>
      <c r="BQ60" s="12">
        <v>0</v>
      </c>
      <c r="BR60" s="12">
        <f t="shared" si="9"/>
        <v>5753.0064765887801</v>
      </c>
      <c r="BS60" s="12">
        <f t="shared" si="14"/>
        <v>5753.0064765887801</v>
      </c>
      <c r="BT60" s="12">
        <f t="shared" si="23"/>
        <v>5753.0064765887801</v>
      </c>
      <c r="BU60" s="12">
        <f>SUM(AW60:BI60)+AI60+AG60+AE60+Y60+AO60+AK60+AC60+AA60+AM60</f>
        <v>5753.0064765887801</v>
      </c>
      <c r="BV60" s="13">
        <f>IF(BU60&gt;$CF$1,(BU60-$CF$1)*0.14,0)</f>
        <v>463.54090672242927</v>
      </c>
      <c r="BW60" s="13">
        <f>IF(BU60&gt;$CF$1,(BU60-$CF$1)*0.28,0)</f>
        <v>927.08181344485854</v>
      </c>
      <c r="BX60" s="13">
        <f t="shared" si="10"/>
        <v>5289.465569866351</v>
      </c>
      <c r="BY60" s="14">
        <f t="shared" si="11"/>
        <v>585.24303171324652</v>
      </c>
    </row>
    <row r="61" spans="1:77" x14ac:dyDescent="0.25">
      <c r="A61" s="9" t="s">
        <v>79</v>
      </c>
      <c r="B61" s="10">
        <v>4611301</v>
      </c>
      <c r="C61" s="10" t="s">
        <v>181</v>
      </c>
      <c r="D61" s="10" t="s">
        <v>81</v>
      </c>
      <c r="E61" s="10" t="s">
        <v>182</v>
      </c>
      <c r="F61" s="10" t="s">
        <v>83</v>
      </c>
      <c r="G61" s="10" t="s">
        <v>117</v>
      </c>
      <c r="H61" s="10" t="s">
        <v>85</v>
      </c>
      <c r="I61" s="10" t="s">
        <v>79</v>
      </c>
      <c r="J61" s="10" t="s">
        <v>87</v>
      </c>
      <c r="K61" s="10" t="s">
        <v>121</v>
      </c>
      <c r="L61" s="10">
        <v>13</v>
      </c>
      <c r="M61" s="10">
        <v>240</v>
      </c>
      <c r="N61" s="10">
        <v>139137</v>
      </c>
      <c r="O61" s="11">
        <v>36770</v>
      </c>
      <c r="P61" s="11">
        <v>26059</v>
      </c>
      <c r="Q61" s="10">
        <v>35953730306</v>
      </c>
      <c r="R61" s="10" t="s">
        <v>89</v>
      </c>
      <c r="S61" s="10">
        <v>22</v>
      </c>
      <c r="T61" s="10" t="s">
        <v>90</v>
      </c>
      <c r="U61" s="10" t="s">
        <v>91</v>
      </c>
      <c r="V61" s="10" t="s">
        <v>92</v>
      </c>
      <c r="W61" s="12">
        <f t="shared" si="20"/>
        <v>2079.8198485687794</v>
      </c>
      <c r="X61" s="12">
        <v>240</v>
      </c>
      <c r="Y61" s="12">
        <f>[1]REGRAS!$D$24</f>
        <v>2079.8198485687794</v>
      </c>
      <c r="Z61" s="12">
        <v>15</v>
      </c>
      <c r="AA61" s="12">
        <f t="shared" si="0"/>
        <v>311.97000000000003</v>
      </c>
      <c r="AB61" s="12">
        <v>22</v>
      </c>
      <c r="AC61" s="12">
        <f t="shared" si="21"/>
        <v>457.56</v>
      </c>
      <c r="AD61" s="12"/>
      <c r="AE61" s="12">
        <f t="shared" si="1"/>
        <v>0</v>
      </c>
      <c r="AF61" s="12"/>
      <c r="AG61" s="12">
        <f t="shared" si="2"/>
        <v>0</v>
      </c>
      <c r="AH61" s="12">
        <f>[1]REGRAS!$F$2*100</f>
        <v>100</v>
      </c>
      <c r="AI61" s="12">
        <f t="shared" si="3"/>
        <v>2079.8200000000002</v>
      </c>
      <c r="AJ61" s="12">
        <v>70</v>
      </c>
      <c r="AK61" s="12">
        <f t="shared" si="4"/>
        <v>1455.87</v>
      </c>
      <c r="AL61" s="12">
        <f>[1]REGRAS!$F$1*100</f>
        <v>40</v>
      </c>
      <c r="AM61" s="12">
        <f t="shared" si="5"/>
        <v>831.93</v>
      </c>
      <c r="AN61" s="12">
        <f>[1]REGRAS!$F$4*100</f>
        <v>100</v>
      </c>
      <c r="AO61" s="12">
        <f t="shared" si="6"/>
        <v>2079.8200000000002</v>
      </c>
      <c r="AP61" s="12">
        <v>38</v>
      </c>
      <c r="AQ61" s="12">
        <f t="shared" si="7"/>
        <v>294.39999999999998</v>
      </c>
      <c r="AR61" s="12">
        <v>0</v>
      </c>
      <c r="AS61" s="12">
        <f t="shared" si="8"/>
        <v>0</v>
      </c>
      <c r="AT61" s="12">
        <v>0</v>
      </c>
      <c r="AU61" s="12">
        <f t="shared" si="22"/>
        <v>0</v>
      </c>
      <c r="AV61" s="12">
        <v>0</v>
      </c>
      <c r="AW61" s="12">
        <f>IF([1]REGRAS!$P$2="SIM",ROUND(BS61/M61*1.25*AV61,2),0)</f>
        <v>0</v>
      </c>
      <c r="AX61" s="12">
        <f>IF([1]REGRAS!$P$1="SIM",'[1]JAN-REAJUSTE'!AX61,0)</f>
        <v>0</v>
      </c>
      <c r="AY61" s="12">
        <f>IF([1]REGRAS!$R$2="SIM",'[1]JAN-REAJUSTE'!AY61,0)</f>
        <v>0</v>
      </c>
      <c r="AZ61" s="12">
        <f>'[1]JAN-REAJUSTE'!AZ61</f>
        <v>0</v>
      </c>
      <c r="BA61" s="12">
        <f>'[1]JAN-REAJUSTE'!BA61</f>
        <v>0</v>
      </c>
      <c r="BB61" s="12">
        <f>'[1]JAN-REAJUSTE'!BB61</f>
        <v>0</v>
      </c>
      <c r="BC61" s="12">
        <f>'[1]JAN-REAJUSTE'!BC61</f>
        <v>0</v>
      </c>
      <c r="BD61" s="12">
        <f>'[1]JAN-REAJUSTE'!BD61</f>
        <v>0</v>
      </c>
      <c r="BE61" s="12">
        <f>'[1]JAN-REAJUSTE'!BE61</f>
        <v>0</v>
      </c>
      <c r="BF61" s="12">
        <f>'[1]JAN-REAJUSTE'!BF61</f>
        <v>0</v>
      </c>
      <c r="BG61" s="12">
        <f>'[1]JAN-REAJUSTE'!BG61</f>
        <v>0</v>
      </c>
      <c r="BH61" s="12">
        <f>'[1]JAN-REAJUSTE'!BH61</f>
        <v>0</v>
      </c>
      <c r="BI61" s="12">
        <f>IF([1]REGRAS!$R$1="SIM",'[1]JAN-REAJUSTE'!BI61,0)</f>
        <v>0</v>
      </c>
      <c r="BJ61" s="12">
        <f>'[1]JAN-REAJUSTE'!BJ61</f>
        <v>0</v>
      </c>
      <c r="BK61" s="12">
        <f>'[1]JAN-REAJUSTE'!BK61</f>
        <v>0</v>
      </c>
      <c r="BL61" s="12">
        <f>'[1]JAN-REAJUSTE'!BL61</f>
        <v>0</v>
      </c>
      <c r="BM61" s="12">
        <f>'[1]JAN-REAJUSTE'!BM61</f>
        <v>0</v>
      </c>
      <c r="BN61" s="12">
        <f>'[1]JAN-REAJUSTE'!BN61</f>
        <v>0</v>
      </c>
      <c r="BO61" s="12">
        <f>'[1]JAN-REAJUSTE'!BO61</f>
        <v>0</v>
      </c>
      <c r="BP61" s="12">
        <f>'[1]JAN-REAJUSTE'!BP61</f>
        <v>0</v>
      </c>
      <c r="BQ61" s="12">
        <v>0</v>
      </c>
      <c r="BR61" s="12">
        <f t="shared" si="9"/>
        <v>9591.1898485687798</v>
      </c>
      <c r="BS61" s="12">
        <f t="shared" si="14"/>
        <v>9296.7898485687801</v>
      </c>
      <c r="BT61" s="12">
        <f t="shared" si="23"/>
        <v>9296.7898485687801</v>
      </c>
      <c r="BU61" s="12">
        <f t="shared" ref="BU61:BU88" si="27">SUM(AW61:BI61)+AI61+AG61+AE61+Y61+AO61+AK61+AC61+AA61</f>
        <v>8464.8598485687799</v>
      </c>
      <c r="BV61" s="13">
        <f t="shared" ref="BV61:BV88" si="28">BU61*0.14</f>
        <v>1185.0803787996292</v>
      </c>
      <c r="BW61" s="13">
        <f t="shared" ref="BW61:BW88" si="29">BU61*0.28</f>
        <v>2370.1607575992584</v>
      </c>
      <c r="BX61" s="13">
        <f t="shared" si="10"/>
        <v>8406.1094697691515</v>
      </c>
      <c r="BY61" s="14">
        <f t="shared" si="11"/>
        <v>1442.3201041865168</v>
      </c>
    </row>
    <row r="62" spans="1:77" x14ac:dyDescent="0.25">
      <c r="A62" s="9" t="s">
        <v>79</v>
      </c>
      <c r="B62" s="10">
        <v>4611601</v>
      </c>
      <c r="C62" s="10" t="s">
        <v>183</v>
      </c>
      <c r="D62" s="10" t="s">
        <v>81</v>
      </c>
      <c r="E62" s="10" t="s">
        <v>120</v>
      </c>
      <c r="F62" s="10" t="s">
        <v>83</v>
      </c>
      <c r="G62" s="10" t="s">
        <v>117</v>
      </c>
      <c r="H62" s="10" t="s">
        <v>85</v>
      </c>
      <c r="I62" s="10" t="s">
        <v>79</v>
      </c>
      <c r="J62" s="10" t="s">
        <v>87</v>
      </c>
      <c r="K62" s="10" t="s">
        <v>121</v>
      </c>
      <c r="L62" s="10">
        <v>13</v>
      </c>
      <c r="M62" s="10">
        <v>240</v>
      </c>
      <c r="N62" s="10">
        <v>139137</v>
      </c>
      <c r="O62" s="11">
        <v>36770</v>
      </c>
      <c r="P62" s="11">
        <v>25422</v>
      </c>
      <c r="Q62" s="10">
        <v>37958143320</v>
      </c>
      <c r="R62" s="10" t="s">
        <v>89</v>
      </c>
      <c r="S62" s="10">
        <v>22</v>
      </c>
      <c r="T62" s="10" t="s">
        <v>97</v>
      </c>
      <c r="U62" s="10" t="s">
        <v>91</v>
      </c>
      <c r="V62" s="10" t="s">
        <v>92</v>
      </c>
      <c r="W62" s="12">
        <f t="shared" si="20"/>
        <v>2079.8198485687794</v>
      </c>
      <c r="X62" s="12">
        <v>240</v>
      </c>
      <c r="Y62" s="12">
        <f>[1]REGRAS!$D$24</f>
        <v>2079.8198485687794</v>
      </c>
      <c r="Z62" s="12">
        <v>15</v>
      </c>
      <c r="AA62" s="12">
        <f t="shared" si="0"/>
        <v>311.97000000000003</v>
      </c>
      <c r="AB62" s="12">
        <v>22</v>
      </c>
      <c r="AC62" s="12">
        <f t="shared" si="21"/>
        <v>457.56</v>
      </c>
      <c r="AD62" s="12"/>
      <c r="AE62" s="12">
        <f t="shared" si="1"/>
        <v>0</v>
      </c>
      <c r="AF62" s="12"/>
      <c r="AG62" s="12">
        <f t="shared" si="2"/>
        <v>0</v>
      </c>
      <c r="AH62" s="12">
        <f>[1]REGRAS!$F$2*100</f>
        <v>100</v>
      </c>
      <c r="AI62" s="12">
        <f t="shared" si="3"/>
        <v>2079.8200000000002</v>
      </c>
      <c r="AJ62" s="12">
        <v>30</v>
      </c>
      <c r="AK62" s="12">
        <f t="shared" si="4"/>
        <v>623.95000000000005</v>
      </c>
      <c r="AL62" s="12">
        <f>[1]REGRAS!$F$1*100</f>
        <v>40</v>
      </c>
      <c r="AM62" s="12">
        <f t="shared" si="5"/>
        <v>831.93</v>
      </c>
      <c r="AN62" s="12">
        <f>[1]REGRAS!$F$4*100</f>
        <v>100</v>
      </c>
      <c r="AO62" s="12">
        <f t="shared" si="6"/>
        <v>2079.8200000000002</v>
      </c>
      <c r="AP62" s="12">
        <v>11</v>
      </c>
      <c r="AQ62" s="12">
        <f t="shared" si="7"/>
        <v>77.59</v>
      </c>
      <c r="AR62" s="12">
        <v>0</v>
      </c>
      <c r="AS62" s="12">
        <f t="shared" si="8"/>
        <v>0</v>
      </c>
      <c r="AT62" s="12">
        <v>0</v>
      </c>
      <c r="AU62" s="12">
        <f t="shared" si="22"/>
        <v>0</v>
      </c>
      <c r="AV62" s="12">
        <v>0</v>
      </c>
      <c r="AW62" s="12">
        <f>IF([1]REGRAS!$P$2="SIM",ROUND(BS62/M62*1.25*AV62,2),0)</f>
        <v>0</v>
      </c>
      <c r="AX62" s="12">
        <f>IF([1]REGRAS!$P$1="SIM",'[1]JAN-REAJUSTE'!AX62,0)</f>
        <v>0</v>
      </c>
      <c r="AY62" s="12">
        <f>IF([1]REGRAS!$R$2="SIM",'[1]JAN-REAJUSTE'!AY62,0)</f>
        <v>0</v>
      </c>
      <c r="AZ62" s="12">
        <f>'[1]JAN-REAJUSTE'!AZ62</f>
        <v>0</v>
      </c>
      <c r="BA62" s="12">
        <f>'[1]JAN-REAJUSTE'!BA62</f>
        <v>0</v>
      </c>
      <c r="BB62" s="12">
        <f>'[1]JAN-REAJUSTE'!BB62</f>
        <v>0</v>
      </c>
      <c r="BC62" s="12">
        <f>'[1]JAN-REAJUSTE'!BC62</f>
        <v>0</v>
      </c>
      <c r="BD62" s="12">
        <f>'[1]JAN-REAJUSTE'!BD62</f>
        <v>0</v>
      </c>
      <c r="BE62" s="12">
        <f>'[1]JAN-REAJUSTE'!BE62</f>
        <v>0</v>
      </c>
      <c r="BF62" s="12">
        <f>'[1]JAN-REAJUSTE'!BF62</f>
        <v>0</v>
      </c>
      <c r="BG62" s="12">
        <f>'[1]JAN-REAJUSTE'!BG62</f>
        <v>0</v>
      </c>
      <c r="BH62" s="12">
        <f>'[1]JAN-REAJUSTE'!BH62</f>
        <v>0</v>
      </c>
      <c r="BI62" s="12">
        <f>IF([1]REGRAS!$R$1="SIM",'[1]JAN-REAJUSTE'!BI62,0)</f>
        <v>0</v>
      </c>
      <c r="BJ62" s="12">
        <f>'[1]JAN-REAJUSTE'!BJ62</f>
        <v>0</v>
      </c>
      <c r="BK62" s="12">
        <f>'[1]JAN-REAJUSTE'!BK62</f>
        <v>0</v>
      </c>
      <c r="BL62" s="12">
        <f>'[1]JAN-REAJUSTE'!BL62</f>
        <v>0</v>
      </c>
      <c r="BM62" s="12">
        <f>'[1]JAN-REAJUSTE'!BM62</f>
        <v>0</v>
      </c>
      <c r="BN62" s="12">
        <f>'[1]JAN-REAJUSTE'!BN62</f>
        <v>0</v>
      </c>
      <c r="BO62" s="12">
        <f>'[1]JAN-REAJUSTE'!BO62</f>
        <v>0</v>
      </c>
      <c r="BP62" s="12">
        <f>'[1]JAN-REAJUSTE'!BP62</f>
        <v>0</v>
      </c>
      <c r="BQ62" s="12">
        <v>0</v>
      </c>
      <c r="BR62" s="12">
        <f t="shared" si="9"/>
        <v>8542.4598485687802</v>
      </c>
      <c r="BS62" s="12">
        <f t="shared" si="14"/>
        <v>8464.8698485687801</v>
      </c>
      <c r="BT62" s="12">
        <f t="shared" si="23"/>
        <v>8464.8698485687801</v>
      </c>
      <c r="BU62" s="12">
        <f t="shared" si="27"/>
        <v>7632.9398485687807</v>
      </c>
      <c r="BV62" s="13">
        <f t="shared" si="28"/>
        <v>1068.6115787996293</v>
      </c>
      <c r="BW62" s="13">
        <f t="shared" si="29"/>
        <v>2137.2231575992587</v>
      </c>
      <c r="BX62" s="13">
        <f t="shared" si="10"/>
        <v>7473.8482697691506</v>
      </c>
      <c r="BY62" s="14">
        <f t="shared" si="11"/>
        <v>1185.9482741865163</v>
      </c>
    </row>
    <row r="63" spans="1:77" x14ac:dyDescent="0.25">
      <c r="A63" s="9" t="s">
        <v>79</v>
      </c>
      <c r="B63" s="10">
        <v>4611801</v>
      </c>
      <c r="C63" s="10" t="s">
        <v>184</v>
      </c>
      <c r="D63" s="10" t="s">
        <v>81</v>
      </c>
      <c r="E63" s="10" t="s">
        <v>116</v>
      </c>
      <c r="F63" s="10" t="s">
        <v>83</v>
      </c>
      <c r="G63" s="10" t="s">
        <v>117</v>
      </c>
      <c r="H63" s="10" t="s">
        <v>85</v>
      </c>
      <c r="I63" s="10" t="s">
        <v>79</v>
      </c>
      <c r="J63" s="10" t="s">
        <v>87</v>
      </c>
      <c r="K63" s="10" t="s">
        <v>121</v>
      </c>
      <c r="L63" s="10">
        <v>13</v>
      </c>
      <c r="M63" s="10">
        <v>240</v>
      </c>
      <c r="N63" s="10">
        <v>139137</v>
      </c>
      <c r="O63" s="11">
        <v>36770</v>
      </c>
      <c r="P63" s="11">
        <v>26156</v>
      </c>
      <c r="Q63" s="10">
        <v>36596590372</v>
      </c>
      <c r="R63" s="10" t="s">
        <v>89</v>
      </c>
      <c r="S63" s="10">
        <v>22</v>
      </c>
      <c r="T63" s="10" t="s">
        <v>90</v>
      </c>
      <c r="U63" s="10" t="s">
        <v>91</v>
      </c>
      <c r="V63" s="10" t="s">
        <v>92</v>
      </c>
      <c r="W63" s="12">
        <f t="shared" si="20"/>
        <v>2079.8198485687794</v>
      </c>
      <c r="X63" s="12">
        <v>240</v>
      </c>
      <c r="Y63" s="12">
        <f>[1]REGRAS!$D$24</f>
        <v>2079.8198485687794</v>
      </c>
      <c r="Z63" s="12">
        <v>15</v>
      </c>
      <c r="AA63" s="12">
        <f t="shared" si="0"/>
        <v>311.97000000000003</v>
      </c>
      <c r="AB63" s="12">
        <v>22</v>
      </c>
      <c r="AC63" s="12">
        <f t="shared" si="21"/>
        <v>457.56</v>
      </c>
      <c r="AD63" s="12"/>
      <c r="AE63" s="12">
        <f t="shared" si="1"/>
        <v>0</v>
      </c>
      <c r="AF63" s="12"/>
      <c r="AG63" s="12">
        <f t="shared" si="2"/>
        <v>0</v>
      </c>
      <c r="AH63" s="12">
        <f>[1]REGRAS!$F$2*100</f>
        <v>100</v>
      </c>
      <c r="AI63" s="12">
        <f t="shared" si="3"/>
        <v>2079.8200000000002</v>
      </c>
      <c r="AJ63" s="12">
        <v>70</v>
      </c>
      <c r="AK63" s="12">
        <f t="shared" si="4"/>
        <v>1455.87</v>
      </c>
      <c r="AL63" s="12">
        <f>[1]REGRAS!$F$1*100</f>
        <v>40</v>
      </c>
      <c r="AM63" s="12">
        <f t="shared" si="5"/>
        <v>831.93</v>
      </c>
      <c r="AN63" s="12">
        <f>[1]REGRAS!$F$4*100</f>
        <v>100</v>
      </c>
      <c r="AO63" s="12">
        <f t="shared" si="6"/>
        <v>2079.8200000000002</v>
      </c>
      <c r="AP63" s="12">
        <v>31</v>
      </c>
      <c r="AQ63" s="12">
        <f t="shared" si="7"/>
        <v>240.17</v>
      </c>
      <c r="AR63" s="12">
        <v>0</v>
      </c>
      <c r="AS63" s="12">
        <f t="shared" si="8"/>
        <v>0</v>
      </c>
      <c r="AT63" s="12">
        <v>0</v>
      </c>
      <c r="AU63" s="12">
        <f t="shared" si="22"/>
        <v>0</v>
      </c>
      <c r="AV63" s="12">
        <v>0</v>
      </c>
      <c r="AW63" s="12">
        <f>IF([1]REGRAS!$P$2="SIM",ROUND(BS63/M63*1.25*AV63,2),0)</f>
        <v>0</v>
      </c>
      <c r="AX63" s="12">
        <f>IF([1]REGRAS!$P$1="SIM",'[1]JAN-REAJUSTE'!AX63,0)</f>
        <v>0</v>
      </c>
      <c r="AY63" s="12">
        <f>IF([1]REGRAS!$R$2="SIM",'[1]JAN-REAJUSTE'!AY63,0)</f>
        <v>0</v>
      </c>
      <c r="AZ63" s="12">
        <f>'[1]JAN-REAJUSTE'!AZ63</f>
        <v>0</v>
      </c>
      <c r="BA63" s="12">
        <f>'[1]JAN-REAJUSTE'!BA63</f>
        <v>0</v>
      </c>
      <c r="BB63" s="12">
        <f>'[1]JAN-REAJUSTE'!BB63</f>
        <v>0</v>
      </c>
      <c r="BC63" s="12">
        <f>'[1]JAN-REAJUSTE'!BC63</f>
        <v>0</v>
      </c>
      <c r="BD63" s="12">
        <f>'[1]JAN-REAJUSTE'!BD63</f>
        <v>0</v>
      </c>
      <c r="BE63" s="12">
        <f>'[1]JAN-REAJUSTE'!BE63</f>
        <v>0</v>
      </c>
      <c r="BF63" s="12">
        <f>'[1]JAN-REAJUSTE'!BF63</f>
        <v>0</v>
      </c>
      <c r="BG63" s="12">
        <f>'[1]JAN-REAJUSTE'!BG63</f>
        <v>0</v>
      </c>
      <c r="BH63" s="12">
        <f>'[1]JAN-REAJUSTE'!BH63</f>
        <v>0</v>
      </c>
      <c r="BI63" s="12">
        <f>IF([1]REGRAS!$R$1="SIM",'[1]JAN-REAJUSTE'!BI63,0)</f>
        <v>0</v>
      </c>
      <c r="BJ63" s="12">
        <f>'[1]JAN-REAJUSTE'!BJ63</f>
        <v>0</v>
      </c>
      <c r="BK63" s="12">
        <f>'[1]JAN-REAJUSTE'!BK63</f>
        <v>0</v>
      </c>
      <c r="BL63" s="12">
        <f>'[1]JAN-REAJUSTE'!BL63</f>
        <v>0</v>
      </c>
      <c r="BM63" s="12">
        <f>'[1]JAN-REAJUSTE'!BM63</f>
        <v>0</v>
      </c>
      <c r="BN63" s="12">
        <f>'[1]JAN-REAJUSTE'!BN63</f>
        <v>0</v>
      </c>
      <c r="BO63" s="12">
        <f>'[1]JAN-REAJUSTE'!BO63</f>
        <v>0</v>
      </c>
      <c r="BP63" s="12">
        <f>'[1]JAN-REAJUSTE'!BP63</f>
        <v>0</v>
      </c>
      <c r="BQ63" s="12">
        <v>0</v>
      </c>
      <c r="BR63" s="12">
        <f t="shared" si="9"/>
        <v>9536.9598485687802</v>
      </c>
      <c r="BS63" s="12">
        <f t="shared" si="14"/>
        <v>9296.7898485687801</v>
      </c>
      <c r="BT63" s="12">
        <f t="shared" si="23"/>
        <v>9296.7898485687801</v>
      </c>
      <c r="BU63" s="12">
        <f t="shared" si="27"/>
        <v>8464.8598485687799</v>
      </c>
      <c r="BV63" s="13">
        <f t="shared" si="28"/>
        <v>1185.0803787996292</v>
      </c>
      <c r="BW63" s="13">
        <f t="shared" si="29"/>
        <v>2370.1607575992584</v>
      </c>
      <c r="BX63" s="13">
        <f t="shared" si="10"/>
        <v>8351.8794697691519</v>
      </c>
      <c r="BY63" s="14">
        <f t="shared" si="11"/>
        <v>1427.4068541865167</v>
      </c>
    </row>
    <row r="64" spans="1:77" x14ac:dyDescent="0.25">
      <c r="A64" s="9" t="s">
        <v>79</v>
      </c>
      <c r="B64" s="10">
        <v>4639302</v>
      </c>
      <c r="C64" s="10" t="s">
        <v>185</v>
      </c>
      <c r="D64" s="10" t="s">
        <v>81</v>
      </c>
      <c r="E64" s="10" t="s">
        <v>116</v>
      </c>
      <c r="F64" s="10" t="s">
        <v>83</v>
      </c>
      <c r="G64" s="10" t="s">
        <v>117</v>
      </c>
      <c r="H64" s="10" t="s">
        <v>85</v>
      </c>
      <c r="I64" s="10" t="s">
        <v>79</v>
      </c>
      <c r="J64" s="10" t="s">
        <v>87</v>
      </c>
      <c r="K64" s="10" t="s">
        <v>118</v>
      </c>
      <c r="L64" s="10">
        <v>7</v>
      </c>
      <c r="M64" s="10">
        <v>240</v>
      </c>
      <c r="N64" s="10">
        <v>123551</v>
      </c>
      <c r="O64" s="11">
        <v>40665</v>
      </c>
      <c r="P64" s="11">
        <v>29839</v>
      </c>
      <c r="Q64" s="10">
        <v>87621193387</v>
      </c>
      <c r="R64" s="10" t="s">
        <v>89</v>
      </c>
      <c r="S64" s="10">
        <v>22</v>
      </c>
      <c r="T64" s="10" t="s">
        <v>90</v>
      </c>
      <c r="U64" s="10" t="s">
        <v>91</v>
      </c>
      <c r="V64" s="10" t="s">
        <v>92</v>
      </c>
      <c r="W64" s="12">
        <f t="shared" si="20"/>
        <v>1794.0542054709838</v>
      </c>
      <c r="X64" s="12">
        <v>240</v>
      </c>
      <c r="Y64" s="12">
        <f>[1]REGRAS!$C$24</f>
        <v>1794.0542054709838</v>
      </c>
      <c r="Z64" s="12">
        <v>0</v>
      </c>
      <c r="AA64" s="12">
        <f t="shared" si="0"/>
        <v>0</v>
      </c>
      <c r="AB64" s="12">
        <v>11</v>
      </c>
      <c r="AC64" s="12">
        <f t="shared" si="21"/>
        <v>197.35</v>
      </c>
      <c r="AD64" s="12"/>
      <c r="AE64" s="12">
        <f t="shared" si="1"/>
        <v>0</v>
      </c>
      <c r="AF64" s="12"/>
      <c r="AG64" s="12">
        <f t="shared" si="2"/>
        <v>0</v>
      </c>
      <c r="AH64" s="12">
        <f>[1]REGRAS!$F$2*100</f>
        <v>100</v>
      </c>
      <c r="AI64" s="12">
        <f t="shared" si="3"/>
        <v>1794.05</v>
      </c>
      <c r="AJ64" s="12">
        <v>60</v>
      </c>
      <c r="AK64" s="12">
        <f t="shared" si="4"/>
        <v>1076.43</v>
      </c>
      <c r="AL64" s="12">
        <f>[1]REGRAS!$F$1*100</f>
        <v>40</v>
      </c>
      <c r="AM64" s="12">
        <f t="shared" si="5"/>
        <v>717.62</v>
      </c>
      <c r="AN64" s="12">
        <f>[1]REGRAS!$F$4*100</f>
        <v>100</v>
      </c>
      <c r="AO64" s="12">
        <f t="shared" si="6"/>
        <v>1794.05</v>
      </c>
      <c r="AP64" s="12">
        <v>94</v>
      </c>
      <c r="AQ64" s="12">
        <f t="shared" si="7"/>
        <v>577.6</v>
      </c>
      <c r="AR64" s="12">
        <v>0</v>
      </c>
      <c r="AS64" s="12">
        <f t="shared" si="8"/>
        <v>0</v>
      </c>
      <c r="AT64" s="12">
        <v>0</v>
      </c>
      <c r="AU64" s="12">
        <f t="shared" si="22"/>
        <v>0</v>
      </c>
      <c r="AV64" s="12">
        <v>0</v>
      </c>
      <c r="AW64" s="12">
        <f>IF([1]REGRAS!$P$2="SIM",ROUND(BS64/M64*1.25*AV64,2),0)</f>
        <v>0</v>
      </c>
      <c r="AX64" s="12">
        <f>IF([1]REGRAS!$P$1="SIM",'[1]JAN-REAJUSTE'!AX64,0)</f>
        <v>0</v>
      </c>
      <c r="AY64" s="12">
        <f>IF([1]REGRAS!$R$2="SIM",'[1]JAN-REAJUSTE'!AY64,0)</f>
        <v>0</v>
      </c>
      <c r="AZ64" s="12">
        <f>'[1]JAN-REAJUSTE'!AZ64</f>
        <v>0</v>
      </c>
      <c r="BA64" s="12">
        <f>'[1]JAN-REAJUSTE'!BA64</f>
        <v>0</v>
      </c>
      <c r="BB64" s="12">
        <f>'[1]JAN-REAJUSTE'!BB64</f>
        <v>0</v>
      </c>
      <c r="BC64" s="12">
        <f>'[1]JAN-REAJUSTE'!BC64</f>
        <v>0</v>
      </c>
      <c r="BD64" s="12">
        <f>'[1]JAN-REAJUSTE'!BD64</f>
        <v>0</v>
      </c>
      <c r="BE64" s="12">
        <f>'[1]JAN-REAJUSTE'!BE64</f>
        <v>0</v>
      </c>
      <c r="BF64" s="12">
        <f>'[1]JAN-REAJUSTE'!BF64</f>
        <v>0</v>
      </c>
      <c r="BG64" s="12">
        <f>'[1]JAN-REAJUSTE'!BG64</f>
        <v>0</v>
      </c>
      <c r="BH64" s="12">
        <f>'[1]JAN-REAJUSTE'!BH64</f>
        <v>0</v>
      </c>
      <c r="BI64" s="12">
        <f>IF([1]REGRAS!$R$1="SIM",'[1]JAN-REAJUSTE'!BI64,0)</f>
        <v>0</v>
      </c>
      <c r="BJ64" s="12">
        <f>'[1]JAN-REAJUSTE'!BJ64</f>
        <v>0</v>
      </c>
      <c r="BK64" s="12">
        <f>'[1]JAN-REAJUSTE'!BK64</f>
        <v>0</v>
      </c>
      <c r="BL64" s="12">
        <f>'[1]JAN-REAJUSTE'!BL64</f>
        <v>0</v>
      </c>
      <c r="BM64" s="12">
        <f>'[1]JAN-REAJUSTE'!BM64</f>
        <v>0</v>
      </c>
      <c r="BN64" s="12">
        <f>'[1]JAN-REAJUSTE'!BN64</f>
        <v>0</v>
      </c>
      <c r="BO64" s="12">
        <f>'[1]JAN-REAJUSTE'!BO64</f>
        <v>0</v>
      </c>
      <c r="BP64" s="12">
        <f>'[1]JAN-REAJUSTE'!BP64</f>
        <v>0</v>
      </c>
      <c r="BQ64" s="12">
        <v>0</v>
      </c>
      <c r="BR64" s="12">
        <f t="shared" si="9"/>
        <v>7951.1542054709844</v>
      </c>
      <c r="BS64" s="12">
        <f t="shared" si="14"/>
        <v>7373.554205470984</v>
      </c>
      <c r="BT64" s="12">
        <f t="shared" si="23"/>
        <v>7373.554205470984</v>
      </c>
      <c r="BU64" s="12">
        <f t="shared" si="27"/>
        <v>6655.9342054709841</v>
      </c>
      <c r="BV64" s="13">
        <f t="shared" si="28"/>
        <v>931.83078876593788</v>
      </c>
      <c r="BW64" s="13">
        <f t="shared" si="29"/>
        <v>1863.6615775318758</v>
      </c>
      <c r="BX64" s="13">
        <f t="shared" si="10"/>
        <v>7019.3234167050468</v>
      </c>
      <c r="BY64" s="14">
        <f t="shared" si="11"/>
        <v>1060.9539395938882</v>
      </c>
    </row>
    <row r="65" spans="1:77" x14ac:dyDescent="0.25">
      <c r="A65" s="9" t="s">
        <v>79</v>
      </c>
      <c r="B65" s="10">
        <v>4850502</v>
      </c>
      <c r="C65" s="10" t="s">
        <v>186</v>
      </c>
      <c r="D65" s="10" t="s">
        <v>81</v>
      </c>
      <c r="E65" s="10" t="s">
        <v>116</v>
      </c>
      <c r="F65" s="10" t="s">
        <v>83</v>
      </c>
      <c r="G65" s="10" t="s">
        <v>117</v>
      </c>
      <c r="H65" s="10" t="s">
        <v>85</v>
      </c>
      <c r="I65" s="10" t="s">
        <v>79</v>
      </c>
      <c r="J65" s="10" t="s">
        <v>87</v>
      </c>
      <c r="K65" s="10" t="s">
        <v>121</v>
      </c>
      <c r="L65" s="10">
        <v>13</v>
      </c>
      <c r="M65" s="10">
        <v>180</v>
      </c>
      <c r="N65" s="10">
        <v>139137</v>
      </c>
      <c r="O65" s="11">
        <v>37431</v>
      </c>
      <c r="P65" s="11">
        <v>28472</v>
      </c>
      <c r="Q65" s="10">
        <v>77428340306</v>
      </c>
      <c r="R65" s="10" t="s">
        <v>89</v>
      </c>
      <c r="S65" s="10">
        <v>22</v>
      </c>
      <c r="T65" s="10" t="s">
        <v>97</v>
      </c>
      <c r="U65" s="10" t="s">
        <v>128</v>
      </c>
      <c r="V65" s="10" t="s">
        <v>92</v>
      </c>
      <c r="W65" s="12">
        <f t="shared" si="20"/>
        <v>1559.864886426584</v>
      </c>
      <c r="X65" s="12">
        <v>180</v>
      </c>
      <c r="Y65" s="12">
        <f>[1]REGRAS!$D$12</f>
        <v>1559.864886426584</v>
      </c>
      <c r="Z65" s="12">
        <v>10</v>
      </c>
      <c r="AA65" s="12">
        <f t="shared" si="0"/>
        <v>155.99</v>
      </c>
      <c r="AB65" s="12">
        <v>20</v>
      </c>
      <c r="AC65" s="12">
        <f t="shared" si="21"/>
        <v>311.97000000000003</v>
      </c>
      <c r="AD65" s="12"/>
      <c r="AE65" s="12">
        <f t="shared" si="1"/>
        <v>0</v>
      </c>
      <c r="AF65" s="12"/>
      <c r="AG65" s="12">
        <f t="shared" si="2"/>
        <v>0</v>
      </c>
      <c r="AH65" s="12">
        <f>[1]REGRAS!$F$2*100</f>
        <v>100</v>
      </c>
      <c r="AI65" s="12">
        <f t="shared" si="3"/>
        <v>1559.86</v>
      </c>
      <c r="AJ65" s="12">
        <v>30</v>
      </c>
      <c r="AK65" s="12">
        <f t="shared" si="4"/>
        <v>467.96</v>
      </c>
      <c r="AL65" s="12">
        <f>[1]REGRAS!$F$1*100</f>
        <v>40</v>
      </c>
      <c r="AM65" s="12">
        <f t="shared" si="5"/>
        <v>623.95000000000005</v>
      </c>
      <c r="AN65" s="12">
        <f>[1]REGRAS!$F$4*100</f>
        <v>100</v>
      </c>
      <c r="AO65" s="12">
        <f t="shared" si="6"/>
        <v>1559.86</v>
      </c>
      <c r="AP65" s="12">
        <v>0</v>
      </c>
      <c r="AQ65" s="12">
        <f t="shared" si="7"/>
        <v>0</v>
      </c>
      <c r="AR65" s="12">
        <v>0</v>
      </c>
      <c r="AS65" s="12">
        <f t="shared" si="8"/>
        <v>0</v>
      </c>
      <c r="AT65" s="12">
        <v>0</v>
      </c>
      <c r="AU65" s="12">
        <f t="shared" si="22"/>
        <v>0</v>
      </c>
      <c r="AV65" s="12">
        <v>0</v>
      </c>
      <c r="AW65" s="12">
        <f>IF([1]REGRAS!$P$2="SIM",ROUND(BS65/M65*1.25*AV65,2),0)</f>
        <v>0</v>
      </c>
      <c r="AX65" s="12">
        <f>IF([1]REGRAS!$P$1="SIM",'[1]JAN-REAJUSTE'!AX65,0)</f>
        <v>0</v>
      </c>
      <c r="AY65" s="12">
        <f>IF([1]REGRAS!$R$2="SIM",'[1]JAN-REAJUSTE'!AY65,0)</f>
        <v>0</v>
      </c>
      <c r="AZ65" s="12">
        <f>'[1]JAN-REAJUSTE'!AZ65</f>
        <v>0</v>
      </c>
      <c r="BA65" s="12">
        <f>'[1]JAN-REAJUSTE'!BA65</f>
        <v>0</v>
      </c>
      <c r="BB65" s="12">
        <f>'[1]JAN-REAJUSTE'!BB65</f>
        <v>0</v>
      </c>
      <c r="BC65" s="12">
        <f>'[1]JAN-REAJUSTE'!BC65</f>
        <v>0</v>
      </c>
      <c r="BD65" s="12">
        <f>'[1]JAN-REAJUSTE'!BD65</f>
        <v>0</v>
      </c>
      <c r="BE65" s="12">
        <f>'[1]JAN-REAJUSTE'!BE65</f>
        <v>0</v>
      </c>
      <c r="BF65" s="12">
        <f>'[1]JAN-REAJUSTE'!BF65</f>
        <v>0</v>
      </c>
      <c r="BG65" s="12">
        <f>'[1]JAN-REAJUSTE'!BG65</f>
        <v>0</v>
      </c>
      <c r="BH65" s="12">
        <f>'[1]JAN-REAJUSTE'!BH65</f>
        <v>0</v>
      </c>
      <c r="BI65" s="12">
        <f>IF([1]REGRAS!$R$1="SIM",'[1]JAN-REAJUSTE'!BI65,0)</f>
        <v>0</v>
      </c>
      <c r="BJ65" s="12">
        <f>'[1]JAN-REAJUSTE'!BJ65</f>
        <v>0</v>
      </c>
      <c r="BK65" s="12">
        <f>'[1]JAN-REAJUSTE'!BK65</f>
        <v>0</v>
      </c>
      <c r="BL65" s="12">
        <f>'[1]JAN-REAJUSTE'!BL65</f>
        <v>0</v>
      </c>
      <c r="BM65" s="12">
        <f>'[1]JAN-REAJUSTE'!BM65</f>
        <v>0</v>
      </c>
      <c r="BN65" s="12">
        <f>'[1]JAN-REAJUSTE'!BN65</f>
        <v>0</v>
      </c>
      <c r="BO65" s="12">
        <f>'[1]JAN-REAJUSTE'!BO65</f>
        <v>0</v>
      </c>
      <c r="BP65" s="12">
        <f>'[1]JAN-REAJUSTE'!BP65</f>
        <v>0</v>
      </c>
      <c r="BQ65" s="12">
        <v>0</v>
      </c>
      <c r="BR65" s="12">
        <f t="shared" si="9"/>
        <v>6239.4548864265835</v>
      </c>
      <c r="BS65" s="12">
        <f t="shared" si="14"/>
        <v>6239.4548864265835</v>
      </c>
      <c r="BT65" s="12">
        <f t="shared" si="23"/>
        <v>6239.4548864265835</v>
      </c>
      <c r="BU65" s="12">
        <f t="shared" si="27"/>
        <v>5615.5048864265837</v>
      </c>
      <c r="BV65" s="13">
        <f t="shared" si="28"/>
        <v>786.17068409972183</v>
      </c>
      <c r="BW65" s="13">
        <f t="shared" si="29"/>
        <v>1572.3413681994437</v>
      </c>
      <c r="BX65" s="13">
        <f t="shared" si="10"/>
        <v>5453.2842023268613</v>
      </c>
      <c r="BY65" s="14">
        <f t="shared" si="11"/>
        <v>630.293155639887</v>
      </c>
    </row>
    <row r="66" spans="1:77" x14ac:dyDescent="0.25">
      <c r="A66" s="9" t="s">
        <v>79</v>
      </c>
      <c r="B66" s="10">
        <v>5167401</v>
      </c>
      <c r="C66" s="10" t="s">
        <v>187</v>
      </c>
      <c r="D66" s="10" t="s">
        <v>81</v>
      </c>
      <c r="E66" s="10" t="s">
        <v>182</v>
      </c>
      <c r="F66" s="10" t="s">
        <v>83</v>
      </c>
      <c r="G66" s="10" t="s">
        <v>117</v>
      </c>
      <c r="H66" s="10" t="s">
        <v>85</v>
      </c>
      <c r="I66" s="10" t="s">
        <v>79</v>
      </c>
      <c r="J66" s="10" t="s">
        <v>87</v>
      </c>
      <c r="K66" s="10" t="s">
        <v>121</v>
      </c>
      <c r="L66" s="10">
        <v>13</v>
      </c>
      <c r="M66" s="10">
        <v>240</v>
      </c>
      <c r="N66" s="10">
        <v>139137</v>
      </c>
      <c r="O66" s="11">
        <v>37109</v>
      </c>
      <c r="P66" s="11">
        <v>23500</v>
      </c>
      <c r="Q66" s="10">
        <v>26485605304</v>
      </c>
      <c r="R66" s="10" t="s">
        <v>89</v>
      </c>
      <c r="S66" s="10">
        <v>22</v>
      </c>
      <c r="T66" s="10" t="s">
        <v>97</v>
      </c>
      <c r="U66" s="10" t="s">
        <v>128</v>
      </c>
      <c r="V66" s="10" t="s">
        <v>92</v>
      </c>
      <c r="W66" s="12">
        <f t="shared" si="20"/>
        <v>2079.8198485687794</v>
      </c>
      <c r="X66" s="12">
        <v>240</v>
      </c>
      <c r="Y66" s="12">
        <f>[1]REGRAS!$D$24</f>
        <v>2079.8198485687794</v>
      </c>
      <c r="Z66" s="12">
        <v>15</v>
      </c>
      <c r="AA66" s="12">
        <f t="shared" ref="AA66:AA129" si="30">ROUND(Y66*Z66/100,2)</f>
        <v>311.97000000000003</v>
      </c>
      <c r="AB66" s="12">
        <v>21</v>
      </c>
      <c r="AC66" s="12">
        <f t="shared" si="21"/>
        <v>436.76</v>
      </c>
      <c r="AD66" s="12"/>
      <c r="AE66" s="12">
        <f t="shared" ref="AE66:AE129" si="31">ROUND(Y66*AD66/100,2)</f>
        <v>0</v>
      </c>
      <c r="AF66" s="12"/>
      <c r="AG66" s="12">
        <f t="shared" ref="AG66:AG129" si="32">ROUND(Y66*AF66/100,2)</f>
        <v>0</v>
      </c>
      <c r="AH66" s="12">
        <f>[1]REGRAS!$F$2*100</f>
        <v>100</v>
      </c>
      <c r="AI66" s="12">
        <f t="shared" ref="AI66:AI129" si="33">ROUND(Y66*AH66/100,2)</f>
        <v>2079.8200000000002</v>
      </c>
      <c r="AJ66" s="12">
        <v>60</v>
      </c>
      <c r="AK66" s="12">
        <f t="shared" ref="AK66:AK129" si="34">ROUND(Y66*AJ66/100,2)</f>
        <v>1247.8900000000001</v>
      </c>
      <c r="AL66" s="12">
        <f>[1]REGRAS!$F$1*100</f>
        <v>40</v>
      </c>
      <c r="AM66" s="12">
        <f t="shared" ref="AM66:AM129" si="35">ROUND(Y66*AL66/100,2)</f>
        <v>831.93</v>
      </c>
      <c r="AN66" s="12">
        <f>[1]REGRAS!$F$4*100</f>
        <v>100</v>
      </c>
      <c r="AO66" s="12">
        <f t="shared" ref="AO66:AO129" si="36">ROUND(Y66*AN66/100,2)</f>
        <v>2079.8200000000002</v>
      </c>
      <c r="AP66" s="12">
        <v>0</v>
      </c>
      <c r="AQ66" s="12">
        <f t="shared" ref="AQ66:AQ129" si="37">ROUND(BT66/M66*0.2*AP66,2)</f>
        <v>0</v>
      </c>
      <c r="AR66" s="12">
        <v>0</v>
      </c>
      <c r="AS66" s="12">
        <f t="shared" ref="AS66:AS129" si="38">ROUND(BT66/M66*1.5*AR66,2)</f>
        <v>0</v>
      </c>
      <c r="AT66" s="12">
        <v>0</v>
      </c>
      <c r="AU66" s="12">
        <f t="shared" si="22"/>
        <v>0</v>
      </c>
      <c r="AV66" s="12">
        <v>0</v>
      </c>
      <c r="AW66" s="12">
        <f>IF([1]REGRAS!$P$2="SIM",ROUND(BS66/M66*1.25*AV66,2),0)</f>
        <v>0</v>
      </c>
      <c r="AX66" s="12">
        <f>IF([1]REGRAS!$P$1="SIM",'[1]JAN-REAJUSTE'!AX66,0)</f>
        <v>0</v>
      </c>
      <c r="AY66" s="12">
        <f>IF([1]REGRAS!$R$2="SIM",'[1]JAN-REAJUSTE'!AY66,0)</f>
        <v>0</v>
      </c>
      <c r="AZ66" s="12">
        <f>'[1]JAN-REAJUSTE'!AZ66</f>
        <v>0</v>
      </c>
      <c r="BA66" s="12">
        <f>'[1]JAN-REAJUSTE'!BA66</f>
        <v>0</v>
      </c>
      <c r="BB66" s="12">
        <f>'[1]JAN-REAJUSTE'!BB66</f>
        <v>0</v>
      </c>
      <c r="BC66" s="12">
        <f>'[1]JAN-REAJUSTE'!BC66</f>
        <v>0</v>
      </c>
      <c r="BD66" s="12">
        <f>'[1]JAN-REAJUSTE'!BD66</f>
        <v>0</v>
      </c>
      <c r="BE66" s="12">
        <f>'[1]JAN-REAJUSTE'!BE66</f>
        <v>0</v>
      </c>
      <c r="BF66" s="12">
        <f>'[1]JAN-REAJUSTE'!BF66</f>
        <v>0</v>
      </c>
      <c r="BG66" s="12">
        <f>'[1]JAN-REAJUSTE'!BG66</f>
        <v>0</v>
      </c>
      <c r="BH66" s="12">
        <f>'[1]JAN-REAJUSTE'!BH66</f>
        <v>0</v>
      </c>
      <c r="BI66" s="12">
        <f>IF([1]REGRAS!$R$1="SIM",'[1]JAN-REAJUSTE'!BI66,0)</f>
        <v>21.232053000000001</v>
      </c>
      <c r="BJ66" s="12">
        <f>'[1]JAN-REAJUSTE'!BJ66</f>
        <v>0</v>
      </c>
      <c r="BK66" s="12">
        <f>'[1]JAN-REAJUSTE'!BK66</f>
        <v>0</v>
      </c>
      <c r="BL66" s="12">
        <f>'[1]JAN-REAJUSTE'!BL66</f>
        <v>0</v>
      </c>
      <c r="BM66" s="12">
        <f>'[1]JAN-REAJUSTE'!BM66</f>
        <v>2233.4596379999998</v>
      </c>
      <c r="BN66" s="12">
        <f>'[1]JAN-REAJUSTE'!BN66</f>
        <v>0</v>
      </c>
      <c r="BO66" s="12">
        <f>'[1]JAN-REAJUSTE'!BO66</f>
        <v>0</v>
      </c>
      <c r="BP66" s="12">
        <f>'[1]JAN-REAJUSTE'!BP66</f>
        <v>0</v>
      </c>
      <c r="BQ66" s="12">
        <f>BV66</f>
        <v>1156.0236662196294</v>
      </c>
      <c r="BR66" s="12">
        <f t="shared" ref="BR66:BR129" si="39">SUM(AW66:BQ66)+AI66+AG66+AE66+Y66+AO66+AK66+AC66+AA66+AU66+AS66+AQ66+AM66</f>
        <v>12478.725205788407</v>
      </c>
      <c r="BS66" s="12">
        <f t="shared" si="14"/>
        <v>9068.0098485687813</v>
      </c>
      <c r="BT66" s="12">
        <f t="shared" si="23"/>
        <v>9068.0098485687813</v>
      </c>
      <c r="BU66" s="12">
        <f t="shared" si="27"/>
        <v>8257.3119015687807</v>
      </c>
      <c r="BV66" s="13">
        <f t="shared" si="28"/>
        <v>1156.0236662196294</v>
      </c>
      <c r="BW66" s="13">
        <f t="shared" si="29"/>
        <v>2312.0473324392588</v>
      </c>
      <c r="BX66" s="13">
        <f t="shared" ref="BX66:BX129" si="40">BR66-BV66</f>
        <v>11322.701539568778</v>
      </c>
      <c r="BY66" s="14">
        <f t="shared" ref="BY66:BY129" si="41">IF(BX66&gt;4664.68,BX66*0.275-869.36,IF(BX66&gt;3751.05,BX66*0.225-636.13,IF(BX66&gt;2826.65,BX66*0.15-354.8,IF(BX66&gt;1903.98,BX66*0.075-142.8,0))))</f>
        <v>2244.382923381414</v>
      </c>
    </row>
    <row r="67" spans="1:77" x14ac:dyDescent="0.25">
      <c r="A67" s="9" t="s">
        <v>79</v>
      </c>
      <c r="B67" s="10">
        <v>5167601</v>
      </c>
      <c r="C67" s="10" t="s">
        <v>188</v>
      </c>
      <c r="D67" s="10" t="s">
        <v>81</v>
      </c>
      <c r="E67" s="10" t="s">
        <v>116</v>
      </c>
      <c r="F67" s="10" t="s">
        <v>83</v>
      </c>
      <c r="G67" s="10" t="s">
        <v>117</v>
      </c>
      <c r="H67" s="10" t="s">
        <v>85</v>
      </c>
      <c r="I67" s="10" t="s">
        <v>79</v>
      </c>
      <c r="J67" s="10" t="s">
        <v>87</v>
      </c>
      <c r="K67" s="10" t="s">
        <v>121</v>
      </c>
      <c r="L67" s="10">
        <v>13</v>
      </c>
      <c r="M67" s="10">
        <v>240</v>
      </c>
      <c r="N67" s="10">
        <v>139137</v>
      </c>
      <c r="O67" s="11">
        <v>37109</v>
      </c>
      <c r="P67" s="11">
        <v>23034</v>
      </c>
      <c r="Q67" s="10">
        <v>23230673387</v>
      </c>
      <c r="R67" s="10" t="s">
        <v>89</v>
      </c>
      <c r="S67" s="10">
        <v>22</v>
      </c>
      <c r="T67" s="10" t="s">
        <v>90</v>
      </c>
      <c r="U67" s="10" t="s">
        <v>91</v>
      </c>
      <c r="V67" s="10" t="s">
        <v>92</v>
      </c>
      <c r="W67" s="12">
        <f t="shared" si="20"/>
        <v>2079.8198485687794</v>
      </c>
      <c r="X67" s="12">
        <v>240</v>
      </c>
      <c r="Y67" s="12">
        <f>[1]REGRAS!$D$24</f>
        <v>2079.8198485687794</v>
      </c>
      <c r="Z67" s="12">
        <v>10</v>
      </c>
      <c r="AA67" s="12">
        <f t="shared" si="30"/>
        <v>207.98</v>
      </c>
      <c r="AB67" s="12">
        <v>21</v>
      </c>
      <c r="AC67" s="12">
        <f t="shared" si="21"/>
        <v>436.76</v>
      </c>
      <c r="AD67" s="12"/>
      <c r="AE67" s="12">
        <f t="shared" si="31"/>
        <v>0</v>
      </c>
      <c r="AF67" s="12"/>
      <c r="AG67" s="12">
        <f t="shared" si="32"/>
        <v>0</v>
      </c>
      <c r="AH67" s="12">
        <f>[1]REGRAS!$F$2*100</f>
        <v>100</v>
      </c>
      <c r="AI67" s="12">
        <f t="shared" si="33"/>
        <v>2079.8200000000002</v>
      </c>
      <c r="AJ67" s="12">
        <v>70</v>
      </c>
      <c r="AK67" s="12">
        <f t="shared" si="34"/>
        <v>1455.87</v>
      </c>
      <c r="AL67" s="12">
        <f>[1]REGRAS!$F$1*100</f>
        <v>40</v>
      </c>
      <c r="AM67" s="12">
        <f t="shared" si="35"/>
        <v>831.93</v>
      </c>
      <c r="AN67" s="12">
        <f>[1]REGRAS!$F$4*100</f>
        <v>100</v>
      </c>
      <c r="AO67" s="12">
        <f t="shared" si="36"/>
        <v>2079.8200000000002</v>
      </c>
      <c r="AP67" s="12">
        <v>32</v>
      </c>
      <c r="AQ67" s="12">
        <f t="shared" si="37"/>
        <v>244.59</v>
      </c>
      <c r="AR67" s="12">
        <v>0</v>
      </c>
      <c r="AS67" s="12">
        <f t="shared" si="38"/>
        <v>0</v>
      </c>
      <c r="AT67" s="12">
        <v>0</v>
      </c>
      <c r="AU67" s="12">
        <f t="shared" si="22"/>
        <v>0</v>
      </c>
      <c r="AV67" s="12">
        <v>0</v>
      </c>
      <c r="AW67" s="12">
        <f>IF([1]REGRAS!$P$2="SIM",ROUND(BS67/M67*1.25*AV67,2),0)</f>
        <v>0</v>
      </c>
      <c r="AX67" s="12">
        <f>IF([1]REGRAS!$P$1="SIM",'[1]JAN-REAJUSTE'!AX67,0)</f>
        <v>0</v>
      </c>
      <c r="AY67" s="12">
        <f>IF([1]REGRAS!$R$2="SIM",'[1]JAN-REAJUSTE'!AY67,0)</f>
        <v>0</v>
      </c>
      <c r="AZ67" s="12">
        <f>'[1]JAN-REAJUSTE'!AZ67</f>
        <v>0</v>
      </c>
      <c r="BA67" s="12">
        <f>'[1]JAN-REAJUSTE'!BA67</f>
        <v>0</v>
      </c>
      <c r="BB67" s="12">
        <f>'[1]JAN-REAJUSTE'!BB67</f>
        <v>0</v>
      </c>
      <c r="BC67" s="12">
        <f>'[1]JAN-REAJUSTE'!BC67</f>
        <v>0</v>
      </c>
      <c r="BD67" s="12">
        <f>'[1]JAN-REAJUSTE'!BD67</f>
        <v>0</v>
      </c>
      <c r="BE67" s="12">
        <f>'[1]JAN-REAJUSTE'!BE67</f>
        <v>0</v>
      </c>
      <c r="BF67" s="12">
        <f>'[1]JAN-REAJUSTE'!BF67</f>
        <v>0</v>
      </c>
      <c r="BG67" s="12">
        <f>'[1]JAN-REAJUSTE'!BG67</f>
        <v>0</v>
      </c>
      <c r="BH67" s="12">
        <f>'[1]JAN-REAJUSTE'!BH67</f>
        <v>0</v>
      </c>
      <c r="BI67" s="12">
        <f>IF([1]REGRAS!$R$1="SIM",'[1]JAN-REAJUSTE'!BI67,0)</f>
        <v>0</v>
      </c>
      <c r="BJ67" s="12">
        <f>'[1]JAN-REAJUSTE'!BJ67</f>
        <v>0</v>
      </c>
      <c r="BK67" s="12">
        <f>'[1]JAN-REAJUSTE'!BK67</f>
        <v>0</v>
      </c>
      <c r="BL67" s="12">
        <f>'[1]JAN-REAJUSTE'!BL67</f>
        <v>0</v>
      </c>
      <c r="BM67" s="12">
        <f>'[1]JAN-REAJUSTE'!BM67</f>
        <v>0</v>
      </c>
      <c r="BN67" s="12">
        <f>'[1]JAN-REAJUSTE'!BN67</f>
        <v>0</v>
      </c>
      <c r="BO67" s="12">
        <f>'[1]JAN-REAJUSTE'!BO67</f>
        <v>0</v>
      </c>
      <c r="BP67" s="12">
        <f>'[1]JAN-REAJUSTE'!BP67</f>
        <v>0</v>
      </c>
      <c r="BQ67" s="12">
        <v>0</v>
      </c>
      <c r="BR67" s="12">
        <f t="shared" si="39"/>
        <v>9416.5898485687812</v>
      </c>
      <c r="BS67" s="12">
        <f t="shared" si="14"/>
        <v>9171.9998485687811</v>
      </c>
      <c r="BT67" s="12">
        <f t="shared" si="23"/>
        <v>9171.9998485687811</v>
      </c>
      <c r="BU67" s="12">
        <f t="shared" si="27"/>
        <v>8340.0698485687808</v>
      </c>
      <c r="BV67" s="13">
        <f t="shared" si="28"/>
        <v>1167.6097787996293</v>
      </c>
      <c r="BW67" s="13">
        <f t="shared" si="29"/>
        <v>2335.2195575992587</v>
      </c>
      <c r="BX67" s="13">
        <f t="shared" si="40"/>
        <v>8248.9800697691517</v>
      </c>
      <c r="BY67" s="14">
        <f t="shared" si="41"/>
        <v>1399.109519186517</v>
      </c>
    </row>
    <row r="68" spans="1:77" x14ac:dyDescent="0.25">
      <c r="A68" s="9" t="s">
        <v>79</v>
      </c>
      <c r="B68" s="10">
        <v>5167701</v>
      </c>
      <c r="C68" s="10" t="s">
        <v>189</v>
      </c>
      <c r="D68" s="10" t="s">
        <v>81</v>
      </c>
      <c r="E68" s="10" t="s">
        <v>116</v>
      </c>
      <c r="F68" s="10" t="s">
        <v>83</v>
      </c>
      <c r="G68" s="10" t="s">
        <v>117</v>
      </c>
      <c r="H68" s="10" t="s">
        <v>85</v>
      </c>
      <c r="I68" s="10" t="s">
        <v>79</v>
      </c>
      <c r="J68" s="10" t="s">
        <v>87</v>
      </c>
      <c r="K68" s="10" t="s">
        <v>152</v>
      </c>
      <c r="L68" s="10">
        <v>8</v>
      </c>
      <c r="M68" s="10">
        <v>240</v>
      </c>
      <c r="N68" s="10">
        <v>126022</v>
      </c>
      <c r="O68" s="11">
        <v>37109</v>
      </c>
      <c r="P68" s="11">
        <v>26780</v>
      </c>
      <c r="Q68" s="10">
        <v>49554883315</v>
      </c>
      <c r="R68" s="10" t="s">
        <v>89</v>
      </c>
      <c r="S68" s="10">
        <v>22</v>
      </c>
      <c r="T68" s="10" t="s">
        <v>90</v>
      </c>
      <c r="U68" s="10" t="s">
        <v>190</v>
      </c>
      <c r="V68" s="10" t="s">
        <v>92</v>
      </c>
      <c r="W68" s="12">
        <f t="shared" si="20"/>
        <v>1829.9352895804036</v>
      </c>
      <c r="X68" s="12">
        <v>240</v>
      </c>
      <c r="Y68" s="12">
        <f>[1]REGRAS!$C$25</f>
        <v>1829.9352895804036</v>
      </c>
      <c r="Z68" s="12">
        <v>0</v>
      </c>
      <c r="AA68" s="12">
        <f t="shared" si="30"/>
        <v>0</v>
      </c>
      <c r="AB68" s="12">
        <v>21</v>
      </c>
      <c r="AC68" s="12">
        <f t="shared" si="21"/>
        <v>384.29</v>
      </c>
      <c r="AD68" s="12"/>
      <c r="AE68" s="12">
        <f t="shared" si="31"/>
        <v>0</v>
      </c>
      <c r="AF68" s="12"/>
      <c r="AG68" s="12">
        <f t="shared" si="32"/>
        <v>0</v>
      </c>
      <c r="AH68" s="12">
        <f>[1]REGRAS!$F$2*100</f>
        <v>100</v>
      </c>
      <c r="AI68" s="12">
        <f t="shared" si="33"/>
        <v>1829.94</v>
      </c>
      <c r="AJ68" s="12">
        <v>25</v>
      </c>
      <c r="AK68" s="12">
        <f t="shared" si="34"/>
        <v>457.48</v>
      </c>
      <c r="AL68" s="12">
        <v>0</v>
      </c>
      <c r="AM68" s="12">
        <f t="shared" si="35"/>
        <v>0</v>
      </c>
      <c r="AN68" s="12">
        <f>[1]REGRAS!$F$4*100</f>
        <v>100</v>
      </c>
      <c r="AO68" s="12">
        <f t="shared" si="36"/>
        <v>1829.94</v>
      </c>
      <c r="AP68" s="12">
        <v>0</v>
      </c>
      <c r="AQ68" s="12">
        <f t="shared" si="37"/>
        <v>0</v>
      </c>
      <c r="AR68" s="12">
        <v>0</v>
      </c>
      <c r="AS68" s="12">
        <f t="shared" si="38"/>
        <v>0</v>
      </c>
      <c r="AT68" s="12">
        <v>0</v>
      </c>
      <c r="AU68" s="12">
        <f t="shared" si="22"/>
        <v>0</v>
      </c>
      <c r="AV68" s="12">
        <v>0</v>
      </c>
      <c r="AW68" s="12">
        <f>IF([1]REGRAS!$P$2="SIM",ROUND(BS68/M68*1.25*AV68,2),0)</f>
        <v>0</v>
      </c>
      <c r="AX68" s="12">
        <f>IF([1]REGRAS!$P$1="SIM",'[1]JAN-REAJUSTE'!AX68,0)</f>
        <v>0</v>
      </c>
      <c r="AY68" s="12">
        <f>IF([1]REGRAS!$R$2="SIM",'[1]JAN-REAJUSTE'!AY68,0)</f>
        <v>0</v>
      </c>
      <c r="AZ68" s="12">
        <f>'[1]JAN-REAJUSTE'!AZ68</f>
        <v>0</v>
      </c>
      <c r="BA68" s="12">
        <f>'[1]JAN-REAJUSTE'!BA68</f>
        <v>0</v>
      </c>
      <c r="BB68" s="12">
        <f>'[1]JAN-REAJUSTE'!BB68</f>
        <v>0</v>
      </c>
      <c r="BC68" s="12">
        <f>'[1]JAN-REAJUSTE'!BC68</f>
        <v>0</v>
      </c>
      <c r="BD68" s="12">
        <f>'[1]JAN-REAJUSTE'!BD68</f>
        <v>0</v>
      </c>
      <c r="BE68" s="12">
        <f>'[1]JAN-REAJUSTE'!BE68</f>
        <v>0</v>
      </c>
      <c r="BF68" s="12">
        <f>'[1]JAN-REAJUSTE'!BF68</f>
        <v>0</v>
      </c>
      <c r="BG68" s="12">
        <f>'[1]JAN-REAJUSTE'!BG68</f>
        <v>0</v>
      </c>
      <c r="BH68" s="12">
        <f>'[1]JAN-REAJUSTE'!BH68</f>
        <v>0</v>
      </c>
      <c r="BI68" s="12">
        <f>IF([1]REGRAS!$R$1="SIM",'[1]JAN-REAJUSTE'!BI68,0)</f>
        <v>0</v>
      </c>
      <c r="BJ68" s="12">
        <f>'[1]JAN-REAJUSTE'!BJ68</f>
        <v>0</v>
      </c>
      <c r="BK68" s="12">
        <f>'[1]JAN-REAJUSTE'!BK68</f>
        <v>0</v>
      </c>
      <c r="BL68" s="12">
        <f>'[1]JAN-REAJUSTE'!BL68</f>
        <v>0</v>
      </c>
      <c r="BM68" s="12">
        <f>'[1]JAN-REAJUSTE'!BM68</f>
        <v>0</v>
      </c>
      <c r="BN68" s="12">
        <f>'[1]JAN-REAJUSTE'!BN68</f>
        <v>0</v>
      </c>
      <c r="BO68" s="12">
        <f>'[1]JAN-REAJUSTE'!BO68</f>
        <v>0</v>
      </c>
      <c r="BP68" s="12">
        <f>'[1]JAN-REAJUSTE'!BP68</f>
        <v>0</v>
      </c>
      <c r="BQ68" s="12">
        <v>0</v>
      </c>
      <c r="BR68" s="12">
        <f t="shared" si="39"/>
        <v>6331.5852895804028</v>
      </c>
      <c r="BS68" s="12">
        <f t="shared" si="14"/>
        <v>6331.5852895804028</v>
      </c>
      <c r="BT68" s="12">
        <f t="shared" si="23"/>
        <v>6331.5852895804028</v>
      </c>
      <c r="BU68" s="12">
        <f t="shared" si="27"/>
        <v>6331.5852895804028</v>
      </c>
      <c r="BV68" s="13">
        <f t="shared" si="28"/>
        <v>886.4219405412565</v>
      </c>
      <c r="BW68" s="13">
        <f t="shared" si="29"/>
        <v>1772.843881082513</v>
      </c>
      <c r="BX68" s="13">
        <f t="shared" si="40"/>
        <v>5445.1633490391459</v>
      </c>
      <c r="BY68" s="14">
        <f t="shared" si="41"/>
        <v>628.05992098576519</v>
      </c>
    </row>
    <row r="69" spans="1:77" x14ac:dyDescent="0.25">
      <c r="A69" s="9" t="s">
        <v>79</v>
      </c>
      <c r="B69" s="10">
        <v>5167801</v>
      </c>
      <c r="C69" s="10" t="s">
        <v>191</v>
      </c>
      <c r="D69" s="10" t="s">
        <v>81</v>
      </c>
      <c r="E69" s="10" t="s">
        <v>116</v>
      </c>
      <c r="F69" s="10" t="s">
        <v>83</v>
      </c>
      <c r="G69" s="10" t="s">
        <v>117</v>
      </c>
      <c r="H69" s="10" t="s">
        <v>85</v>
      </c>
      <c r="I69" s="10" t="s">
        <v>79</v>
      </c>
      <c r="J69" s="10" t="s">
        <v>87</v>
      </c>
      <c r="K69" s="10" t="s">
        <v>121</v>
      </c>
      <c r="L69" s="10">
        <v>13</v>
      </c>
      <c r="M69" s="10">
        <v>240</v>
      </c>
      <c r="N69" s="10">
        <v>139137</v>
      </c>
      <c r="O69" s="11">
        <v>37135</v>
      </c>
      <c r="P69" s="11">
        <v>27201</v>
      </c>
      <c r="Q69" s="10">
        <v>49181238304</v>
      </c>
      <c r="R69" s="10" t="s">
        <v>89</v>
      </c>
      <c r="S69" s="10">
        <v>22</v>
      </c>
      <c r="T69" s="10" t="s">
        <v>90</v>
      </c>
      <c r="U69" s="10" t="s">
        <v>91</v>
      </c>
      <c r="V69" s="10" t="s">
        <v>92</v>
      </c>
      <c r="W69" s="12">
        <f t="shared" si="20"/>
        <v>2079.8198485687794</v>
      </c>
      <c r="X69" s="12">
        <v>240</v>
      </c>
      <c r="Y69" s="12">
        <f>[1]REGRAS!$D$24</f>
        <v>2079.8198485687794</v>
      </c>
      <c r="Z69" s="12">
        <v>15</v>
      </c>
      <c r="AA69" s="12">
        <f t="shared" si="30"/>
        <v>311.97000000000003</v>
      </c>
      <c r="AB69" s="12">
        <v>21</v>
      </c>
      <c r="AC69" s="12">
        <f t="shared" si="21"/>
        <v>436.76</v>
      </c>
      <c r="AD69" s="12"/>
      <c r="AE69" s="12">
        <f t="shared" si="31"/>
        <v>0</v>
      </c>
      <c r="AF69" s="12"/>
      <c r="AG69" s="12">
        <f t="shared" si="32"/>
        <v>0</v>
      </c>
      <c r="AH69" s="12">
        <f>[1]REGRAS!$F$2*100</f>
        <v>100</v>
      </c>
      <c r="AI69" s="12">
        <f t="shared" si="33"/>
        <v>2079.8200000000002</v>
      </c>
      <c r="AJ69" s="12">
        <v>25</v>
      </c>
      <c r="AK69" s="12">
        <f t="shared" si="34"/>
        <v>519.95000000000005</v>
      </c>
      <c r="AL69" s="12">
        <f>[1]REGRAS!$F$1*100</f>
        <v>40</v>
      </c>
      <c r="AM69" s="12">
        <f t="shared" si="35"/>
        <v>831.93</v>
      </c>
      <c r="AN69" s="12">
        <f>[1]REGRAS!$F$4*100</f>
        <v>100</v>
      </c>
      <c r="AO69" s="12">
        <f t="shared" si="36"/>
        <v>2079.8200000000002</v>
      </c>
      <c r="AP69" s="12">
        <v>0</v>
      </c>
      <c r="AQ69" s="12">
        <f t="shared" si="37"/>
        <v>0</v>
      </c>
      <c r="AR69" s="12">
        <v>18</v>
      </c>
      <c r="AS69" s="12">
        <f t="shared" si="38"/>
        <v>938.26</v>
      </c>
      <c r="AT69" s="12">
        <v>2</v>
      </c>
      <c r="AU69" s="12">
        <f t="shared" si="22"/>
        <v>125.1</v>
      </c>
      <c r="AV69" s="12">
        <v>0</v>
      </c>
      <c r="AW69" s="12">
        <f>IF([1]REGRAS!$P$2="SIM",ROUND(BS69/M69*1.25*AV69,2),0)</f>
        <v>0</v>
      </c>
      <c r="AX69" s="12">
        <f>IF([1]REGRAS!$P$1="SIM",'[1]JAN-REAJUSTE'!AX69,0)</f>
        <v>0</v>
      </c>
      <c r="AY69" s="12">
        <f>IF([1]REGRAS!$R$2="SIM",'[1]JAN-REAJUSTE'!AY69,0)</f>
        <v>0</v>
      </c>
      <c r="AZ69" s="12">
        <f>'[1]JAN-REAJUSTE'!AZ69</f>
        <v>0</v>
      </c>
      <c r="BA69" s="12">
        <f>'[1]JAN-REAJUSTE'!BA69</f>
        <v>0</v>
      </c>
      <c r="BB69" s="12">
        <f>'[1]JAN-REAJUSTE'!BB69</f>
        <v>0</v>
      </c>
      <c r="BC69" s="12">
        <f>'[1]JAN-REAJUSTE'!BC69</f>
        <v>0</v>
      </c>
      <c r="BD69" s="12">
        <f>'[1]JAN-REAJUSTE'!BD69</f>
        <v>0</v>
      </c>
      <c r="BE69" s="12">
        <f>'[1]JAN-REAJUSTE'!BE69</f>
        <v>0</v>
      </c>
      <c r="BF69" s="12">
        <f>'[1]JAN-REAJUSTE'!BF69</f>
        <v>0</v>
      </c>
      <c r="BG69" s="12">
        <f>'[1]JAN-REAJUSTE'!BG69</f>
        <v>0</v>
      </c>
      <c r="BH69" s="12">
        <f>'[1]JAN-REAJUSTE'!BH69</f>
        <v>0</v>
      </c>
      <c r="BI69" s="12">
        <f>IF([1]REGRAS!$R$1="SIM",'[1]JAN-REAJUSTE'!BI69,0)</f>
        <v>0</v>
      </c>
      <c r="BJ69" s="12">
        <f>'[1]JAN-REAJUSTE'!BJ69</f>
        <v>0</v>
      </c>
      <c r="BK69" s="12">
        <f>'[1]JAN-REAJUSTE'!BK69</f>
        <v>0</v>
      </c>
      <c r="BL69" s="12">
        <f>'[1]JAN-REAJUSTE'!BL69</f>
        <v>0</v>
      </c>
      <c r="BM69" s="12">
        <f>'[1]JAN-REAJUSTE'!BM69</f>
        <v>0</v>
      </c>
      <c r="BN69" s="12">
        <f>'[1]JAN-REAJUSTE'!BN69</f>
        <v>0</v>
      </c>
      <c r="BO69" s="12">
        <f>'[1]JAN-REAJUSTE'!BO69</f>
        <v>0</v>
      </c>
      <c r="BP69" s="12">
        <f>'[1]JAN-REAJUSTE'!BP69</f>
        <v>0</v>
      </c>
      <c r="BQ69" s="12">
        <v>0</v>
      </c>
      <c r="BR69" s="12">
        <f t="shared" si="39"/>
        <v>9403.4298485687814</v>
      </c>
      <c r="BS69" s="12">
        <f t="shared" si="14"/>
        <v>8340.0698485687808</v>
      </c>
      <c r="BT69" s="12">
        <f t="shared" si="23"/>
        <v>8340.0698485687808</v>
      </c>
      <c r="BU69" s="12">
        <f t="shared" si="27"/>
        <v>7508.1398485687805</v>
      </c>
      <c r="BV69" s="13">
        <f t="shared" si="28"/>
        <v>1051.1395787996294</v>
      </c>
      <c r="BW69" s="13">
        <f t="shared" si="29"/>
        <v>2102.2791575992587</v>
      </c>
      <c r="BX69" s="13">
        <f t="shared" si="40"/>
        <v>8352.2902697691516</v>
      </c>
      <c r="BY69" s="14">
        <f t="shared" si="41"/>
        <v>1427.5198241865169</v>
      </c>
    </row>
    <row r="70" spans="1:77" x14ac:dyDescent="0.25">
      <c r="A70" s="9" t="s">
        <v>79</v>
      </c>
      <c r="B70" s="10">
        <v>5167901</v>
      </c>
      <c r="C70" s="10" t="s">
        <v>192</v>
      </c>
      <c r="D70" s="10" t="s">
        <v>81</v>
      </c>
      <c r="E70" s="10" t="s">
        <v>145</v>
      </c>
      <c r="F70" s="10" t="s">
        <v>83</v>
      </c>
      <c r="G70" s="10" t="s">
        <v>117</v>
      </c>
      <c r="H70" s="10" t="s">
        <v>85</v>
      </c>
      <c r="I70" s="10" t="s">
        <v>79</v>
      </c>
      <c r="J70" s="10" t="s">
        <v>87</v>
      </c>
      <c r="K70" s="10" t="s">
        <v>121</v>
      </c>
      <c r="L70" s="10">
        <v>13</v>
      </c>
      <c r="M70" s="10">
        <v>240</v>
      </c>
      <c r="N70" s="10">
        <v>139137</v>
      </c>
      <c r="O70" s="11">
        <v>37109</v>
      </c>
      <c r="P70" s="11">
        <v>27853</v>
      </c>
      <c r="Q70" s="10">
        <v>78442524304</v>
      </c>
      <c r="R70" s="10" t="s">
        <v>89</v>
      </c>
      <c r="S70" s="10">
        <v>22</v>
      </c>
      <c r="T70" s="10" t="s">
        <v>97</v>
      </c>
      <c r="U70" s="10" t="s">
        <v>91</v>
      </c>
      <c r="V70" s="10" t="s">
        <v>92</v>
      </c>
      <c r="W70" s="12">
        <f t="shared" si="20"/>
        <v>2079.8198485687794</v>
      </c>
      <c r="X70" s="12">
        <v>240</v>
      </c>
      <c r="Y70" s="12">
        <f>[1]REGRAS!$D$24</f>
        <v>2079.8198485687794</v>
      </c>
      <c r="Z70" s="12">
        <v>10</v>
      </c>
      <c r="AA70" s="12">
        <f t="shared" si="30"/>
        <v>207.98</v>
      </c>
      <c r="AB70" s="12">
        <v>21</v>
      </c>
      <c r="AC70" s="12">
        <f t="shared" si="21"/>
        <v>436.76</v>
      </c>
      <c r="AD70" s="12"/>
      <c r="AE70" s="12">
        <f t="shared" si="31"/>
        <v>0</v>
      </c>
      <c r="AF70" s="12"/>
      <c r="AG70" s="12">
        <f t="shared" si="32"/>
        <v>0</v>
      </c>
      <c r="AH70" s="12">
        <f>[1]REGRAS!$F$2*100</f>
        <v>100</v>
      </c>
      <c r="AI70" s="12">
        <f t="shared" si="33"/>
        <v>2079.8200000000002</v>
      </c>
      <c r="AJ70" s="12">
        <v>60</v>
      </c>
      <c r="AK70" s="12">
        <f t="shared" si="34"/>
        <v>1247.8900000000001</v>
      </c>
      <c r="AL70" s="12">
        <f>[1]REGRAS!$F$1*100</f>
        <v>40</v>
      </c>
      <c r="AM70" s="12">
        <f t="shared" si="35"/>
        <v>831.93</v>
      </c>
      <c r="AN70" s="12">
        <f>[1]REGRAS!$F$4*100</f>
        <v>100</v>
      </c>
      <c r="AO70" s="12">
        <f t="shared" si="36"/>
        <v>2079.8200000000002</v>
      </c>
      <c r="AP70" s="12">
        <v>0</v>
      </c>
      <c r="AQ70" s="12">
        <f t="shared" si="37"/>
        <v>0</v>
      </c>
      <c r="AR70" s="12">
        <v>0</v>
      </c>
      <c r="AS70" s="12">
        <f t="shared" si="38"/>
        <v>0</v>
      </c>
      <c r="AT70" s="12">
        <v>0</v>
      </c>
      <c r="AU70" s="12">
        <f t="shared" si="22"/>
        <v>0</v>
      </c>
      <c r="AV70" s="12">
        <v>0</v>
      </c>
      <c r="AW70" s="12">
        <f>IF([1]REGRAS!$P$2="SIM",ROUND(BS70/M70*1.25*AV70,2),0)</f>
        <v>0</v>
      </c>
      <c r="AX70" s="12">
        <f>IF([1]REGRAS!$P$1="SIM",'[1]JAN-REAJUSTE'!AX70,0)</f>
        <v>0</v>
      </c>
      <c r="AY70" s="12">
        <f>IF([1]REGRAS!$R$2="SIM",'[1]JAN-REAJUSTE'!AY70,0)</f>
        <v>0</v>
      </c>
      <c r="AZ70" s="12">
        <f>'[1]JAN-REAJUSTE'!AZ70</f>
        <v>0</v>
      </c>
      <c r="BA70" s="12">
        <f>'[1]JAN-REAJUSTE'!BA70</f>
        <v>0</v>
      </c>
      <c r="BB70" s="12">
        <f>'[1]JAN-REAJUSTE'!BB70</f>
        <v>0</v>
      </c>
      <c r="BC70" s="12">
        <f>'[1]JAN-REAJUSTE'!BC70</f>
        <v>0</v>
      </c>
      <c r="BD70" s="12">
        <f>'[1]JAN-REAJUSTE'!BD70</f>
        <v>0</v>
      </c>
      <c r="BE70" s="12">
        <f>'[1]JAN-REAJUSTE'!BE70</f>
        <v>0</v>
      </c>
      <c r="BF70" s="12">
        <f>'[1]JAN-REAJUSTE'!BF70</f>
        <v>0</v>
      </c>
      <c r="BG70" s="12">
        <f>'[1]JAN-REAJUSTE'!BG70</f>
        <v>0</v>
      </c>
      <c r="BH70" s="12">
        <f>'[1]JAN-REAJUSTE'!BH70</f>
        <v>0</v>
      </c>
      <c r="BI70" s="12">
        <f>IF([1]REGRAS!$R$1="SIM",'[1]JAN-REAJUSTE'!BI70,0)</f>
        <v>0</v>
      </c>
      <c r="BJ70" s="12">
        <f>'[1]JAN-REAJUSTE'!BJ70</f>
        <v>0</v>
      </c>
      <c r="BK70" s="12">
        <f>'[1]JAN-REAJUSTE'!BK70</f>
        <v>2977.9673420000004</v>
      </c>
      <c r="BL70" s="12">
        <f>'[1]JAN-REAJUSTE'!BL70</f>
        <v>0</v>
      </c>
      <c r="BM70" s="12">
        <f>'[1]JAN-REAJUSTE'!BM70</f>
        <v>0</v>
      </c>
      <c r="BN70" s="12">
        <f>'[1]JAN-REAJUSTE'!BN70</f>
        <v>0</v>
      </c>
      <c r="BO70" s="12">
        <f>'[1]JAN-REAJUSTE'!BO70</f>
        <v>0</v>
      </c>
      <c r="BP70" s="12">
        <f>'[1]JAN-REAJUSTE'!BP70</f>
        <v>0</v>
      </c>
      <c r="BQ70" s="12">
        <v>0</v>
      </c>
      <c r="BR70" s="12">
        <f t="shared" si="39"/>
        <v>11941.98719056878</v>
      </c>
      <c r="BS70" s="12">
        <f t="shared" si="14"/>
        <v>8964.0198485687797</v>
      </c>
      <c r="BT70" s="12">
        <f t="shared" si="23"/>
        <v>8964.0198485687797</v>
      </c>
      <c r="BU70" s="12">
        <f t="shared" si="27"/>
        <v>8132.0898485687803</v>
      </c>
      <c r="BV70" s="13">
        <f t="shared" si="28"/>
        <v>1138.4925787996294</v>
      </c>
      <c r="BW70" s="13">
        <f t="shared" si="29"/>
        <v>2276.9851575992589</v>
      </c>
      <c r="BX70" s="13">
        <f t="shared" si="40"/>
        <v>10803.494611769151</v>
      </c>
      <c r="BY70" s="14">
        <f t="shared" si="41"/>
        <v>2101.6010182365167</v>
      </c>
    </row>
    <row r="71" spans="1:77" x14ac:dyDescent="0.25">
      <c r="A71" s="9" t="s">
        <v>79</v>
      </c>
      <c r="B71" s="10">
        <v>5168301</v>
      </c>
      <c r="C71" s="10" t="s">
        <v>193</v>
      </c>
      <c r="D71" s="10" t="s">
        <v>81</v>
      </c>
      <c r="E71" s="10" t="s">
        <v>116</v>
      </c>
      <c r="F71" s="10" t="s">
        <v>83</v>
      </c>
      <c r="G71" s="10" t="s">
        <v>117</v>
      </c>
      <c r="H71" s="10" t="s">
        <v>85</v>
      </c>
      <c r="I71" s="10" t="s">
        <v>79</v>
      </c>
      <c r="J71" s="10" t="s">
        <v>87</v>
      </c>
      <c r="K71" s="10" t="s">
        <v>121</v>
      </c>
      <c r="L71" s="10">
        <v>13</v>
      </c>
      <c r="M71" s="10">
        <v>240</v>
      </c>
      <c r="N71" s="10">
        <v>139137</v>
      </c>
      <c r="O71" s="11">
        <v>37109</v>
      </c>
      <c r="P71" s="11">
        <v>29601</v>
      </c>
      <c r="Q71" s="10">
        <v>81185740325</v>
      </c>
      <c r="R71" s="10" t="s">
        <v>89</v>
      </c>
      <c r="S71" s="10">
        <v>22</v>
      </c>
      <c r="T71" s="10" t="s">
        <v>90</v>
      </c>
      <c r="U71" s="10" t="s">
        <v>91</v>
      </c>
      <c r="V71" s="10" t="s">
        <v>92</v>
      </c>
      <c r="W71" s="12">
        <f t="shared" si="20"/>
        <v>2079.8198485687794</v>
      </c>
      <c r="X71" s="12">
        <v>240</v>
      </c>
      <c r="Y71" s="12">
        <f>[1]REGRAS!$D$24</f>
        <v>2079.8198485687794</v>
      </c>
      <c r="Z71" s="12">
        <v>15</v>
      </c>
      <c r="AA71" s="12">
        <f t="shared" si="30"/>
        <v>311.97000000000003</v>
      </c>
      <c r="AB71" s="12">
        <v>21</v>
      </c>
      <c r="AC71" s="12">
        <f t="shared" si="21"/>
        <v>436.76</v>
      </c>
      <c r="AD71" s="12"/>
      <c r="AE71" s="12">
        <f t="shared" si="31"/>
        <v>0</v>
      </c>
      <c r="AF71" s="12"/>
      <c r="AG71" s="12">
        <f t="shared" si="32"/>
        <v>0</v>
      </c>
      <c r="AH71" s="12">
        <f>[1]REGRAS!$F$2*100</f>
        <v>100</v>
      </c>
      <c r="AI71" s="12">
        <f t="shared" si="33"/>
        <v>2079.8200000000002</v>
      </c>
      <c r="AJ71" s="12">
        <v>70</v>
      </c>
      <c r="AK71" s="12">
        <f t="shared" si="34"/>
        <v>1455.87</v>
      </c>
      <c r="AL71" s="12">
        <f>[1]REGRAS!$F$1*100</f>
        <v>40</v>
      </c>
      <c r="AM71" s="12">
        <f t="shared" si="35"/>
        <v>831.93</v>
      </c>
      <c r="AN71" s="12">
        <f>[1]REGRAS!$F$4*100</f>
        <v>100</v>
      </c>
      <c r="AO71" s="12">
        <f t="shared" si="36"/>
        <v>2079.8200000000002</v>
      </c>
      <c r="AP71" s="12">
        <v>148</v>
      </c>
      <c r="AQ71" s="12">
        <f t="shared" si="37"/>
        <v>1144.04</v>
      </c>
      <c r="AR71" s="12">
        <v>0</v>
      </c>
      <c r="AS71" s="12">
        <f t="shared" si="38"/>
        <v>0</v>
      </c>
      <c r="AT71" s="12">
        <v>0</v>
      </c>
      <c r="AU71" s="12">
        <f t="shared" si="22"/>
        <v>0</v>
      </c>
      <c r="AV71" s="12">
        <v>0</v>
      </c>
      <c r="AW71" s="12">
        <f>IF([1]REGRAS!$P$2="SIM",ROUND(BS71/M71*1.25*AV71,2),0)</f>
        <v>0</v>
      </c>
      <c r="AX71" s="12">
        <f>IF([1]REGRAS!$P$1="SIM",'[1]JAN-REAJUSTE'!AX71,0)</f>
        <v>0</v>
      </c>
      <c r="AY71" s="12">
        <f>IF([1]REGRAS!$R$2="SIM",'[1]JAN-REAJUSTE'!AY71,0)</f>
        <v>0</v>
      </c>
      <c r="AZ71" s="12">
        <f>'[1]JAN-REAJUSTE'!AZ71</f>
        <v>0</v>
      </c>
      <c r="BA71" s="12">
        <f>'[1]JAN-REAJUSTE'!BA71</f>
        <v>0</v>
      </c>
      <c r="BB71" s="12">
        <f>'[1]JAN-REAJUSTE'!BB71</f>
        <v>0</v>
      </c>
      <c r="BC71" s="12">
        <f>'[1]JAN-REAJUSTE'!BC71</f>
        <v>0</v>
      </c>
      <c r="BD71" s="12">
        <f>'[1]JAN-REAJUSTE'!BD71</f>
        <v>0</v>
      </c>
      <c r="BE71" s="12">
        <f>'[1]JAN-REAJUSTE'!BE71</f>
        <v>0</v>
      </c>
      <c r="BF71" s="12">
        <f>'[1]JAN-REAJUSTE'!BF71</f>
        <v>0</v>
      </c>
      <c r="BG71" s="12">
        <f>'[1]JAN-REAJUSTE'!BG71</f>
        <v>0</v>
      </c>
      <c r="BH71" s="12">
        <f>'[1]JAN-REAJUSTE'!BH71</f>
        <v>0</v>
      </c>
      <c r="BI71" s="12">
        <f>IF([1]REGRAS!$R$1="SIM",'[1]JAN-REAJUSTE'!BI71,0)</f>
        <v>0</v>
      </c>
      <c r="BJ71" s="12">
        <f>'[1]JAN-REAJUSTE'!BJ71</f>
        <v>0</v>
      </c>
      <c r="BK71" s="12">
        <f>'[1]JAN-REAJUSTE'!BK71</f>
        <v>0</v>
      </c>
      <c r="BL71" s="12">
        <f>'[1]JAN-REAJUSTE'!BL71</f>
        <v>0</v>
      </c>
      <c r="BM71" s="12">
        <f>'[1]JAN-REAJUSTE'!BM71</f>
        <v>0</v>
      </c>
      <c r="BN71" s="12">
        <f>'[1]JAN-REAJUSTE'!BN71</f>
        <v>0</v>
      </c>
      <c r="BO71" s="12">
        <f>'[1]JAN-REAJUSTE'!BO71</f>
        <v>0</v>
      </c>
      <c r="BP71" s="12">
        <f>'[1]JAN-REAJUSTE'!BP71</f>
        <v>0</v>
      </c>
      <c r="BQ71" s="12">
        <v>0</v>
      </c>
      <c r="BR71" s="12">
        <f t="shared" si="39"/>
        <v>10420.029848568782</v>
      </c>
      <c r="BS71" s="12">
        <f t="shared" ref="BS71:BS134" si="42">SUM(AX71:BH71)+AI71+AG71+AE71+Y71+AO71+AK71+AC71+AA71+AM71</f>
        <v>9275.9898485687809</v>
      </c>
      <c r="BT71" s="12">
        <f t="shared" si="23"/>
        <v>9275.9898485687809</v>
      </c>
      <c r="BU71" s="12">
        <f t="shared" si="27"/>
        <v>8444.0598485687806</v>
      </c>
      <c r="BV71" s="13">
        <f t="shared" si="28"/>
        <v>1182.1683787996294</v>
      </c>
      <c r="BW71" s="13">
        <f t="shared" si="29"/>
        <v>2364.3367575992588</v>
      </c>
      <c r="BX71" s="13">
        <f t="shared" si="40"/>
        <v>9237.8614697691519</v>
      </c>
      <c r="BY71" s="14">
        <f t="shared" si="41"/>
        <v>1671.0519041865168</v>
      </c>
    </row>
    <row r="72" spans="1:77" x14ac:dyDescent="0.25">
      <c r="A72" s="9" t="s">
        <v>79</v>
      </c>
      <c r="B72" s="10">
        <v>5168501</v>
      </c>
      <c r="C72" s="10" t="s">
        <v>194</v>
      </c>
      <c r="D72" s="10" t="s">
        <v>81</v>
      </c>
      <c r="E72" s="10" t="s">
        <v>195</v>
      </c>
      <c r="F72" s="10" t="s">
        <v>83</v>
      </c>
      <c r="G72" s="10" t="s">
        <v>117</v>
      </c>
      <c r="H72" s="10" t="s">
        <v>85</v>
      </c>
      <c r="I72" s="10" t="s">
        <v>79</v>
      </c>
      <c r="J72" s="10" t="s">
        <v>87</v>
      </c>
      <c r="K72" s="10" t="s">
        <v>121</v>
      </c>
      <c r="L72" s="10">
        <v>13</v>
      </c>
      <c r="M72" s="10">
        <v>240</v>
      </c>
      <c r="N72" s="10">
        <v>139137</v>
      </c>
      <c r="O72" s="11">
        <v>37109</v>
      </c>
      <c r="P72" s="11">
        <v>29474</v>
      </c>
      <c r="Q72" s="10">
        <v>63416441320</v>
      </c>
      <c r="R72" s="10" t="s">
        <v>89</v>
      </c>
      <c r="S72" s="10">
        <v>22</v>
      </c>
      <c r="T72" s="10" t="s">
        <v>90</v>
      </c>
      <c r="U72" s="10" t="s">
        <v>91</v>
      </c>
      <c r="V72" s="10" t="s">
        <v>92</v>
      </c>
      <c r="W72" s="12">
        <f t="shared" si="20"/>
        <v>2079.8198485687794</v>
      </c>
      <c r="X72" s="12">
        <v>240</v>
      </c>
      <c r="Y72" s="12">
        <f>[1]REGRAS!$D$24</f>
        <v>2079.8198485687794</v>
      </c>
      <c r="Z72" s="12">
        <v>9</v>
      </c>
      <c r="AA72" s="12">
        <f t="shared" si="30"/>
        <v>187.18</v>
      </c>
      <c r="AB72" s="12">
        <v>21</v>
      </c>
      <c r="AC72" s="12">
        <f t="shared" si="21"/>
        <v>436.76</v>
      </c>
      <c r="AD72" s="12"/>
      <c r="AE72" s="12">
        <f t="shared" si="31"/>
        <v>0</v>
      </c>
      <c r="AF72" s="12"/>
      <c r="AG72" s="12">
        <f t="shared" si="32"/>
        <v>0</v>
      </c>
      <c r="AH72" s="12">
        <f>[1]REGRAS!$F$2*100</f>
        <v>100</v>
      </c>
      <c r="AI72" s="12">
        <f t="shared" si="33"/>
        <v>2079.8200000000002</v>
      </c>
      <c r="AJ72" s="12">
        <v>25</v>
      </c>
      <c r="AK72" s="12">
        <f t="shared" si="34"/>
        <v>519.95000000000005</v>
      </c>
      <c r="AL72" s="12">
        <f>[1]REGRAS!$F$1*100</f>
        <v>40</v>
      </c>
      <c r="AM72" s="12">
        <f t="shared" si="35"/>
        <v>831.93</v>
      </c>
      <c r="AN72" s="12">
        <f>[1]REGRAS!$F$4*100</f>
        <v>100</v>
      </c>
      <c r="AO72" s="12">
        <f t="shared" si="36"/>
        <v>2079.8200000000002</v>
      </c>
      <c r="AP72" s="12">
        <v>0</v>
      </c>
      <c r="AQ72" s="12">
        <f t="shared" si="37"/>
        <v>0</v>
      </c>
      <c r="AR72" s="12">
        <v>0</v>
      </c>
      <c r="AS72" s="12">
        <f t="shared" si="38"/>
        <v>0</v>
      </c>
      <c r="AT72" s="12">
        <v>0</v>
      </c>
      <c r="AU72" s="12">
        <f t="shared" si="22"/>
        <v>0</v>
      </c>
      <c r="AV72" s="12">
        <v>0</v>
      </c>
      <c r="AW72" s="12">
        <f>IF([1]REGRAS!$P$2="SIM",ROUND(BS72/M72*1.25*AV72,2),0)</f>
        <v>0</v>
      </c>
      <c r="AX72" s="12">
        <f>IF([1]REGRAS!$P$1="SIM",'[1]JAN-REAJUSTE'!AX72,0)</f>
        <v>0</v>
      </c>
      <c r="AY72" s="12">
        <f>IF([1]REGRAS!$R$2="SIM",'[1]JAN-REAJUSTE'!AY72,0)</f>
        <v>0</v>
      </c>
      <c r="AZ72" s="12">
        <f>'[1]JAN-REAJUSTE'!AZ72</f>
        <v>0</v>
      </c>
      <c r="BA72" s="12">
        <f>'[1]JAN-REAJUSTE'!BA72</f>
        <v>0</v>
      </c>
      <c r="BB72" s="12">
        <f>'[1]JAN-REAJUSTE'!BB72</f>
        <v>0</v>
      </c>
      <c r="BC72" s="12">
        <f>'[1]JAN-REAJUSTE'!BC72</f>
        <v>0</v>
      </c>
      <c r="BD72" s="12">
        <f>'[1]JAN-REAJUSTE'!BD72</f>
        <v>0</v>
      </c>
      <c r="BE72" s="12">
        <f>'[1]JAN-REAJUSTE'!BE72</f>
        <v>0</v>
      </c>
      <c r="BF72" s="12">
        <f>'[1]JAN-REAJUSTE'!BF72</f>
        <v>0</v>
      </c>
      <c r="BG72" s="12">
        <f>'[1]JAN-REAJUSTE'!BG72</f>
        <v>0</v>
      </c>
      <c r="BH72" s="12">
        <f>'[1]JAN-REAJUSTE'!BH72</f>
        <v>0</v>
      </c>
      <c r="BI72" s="12">
        <f>IF([1]REGRAS!$R$1="SIM",'[1]JAN-REAJUSTE'!BI72,0)</f>
        <v>147.93673600000002</v>
      </c>
      <c r="BJ72" s="12">
        <f>'[1]JAN-REAJUSTE'!BJ72</f>
        <v>0</v>
      </c>
      <c r="BK72" s="12">
        <f>'[1]JAN-REAJUSTE'!BK72</f>
        <v>0</v>
      </c>
      <c r="BL72" s="12">
        <f>'[1]JAN-REAJUSTE'!BL72</f>
        <v>0</v>
      </c>
      <c r="BM72" s="12">
        <f>'[1]JAN-REAJUSTE'!BM72</f>
        <v>0</v>
      </c>
      <c r="BN72" s="12">
        <f>'[1]JAN-REAJUSTE'!BN72</f>
        <v>0</v>
      </c>
      <c r="BO72" s="12">
        <f>'[1]JAN-REAJUSTE'!BO72</f>
        <v>11751.068568000001</v>
      </c>
      <c r="BP72" s="12">
        <f>'[1]JAN-REAJUSTE'!BP72</f>
        <v>3000</v>
      </c>
      <c r="BQ72" s="12">
        <v>0</v>
      </c>
      <c r="BR72" s="12">
        <f t="shared" si="39"/>
        <v>23114.28515256878</v>
      </c>
      <c r="BS72" s="12">
        <f t="shared" si="42"/>
        <v>8215.2798485687799</v>
      </c>
      <c r="BT72" s="12">
        <f t="shared" si="23"/>
        <v>8215.2798485687799</v>
      </c>
      <c r="BU72" s="12">
        <f t="shared" si="27"/>
        <v>7531.2865845687802</v>
      </c>
      <c r="BV72" s="13">
        <f t="shared" si="28"/>
        <v>1054.3801218396293</v>
      </c>
      <c r="BW72" s="13">
        <f t="shared" si="29"/>
        <v>2108.7602436792586</v>
      </c>
      <c r="BX72" s="13">
        <f t="shared" si="40"/>
        <v>22059.905030729151</v>
      </c>
      <c r="BY72" s="14">
        <f t="shared" si="41"/>
        <v>5197.1138834505173</v>
      </c>
    </row>
    <row r="73" spans="1:77" x14ac:dyDescent="0.25">
      <c r="A73" s="9" t="s">
        <v>79</v>
      </c>
      <c r="B73" s="10">
        <v>5168601</v>
      </c>
      <c r="C73" s="10" t="s">
        <v>196</v>
      </c>
      <c r="D73" s="10" t="s">
        <v>81</v>
      </c>
      <c r="E73" s="10" t="s">
        <v>182</v>
      </c>
      <c r="F73" s="10" t="s">
        <v>83</v>
      </c>
      <c r="G73" s="10" t="s">
        <v>117</v>
      </c>
      <c r="H73" s="10" t="s">
        <v>85</v>
      </c>
      <c r="I73" s="10" t="s">
        <v>79</v>
      </c>
      <c r="J73" s="10" t="s">
        <v>87</v>
      </c>
      <c r="K73" s="10" t="s">
        <v>121</v>
      </c>
      <c r="L73" s="10">
        <v>13</v>
      </c>
      <c r="M73" s="10">
        <v>240</v>
      </c>
      <c r="N73" s="10">
        <v>139137</v>
      </c>
      <c r="O73" s="11">
        <v>37109</v>
      </c>
      <c r="P73" s="11">
        <v>27224</v>
      </c>
      <c r="Q73" s="10">
        <v>54209226300</v>
      </c>
      <c r="R73" s="10" t="s">
        <v>89</v>
      </c>
      <c r="S73" s="10">
        <v>22</v>
      </c>
      <c r="T73" s="10" t="s">
        <v>90</v>
      </c>
      <c r="U73" s="10" t="s">
        <v>91</v>
      </c>
      <c r="V73" s="10" t="s">
        <v>92</v>
      </c>
      <c r="W73" s="12">
        <f t="shared" si="20"/>
        <v>2079.8198485687794</v>
      </c>
      <c r="X73" s="12">
        <v>240</v>
      </c>
      <c r="Y73" s="12">
        <f>[1]REGRAS!$D$24</f>
        <v>2079.8198485687794</v>
      </c>
      <c r="Z73" s="12">
        <v>15</v>
      </c>
      <c r="AA73" s="12">
        <f t="shared" si="30"/>
        <v>311.97000000000003</v>
      </c>
      <c r="AB73" s="12">
        <v>21</v>
      </c>
      <c r="AC73" s="12">
        <f t="shared" si="21"/>
        <v>436.76</v>
      </c>
      <c r="AD73" s="12"/>
      <c r="AE73" s="12">
        <f t="shared" si="31"/>
        <v>0</v>
      </c>
      <c r="AF73" s="12"/>
      <c r="AG73" s="12">
        <f t="shared" si="32"/>
        <v>0</v>
      </c>
      <c r="AH73" s="12">
        <f>[1]REGRAS!$F$2*100</f>
        <v>100</v>
      </c>
      <c r="AI73" s="12">
        <f t="shared" si="33"/>
        <v>2079.8200000000002</v>
      </c>
      <c r="AJ73" s="12">
        <v>60</v>
      </c>
      <c r="AK73" s="12">
        <f t="shared" si="34"/>
        <v>1247.8900000000001</v>
      </c>
      <c r="AL73" s="12">
        <f>[1]REGRAS!$F$1*100</f>
        <v>40</v>
      </c>
      <c r="AM73" s="12">
        <f t="shared" si="35"/>
        <v>831.93</v>
      </c>
      <c r="AN73" s="12">
        <f>[1]REGRAS!$F$4*100</f>
        <v>100</v>
      </c>
      <c r="AO73" s="12">
        <f t="shared" si="36"/>
        <v>2079.8200000000002</v>
      </c>
      <c r="AP73" s="12">
        <v>0</v>
      </c>
      <c r="AQ73" s="12">
        <f t="shared" si="37"/>
        <v>0</v>
      </c>
      <c r="AR73" s="12">
        <v>0</v>
      </c>
      <c r="AS73" s="12">
        <f t="shared" si="38"/>
        <v>0</v>
      </c>
      <c r="AT73" s="12">
        <v>0</v>
      </c>
      <c r="AU73" s="12">
        <f t="shared" si="22"/>
        <v>0</v>
      </c>
      <c r="AV73" s="12">
        <v>0</v>
      </c>
      <c r="AW73" s="12">
        <f>IF([1]REGRAS!$P$2="SIM",ROUND(BS73/M73*1.25*AV73,2),0)</f>
        <v>0</v>
      </c>
      <c r="AX73" s="12">
        <f>IF([1]REGRAS!$P$1="SIM",'[1]JAN-REAJUSTE'!AX73,0)</f>
        <v>0</v>
      </c>
      <c r="AY73" s="12">
        <f>IF([1]REGRAS!$R$2="SIM",'[1]JAN-REAJUSTE'!AY73,0)</f>
        <v>0</v>
      </c>
      <c r="AZ73" s="12">
        <f>'[1]JAN-REAJUSTE'!AZ73</f>
        <v>0</v>
      </c>
      <c r="BA73" s="12">
        <f>'[1]JAN-REAJUSTE'!BA73</f>
        <v>0</v>
      </c>
      <c r="BB73" s="12">
        <f>'[1]JAN-REAJUSTE'!BB73</f>
        <v>0</v>
      </c>
      <c r="BC73" s="12">
        <f>'[1]JAN-REAJUSTE'!BC73</f>
        <v>0</v>
      </c>
      <c r="BD73" s="12">
        <f>'[1]JAN-REAJUSTE'!BD73</f>
        <v>0</v>
      </c>
      <c r="BE73" s="12">
        <f>'[1]JAN-REAJUSTE'!BE73</f>
        <v>0</v>
      </c>
      <c r="BF73" s="12">
        <f>'[1]JAN-REAJUSTE'!BF73</f>
        <v>0</v>
      </c>
      <c r="BG73" s="12">
        <f>'[1]JAN-REAJUSTE'!BG73</f>
        <v>0</v>
      </c>
      <c r="BH73" s="12">
        <f>'[1]JAN-REAJUSTE'!BH73</f>
        <v>0</v>
      </c>
      <c r="BI73" s="12">
        <f>IF([1]REGRAS!$R$1="SIM",'[1]JAN-REAJUSTE'!BI73,0)</f>
        <v>21.232053000000001</v>
      </c>
      <c r="BJ73" s="12">
        <f>'[1]JAN-REAJUSTE'!BJ73</f>
        <v>0</v>
      </c>
      <c r="BK73" s="12">
        <f>'[1]JAN-REAJUSTE'!BK73</f>
        <v>3350.1788780000002</v>
      </c>
      <c r="BL73" s="12">
        <f>'[1]JAN-REAJUSTE'!BL73</f>
        <v>0</v>
      </c>
      <c r="BM73" s="12">
        <f>'[1]JAN-REAJUSTE'!BM73</f>
        <v>0</v>
      </c>
      <c r="BN73" s="12">
        <f>'[1]JAN-REAJUSTE'!BN73</f>
        <v>0</v>
      </c>
      <c r="BO73" s="12">
        <f>'[1]JAN-REAJUSTE'!BO73</f>
        <v>0</v>
      </c>
      <c r="BP73" s="12">
        <f>'[1]JAN-REAJUSTE'!BP73</f>
        <v>1000</v>
      </c>
      <c r="BQ73" s="12">
        <v>0</v>
      </c>
      <c r="BR73" s="12">
        <f t="shared" si="39"/>
        <v>13439.420779568778</v>
      </c>
      <c r="BS73" s="12">
        <f t="shared" si="42"/>
        <v>9068.0098485687813</v>
      </c>
      <c r="BT73" s="12">
        <f t="shared" si="23"/>
        <v>9068.0098485687813</v>
      </c>
      <c r="BU73" s="12">
        <f t="shared" si="27"/>
        <v>8257.3119015687807</v>
      </c>
      <c r="BV73" s="13">
        <f t="shared" si="28"/>
        <v>1156.0236662196294</v>
      </c>
      <c r="BW73" s="13">
        <f t="shared" si="29"/>
        <v>2312.0473324392588</v>
      </c>
      <c r="BX73" s="13">
        <f t="shared" si="40"/>
        <v>12283.397113349149</v>
      </c>
      <c r="BY73" s="14">
        <f t="shared" si="41"/>
        <v>2508.5742061710162</v>
      </c>
    </row>
    <row r="74" spans="1:77" x14ac:dyDescent="0.25">
      <c r="A74" s="9" t="s">
        <v>79</v>
      </c>
      <c r="B74" s="10">
        <v>5168701</v>
      </c>
      <c r="C74" s="10" t="s">
        <v>197</v>
      </c>
      <c r="D74" s="10" t="s">
        <v>81</v>
      </c>
      <c r="E74" s="10" t="s">
        <v>116</v>
      </c>
      <c r="F74" s="10" t="s">
        <v>83</v>
      </c>
      <c r="G74" s="10" t="s">
        <v>117</v>
      </c>
      <c r="H74" s="10" t="s">
        <v>85</v>
      </c>
      <c r="I74" s="10" t="s">
        <v>79</v>
      </c>
      <c r="J74" s="10" t="s">
        <v>87</v>
      </c>
      <c r="K74" s="10" t="s">
        <v>121</v>
      </c>
      <c r="L74" s="10">
        <v>13</v>
      </c>
      <c r="M74" s="10">
        <v>240</v>
      </c>
      <c r="N74" s="10">
        <v>139137</v>
      </c>
      <c r="O74" s="11">
        <v>37109</v>
      </c>
      <c r="P74" s="11">
        <v>24639</v>
      </c>
      <c r="Q74" s="10">
        <v>41044622334</v>
      </c>
      <c r="R74" s="10" t="s">
        <v>89</v>
      </c>
      <c r="S74" s="10">
        <v>22</v>
      </c>
      <c r="T74" s="10" t="s">
        <v>90</v>
      </c>
      <c r="U74" s="10" t="s">
        <v>91</v>
      </c>
      <c r="V74" s="10" t="s">
        <v>92</v>
      </c>
      <c r="W74" s="12">
        <f t="shared" si="20"/>
        <v>2079.8198485687794</v>
      </c>
      <c r="X74" s="12">
        <v>240</v>
      </c>
      <c r="Y74" s="12">
        <f>[1]REGRAS!$D$24</f>
        <v>2079.8198485687794</v>
      </c>
      <c r="Z74" s="12">
        <v>15</v>
      </c>
      <c r="AA74" s="12">
        <f t="shared" si="30"/>
        <v>311.97000000000003</v>
      </c>
      <c r="AB74" s="12">
        <v>21</v>
      </c>
      <c r="AC74" s="12">
        <f t="shared" si="21"/>
        <v>436.76</v>
      </c>
      <c r="AD74" s="12"/>
      <c r="AE74" s="12">
        <f t="shared" si="31"/>
        <v>0</v>
      </c>
      <c r="AF74" s="12"/>
      <c r="AG74" s="12">
        <f t="shared" si="32"/>
        <v>0</v>
      </c>
      <c r="AH74" s="12">
        <f>[1]REGRAS!$F$2*100</f>
        <v>100</v>
      </c>
      <c r="AI74" s="12">
        <f t="shared" si="33"/>
        <v>2079.8200000000002</v>
      </c>
      <c r="AJ74" s="12">
        <v>60</v>
      </c>
      <c r="AK74" s="12">
        <f t="shared" si="34"/>
        <v>1247.8900000000001</v>
      </c>
      <c r="AL74" s="12">
        <f>[1]REGRAS!$F$1*100</f>
        <v>40</v>
      </c>
      <c r="AM74" s="12">
        <f t="shared" si="35"/>
        <v>831.93</v>
      </c>
      <c r="AN74" s="12">
        <f>[1]REGRAS!$F$4*100</f>
        <v>100</v>
      </c>
      <c r="AO74" s="12">
        <f t="shared" si="36"/>
        <v>2079.8200000000002</v>
      </c>
      <c r="AP74" s="12">
        <v>0</v>
      </c>
      <c r="AQ74" s="12">
        <f t="shared" si="37"/>
        <v>0</v>
      </c>
      <c r="AR74" s="12">
        <v>11</v>
      </c>
      <c r="AS74" s="12">
        <f t="shared" si="38"/>
        <v>623.42999999999995</v>
      </c>
      <c r="AT74" s="12">
        <v>39</v>
      </c>
      <c r="AU74" s="12">
        <f t="shared" si="22"/>
        <v>2652.39</v>
      </c>
      <c r="AV74" s="12">
        <v>0</v>
      </c>
      <c r="AW74" s="12">
        <f>IF([1]REGRAS!$P$2="SIM",ROUND(BS74/M74*1.25*AV74,2),0)</f>
        <v>0</v>
      </c>
      <c r="AX74" s="12">
        <f>IF([1]REGRAS!$P$1="SIM",'[1]JAN-REAJUSTE'!AX74,0)</f>
        <v>0</v>
      </c>
      <c r="AY74" s="12">
        <f>IF([1]REGRAS!$R$2="SIM",'[1]JAN-REAJUSTE'!AY74,0)</f>
        <v>0</v>
      </c>
      <c r="AZ74" s="12">
        <f>'[1]JAN-REAJUSTE'!AZ74</f>
        <v>0</v>
      </c>
      <c r="BA74" s="12">
        <f>'[1]JAN-REAJUSTE'!BA74</f>
        <v>0</v>
      </c>
      <c r="BB74" s="12">
        <f>'[1]JAN-REAJUSTE'!BB74</f>
        <v>0</v>
      </c>
      <c r="BC74" s="12">
        <f>'[1]JAN-REAJUSTE'!BC74</f>
        <v>0</v>
      </c>
      <c r="BD74" s="12">
        <f>'[1]JAN-REAJUSTE'!BD74</f>
        <v>0</v>
      </c>
      <c r="BE74" s="12">
        <f>'[1]JAN-REAJUSTE'!BE74</f>
        <v>0</v>
      </c>
      <c r="BF74" s="12">
        <f>'[1]JAN-REAJUSTE'!BF74</f>
        <v>0</v>
      </c>
      <c r="BG74" s="12">
        <f>'[1]JAN-REAJUSTE'!BG74</f>
        <v>0</v>
      </c>
      <c r="BH74" s="12">
        <f>'[1]JAN-REAJUSTE'!BH74</f>
        <v>0</v>
      </c>
      <c r="BI74" s="12">
        <f>IF([1]REGRAS!$R$1="SIM",'[1]JAN-REAJUSTE'!BI74,0)</f>
        <v>21.232053000000001</v>
      </c>
      <c r="BJ74" s="12">
        <f>'[1]JAN-REAJUSTE'!BJ74</f>
        <v>0</v>
      </c>
      <c r="BK74" s="12">
        <f>'[1]JAN-REAJUSTE'!BK74</f>
        <v>0</v>
      </c>
      <c r="BL74" s="12">
        <f>'[1]JAN-REAJUSTE'!BL74</f>
        <v>0</v>
      </c>
      <c r="BM74" s="12">
        <f>'[1]JAN-REAJUSTE'!BM74</f>
        <v>0</v>
      </c>
      <c r="BN74" s="12">
        <f>'[1]JAN-REAJUSTE'!BN74</f>
        <v>0</v>
      </c>
      <c r="BO74" s="12">
        <f>'[1]JAN-REAJUSTE'!BO74</f>
        <v>0</v>
      </c>
      <c r="BP74" s="12">
        <f>'[1]JAN-REAJUSTE'!BP74</f>
        <v>0</v>
      </c>
      <c r="BQ74" s="12">
        <v>0</v>
      </c>
      <c r="BR74" s="12">
        <f t="shared" si="39"/>
        <v>12365.061901568781</v>
      </c>
      <c r="BS74" s="12">
        <f t="shared" si="42"/>
        <v>9068.0098485687813</v>
      </c>
      <c r="BT74" s="12">
        <f t="shared" si="23"/>
        <v>9068.0098485687813</v>
      </c>
      <c r="BU74" s="12">
        <f t="shared" si="27"/>
        <v>8257.3119015687807</v>
      </c>
      <c r="BV74" s="13">
        <f t="shared" si="28"/>
        <v>1156.0236662196294</v>
      </c>
      <c r="BW74" s="13">
        <f t="shared" si="29"/>
        <v>2312.0473324392588</v>
      </c>
      <c r="BX74" s="13">
        <f t="shared" si="40"/>
        <v>11209.038235349151</v>
      </c>
      <c r="BY74" s="14">
        <f t="shared" si="41"/>
        <v>2213.1255147210168</v>
      </c>
    </row>
    <row r="75" spans="1:77" x14ac:dyDescent="0.25">
      <c r="A75" s="9" t="s">
        <v>79</v>
      </c>
      <c r="B75" s="10">
        <v>5168801</v>
      </c>
      <c r="C75" s="10" t="s">
        <v>198</v>
      </c>
      <c r="D75" s="10" t="s">
        <v>81</v>
      </c>
      <c r="E75" s="10" t="s">
        <v>120</v>
      </c>
      <c r="F75" s="10" t="s">
        <v>83</v>
      </c>
      <c r="G75" s="10" t="s">
        <v>117</v>
      </c>
      <c r="H75" s="10" t="s">
        <v>85</v>
      </c>
      <c r="I75" s="10" t="s">
        <v>79</v>
      </c>
      <c r="J75" s="10" t="s">
        <v>87</v>
      </c>
      <c r="K75" s="10" t="s">
        <v>121</v>
      </c>
      <c r="L75" s="10">
        <v>13</v>
      </c>
      <c r="M75" s="10">
        <v>240</v>
      </c>
      <c r="N75" s="10">
        <v>139137</v>
      </c>
      <c r="O75" s="11">
        <v>37109</v>
      </c>
      <c r="P75" s="11">
        <v>27255</v>
      </c>
      <c r="Q75" s="10">
        <v>47869208353</v>
      </c>
      <c r="R75" s="10" t="s">
        <v>89</v>
      </c>
      <c r="S75" s="10">
        <v>22</v>
      </c>
      <c r="T75" s="10" t="s">
        <v>90</v>
      </c>
      <c r="U75" s="10" t="s">
        <v>91</v>
      </c>
      <c r="V75" s="10" t="s">
        <v>92</v>
      </c>
      <c r="W75" s="12">
        <f t="shared" si="20"/>
        <v>2079.8198485687794</v>
      </c>
      <c r="X75" s="12">
        <v>240</v>
      </c>
      <c r="Y75" s="12">
        <f>[1]REGRAS!$D$24</f>
        <v>2079.8198485687794</v>
      </c>
      <c r="Z75" s="12">
        <v>0</v>
      </c>
      <c r="AA75" s="12">
        <f t="shared" si="30"/>
        <v>0</v>
      </c>
      <c r="AB75" s="12">
        <v>21</v>
      </c>
      <c r="AC75" s="12">
        <f t="shared" si="21"/>
        <v>436.76</v>
      </c>
      <c r="AD75" s="12"/>
      <c r="AE75" s="12">
        <f t="shared" si="31"/>
        <v>0</v>
      </c>
      <c r="AF75" s="12"/>
      <c r="AG75" s="12">
        <f t="shared" si="32"/>
        <v>0</v>
      </c>
      <c r="AH75" s="12">
        <f>[1]REGRAS!$F$2*100</f>
        <v>100</v>
      </c>
      <c r="AI75" s="12">
        <f t="shared" si="33"/>
        <v>2079.8200000000002</v>
      </c>
      <c r="AJ75" s="12">
        <v>60</v>
      </c>
      <c r="AK75" s="12">
        <f t="shared" si="34"/>
        <v>1247.8900000000001</v>
      </c>
      <c r="AL75" s="12">
        <f>[1]REGRAS!$F$1*100</f>
        <v>40</v>
      </c>
      <c r="AM75" s="12">
        <f t="shared" si="35"/>
        <v>831.93</v>
      </c>
      <c r="AN75" s="12">
        <f>[1]REGRAS!$F$4*100</f>
        <v>100</v>
      </c>
      <c r="AO75" s="12">
        <f t="shared" si="36"/>
        <v>2079.8200000000002</v>
      </c>
      <c r="AP75" s="12">
        <v>13</v>
      </c>
      <c r="AQ75" s="12">
        <f t="shared" si="37"/>
        <v>94.86</v>
      </c>
      <c r="AR75" s="12">
        <v>45</v>
      </c>
      <c r="AS75" s="12">
        <f t="shared" si="38"/>
        <v>2462.64</v>
      </c>
      <c r="AT75" s="12">
        <v>7</v>
      </c>
      <c r="AU75" s="12">
        <f t="shared" si="22"/>
        <v>459.69</v>
      </c>
      <c r="AV75" s="12">
        <v>0</v>
      </c>
      <c r="AW75" s="12">
        <f>IF([1]REGRAS!$P$2="SIM",ROUND(BS75/M75*1.25*AV75,2),0)</f>
        <v>0</v>
      </c>
      <c r="AX75" s="12">
        <f>IF([1]REGRAS!$P$1="SIM",'[1]JAN-REAJUSTE'!AX75,0)</f>
        <v>0</v>
      </c>
      <c r="AY75" s="12">
        <f>IF([1]REGRAS!$R$2="SIM",'[1]JAN-REAJUSTE'!AY75,0)</f>
        <v>0</v>
      </c>
      <c r="AZ75" s="12">
        <f>'[1]JAN-REAJUSTE'!AZ75</f>
        <v>0</v>
      </c>
      <c r="BA75" s="12">
        <f>'[1]JAN-REAJUSTE'!BA75</f>
        <v>0</v>
      </c>
      <c r="BB75" s="12">
        <f>'[1]JAN-REAJUSTE'!BB75</f>
        <v>0</v>
      </c>
      <c r="BC75" s="12">
        <f>'[1]JAN-REAJUSTE'!BC75</f>
        <v>0</v>
      </c>
      <c r="BD75" s="12">
        <f>'[1]JAN-REAJUSTE'!BD75</f>
        <v>0</v>
      </c>
      <c r="BE75" s="12">
        <f>'[1]JAN-REAJUSTE'!BE75</f>
        <v>0</v>
      </c>
      <c r="BF75" s="12">
        <f>'[1]JAN-REAJUSTE'!BF75</f>
        <v>0</v>
      </c>
      <c r="BG75" s="12">
        <f>'[1]JAN-REAJUSTE'!BG75</f>
        <v>0</v>
      </c>
      <c r="BH75" s="12">
        <f>'[1]JAN-REAJUSTE'!BH75</f>
        <v>0</v>
      </c>
      <c r="BI75" s="12">
        <f>IF([1]REGRAS!$R$1="SIM",'[1]JAN-REAJUSTE'!BI75,0)</f>
        <v>0</v>
      </c>
      <c r="BJ75" s="12">
        <f>'[1]JAN-REAJUSTE'!BJ75</f>
        <v>0</v>
      </c>
      <c r="BK75" s="12">
        <f>'[1]JAN-REAJUSTE'!BK75</f>
        <v>0</v>
      </c>
      <c r="BL75" s="12">
        <f>'[1]JAN-REAJUSTE'!BL75</f>
        <v>0</v>
      </c>
      <c r="BM75" s="12">
        <f>'[1]JAN-REAJUSTE'!BM75</f>
        <v>0</v>
      </c>
      <c r="BN75" s="12">
        <f>'[1]JAN-REAJUSTE'!BN75</f>
        <v>0</v>
      </c>
      <c r="BO75" s="12">
        <f>'[1]JAN-REAJUSTE'!BO75</f>
        <v>0</v>
      </c>
      <c r="BP75" s="12">
        <f>'[1]JAN-REAJUSTE'!BP75</f>
        <v>0</v>
      </c>
      <c r="BQ75" s="12">
        <v>0</v>
      </c>
      <c r="BR75" s="12">
        <f t="shared" si="39"/>
        <v>11773.229848568781</v>
      </c>
      <c r="BS75" s="12">
        <f t="shared" si="42"/>
        <v>8756.0398485687801</v>
      </c>
      <c r="BT75" s="12">
        <f t="shared" si="23"/>
        <v>8756.0398485687801</v>
      </c>
      <c r="BU75" s="12">
        <f t="shared" si="27"/>
        <v>7924.1098485687808</v>
      </c>
      <c r="BV75" s="13">
        <f t="shared" si="28"/>
        <v>1109.3753787996295</v>
      </c>
      <c r="BW75" s="13">
        <f t="shared" si="29"/>
        <v>2218.750757599259</v>
      </c>
      <c r="BX75" s="13">
        <f t="shared" si="40"/>
        <v>10663.85446976915</v>
      </c>
      <c r="BY75" s="14">
        <f t="shared" si="41"/>
        <v>2063.1999791865164</v>
      </c>
    </row>
    <row r="76" spans="1:77" x14ac:dyDescent="0.25">
      <c r="A76" s="9" t="s">
        <v>79</v>
      </c>
      <c r="B76" s="10">
        <v>5169001</v>
      </c>
      <c r="C76" s="10" t="s">
        <v>199</v>
      </c>
      <c r="D76" s="10" t="s">
        <v>81</v>
      </c>
      <c r="E76" s="10" t="s">
        <v>116</v>
      </c>
      <c r="F76" s="10" t="s">
        <v>83</v>
      </c>
      <c r="G76" s="10" t="s">
        <v>117</v>
      </c>
      <c r="H76" s="10" t="s">
        <v>85</v>
      </c>
      <c r="I76" s="10" t="s">
        <v>79</v>
      </c>
      <c r="J76" s="10" t="s">
        <v>87</v>
      </c>
      <c r="K76" s="10" t="s">
        <v>121</v>
      </c>
      <c r="L76" s="10">
        <v>13</v>
      </c>
      <c r="M76" s="10">
        <v>240</v>
      </c>
      <c r="N76" s="10">
        <v>139137</v>
      </c>
      <c r="O76" s="11">
        <v>37109</v>
      </c>
      <c r="P76" s="11">
        <v>27777</v>
      </c>
      <c r="Q76" s="10">
        <v>69930198334</v>
      </c>
      <c r="R76" s="10" t="s">
        <v>89</v>
      </c>
      <c r="S76" s="10">
        <v>22</v>
      </c>
      <c r="T76" s="10" t="s">
        <v>90</v>
      </c>
      <c r="U76" s="10" t="s">
        <v>91</v>
      </c>
      <c r="V76" s="10" t="s">
        <v>92</v>
      </c>
      <c r="W76" s="12">
        <f t="shared" si="20"/>
        <v>2079.8198485687794</v>
      </c>
      <c r="X76" s="12">
        <v>240</v>
      </c>
      <c r="Y76" s="12">
        <f>[1]REGRAS!$D$24</f>
        <v>2079.8198485687794</v>
      </c>
      <c r="Z76" s="12">
        <v>8</v>
      </c>
      <c r="AA76" s="12">
        <f t="shared" si="30"/>
        <v>166.39</v>
      </c>
      <c r="AB76" s="12">
        <v>21</v>
      </c>
      <c r="AC76" s="12">
        <f t="shared" si="21"/>
        <v>436.76</v>
      </c>
      <c r="AD76" s="12"/>
      <c r="AE76" s="12">
        <f t="shared" si="31"/>
        <v>0</v>
      </c>
      <c r="AF76" s="12"/>
      <c r="AG76" s="12">
        <f t="shared" si="32"/>
        <v>0</v>
      </c>
      <c r="AH76" s="12">
        <f>[1]REGRAS!$F$2*100</f>
        <v>100</v>
      </c>
      <c r="AI76" s="12">
        <f t="shared" si="33"/>
        <v>2079.8200000000002</v>
      </c>
      <c r="AJ76" s="12">
        <v>60</v>
      </c>
      <c r="AK76" s="12">
        <f t="shared" si="34"/>
        <v>1247.8900000000001</v>
      </c>
      <c r="AL76" s="12">
        <f>[1]REGRAS!$F$1*100</f>
        <v>40</v>
      </c>
      <c r="AM76" s="12">
        <f t="shared" si="35"/>
        <v>831.93</v>
      </c>
      <c r="AN76" s="12">
        <f>[1]REGRAS!$F$4*100</f>
        <v>100</v>
      </c>
      <c r="AO76" s="12">
        <f t="shared" si="36"/>
        <v>2079.8200000000002</v>
      </c>
      <c r="AP76" s="12">
        <v>132</v>
      </c>
      <c r="AQ76" s="12">
        <f t="shared" si="37"/>
        <v>981.47</v>
      </c>
      <c r="AR76" s="12">
        <v>0</v>
      </c>
      <c r="AS76" s="12">
        <f t="shared" si="38"/>
        <v>0</v>
      </c>
      <c r="AT76" s="12">
        <v>20</v>
      </c>
      <c r="AU76" s="12">
        <f t="shared" si="22"/>
        <v>1338.36</v>
      </c>
      <c r="AV76" s="12">
        <v>0</v>
      </c>
      <c r="AW76" s="12">
        <f>IF([1]REGRAS!$P$2="SIM",ROUND(BS76/M76*1.25*AV76,2),0)</f>
        <v>0</v>
      </c>
      <c r="AX76" s="12">
        <f>IF([1]REGRAS!$P$1="SIM",'[1]JAN-REAJUSTE'!AX76,0)</f>
        <v>0</v>
      </c>
      <c r="AY76" s="12">
        <f>IF([1]REGRAS!$R$2="SIM",'[1]JAN-REAJUSTE'!AY76,0)</f>
        <v>0</v>
      </c>
      <c r="AZ76" s="12">
        <f>'[1]JAN-REAJUSTE'!AZ76</f>
        <v>0</v>
      </c>
      <c r="BA76" s="12">
        <f>'[1]JAN-REAJUSTE'!BA76</f>
        <v>0</v>
      </c>
      <c r="BB76" s="12">
        <f>'[1]JAN-REAJUSTE'!BB76</f>
        <v>0</v>
      </c>
      <c r="BC76" s="12">
        <f>'[1]JAN-REAJUSTE'!BC76</f>
        <v>0</v>
      </c>
      <c r="BD76" s="12">
        <f>'[1]JAN-REAJUSTE'!BD76</f>
        <v>0</v>
      </c>
      <c r="BE76" s="12">
        <f>'[1]JAN-REAJUSTE'!BE76</f>
        <v>0</v>
      </c>
      <c r="BF76" s="12">
        <f>'[1]JAN-REAJUSTE'!BF76</f>
        <v>0</v>
      </c>
      <c r="BG76" s="12">
        <f>'[1]JAN-REAJUSTE'!BG76</f>
        <v>0</v>
      </c>
      <c r="BH76" s="12">
        <f>'[1]JAN-REAJUSTE'!BH76</f>
        <v>0</v>
      </c>
      <c r="BI76" s="12">
        <f>IF([1]REGRAS!$R$1="SIM",'[1]JAN-REAJUSTE'!BI76,0)</f>
        <v>0</v>
      </c>
      <c r="BJ76" s="12">
        <f>'[1]JAN-REAJUSTE'!BJ76</f>
        <v>0</v>
      </c>
      <c r="BK76" s="12">
        <f>'[1]JAN-REAJUSTE'!BK76</f>
        <v>0</v>
      </c>
      <c r="BL76" s="12">
        <f>'[1]JAN-REAJUSTE'!BL76</f>
        <v>0</v>
      </c>
      <c r="BM76" s="12">
        <f>'[1]JAN-REAJUSTE'!BM76</f>
        <v>0</v>
      </c>
      <c r="BN76" s="12">
        <f>'[1]JAN-REAJUSTE'!BN76</f>
        <v>0</v>
      </c>
      <c r="BO76" s="12">
        <f>'[1]JAN-REAJUSTE'!BO76</f>
        <v>0</v>
      </c>
      <c r="BP76" s="12">
        <f>'[1]JAN-REAJUSTE'!BP76</f>
        <v>0</v>
      </c>
      <c r="BQ76" s="12">
        <v>0</v>
      </c>
      <c r="BR76" s="12">
        <f t="shared" si="39"/>
        <v>11242.259848568781</v>
      </c>
      <c r="BS76" s="12">
        <f t="shared" si="42"/>
        <v>8922.4298485687814</v>
      </c>
      <c r="BT76" s="12">
        <f t="shared" si="23"/>
        <v>8922.4298485687814</v>
      </c>
      <c r="BU76" s="12">
        <f t="shared" si="27"/>
        <v>8090.4998485687811</v>
      </c>
      <c r="BV76" s="13">
        <f t="shared" si="28"/>
        <v>1132.6699787996295</v>
      </c>
      <c r="BW76" s="13">
        <f t="shared" si="29"/>
        <v>2265.3399575992589</v>
      </c>
      <c r="BX76" s="13">
        <f t="shared" si="40"/>
        <v>10109.589869769152</v>
      </c>
      <c r="BY76" s="14">
        <f t="shared" si="41"/>
        <v>1910.7772141865166</v>
      </c>
    </row>
    <row r="77" spans="1:77" x14ac:dyDescent="0.25">
      <c r="A77" s="9" t="s">
        <v>79</v>
      </c>
      <c r="B77" s="10">
        <v>5169101</v>
      </c>
      <c r="C77" s="10" t="s">
        <v>200</v>
      </c>
      <c r="D77" s="10" t="s">
        <v>81</v>
      </c>
      <c r="E77" s="10" t="s">
        <v>116</v>
      </c>
      <c r="F77" s="10" t="s">
        <v>83</v>
      </c>
      <c r="G77" s="10" t="s">
        <v>117</v>
      </c>
      <c r="H77" s="10" t="s">
        <v>85</v>
      </c>
      <c r="I77" s="10" t="s">
        <v>79</v>
      </c>
      <c r="J77" s="10" t="s">
        <v>87</v>
      </c>
      <c r="K77" s="10" t="s">
        <v>121</v>
      </c>
      <c r="L77" s="10">
        <v>13</v>
      </c>
      <c r="M77" s="10">
        <v>240</v>
      </c>
      <c r="N77" s="10">
        <v>139137</v>
      </c>
      <c r="O77" s="11">
        <v>37109</v>
      </c>
      <c r="P77" s="11">
        <v>23922</v>
      </c>
      <c r="Q77" s="10">
        <v>26623587349</v>
      </c>
      <c r="R77" s="10" t="s">
        <v>89</v>
      </c>
      <c r="S77" s="10">
        <v>22</v>
      </c>
      <c r="T77" s="10" t="s">
        <v>90</v>
      </c>
      <c r="U77" s="10" t="s">
        <v>91</v>
      </c>
      <c r="V77" s="10" t="s">
        <v>92</v>
      </c>
      <c r="W77" s="12">
        <f t="shared" si="20"/>
        <v>2079.8198485687794</v>
      </c>
      <c r="X77" s="12">
        <v>240</v>
      </c>
      <c r="Y77" s="12">
        <f>[1]REGRAS!$D$24</f>
        <v>2079.8198485687794</v>
      </c>
      <c r="Z77" s="12">
        <v>0</v>
      </c>
      <c r="AA77" s="12">
        <f t="shared" si="30"/>
        <v>0</v>
      </c>
      <c r="AB77" s="12">
        <v>21</v>
      </c>
      <c r="AC77" s="12">
        <f t="shared" si="21"/>
        <v>436.76</v>
      </c>
      <c r="AD77" s="12"/>
      <c r="AE77" s="12">
        <f t="shared" si="31"/>
        <v>0</v>
      </c>
      <c r="AF77" s="12"/>
      <c r="AG77" s="12">
        <f t="shared" si="32"/>
        <v>0</v>
      </c>
      <c r="AH77" s="12">
        <f>[1]REGRAS!$F$2*100</f>
        <v>100</v>
      </c>
      <c r="AI77" s="12">
        <f t="shared" si="33"/>
        <v>2079.8200000000002</v>
      </c>
      <c r="AJ77" s="12">
        <v>25</v>
      </c>
      <c r="AK77" s="12">
        <f t="shared" si="34"/>
        <v>519.95000000000005</v>
      </c>
      <c r="AL77" s="12">
        <f>[1]REGRAS!$F$1*100</f>
        <v>40</v>
      </c>
      <c r="AM77" s="12">
        <f t="shared" si="35"/>
        <v>831.93</v>
      </c>
      <c r="AN77" s="12">
        <f>[1]REGRAS!$F$4*100</f>
        <v>100</v>
      </c>
      <c r="AO77" s="12">
        <f t="shared" si="36"/>
        <v>2079.8200000000002</v>
      </c>
      <c r="AP77" s="12">
        <v>23</v>
      </c>
      <c r="AQ77" s="12">
        <f t="shared" si="37"/>
        <v>153.87</v>
      </c>
      <c r="AR77" s="12">
        <v>0</v>
      </c>
      <c r="AS77" s="12">
        <f t="shared" si="38"/>
        <v>0</v>
      </c>
      <c r="AT77" s="12">
        <v>0</v>
      </c>
      <c r="AU77" s="12">
        <f t="shared" si="22"/>
        <v>0</v>
      </c>
      <c r="AV77" s="12">
        <v>0</v>
      </c>
      <c r="AW77" s="12">
        <f>IF([1]REGRAS!$P$2="SIM",ROUND(BS77/M77*1.25*AV77,2),0)</f>
        <v>0</v>
      </c>
      <c r="AX77" s="12">
        <f>IF([1]REGRAS!$P$1="SIM",'[1]JAN-REAJUSTE'!AX77,0)</f>
        <v>0</v>
      </c>
      <c r="AY77" s="12">
        <f>IF([1]REGRAS!$R$2="SIM",'[1]JAN-REAJUSTE'!AY77,0)</f>
        <v>0</v>
      </c>
      <c r="AZ77" s="12">
        <f>'[1]JAN-REAJUSTE'!AZ77</f>
        <v>0</v>
      </c>
      <c r="BA77" s="12">
        <f>'[1]JAN-REAJUSTE'!BA77</f>
        <v>0</v>
      </c>
      <c r="BB77" s="12">
        <f>'[1]JAN-REAJUSTE'!BB77</f>
        <v>0</v>
      </c>
      <c r="BC77" s="12">
        <f>'[1]JAN-REAJUSTE'!BC77</f>
        <v>0</v>
      </c>
      <c r="BD77" s="12">
        <f>'[1]JAN-REAJUSTE'!BD77</f>
        <v>0</v>
      </c>
      <c r="BE77" s="12">
        <f>'[1]JAN-REAJUSTE'!BE77</f>
        <v>0</v>
      </c>
      <c r="BF77" s="12">
        <f>'[1]JAN-REAJUSTE'!BF77</f>
        <v>0</v>
      </c>
      <c r="BG77" s="12">
        <f>'[1]JAN-REAJUSTE'!BG77</f>
        <v>0</v>
      </c>
      <c r="BH77" s="12">
        <f>'[1]JAN-REAJUSTE'!BH77</f>
        <v>0</v>
      </c>
      <c r="BI77" s="12">
        <f>IF([1]REGRAS!$R$1="SIM",'[1]JAN-REAJUSTE'!BI77,0)</f>
        <v>0</v>
      </c>
      <c r="BJ77" s="12">
        <f>'[1]JAN-REAJUSTE'!BJ77</f>
        <v>0</v>
      </c>
      <c r="BK77" s="12">
        <f>'[1]JAN-REAJUSTE'!BK77</f>
        <v>0</v>
      </c>
      <c r="BL77" s="12">
        <f>'[1]JAN-REAJUSTE'!BL77</f>
        <v>0</v>
      </c>
      <c r="BM77" s="12">
        <f>'[1]JAN-REAJUSTE'!BM77</f>
        <v>0</v>
      </c>
      <c r="BN77" s="12">
        <f>'[1]JAN-REAJUSTE'!BN77</f>
        <v>0</v>
      </c>
      <c r="BO77" s="12">
        <f>'[1]JAN-REAJUSTE'!BO77</f>
        <v>0</v>
      </c>
      <c r="BP77" s="12">
        <f>'[1]JAN-REAJUSTE'!BP77</f>
        <v>0</v>
      </c>
      <c r="BQ77" s="12">
        <v>0</v>
      </c>
      <c r="BR77" s="12">
        <f t="shared" si="39"/>
        <v>8181.9698485687804</v>
      </c>
      <c r="BS77" s="12">
        <f t="shared" si="42"/>
        <v>8028.0998485687805</v>
      </c>
      <c r="BT77" s="12">
        <f t="shared" si="23"/>
        <v>8028.0998485687805</v>
      </c>
      <c r="BU77" s="12">
        <f t="shared" si="27"/>
        <v>7196.1698485687803</v>
      </c>
      <c r="BV77" s="13">
        <f t="shared" si="28"/>
        <v>1007.4637787996294</v>
      </c>
      <c r="BW77" s="13">
        <f t="shared" si="29"/>
        <v>2014.9275575992588</v>
      </c>
      <c r="BX77" s="13">
        <f t="shared" si="40"/>
        <v>7174.5060697691515</v>
      </c>
      <c r="BY77" s="14">
        <f t="shared" si="41"/>
        <v>1103.6291691865167</v>
      </c>
    </row>
    <row r="78" spans="1:77" x14ac:dyDescent="0.25">
      <c r="A78" s="9" t="s">
        <v>79</v>
      </c>
      <c r="B78" s="10">
        <v>5169301</v>
      </c>
      <c r="C78" s="10" t="s">
        <v>201</v>
      </c>
      <c r="D78" s="10" t="s">
        <v>81</v>
      </c>
      <c r="E78" s="10" t="s">
        <v>116</v>
      </c>
      <c r="F78" s="10" t="s">
        <v>83</v>
      </c>
      <c r="G78" s="10" t="s">
        <v>117</v>
      </c>
      <c r="H78" s="10" t="s">
        <v>85</v>
      </c>
      <c r="I78" s="10" t="s">
        <v>79</v>
      </c>
      <c r="J78" s="10" t="s">
        <v>87</v>
      </c>
      <c r="K78" s="10" t="s">
        <v>118</v>
      </c>
      <c r="L78" s="10">
        <v>10</v>
      </c>
      <c r="M78" s="10">
        <v>240</v>
      </c>
      <c r="N78" s="10">
        <v>131116</v>
      </c>
      <c r="O78" s="11">
        <v>37109</v>
      </c>
      <c r="P78" s="11">
        <v>23384</v>
      </c>
      <c r="Q78" s="10">
        <v>23400765368</v>
      </c>
      <c r="R78" s="10" t="s">
        <v>89</v>
      </c>
      <c r="S78" s="10">
        <v>22</v>
      </c>
      <c r="T78" s="10" t="s">
        <v>90</v>
      </c>
      <c r="U78" s="10" t="s">
        <v>128</v>
      </c>
      <c r="V78" s="10" t="s">
        <v>92</v>
      </c>
      <c r="W78" s="12">
        <f t="shared" si="20"/>
        <v>1903.8646752794521</v>
      </c>
      <c r="X78" s="12">
        <v>240</v>
      </c>
      <c r="Y78" s="12">
        <f>[1]REGRAS!$C$27</f>
        <v>1903.8646752794521</v>
      </c>
      <c r="Z78" s="12">
        <v>10</v>
      </c>
      <c r="AA78" s="12">
        <f t="shared" si="30"/>
        <v>190.39</v>
      </c>
      <c r="AB78" s="12">
        <v>21</v>
      </c>
      <c r="AC78" s="12">
        <f t="shared" si="21"/>
        <v>399.81</v>
      </c>
      <c r="AD78" s="12"/>
      <c r="AE78" s="12">
        <f t="shared" si="31"/>
        <v>0</v>
      </c>
      <c r="AF78" s="12"/>
      <c r="AG78" s="12">
        <f t="shared" si="32"/>
        <v>0</v>
      </c>
      <c r="AH78" s="12">
        <f>[1]REGRAS!$F$2*100</f>
        <v>100</v>
      </c>
      <c r="AI78" s="12">
        <f t="shared" si="33"/>
        <v>1903.86</v>
      </c>
      <c r="AJ78" s="12">
        <v>25</v>
      </c>
      <c r="AK78" s="12">
        <f t="shared" si="34"/>
        <v>475.97</v>
      </c>
      <c r="AL78" s="12">
        <f>[1]REGRAS!$F$1*100</f>
        <v>40</v>
      </c>
      <c r="AM78" s="12">
        <f t="shared" si="35"/>
        <v>761.55</v>
      </c>
      <c r="AN78" s="12">
        <f>[1]REGRAS!$F$4*100</f>
        <v>100</v>
      </c>
      <c r="AO78" s="12">
        <f t="shared" si="36"/>
        <v>1903.86</v>
      </c>
      <c r="AP78" s="12">
        <v>167</v>
      </c>
      <c r="AQ78" s="12">
        <f t="shared" si="37"/>
        <v>1049.22</v>
      </c>
      <c r="AR78" s="12">
        <v>24</v>
      </c>
      <c r="AS78" s="12">
        <f t="shared" si="38"/>
        <v>1130.9000000000001</v>
      </c>
      <c r="AT78" s="12">
        <v>3</v>
      </c>
      <c r="AU78" s="12">
        <f t="shared" si="22"/>
        <v>169.63</v>
      </c>
      <c r="AV78" s="12">
        <v>0</v>
      </c>
      <c r="AW78" s="12">
        <f>IF([1]REGRAS!$P$2="SIM",ROUND(BS78/M78*1.25*AV78,2),0)</f>
        <v>0</v>
      </c>
      <c r="AX78" s="12">
        <f>IF([1]REGRAS!$P$1="SIM",'[1]JAN-REAJUSTE'!AX78,0)</f>
        <v>0</v>
      </c>
      <c r="AY78" s="12">
        <f>IF([1]REGRAS!$R$2="SIM",'[1]JAN-REAJUSTE'!AY78,0)</f>
        <v>0</v>
      </c>
      <c r="AZ78" s="12">
        <f>'[1]JAN-REAJUSTE'!AZ78</f>
        <v>0</v>
      </c>
      <c r="BA78" s="12">
        <f>'[1]JAN-REAJUSTE'!BA78</f>
        <v>0</v>
      </c>
      <c r="BB78" s="12">
        <f>'[1]JAN-REAJUSTE'!BB78</f>
        <v>0</v>
      </c>
      <c r="BC78" s="12">
        <f>'[1]JAN-REAJUSTE'!BC78</f>
        <v>0</v>
      </c>
      <c r="BD78" s="12">
        <f>'[1]JAN-REAJUSTE'!BD78</f>
        <v>0</v>
      </c>
      <c r="BE78" s="12">
        <f>'[1]JAN-REAJUSTE'!BE78</f>
        <v>0</v>
      </c>
      <c r="BF78" s="12">
        <f>'[1]JAN-REAJUSTE'!BF78</f>
        <v>0</v>
      </c>
      <c r="BG78" s="12">
        <f>'[1]JAN-REAJUSTE'!BG78</f>
        <v>0</v>
      </c>
      <c r="BH78" s="12">
        <f>'[1]JAN-REAJUSTE'!BH78</f>
        <v>0</v>
      </c>
      <c r="BI78" s="12">
        <f>IF([1]REGRAS!$R$1="SIM",'[1]JAN-REAJUSTE'!BI78,0)</f>
        <v>0</v>
      </c>
      <c r="BJ78" s="12">
        <f>'[1]JAN-REAJUSTE'!BJ78</f>
        <v>0</v>
      </c>
      <c r="BK78" s="12">
        <f>'[1]JAN-REAJUSTE'!BK78</f>
        <v>0</v>
      </c>
      <c r="BL78" s="12">
        <f>'[1]JAN-REAJUSTE'!BL78</f>
        <v>0</v>
      </c>
      <c r="BM78" s="12">
        <f>'[1]JAN-REAJUSTE'!BM78</f>
        <v>0</v>
      </c>
      <c r="BN78" s="12">
        <f>'[1]JAN-REAJUSTE'!BN78</f>
        <v>0</v>
      </c>
      <c r="BO78" s="12">
        <f>'[1]JAN-REAJUSTE'!BO78</f>
        <v>0</v>
      </c>
      <c r="BP78" s="12">
        <f>'[1]JAN-REAJUSTE'!BP78</f>
        <v>0</v>
      </c>
      <c r="BQ78" s="12">
        <v>0</v>
      </c>
      <c r="BR78" s="12">
        <f t="shared" si="39"/>
        <v>9889.0546752794507</v>
      </c>
      <c r="BS78" s="12">
        <f t="shared" si="42"/>
        <v>7539.3046752794526</v>
      </c>
      <c r="BT78" s="12">
        <f t="shared" si="23"/>
        <v>7539.3046752794526</v>
      </c>
      <c r="BU78" s="12">
        <f t="shared" si="27"/>
        <v>6777.7546752794524</v>
      </c>
      <c r="BV78" s="13">
        <f t="shared" si="28"/>
        <v>948.88565453912338</v>
      </c>
      <c r="BW78" s="13">
        <f t="shared" si="29"/>
        <v>1897.7713090782468</v>
      </c>
      <c r="BX78" s="13">
        <f t="shared" si="40"/>
        <v>8940.1690207403281</v>
      </c>
      <c r="BY78" s="14">
        <f t="shared" si="41"/>
        <v>1589.1864807035904</v>
      </c>
    </row>
    <row r="79" spans="1:77" x14ac:dyDescent="0.25">
      <c r="A79" s="9" t="s">
        <v>79</v>
      </c>
      <c r="B79" s="10">
        <v>5169401</v>
      </c>
      <c r="C79" s="10" t="s">
        <v>202</v>
      </c>
      <c r="D79" s="10" t="s">
        <v>81</v>
      </c>
      <c r="E79" s="10" t="s">
        <v>116</v>
      </c>
      <c r="F79" s="10" t="s">
        <v>83</v>
      </c>
      <c r="G79" s="10" t="s">
        <v>117</v>
      </c>
      <c r="H79" s="10" t="s">
        <v>85</v>
      </c>
      <c r="I79" s="10" t="s">
        <v>79</v>
      </c>
      <c r="J79" s="10" t="s">
        <v>87</v>
      </c>
      <c r="K79" s="10" t="s">
        <v>121</v>
      </c>
      <c r="L79" s="10">
        <v>13</v>
      </c>
      <c r="M79" s="10">
        <v>240</v>
      </c>
      <c r="N79" s="10">
        <v>139137</v>
      </c>
      <c r="O79" s="11">
        <v>37109</v>
      </c>
      <c r="P79" s="11">
        <v>28617</v>
      </c>
      <c r="Q79" s="10">
        <v>61365459349</v>
      </c>
      <c r="R79" s="10" t="s">
        <v>89</v>
      </c>
      <c r="S79" s="10">
        <v>22</v>
      </c>
      <c r="T79" s="10" t="s">
        <v>90</v>
      </c>
      <c r="U79" s="10" t="s">
        <v>91</v>
      </c>
      <c r="V79" s="10" t="s">
        <v>92</v>
      </c>
      <c r="W79" s="12">
        <f t="shared" si="20"/>
        <v>2079.8198485687794</v>
      </c>
      <c r="X79" s="12">
        <v>240</v>
      </c>
      <c r="Y79" s="12">
        <f>[1]REGRAS!$D$24</f>
        <v>2079.8198485687794</v>
      </c>
      <c r="Z79" s="12">
        <v>15</v>
      </c>
      <c r="AA79" s="12">
        <f t="shared" si="30"/>
        <v>311.97000000000003</v>
      </c>
      <c r="AB79" s="12">
        <v>21</v>
      </c>
      <c r="AC79" s="12">
        <f t="shared" si="21"/>
        <v>436.76</v>
      </c>
      <c r="AD79" s="12"/>
      <c r="AE79" s="12">
        <f t="shared" si="31"/>
        <v>0</v>
      </c>
      <c r="AF79" s="12"/>
      <c r="AG79" s="12">
        <f t="shared" si="32"/>
        <v>0</v>
      </c>
      <c r="AH79" s="12">
        <f>[1]REGRAS!$F$2*100</f>
        <v>100</v>
      </c>
      <c r="AI79" s="12">
        <f t="shared" si="33"/>
        <v>2079.8200000000002</v>
      </c>
      <c r="AJ79" s="12">
        <v>25</v>
      </c>
      <c r="AK79" s="12">
        <f t="shared" si="34"/>
        <v>519.95000000000005</v>
      </c>
      <c r="AL79" s="12">
        <f>[1]REGRAS!$F$1*100</f>
        <v>40</v>
      </c>
      <c r="AM79" s="12">
        <f t="shared" si="35"/>
        <v>831.93</v>
      </c>
      <c r="AN79" s="12">
        <f>[1]REGRAS!$F$4*100</f>
        <v>100</v>
      </c>
      <c r="AO79" s="12">
        <f t="shared" si="36"/>
        <v>2079.8200000000002</v>
      </c>
      <c r="AP79" s="12">
        <v>0</v>
      </c>
      <c r="AQ79" s="12">
        <f t="shared" si="37"/>
        <v>0</v>
      </c>
      <c r="AR79" s="12">
        <v>0</v>
      </c>
      <c r="AS79" s="12">
        <f t="shared" si="38"/>
        <v>0</v>
      </c>
      <c r="AT79" s="12">
        <v>0</v>
      </c>
      <c r="AU79" s="12">
        <f t="shared" si="22"/>
        <v>0</v>
      </c>
      <c r="AV79" s="12">
        <v>0</v>
      </c>
      <c r="AW79" s="12">
        <f>IF([1]REGRAS!$P$2="SIM",ROUND(BS79/M79*1.25*AV79,2),0)</f>
        <v>0</v>
      </c>
      <c r="AX79" s="12">
        <f>IF([1]REGRAS!$P$1="SIM",'[1]JAN-REAJUSTE'!AX79,0)</f>
        <v>0</v>
      </c>
      <c r="AY79" s="12">
        <f>IF([1]REGRAS!$R$2="SIM",'[1]JAN-REAJUSTE'!AY79,0)</f>
        <v>0</v>
      </c>
      <c r="AZ79" s="12">
        <f>'[1]JAN-REAJUSTE'!AZ79</f>
        <v>0</v>
      </c>
      <c r="BA79" s="12">
        <f>'[1]JAN-REAJUSTE'!BA79</f>
        <v>0</v>
      </c>
      <c r="BB79" s="12">
        <f>'[1]JAN-REAJUSTE'!BB79</f>
        <v>0</v>
      </c>
      <c r="BC79" s="12">
        <f>'[1]JAN-REAJUSTE'!BC79</f>
        <v>0</v>
      </c>
      <c r="BD79" s="12">
        <f>'[1]JAN-REAJUSTE'!BD79</f>
        <v>0</v>
      </c>
      <c r="BE79" s="12">
        <f>'[1]JAN-REAJUSTE'!BE79</f>
        <v>0</v>
      </c>
      <c r="BF79" s="12">
        <f>'[1]JAN-REAJUSTE'!BF79</f>
        <v>0</v>
      </c>
      <c r="BG79" s="12">
        <f>'[1]JAN-REAJUSTE'!BG79</f>
        <v>0</v>
      </c>
      <c r="BH79" s="12">
        <f>'[1]JAN-REAJUSTE'!BH79</f>
        <v>0</v>
      </c>
      <c r="BI79" s="12">
        <f>IF([1]REGRAS!$R$1="SIM",'[1]JAN-REAJUSTE'!BI79,0)</f>
        <v>0</v>
      </c>
      <c r="BJ79" s="12">
        <f>'[1]JAN-REAJUSTE'!BJ79</f>
        <v>0</v>
      </c>
      <c r="BK79" s="12">
        <f>'[1]JAN-REAJUSTE'!BK79</f>
        <v>0</v>
      </c>
      <c r="BL79" s="12">
        <f>'[1]JAN-REAJUSTE'!BL79</f>
        <v>0</v>
      </c>
      <c r="BM79" s="12">
        <f>'[1]JAN-REAJUSTE'!BM79</f>
        <v>0</v>
      </c>
      <c r="BN79" s="12">
        <f>'[1]JAN-REAJUSTE'!BN79</f>
        <v>0</v>
      </c>
      <c r="BO79" s="12">
        <f>'[1]JAN-REAJUSTE'!BO79</f>
        <v>0</v>
      </c>
      <c r="BP79" s="12">
        <f>'[1]JAN-REAJUSTE'!BP79</f>
        <v>0</v>
      </c>
      <c r="BQ79" s="12">
        <v>0</v>
      </c>
      <c r="BR79" s="12">
        <f t="shared" si="39"/>
        <v>8340.0698485687808</v>
      </c>
      <c r="BS79" s="12">
        <f t="shared" si="42"/>
        <v>8340.0698485687808</v>
      </c>
      <c r="BT79" s="12">
        <f t="shared" si="23"/>
        <v>8340.0698485687808</v>
      </c>
      <c r="BU79" s="12">
        <f t="shared" si="27"/>
        <v>7508.1398485687805</v>
      </c>
      <c r="BV79" s="13">
        <f t="shared" si="28"/>
        <v>1051.1395787996294</v>
      </c>
      <c r="BW79" s="13">
        <f t="shared" si="29"/>
        <v>2102.2791575992587</v>
      </c>
      <c r="BX79" s="13">
        <f t="shared" si="40"/>
        <v>7288.930269769151</v>
      </c>
      <c r="BY79" s="14">
        <f t="shared" si="41"/>
        <v>1135.0958241865169</v>
      </c>
    </row>
    <row r="80" spans="1:77" x14ac:dyDescent="0.25">
      <c r="A80" s="9" t="s">
        <v>79</v>
      </c>
      <c r="B80" s="10">
        <v>5169701</v>
      </c>
      <c r="C80" s="10" t="s">
        <v>203</v>
      </c>
      <c r="D80" s="10" t="s">
        <v>81</v>
      </c>
      <c r="E80" s="10" t="s">
        <v>116</v>
      </c>
      <c r="F80" s="10" t="s">
        <v>83</v>
      </c>
      <c r="G80" s="10" t="s">
        <v>117</v>
      </c>
      <c r="H80" s="10" t="s">
        <v>85</v>
      </c>
      <c r="I80" s="10" t="s">
        <v>79</v>
      </c>
      <c r="J80" s="10" t="s">
        <v>87</v>
      </c>
      <c r="K80" s="10" t="s">
        <v>152</v>
      </c>
      <c r="L80" s="10">
        <v>3</v>
      </c>
      <c r="M80" s="10">
        <v>240</v>
      </c>
      <c r="N80" s="10">
        <v>114142</v>
      </c>
      <c r="O80" s="11">
        <v>37109</v>
      </c>
      <c r="P80" s="11">
        <v>27741</v>
      </c>
      <c r="Q80" s="10">
        <v>84532610320</v>
      </c>
      <c r="R80" s="10" t="s">
        <v>89</v>
      </c>
      <c r="S80" s="10">
        <v>22</v>
      </c>
      <c r="T80" s="10" t="s">
        <v>90</v>
      </c>
      <c r="U80" s="10" t="s">
        <v>128</v>
      </c>
      <c r="V80" s="10" t="s">
        <v>92</v>
      </c>
      <c r="W80" s="12">
        <f t="shared" si="20"/>
        <v>1610.0736640032003</v>
      </c>
      <c r="X80" s="12">
        <v>240</v>
      </c>
      <c r="Y80" s="12">
        <f>[1]REGRAS!$B$26</f>
        <v>1610.0736640032003</v>
      </c>
      <c r="Z80" s="12">
        <v>0</v>
      </c>
      <c r="AA80" s="12">
        <f t="shared" si="30"/>
        <v>0</v>
      </c>
      <c r="AB80" s="12">
        <v>19</v>
      </c>
      <c r="AC80" s="12">
        <f t="shared" si="21"/>
        <v>305.91000000000003</v>
      </c>
      <c r="AD80" s="12"/>
      <c r="AE80" s="12">
        <f t="shared" si="31"/>
        <v>0</v>
      </c>
      <c r="AF80" s="12"/>
      <c r="AG80" s="12">
        <f t="shared" si="32"/>
        <v>0</v>
      </c>
      <c r="AH80" s="12">
        <f>[1]REGRAS!$F$2*100</f>
        <v>100</v>
      </c>
      <c r="AI80" s="12">
        <f t="shared" si="33"/>
        <v>1610.07</v>
      </c>
      <c r="AJ80" s="12">
        <v>25</v>
      </c>
      <c r="AK80" s="12">
        <f t="shared" si="34"/>
        <v>402.52</v>
      </c>
      <c r="AL80" s="12">
        <f>[1]REGRAS!$F$1*100</f>
        <v>40</v>
      </c>
      <c r="AM80" s="12">
        <f t="shared" si="35"/>
        <v>644.03</v>
      </c>
      <c r="AN80" s="12">
        <f>[1]REGRAS!$F$4*100</f>
        <v>100</v>
      </c>
      <c r="AO80" s="12">
        <f t="shared" si="36"/>
        <v>1610.07</v>
      </c>
      <c r="AP80" s="12">
        <v>148</v>
      </c>
      <c r="AQ80" s="12">
        <f t="shared" si="37"/>
        <v>762.53</v>
      </c>
      <c r="AR80" s="12">
        <v>0</v>
      </c>
      <c r="AS80" s="12">
        <f t="shared" si="38"/>
        <v>0</v>
      </c>
      <c r="AT80" s="12">
        <v>0</v>
      </c>
      <c r="AU80" s="12">
        <f t="shared" si="22"/>
        <v>0</v>
      </c>
      <c r="AV80" s="12">
        <v>0</v>
      </c>
      <c r="AW80" s="12">
        <f>IF([1]REGRAS!$P$2="SIM",ROUND(BS80/M80*1.25*AV80,2),0)</f>
        <v>0</v>
      </c>
      <c r="AX80" s="12">
        <f>IF([1]REGRAS!$P$1="SIM",'[1]JAN-REAJUSTE'!AX80,0)</f>
        <v>0</v>
      </c>
      <c r="AY80" s="12">
        <f>IF([1]REGRAS!$R$2="SIM",'[1]JAN-REAJUSTE'!AY80,0)</f>
        <v>0</v>
      </c>
      <c r="AZ80" s="12">
        <f>'[1]JAN-REAJUSTE'!AZ80</f>
        <v>0</v>
      </c>
      <c r="BA80" s="12">
        <f>'[1]JAN-REAJUSTE'!BA80</f>
        <v>0</v>
      </c>
      <c r="BB80" s="12">
        <f>'[1]JAN-REAJUSTE'!BB80</f>
        <v>0</v>
      </c>
      <c r="BC80" s="12">
        <f>'[1]JAN-REAJUSTE'!BC80</f>
        <v>0</v>
      </c>
      <c r="BD80" s="12">
        <f>'[1]JAN-REAJUSTE'!BD80</f>
        <v>0</v>
      </c>
      <c r="BE80" s="12">
        <f>'[1]JAN-REAJUSTE'!BE80</f>
        <v>0</v>
      </c>
      <c r="BF80" s="12">
        <f>'[1]JAN-REAJUSTE'!BF80</f>
        <v>0</v>
      </c>
      <c r="BG80" s="12">
        <f>'[1]JAN-REAJUSTE'!BG80</f>
        <v>0</v>
      </c>
      <c r="BH80" s="12">
        <f>'[1]JAN-REAJUSTE'!BH80</f>
        <v>0</v>
      </c>
      <c r="BI80" s="12">
        <f>IF([1]REGRAS!$R$1="SIM",'[1]JAN-REAJUSTE'!BI80,0)</f>
        <v>21.232053000000001</v>
      </c>
      <c r="BJ80" s="12">
        <f>'[1]JAN-REAJUSTE'!BJ80</f>
        <v>0</v>
      </c>
      <c r="BK80" s="12">
        <f>'[1]JAN-REAJUSTE'!BK80</f>
        <v>0</v>
      </c>
      <c r="BL80" s="12">
        <f>'[1]JAN-REAJUSTE'!BL80</f>
        <v>0</v>
      </c>
      <c r="BM80" s="12">
        <f>'[1]JAN-REAJUSTE'!BM80</f>
        <v>0</v>
      </c>
      <c r="BN80" s="12">
        <f>'[1]JAN-REAJUSTE'!BN80</f>
        <v>0</v>
      </c>
      <c r="BO80" s="12">
        <f>'[1]JAN-REAJUSTE'!BO80</f>
        <v>0</v>
      </c>
      <c r="BP80" s="12">
        <f>'[1]JAN-REAJUSTE'!BP80</f>
        <v>0</v>
      </c>
      <c r="BQ80" s="12">
        <v>0</v>
      </c>
      <c r="BR80" s="12">
        <f t="shared" si="39"/>
        <v>6966.4357170031999</v>
      </c>
      <c r="BS80" s="12">
        <f t="shared" si="42"/>
        <v>6182.6736640032004</v>
      </c>
      <c r="BT80" s="12">
        <f t="shared" si="23"/>
        <v>6182.6736640032004</v>
      </c>
      <c r="BU80" s="12">
        <f t="shared" si="27"/>
        <v>5559.8757170032004</v>
      </c>
      <c r="BV80" s="13">
        <f t="shared" si="28"/>
        <v>778.38260038044814</v>
      </c>
      <c r="BW80" s="13">
        <f t="shared" si="29"/>
        <v>1556.7652007608963</v>
      </c>
      <c r="BX80" s="13">
        <f t="shared" si="40"/>
        <v>6188.053116622752</v>
      </c>
      <c r="BY80" s="14">
        <f t="shared" si="41"/>
        <v>832.35460707125696</v>
      </c>
    </row>
    <row r="81" spans="1:77" x14ac:dyDescent="0.25">
      <c r="A81" s="9" t="s">
        <v>79</v>
      </c>
      <c r="B81" s="10">
        <v>5169801</v>
      </c>
      <c r="C81" s="10" t="s">
        <v>204</v>
      </c>
      <c r="D81" s="10" t="s">
        <v>81</v>
      </c>
      <c r="E81" s="10" t="s">
        <v>205</v>
      </c>
      <c r="F81" s="10" t="s">
        <v>83</v>
      </c>
      <c r="G81" s="10" t="s">
        <v>117</v>
      </c>
      <c r="H81" s="10" t="s">
        <v>85</v>
      </c>
      <c r="I81" s="10" t="s">
        <v>79</v>
      </c>
      <c r="J81" s="10" t="s">
        <v>87</v>
      </c>
      <c r="K81" s="10" t="s">
        <v>147</v>
      </c>
      <c r="L81" s="10">
        <v>11</v>
      </c>
      <c r="M81" s="10">
        <v>240</v>
      </c>
      <c r="N81" s="10">
        <v>133738</v>
      </c>
      <c r="O81" s="11">
        <v>37109</v>
      </c>
      <c r="P81" s="11">
        <v>26915</v>
      </c>
      <c r="Q81" s="10">
        <v>67908276334</v>
      </c>
      <c r="R81" s="10" t="s">
        <v>89</v>
      </c>
      <c r="S81" s="10">
        <v>22</v>
      </c>
      <c r="T81" s="10" t="s">
        <v>90</v>
      </c>
      <c r="U81" s="10" t="s">
        <v>91</v>
      </c>
      <c r="V81" s="10" t="s">
        <v>92</v>
      </c>
      <c r="W81" s="12">
        <f t="shared" si="20"/>
        <v>1941.9419687850411</v>
      </c>
      <c r="X81" s="12">
        <v>240</v>
      </c>
      <c r="Y81" s="12">
        <f>[1]REGRAS!$C$28</f>
        <v>1941.9419687850411</v>
      </c>
      <c r="Z81" s="12">
        <v>15</v>
      </c>
      <c r="AA81" s="12">
        <f t="shared" si="30"/>
        <v>291.29000000000002</v>
      </c>
      <c r="AB81" s="12">
        <v>21</v>
      </c>
      <c r="AC81" s="12">
        <f t="shared" si="21"/>
        <v>407.81</v>
      </c>
      <c r="AD81" s="12"/>
      <c r="AE81" s="12">
        <f t="shared" si="31"/>
        <v>0</v>
      </c>
      <c r="AF81" s="12"/>
      <c r="AG81" s="12">
        <f t="shared" si="32"/>
        <v>0</v>
      </c>
      <c r="AH81" s="12">
        <f>[1]REGRAS!$F$2*100</f>
        <v>100</v>
      </c>
      <c r="AI81" s="12">
        <f t="shared" si="33"/>
        <v>1941.94</v>
      </c>
      <c r="AJ81" s="12">
        <v>60</v>
      </c>
      <c r="AK81" s="12">
        <f t="shared" si="34"/>
        <v>1165.17</v>
      </c>
      <c r="AL81" s="12">
        <f>[1]REGRAS!$F$1*100</f>
        <v>40</v>
      </c>
      <c r="AM81" s="12">
        <f t="shared" si="35"/>
        <v>776.78</v>
      </c>
      <c r="AN81" s="12">
        <f>[1]REGRAS!$F$4*100</f>
        <v>100</v>
      </c>
      <c r="AO81" s="12">
        <f t="shared" si="36"/>
        <v>1941.94</v>
      </c>
      <c r="AP81" s="12">
        <v>0</v>
      </c>
      <c r="AQ81" s="12">
        <f t="shared" si="37"/>
        <v>0</v>
      </c>
      <c r="AR81" s="12">
        <v>0</v>
      </c>
      <c r="AS81" s="12">
        <f t="shared" si="38"/>
        <v>0</v>
      </c>
      <c r="AT81" s="12">
        <v>0</v>
      </c>
      <c r="AU81" s="12">
        <f t="shared" si="22"/>
        <v>0</v>
      </c>
      <c r="AV81" s="12">
        <v>0</v>
      </c>
      <c r="AW81" s="12">
        <f>IF([1]REGRAS!$P$2="SIM",ROUND(BS81/M81*1.25*AV81,2),0)</f>
        <v>0</v>
      </c>
      <c r="AX81" s="12">
        <f>IF([1]REGRAS!$P$1="SIM",'[1]JAN-REAJUSTE'!AX81,0)</f>
        <v>0</v>
      </c>
      <c r="AY81" s="12">
        <f>IF([1]REGRAS!$R$2="SIM",'[1]JAN-REAJUSTE'!AY81,0)</f>
        <v>0</v>
      </c>
      <c r="AZ81" s="12">
        <f>'[1]JAN-REAJUSTE'!AZ81</f>
        <v>0</v>
      </c>
      <c r="BA81" s="12">
        <f>'[1]JAN-REAJUSTE'!BA81</f>
        <v>0</v>
      </c>
      <c r="BB81" s="12">
        <f>'[1]JAN-REAJUSTE'!BB81</f>
        <v>0</v>
      </c>
      <c r="BC81" s="12">
        <f>'[1]JAN-REAJUSTE'!BC81</f>
        <v>0</v>
      </c>
      <c r="BD81" s="12">
        <f>'[1]JAN-REAJUSTE'!BD81</f>
        <v>0</v>
      </c>
      <c r="BE81" s="12">
        <f>'[1]JAN-REAJUSTE'!BE81</f>
        <v>0</v>
      </c>
      <c r="BF81" s="12">
        <f>'[1]JAN-REAJUSTE'!BF81</f>
        <v>0</v>
      </c>
      <c r="BG81" s="12">
        <f>'[1]JAN-REAJUSTE'!BG81</f>
        <v>0</v>
      </c>
      <c r="BH81" s="12">
        <f>'[1]JAN-REAJUSTE'!BH81</f>
        <v>0</v>
      </c>
      <c r="BI81" s="12">
        <f>IF([1]REGRAS!$R$1="SIM",'[1]JAN-REAJUSTE'!BI81,0)</f>
        <v>21.232053000000001</v>
      </c>
      <c r="BJ81" s="12">
        <f>'[1]JAN-REAJUSTE'!BJ81</f>
        <v>0</v>
      </c>
      <c r="BK81" s="12">
        <f>'[1]JAN-REAJUSTE'!BK81</f>
        <v>0</v>
      </c>
      <c r="BL81" s="12">
        <f>'[1]JAN-REAJUSTE'!BL81</f>
        <v>0</v>
      </c>
      <c r="BM81" s="12">
        <f>'[1]JAN-REAJUSTE'!BM81</f>
        <v>2233.4596379999998</v>
      </c>
      <c r="BN81" s="12">
        <f>'[1]JAN-REAJUSTE'!BN81</f>
        <v>0</v>
      </c>
      <c r="BO81" s="12">
        <f>'[1]JAN-REAJUSTE'!BO81</f>
        <v>0</v>
      </c>
      <c r="BP81" s="12">
        <f>'[1]JAN-REAJUSTE'!BP81</f>
        <v>0</v>
      </c>
      <c r="BQ81" s="12">
        <v>0</v>
      </c>
      <c r="BR81" s="12">
        <f t="shared" si="39"/>
        <v>10721.563659785043</v>
      </c>
      <c r="BS81" s="12">
        <f t="shared" si="42"/>
        <v>8466.8719687850426</v>
      </c>
      <c r="BT81" s="12">
        <f t="shared" si="23"/>
        <v>8466.8719687850426</v>
      </c>
      <c r="BU81" s="12">
        <f t="shared" si="27"/>
        <v>7711.3240217850416</v>
      </c>
      <c r="BV81" s="13">
        <f t="shared" si="28"/>
        <v>1079.5853630499059</v>
      </c>
      <c r="BW81" s="13">
        <f t="shared" si="29"/>
        <v>2159.1707260998119</v>
      </c>
      <c r="BX81" s="13">
        <f t="shared" si="40"/>
        <v>9641.9782967351366</v>
      </c>
      <c r="BY81" s="14">
        <f t="shared" si="41"/>
        <v>1782.1840316021626</v>
      </c>
    </row>
    <row r="82" spans="1:77" x14ac:dyDescent="0.25">
      <c r="A82" s="9" t="s">
        <v>79</v>
      </c>
      <c r="B82" s="10">
        <v>5169901</v>
      </c>
      <c r="C82" s="10" t="s">
        <v>206</v>
      </c>
      <c r="D82" s="10" t="s">
        <v>81</v>
      </c>
      <c r="E82" s="10" t="s">
        <v>116</v>
      </c>
      <c r="F82" s="10" t="s">
        <v>83</v>
      </c>
      <c r="G82" s="10" t="s">
        <v>117</v>
      </c>
      <c r="H82" s="10" t="s">
        <v>85</v>
      </c>
      <c r="I82" s="10" t="s">
        <v>79</v>
      </c>
      <c r="J82" s="10" t="s">
        <v>87</v>
      </c>
      <c r="K82" s="10" t="s">
        <v>121</v>
      </c>
      <c r="L82" s="10">
        <v>13</v>
      </c>
      <c r="M82" s="10">
        <v>240</v>
      </c>
      <c r="N82" s="10">
        <v>139137</v>
      </c>
      <c r="O82" s="11">
        <v>37109</v>
      </c>
      <c r="P82" s="11">
        <v>29703</v>
      </c>
      <c r="Q82" s="10">
        <v>87952971387</v>
      </c>
      <c r="R82" s="10" t="s">
        <v>89</v>
      </c>
      <c r="S82" s="10">
        <v>22</v>
      </c>
      <c r="T82" s="10" t="s">
        <v>90</v>
      </c>
      <c r="U82" s="10" t="s">
        <v>91</v>
      </c>
      <c r="V82" s="10" t="s">
        <v>92</v>
      </c>
      <c r="W82" s="12">
        <f t="shared" si="20"/>
        <v>2079.8198485687794</v>
      </c>
      <c r="X82" s="12">
        <v>240</v>
      </c>
      <c r="Y82" s="12">
        <f>[1]REGRAS!$D$24</f>
        <v>2079.8198485687794</v>
      </c>
      <c r="Z82" s="12">
        <v>0</v>
      </c>
      <c r="AA82" s="12">
        <f t="shared" si="30"/>
        <v>0</v>
      </c>
      <c r="AB82" s="12">
        <v>21</v>
      </c>
      <c r="AC82" s="12">
        <f t="shared" si="21"/>
        <v>436.76</v>
      </c>
      <c r="AD82" s="12"/>
      <c r="AE82" s="12">
        <f t="shared" si="31"/>
        <v>0</v>
      </c>
      <c r="AF82" s="12"/>
      <c r="AG82" s="12">
        <f t="shared" si="32"/>
        <v>0</v>
      </c>
      <c r="AH82" s="12">
        <f>[1]REGRAS!$F$2*100</f>
        <v>100</v>
      </c>
      <c r="AI82" s="12">
        <f t="shared" si="33"/>
        <v>2079.8200000000002</v>
      </c>
      <c r="AJ82" s="12">
        <v>25</v>
      </c>
      <c r="AK82" s="12">
        <f t="shared" si="34"/>
        <v>519.95000000000005</v>
      </c>
      <c r="AL82" s="12">
        <f>[1]REGRAS!$F$1*100</f>
        <v>40</v>
      </c>
      <c r="AM82" s="12">
        <f t="shared" si="35"/>
        <v>831.93</v>
      </c>
      <c r="AN82" s="12">
        <f>[1]REGRAS!$F$4*100</f>
        <v>100</v>
      </c>
      <c r="AO82" s="12">
        <f t="shared" si="36"/>
        <v>2079.8200000000002</v>
      </c>
      <c r="AP82" s="12">
        <v>132</v>
      </c>
      <c r="AQ82" s="12">
        <f t="shared" si="37"/>
        <v>883.09</v>
      </c>
      <c r="AR82" s="12">
        <v>0</v>
      </c>
      <c r="AS82" s="12">
        <f t="shared" si="38"/>
        <v>0</v>
      </c>
      <c r="AT82" s="12">
        <v>0</v>
      </c>
      <c r="AU82" s="12">
        <f t="shared" si="22"/>
        <v>0</v>
      </c>
      <c r="AV82" s="12">
        <v>0</v>
      </c>
      <c r="AW82" s="12">
        <f>IF([1]REGRAS!$P$2="SIM",ROUND(BS82/M82*1.25*AV82,2),0)</f>
        <v>0</v>
      </c>
      <c r="AX82" s="12">
        <f>IF([1]REGRAS!$P$1="SIM",'[1]JAN-REAJUSTE'!AX82,0)</f>
        <v>0</v>
      </c>
      <c r="AY82" s="12">
        <f>IF([1]REGRAS!$R$2="SIM",'[1]JAN-REAJUSTE'!AY82,0)</f>
        <v>0</v>
      </c>
      <c r="AZ82" s="12">
        <f>'[1]JAN-REAJUSTE'!AZ82</f>
        <v>0</v>
      </c>
      <c r="BA82" s="12">
        <f>'[1]JAN-REAJUSTE'!BA82</f>
        <v>0</v>
      </c>
      <c r="BB82" s="12">
        <f>'[1]JAN-REAJUSTE'!BB82</f>
        <v>0</v>
      </c>
      <c r="BC82" s="12">
        <f>'[1]JAN-REAJUSTE'!BC82</f>
        <v>0</v>
      </c>
      <c r="BD82" s="12">
        <f>'[1]JAN-REAJUSTE'!BD82</f>
        <v>0</v>
      </c>
      <c r="BE82" s="12">
        <f>'[1]JAN-REAJUSTE'!BE82</f>
        <v>0</v>
      </c>
      <c r="BF82" s="12">
        <f>'[1]JAN-REAJUSTE'!BF82</f>
        <v>0</v>
      </c>
      <c r="BG82" s="12">
        <f>'[1]JAN-REAJUSTE'!BG82</f>
        <v>0</v>
      </c>
      <c r="BH82" s="12">
        <f>'[1]JAN-REAJUSTE'!BH82</f>
        <v>0</v>
      </c>
      <c r="BI82" s="12">
        <f>IF([1]REGRAS!$R$1="SIM",'[1]JAN-REAJUSTE'!BI82,0)</f>
        <v>0</v>
      </c>
      <c r="BJ82" s="12">
        <f>'[1]JAN-REAJUSTE'!BJ82</f>
        <v>0</v>
      </c>
      <c r="BK82" s="12">
        <f>'[1]JAN-REAJUSTE'!BK82</f>
        <v>0</v>
      </c>
      <c r="BL82" s="12">
        <f>'[1]JAN-REAJUSTE'!BL82</f>
        <v>0</v>
      </c>
      <c r="BM82" s="12">
        <f>'[1]JAN-REAJUSTE'!BM82</f>
        <v>0</v>
      </c>
      <c r="BN82" s="12">
        <f>'[1]JAN-REAJUSTE'!BN82</f>
        <v>0</v>
      </c>
      <c r="BO82" s="12">
        <f>'[1]JAN-REAJUSTE'!BO82</f>
        <v>0</v>
      </c>
      <c r="BP82" s="12">
        <f>'[1]JAN-REAJUSTE'!BP82</f>
        <v>0</v>
      </c>
      <c r="BQ82" s="12">
        <v>0</v>
      </c>
      <c r="BR82" s="12">
        <f t="shared" si="39"/>
        <v>8911.1898485687798</v>
      </c>
      <c r="BS82" s="12">
        <f t="shared" si="42"/>
        <v>8028.0998485687805</v>
      </c>
      <c r="BT82" s="12">
        <f t="shared" si="23"/>
        <v>8028.0998485687805</v>
      </c>
      <c r="BU82" s="12">
        <f t="shared" si="27"/>
        <v>7196.1698485687803</v>
      </c>
      <c r="BV82" s="13">
        <f t="shared" si="28"/>
        <v>1007.4637787996294</v>
      </c>
      <c r="BW82" s="13">
        <f t="shared" si="29"/>
        <v>2014.9275575992588</v>
      </c>
      <c r="BX82" s="13">
        <f t="shared" si="40"/>
        <v>7903.7260697691509</v>
      </c>
      <c r="BY82" s="14">
        <f t="shared" si="41"/>
        <v>1304.1646691865167</v>
      </c>
    </row>
    <row r="83" spans="1:77" x14ac:dyDescent="0.25">
      <c r="A83" s="9" t="s">
        <v>79</v>
      </c>
      <c r="B83" s="10">
        <v>5170101</v>
      </c>
      <c r="C83" s="10" t="s">
        <v>207</v>
      </c>
      <c r="D83" s="10" t="s">
        <v>81</v>
      </c>
      <c r="E83" s="10" t="s">
        <v>116</v>
      </c>
      <c r="F83" s="10" t="s">
        <v>83</v>
      </c>
      <c r="G83" s="10" t="s">
        <v>117</v>
      </c>
      <c r="H83" s="10" t="s">
        <v>85</v>
      </c>
      <c r="I83" s="10" t="s">
        <v>79</v>
      </c>
      <c r="J83" s="10" t="s">
        <v>87</v>
      </c>
      <c r="K83" s="10" t="s">
        <v>121</v>
      </c>
      <c r="L83" s="10">
        <v>13</v>
      </c>
      <c r="M83" s="10">
        <v>240</v>
      </c>
      <c r="N83" s="10">
        <v>139137</v>
      </c>
      <c r="O83" s="11">
        <v>37109</v>
      </c>
      <c r="P83" s="11">
        <v>27332</v>
      </c>
      <c r="Q83" s="10">
        <v>54908078300</v>
      </c>
      <c r="R83" s="10" t="s">
        <v>89</v>
      </c>
      <c r="S83" s="10">
        <v>22</v>
      </c>
      <c r="T83" s="10" t="s">
        <v>90</v>
      </c>
      <c r="U83" s="10" t="s">
        <v>91</v>
      </c>
      <c r="V83" s="10" t="s">
        <v>92</v>
      </c>
      <c r="W83" s="12">
        <f t="shared" si="20"/>
        <v>2079.8198485687794</v>
      </c>
      <c r="X83" s="12">
        <v>240</v>
      </c>
      <c r="Y83" s="12">
        <f>[1]REGRAS!$D$24</f>
        <v>2079.8198485687794</v>
      </c>
      <c r="Z83" s="12">
        <v>15</v>
      </c>
      <c r="AA83" s="12">
        <f t="shared" si="30"/>
        <v>311.97000000000003</v>
      </c>
      <c r="AB83" s="12">
        <v>21</v>
      </c>
      <c r="AC83" s="12">
        <f t="shared" si="21"/>
        <v>436.76</v>
      </c>
      <c r="AD83" s="12"/>
      <c r="AE83" s="12">
        <f t="shared" si="31"/>
        <v>0</v>
      </c>
      <c r="AF83" s="12"/>
      <c r="AG83" s="12">
        <f t="shared" si="32"/>
        <v>0</v>
      </c>
      <c r="AH83" s="12">
        <f>[1]REGRAS!$F$2*100</f>
        <v>100</v>
      </c>
      <c r="AI83" s="12">
        <f t="shared" si="33"/>
        <v>2079.8200000000002</v>
      </c>
      <c r="AJ83" s="12">
        <v>70</v>
      </c>
      <c r="AK83" s="12">
        <f t="shared" si="34"/>
        <v>1455.87</v>
      </c>
      <c r="AL83" s="12">
        <f>[1]REGRAS!$F$1*100</f>
        <v>40</v>
      </c>
      <c r="AM83" s="12">
        <f t="shared" si="35"/>
        <v>831.93</v>
      </c>
      <c r="AN83" s="12">
        <f>[1]REGRAS!$F$4*100</f>
        <v>100</v>
      </c>
      <c r="AO83" s="12">
        <f t="shared" si="36"/>
        <v>2079.8200000000002</v>
      </c>
      <c r="AP83" s="12">
        <v>153</v>
      </c>
      <c r="AQ83" s="12">
        <f t="shared" si="37"/>
        <v>1182.69</v>
      </c>
      <c r="AR83" s="12">
        <v>0</v>
      </c>
      <c r="AS83" s="12">
        <f t="shared" si="38"/>
        <v>0</v>
      </c>
      <c r="AT83" s="12">
        <v>0</v>
      </c>
      <c r="AU83" s="12">
        <f t="shared" si="22"/>
        <v>0</v>
      </c>
      <c r="AV83" s="12">
        <v>0</v>
      </c>
      <c r="AW83" s="12">
        <f>IF([1]REGRAS!$P$2="SIM",ROUND(BS83/M83*1.25*AV83,2),0)</f>
        <v>0</v>
      </c>
      <c r="AX83" s="12">
        <f>IF([1]REGRAS!$P$1="SIM",'[1]JAN-REAJUSTE'!AX83,0)</f>
        <v>0</v>
      </c>
      <c r="AY83" s="12">
        <f>IF([1]REGRAS!$R$2="SIM",'[1]JAN-REAJUSTE'!AY83,0)</f>
        <v>0</v>
      </c>
      <c r="AZ83" s="12">
        <f>'[1]JAN-REAJUSTE'!AZ83</f>
        <v>0</v>
      </c>
      <c r="BA83" s="12">
        <f>'[1]JAN-REAJUSTE'!BA83</f>
        <v>0</v>
      </c>
      <c r="BB83" s="12">
        <f>'[1]JAN-REAJUSTE'!BB83</f>
        <v>0</v>
      </c>
      <c r="BC83" s="12">
        <f>'[1]JAN-REAJUSTE'!BC83</f>
        <v>0</v>
      </c>
      <c r="BD83" s="12">
        <f>'[1]JAN-REAJUSTE'!BD83</f>
        <v>0</v>
      </c>
      <c r="BE83" s="12">
        <f>'[1]JAN-REAJUSTE'!BE83</f>
        <v>0</v>
      </c>
      <c r="BF83" s="12">
        <f>'[1]JAN-REAJUSTE'!BF83</f>
        <v>0</v>
      </c>
      <c r="BG83" s="12">
        <f>'[1]JAN-REAJUSTE'!BG83</f>
        <v>0</v>
      </c>
      <c r="BH83" s="12">
        <f>'[1]JAN-REAJUSTE'!BH83</f>
        <v>0</v>
      </c>
      <c r="BI83" s="12">
        <f>IF([1]REGRAS!$R$1="SIM",'[1]JAN-REAJUSTE'!BI83,0)</f>
        <v>0</v>
      </c>
      <c r="BJ83" s="12">
        <f>'[1]JAN-REAJUSTE'!BJ83</f>
        <v>0</v>
      </c>
      <c r="BK83" s="12">
        <f>'[1]JAN-REAJUSTE'!BK83</f>
        <v>0</v>
      </c>
      <c r="BL83" s="12">
        <f>'[1]JAN-REAJUSTE'!BL83</f>
        <v>0</v>
      </c>
      <c r="BM83" s="12">
        <f>'[1]JAN-REAJUSTE'!BM83</f>
        <v>0</v>
      </c>
      <c r="BN83" s="12">
        <f>'[1]JAN-REAJUSTE'!BN83</f>
        <v>0</v>
      </c>
      <c r="BO83" s="12">
        <f>'[1]JAN-REAJUSTE'!BO83</f>
        <v>0</v>
      </c>
      <c r="BP83" s="12">
        <f>'[1]JAN-REAJUSTE'!BP83</f>
        <v>0</v>
      </c>
      <c r="BQ83" s="12">
        <v>0</v>
      </c>
      <c r="BR83" s="12">
        <f t="shared" si="39"/>
        <v>10458.679848568781</v>
      </c>
      <c r="BS83" s="12">
        <f t="shared" si="42"/>
        <v>9275.9898485687809</v>
      </c>
      <c r="BT83" s="12">
        <f t="shared" si="23"/>
        <v>9275.9898485687809</v>
      </c>
      <c r="BU83" s="12">
        <f t="shared" si="27"/>
        <v>8444.0598485687806</v>
      </c>
      <c r="BV83" s="13">
        <f t="shared" si="28"/>
        <v>1182.1683787996294</v>
      </c>
      <c r="BW83" s="13">
        <f t="shared" si="29"/>
        <v>2364.3367575992588</v>
      </c>
      <c r="BX83" s="13">
        <f t="shared" si="40"/>
        <v>9276.5114697691515</v>
      </c>
      <c r="BY83" s="14">
        <f t="shared" si="41"/>
        <v>1681.6806541865167</v>
      </c>
    </row>
    <row r="84" spans="1:77" x14ac:dyDescent="0.25">
      <c r="A84" s="9" t="s">
        <v>79</v>
      </c>
      <c r="B84" s="10">
        <v>5170201</v>
      </c>
      <c r="C84" s="10" t="s">
        <v>208</v>
      </c>
      <c r="D84" s="10" t="s">
        <v>81</v>
      </c>
      <c r="E84" s="10" t="s">
        <v>116</v>
      </c>
      <c r="F84" s="10" t="s">
        <v>83</v>
      </c>
      <c r="G84" s="10" t="s">
        <v>117</v>
      </c>
      <c r="H84" s="10" t="s">
        <v>85</v>
      </c>
      <c r="I84" s="10" t="s">
        <v>79</v>
      </c>
      <c r="J84" s="10" t="s">
        <v>87</v>
      </c>
      <c r="K84" s="10" t="s">
        <v>121</v>
      </c>
      <c r="L84" s="10">
        <v>13</v>
      </c>
      <c r="M84" s="10">
        <v>240</v>
      </c>
      <c r="N84" s="10">
        <v>139137</v>
      </c>
      <c r="O84" s="11">
        <v>37109</v>
      </c>
      <c r="P84" s="11">
        <v>24373</v>
      </c>
      <c r="Q84" s="10">
        <v>38000580306</v>
      </c>
      <c r="R84" s="10" t="s">
        <v>89</v>
      </c>
      <c r="S84" s="10">
        <v>22</v>
      </c>
      <c r="T84" s="10" t="s">
        <v>90</v>
      </c>
      <c r="U84" s="10" t="s">
        <v>91</v>
      </c>
      <c r="V84" s="10" t="s">
        <v>92</v>
      </c>
      <c r="W84" s="12">
        <f t="shared" si="20"/>
        <v>2079.8198485687794</v>
      </c>
      <c r="X84" s="12">
        <v>240</v>
      </c>
      <c r="Y84" s="12">
        <f>[1]REGRAS!$D$24</f>
        <v>2079.8198485687794</v>
      </c>
      <c r="Z84" s="12">
        <v>8</v>
      </c>
      <c r="AA84" s="12">
        <f t="shared" si="30"/>
        <v>166.39</v>
      </c>
      <c r="AB84" s="12">
        <v>21</v>
      </c>
      <c r="AC84" s="12">
        <f t="shared" si="21"/>
        <v>436.76</v>
      </c>
      <c r="AD84" s="12"/>
      <c r="AE84" s="12">
        <f t="shared" si="31"/>
        <v>0</v>
      </c>
      <c r="AF84" s="12"/>
      <c r="AG84" s="12">
        <f t="shared" si="32"/>
        <v>0</v>
      </c>
      <c r="AH84" s="12">
        <f>[1]REGRAS!$F$2*100</f>
        <v>100</v>
      </c>
      <c r="AI84" s="12">
        <f t="shared" si="33"/>
        <v>2079.8200000000002</v>
      </c>
      <c r="AJ84" s="12">
        <v>70</v>
      </c>
      <c r="AK84" s="12">
        <f t="shared" si="34"/>
        <v>1455.87</v>
      </c>
      <c r="AL84" s="12">
        <f>[1]REGRAS!$F$1*100</f>
        <v>40</v>
      </c>
      <c r="AM84" s="12">
        <f t="shared" si="35"/>
        <v>831.93</v>
      </c>
      <c r="AN84" s="12">
        <f>[1]REGRAS!$F$4*100</f>
        <v>100</v>
      </c>
      <c r="AO84" s="12">
        <f t="shared" si="36"/>
        <v>2079.8200000000002</v>
      </c>
      <c r="AP84" s="12">
        <v>122</v>
      </c>
      <c r="AQ84" s="12">
        <f t="shared" si="37"/>
        <v>928.26</v>
      </c>
      <c r="AR84" s="12">
        <v>0</v>
      </c>
      <c r="AS84" s="12">
        <f t="shared" si="38"/>
        <v>0</v>
      </c>
      <c r="AT84" s="12">
        <v>20</v>
      </c>
      <c r="AU84" s="12">
        <f t="shared" si="22"/>
        <v>1369.56</v>
      </c>
      <c r="AV84" s="12">
        <v>0</v>
      </c>
      <c r="AW84" s="12">
        <f>IF([1]REGRAS!$P$2="SIM",ROUND(BS84/M84*1.25*AV84,2),0)</f>
        <v>0</v>
      </c>
      <c r="AX84" s="12">
        <f>IF([1]REGRAS!$P$1="SIM",'[1]JAN-REAJUSTE'!AX84,0)</f>
        <v>0</v>
      </c>
      <c r="AY84" s="12">
        <f>IF([1]REGRAS!$R$2="SIM",'[1]JAN-REAJUSTE'!AY84,0)</f>
        <v>0</v>
      </c>
      <c r="AZ84" s="12">
        <f>'[1]JAN-REAJUSTE'!AZ84</f>
        <v>0</v>
      </c>
      <c r="BA84" s="12">
        <f>'[1]JAN-REAJUSTE'!BA84</f>
        <v>0</v>
      </c>
      <c r="BB84" s="12">
        <f>'[1]JAN-REAJUSTE'!BB84</f>
        <v>0</v>
      </c>
      <c r="BC84" s="12">
        <f>'[1]JAN-REAJUSTE'!BC84</f>
        <v>0</v>
      </c>
      <c r="BD84" s="12">
        <f>'[1]JAN-REAJUSTE'!BD84</f>
        <v>0</v>
      </c>
      <c r="BE84" s="12">
        <f>'[1]JAN-REAJUSTE'!BE84</f>
        <v>0</v>
      </c>
      <c r="BF84" s="12">
        <f>'[1]JAN-REAJUSTE'!BF84</f>
        <v>0</v>
      </c>
      <c r="BG84" s="12">
        <f>'[1]JAN-REAJUSTE'!BG84</f>
        <v>0</v>
      </c>
      <c r="BH84" s="12">
        <f>'[1]JAN-REAJUSTE'!BH84</f>
        <v>0</v>
      </c>
      <c r="BI84" s="12">
        <f>IF([1]REGRAS!$R$1="SIM",'[1]JAN-REAJUSTE'!BI84,0)</f>
        <v>0</v>
      </c>
      <c r="BJ84" s="12">
        <f>'[1]JAN-REAJUSTE'!BJ84</f>
        <v>0</v>
      </c>
      <c r="BK84" s="12">
        <f>'[1]JAN-REAJUSTE'!BK84</f>
        <v>0</v>
      </c>
      <c r="BL84" s="12">
        <f>'[1]JAN-REAJUSTE'!BL84</f>
        <v>0</v>
      </c>
      <c r="BM84" s="12">
        <f>'[1]JAN-REAJUSTE'!BM84</f>
        <v>0</v>
      </c>
      <c r="BN84" s="12">
        <f>'[1]JAN-REAJUSTE'!BN84</f>
        <v>0</v>
      </c>
      <c r="BO84" s="12">
        <f>'[1]JAN-REAJUSTE'!BO84</f>
        <v>0</v>
      </c>
      <c r="BP84" s="12">
        <f>'[1]JAN-REAJUSTE'!BP84</f>
        <v>0</v>
      </c>
      <c r="BQ84" s="12">
        <v>0</v>
      </c>
      <c r="BR84" s="12">
        <f t="shared" si="39"/>
        <v>11428.229848568781</v>
      </c>
      <c r="BS84" s="12">
        <f t="shared" si="42"/>
        <v>9130.4098485687809</v>
      </c>
      <c r="BT84" s="12">
        <f t="shared" si="23"/>
        <v>9130.4098485687809</v>
      </c>
      <c r="BU84" s="12">
        <f t="shared" si="27"/>
        <v>8298.4798485687807</v>
      </c>
      <c r="BV84" s="13">
        <f t="shared" si="28"/>
        <v>1161.7871787996294</v>
      </c>
      <c r="BW84" s="13">
        <f t="shared" si="29"/>
        <v>2323.5743575992587</v>
      </c>
      <c r="BX84" s="13">
        <f t="shared" si="40"/>
        <v>10266.442669769151</v>
      </c>
      <c r="BY84" s="14">
        <f t="shared" si="41"/>
        <v>1953.9117341865167</v>
      </c>
    </row>
    <row r="85" spans="1:77" x14ac:dyDescent="0.25">
      <c r="A85" s="9" t="s">
        <v>79</v>
      </c>
      <c r="B85" s="10">
        <v>5170301</v>
      </c>
      <c r="C85" s="10" t="s">
        <v>209</v>
      </c>
      <c r="D85" s="10" t="s">
        <v>81</v>
      </c>
      <c r="E85" s="10" t="s">
        <v>113</v>
      </c>
      <c r="F85" s="10" t="s">
        <v>83</v>
      </c>
      <c r="G85" s="10" t="s">
        <v>117</v>
      </c>
      <c r="H85" s="10" t="s">
        <v>85</v>
      </c>
      <c r="I85" s="10" t="s">
        <v>79</v>
      </c>
      <c r="J85" s="10" t="s">
        <v>87</v>
      </c>
      <c r="K85" s="10" t="s">
        <v>118</v>
      </c>
      <c r="L85" s="10">
        <v>12</v>
      </c>
      <c r="M85" s="10">
        <v>240</v>
      </c>
      <c r="N85" s="10">
        <v>136416</v>
      </c>
      <c r="O85" s="11">
        <v>37088</v>
      </c>
      <c r="P85" s="11">
        <v>27649</v>
      </c>
      <c r="Q85" s="10">
        <v>67813992334</v>
      </c>
      <c r="R85" s="10" t="s">
        <v>89</v>
      </c>
      <c r="S85" s="10">
        <v>22</v>
      </c>
      <c r="T85" s="10" t="s">
        <v>97</v>
      </c>
      <c r="U85" s="10" t="s">
        <v>91</v>
      </c>
      <c r="V85" s="10" t="s">
        <v>92</v>
      </c>
      <c r="W85" s="12">
        <f t="shared" si="20"/>
        <v>1980.780808160742</v>
      </c>
      <c r="X85" s="12">
        <v>240</v>
      </c>
      <c r="Y85" s="12">
        <f>[1]REGRAS!$C$29</f>
        <v>1980.780808160742</v>
      </c>
      <c r="Z85" s="12">
        <v>15</v>
      </c>
      <c r="AA85" s="12">
        <f t="shared" si="30"/>
        <v>297.12</v>
      </c>
      <c r="AB85" s="12">
        <v>21</v>
      </c>
      <c r="AC85" s="12">
        <f t="shared" si="21"/>
        <v>415.96</v>
      </c>
      <c r="AD85" s="12"/>
      <c r="AE85" s="12">
        <f t="shared" si="31"/>
        <v>0</v>
      </c>
      <c r="AF85" s="12"/>
      <c r="AG85" s="12">
        <f t="shared" si="32"/>
        <v>0</v>
      </c>
      <c r="AH85" s="12">
        <f>[1]REGRAS!$F$2*100</f>
        <v>100</v>
      </c>
      <c r="AI85" s="12">
        <f t="shared" si="33"/>
        <v>1980.78</v>
      </c>
      <c r="AJ85" s="12">
        <v>25</v>
      </c>
      <c r="AK85" s="12">
        <f t="shared" si="34"/>
        <v>495.2</v>
      </c>
      <c r="AL85" s="12">
        <f>[1]REGRAS!$F$1*100</f>
        <v>40</v>
      </c>
      <c r="AM85" s="12">
        <f t="shared" si="35"/>
        <v>792.31</v>
      </c>
      <c r="AN85" s="12">
        <f>[1]REGRAS!$F$4*100</f>
        <v>100</v>
      </c>
      <c r="AO85" s="12">
        <f t="shared" si="36"/>
        <v>1980.78</v>
      </c>
      <c r="AP85" s="12">
        <v>0</v>
      </c>
      <c r="AQ85" s="12">
        <f t="shared" si="37"/>
        <v>0</v>
      </c>
      <c r="AR85" s="12">
        <v>0</v>
      </c>
      <c r="AS85" s="12">
        <f t="shared" si="38"/>
        <v>0</v>
      </c>
      <c r="AT85" s="12">
        <v>0</v>
      </c>
      <c r="AU85" s="12">
        <f t="shared" si="22"/>
        <v>0</v>
      </c>
      <c r="AV85" s="12">
        <v>0</v>
      </c>
      <c r="AW85" s="12">
        <f>IF([1]REGRAS!$P$2="SIM",ROUND(BS85/M85*1.25*AV85,2),0)</f>
        <v>0</v>
      </c>
      <c r="AX85" s="12">
        <f>IF([1]REGRAS!$P$1="SIM",'[1]JAN-REAJUSTE'!AX85,0)</f>
        <v>0</v>
      </c>
      <c r="AY85" s="12">
        <f>IF([1]REGRAS!$R$2="SIM",'[1]JAN-REAJUSTE'!AY85,0)</f>
        <v>0</v>
      </c>
      <c r="AZ85" s="12">
        <f>'[1]JAN-REAJUSTE'!AZ85</f>
        <v>0</v>
      </c>
      <c r="BA85" s="12">
        <f>'[1]JAN-REAJUSTE'!BA85</f>
        <v>0</v>
      </c>
      <c r="BB85" s="12">
        <f>'[1]JAN-REAJUSTE'!BB85</f>
        <v>0</v>
      </c>
      <c r="BC85" s="12">
        <f>'[1]JAN-REAJUSTE'!BC85</f>
        <v>0</v>
      </c>
      <c r="BD85" s="12">
        <f>'[1]JAN-REAJUSTE'!BD85</f>
        <v>0</v>
      </c>
      <c r="BE85" s="12">
        <f>'[1]JAN-REAJUSTE'!BE85</f>
        <v>0</v>
      </c>
      <c r="BF85" s="12">
        <f>'[1]JAN-REAJUSTE'!BF85</f>
        <v>0</v>
      </c>
      <c r="BG85" s="12">
        <f>'[1]JAN-REAJUSTE'!BG85</f>
        <v>0</v>
      </c>
      <c r="BH85" s="12">
        <f>'[1]JAN-REAJUSTE'!BH85</f>
        <v>0</v>
      </c>
      <c r="BI85" s="12">
        <f>IF([1]REGRAS!$R$1="SIM",'[1]JAN-REAJUSTE'!BI85,0)</f>
        <v>21.232053000000001</v>
      </c>
      <c r="BJ85" s="12">
        <f>'[1]JAN-REAJUSTE'!BJ85</f>
        <v>0</v>
      </c>
      <c r="BK85" s="12">
        <f>'[1]JAN-REAJUSTE'!BK85</f>
        <v>3350.1788780000002</v>
      </c>
      <c r="BL85" s="12">
        <f>'[1]JAN-REAJUSTE'!BL85</f>
        <v>0</v>
      </c>
      <c r="BM85" s="12">
        <f>'[1]JAN-REAJUSTE'!BM85</f>
        <v>0</v>
      </c>
      <c r="BN85" s="12">
        <f>'[1]JAN-REAJUSTE'!BN85</f>
        <v>0</v>
      </c>
      <c r="BO85" s="12">
        <f>'[1]JAN-REAJUSTE'!BO85</f>
        <v>0</v>
      </c>
      <c r="BP85" s="12">
        <f>'[1]JAN-REAJUSTE'!BP85</f>
        <v>0</v>
      </c>
      <c r="BQ85" s="12">
        <v>0</v>
      </c>
      <c r="BR85" s="12">
        <f t="shared" si="39"/>
        <v>11314.341739160742</v>
      </c>
      <c r="BS85" s="12">
        <f t="shared" si="42"/>
        <v>7942.9308081607414</v>
      </c>
      <c r="BT85" s="12">
        <f t="shared" si="23"/>
        <v>7942.9308081607414</v>
      </c>
      <c r="BU85" s="12">
        <f t="shared" si="27"/>
        <v>7171.8528611607417</v>
      </c>
      <c r="BV85" s="13">
        <f t="shared" si="28"/>
        <v>1004.0594005625039</v>
      </c>
      <c r="BW85" s="13">
        <f t="shared" si="29"/>
        <v>2008.1188011250078</v>
      </c>
      <c r="BX85" s="13">
        <f t="shared" si="40"/>
        <v>10310.282338598237</v>
      </c>
      <c r="BY85" s="14">
        <f t="shared" si="41"/>
        <v>1965.9676431145153</v>
      </c>
    </row>
    <row r="86" spans="1:77" x14ac:dyDescent="0.25">
      <c r="A86" s="9" t="s">
        <v>79</v>
      </c>
      <c r="B86" s="10">
        <v>5170401</v>
      </c>
      <c r="C86" s="10" t="s">
        <v>210</v>
      </c>
      <c r="D86" s="10" t="s">
        <v>81</v>
      </c>
      <c r="E86" s="10" t="s">
        <v>116</v>
      </c>
      <c r="F86" s="10" t="s">
        <v>83</v>
      </c>
      <c r="G86" s="10" t="s">
        <v>117</v>
      </c>
      <c r="H86" s="10" t="s">
        <v>85</v>
      </c>
      <c r="I86" s="10" t="s">
        <v>79</v>
      </c>
      <c r="J86" s="10" t="s">
        <v>87</v>
      </c>
      <c r="K86" s="10" t="s">
        <v>121</v>
      </c>
      <c r="L86" s="10">
        <v>13</v>
      </c>
      <c r="M86" s="10">
        <v>240</v>
      </c>
      <c r="N86" s="10">
        <v>139137</v>
      </c>
      <c r="O86" s="11">
        <v>37109</v>
      </c>
      <c r="P86" s="11">
        <v>24809</v>
      </c>
      <c r="Q86" s="10">
        <v>37882287334</v>
      </c>
      <c r="R86" s="10" t="s">
        <v>89</v>
      </c>
      <c r="S86" s="10">
        <v>22</v>
      </c>
      <c r="T86" s="10" t="s">
        <v>90</v>
      </c>
      <c r="U86" s="10" t="s">
        <v>91</v>
      </c>
      <c r="V86" s="10" t="s">
        <v>92</v>
      </c>
      <c r="W86" s="12">
        <f t="shared" si="20"/>
        <v>2079.8198485687794</v>
      </c>
      <c r="X86" s="12">
        <v>240</v>
      </c>
      <c r="Y86" s="12">
        <f>[1]REGRAS!$D$24</f>
        <v>2079.8198485687794</v>
      </c>
      <c r="Z86" s="12">
        <v>15</v>
      </c>
      <c r="AA86" s="12">
        <f t="shared" si="30"/>
        <v>311.97000000000003</v>
      </c>
      <c r="AB86" s="12">
        <v>21</v>
      </c>
      <c r="AC86" s="12">
        <f t="shared" si="21"/>
        <v>436.76</v>
      </c>
      <c r="AD86" s="12"/>
      <c r="AE86" s="12">
        <f t="shared" si="31"/>
        <v>0</v>
      </c>
      <c r="AF86" s="12"/>
      <c r="AG86" s="12">
        <f t="shared" si="32"/>
        <v>0</v>
      </c>
      <c r="AH86" s="12">
        <f>[1]REGRAS!$F$2*100</f>
        <v>100</v>
      </c>
      <c r="AI86" s="12">
        <f t="shared" si="33"/>
        <v>2079.8200000000002</v>
      </c>
      <c r="AJ86" s="12">
        <v>60</v>
      </c>
      <c r="AK86" s="12">
        <f t="shared" si="34"/>
        <v>1247.8900000000001</v>
      </c>
      <c r="AL86" s="12">
        <f>[1]REGRAS!$F$1*100</f>
        <v>40</v>
      </c>
      <c r="AM86" s="12">
        <f t="shared" si="35"/>
        <v>831.93</v>
      </c>
      <c r="AN86" s="12">
        <f>[1]REGRAS!$F$4*100</f>
        <v>100</v>
      </c>
      <c r="AO86" s="12">
        <f t="shared" si="36"/>
        <v>2079.8200000000002</v>
      </c>
      <c r="AP86" s="12">
        <v>59</v>
      </c>
      <c r="AQ86" s="12">
        <f t="shared" si="37"/>
        <v>445.84</v>
      </c>
      <c r="AR86" s="12">
        <v>0</v>
      </c>
      <c r="AS86" s="12">
        <f t="shared" si="38"/>
        <v>0</v>
      </c>
      <c r="AT86" s="12">
        <v>0</v>
      </c>
      <c r="AU86" s="12">
        <f t="shared" si="22"/>
        <v>0</v>
      </c>
      <c r="AV86" s="12">
        <v>0</v>
      </c>
      <c r="AW86" s="12">
        <f>IF([1]REGRAS!$P$2="SIM",ROUND(BS86/M86*1.25*AV86,2),0)</f>
        <v>0</v>
      </c>
      <c r="AX86" s="12">
        <f>IF([1]REGRAS!$P$1="SIM",'[1]JAN-REAJUSTE'!AX86,0)</f>
        <v>0</v>
      </c>
      <c r="AY86" s="12">
        <f>IF([1]REGRAS!$R$2="SIM",'[1]JAN-REAJUSTE'!AY86,0)</f>
        <v>0</v>
      </c>
      <c r="AZ86" s="12">
        <f>'[1]JAN-REAJUSTE'!AZ86</f>
        <v>0</v>
      </c>
      <c r="BA86" s="12">
        <f>'[1]JAN-REAJUSTE'!BA86</f>
        <v>0</v>
      </c>
      <c r="BB86" s="12">
        <f>'[1]JAN-REAJUSTE'!BB86</f>
        <v>0</v>
      </c>
      <c r="BC86" s="12">
        <f>'[1]JAN-REAJUSTE'!BC86</f>
        <v>0</v>
      </c>
      <c r="BD86" s="12">
        <f>'[1]JAN-REAJUSTE'!BD86</f>
        <v>0</v>
      </c>
      <c r="BE86" s="12">
        <f>'[1]JAN-REAJUSTE'!BE86</f>
        <v>0</v>
      </c>
      <c r="BF86" s="12">
        <f>'[1]JAN-REAJUSTE'!BF86</f>
        <v>0</v>
      </c>
      <c r="BG86" s="12">
        <f>'[1]JAN-REAJUSTE'!BG86</f>
        <v>0</v>
      </c>
      <c r="BH86" s="12">
        <f>'[1]JAN-REAJUSTE'!BH86</f>
        <v>0</v>
      </c>
      <c r="BI86" s="12">
        <f>IF([1]REGRAS!$R$1="SIM",'[1]JAN-REAJUSTE'!BI86,0)</f>
        <v>0</v>
      </c>
      <c r="BJ86" s="12">
        <f>'[1]JAN-REAJUSTE'!BJ86</f>
        <v>0</v>
      </c>
      <c r="BK86" s="12">
        <f>'[1]JAN-REAJUSTE'!BK86</f>
        <v>0</v>
      </c>
      <c r="BL86" s="12">
        <f>'[1]JAN-REAJUSTE'!BL86</f>
        <v>0</v>
      </c>
      <c r="BM86" s="12">
        <f>'[1]JAN-REAJUSTE'!BM86</f>
        <v>0</v>
      </c>
      <c r="BN86" s="12">
        <f>'[1]JAN-REAJUSTE'!BN86</f>
        <v>0</v>
      </c>
      <c r="BO86" s="12">
        <f>'[1]JAN-REAJUSTE'!BO86</f>
        <v>0</v>
      </c>
      <c r="BP86" s="12">
        <f>'[1]JAN-REAJUSTE'!BP86</f>
        <v>0</v>
      </c>
      <c r="BQ86" s="12">
        <v>0</v>
      </c>
      <c r="BR86" s="12">
        <f t="shared" si="39"/>
        <v>9513.8498485687815</v>
      </c>
      <c r="BS86" s="12">
        <f t="shared" si="42"/>
        <v>9068.0098485687813</v>
      </c>
      <c r="BT86" s="12">
        <f t="shared" si="23"/>
        <v>9068.0098485687813</v>
      </c>
      <c r="BU86" s="12">
        <f t="shared" si="27"/>
        <v>8236.079848568781</v>
      </c>
      <c r="BV86" s="13">
        <f t="shared" si="28"/>
        <v>1153.0511787996295</v>
      </c>
      <c r="BW86" s="13">
        <f t="shared" si="29"/>
        <v>2306.102357599259</v>
      </c>
      <c r="BX86" s="13">
        <f t="shared" si="40"/>
        <v>8360.7986697691522</v>
      </c>
      <c r="BY86" s="14">
        <f t="shared" si="41"/>
        <v>1429.8596341865168</v>
      </c>
    </row>
    <row r="87" spans="1:77" x14ac:dyDescent="0.25">
      <c r="A87" s="9" t="s">
        <v>79</v>
      </c>
      <c r="B87" s="10">
        <v>5170601</v>
      </c>
      <c r="C87" s="10" t="s">
        <v>211</v>
      </c>
      <c r="D87" s="10" t="s">
        <v>81</v>
      </c>
      <c r="E87" s="10" t="s">
        <v>116</v>
      </c>
      <c r="F87" s="10" t="s">
        <v>83</v>
      </c>
      <c r="G87" s="10" t="s">
        <v>117</v>
      </c>
      <c r="H87" s="10" t="s">
        <v>85</v>
      </c>
      <c r="I87" s="10" t="s">
        <v>79</v>
      </c>
      <c r="J87" s="10" t="s">
        <v>87</v>
      </c>
      <c r="K87" s="10" t="s">
        <v>121</v>
      </c>
      <c r="L87" s="10">
        <v>13</v>
      </c>
      <c r="M87" s="10">
        <v>240</v>
      </c>
      <c r="N87" s="10">
        <v>139137</v>
      </c>
      <c r="O87" s="11">
        <v>37109</v>
      </c>
      <c r="P87" s="11">
        <v>23916</v>
      </c>
      <c r="Q87" s="10">
        <v>28538617320</v>
      </c>
      <c r="R87" s="10" t="s">
        <v>89</v>
      </c>
      <c r="S87" s="10">
        <v>22</v>
      </c>
      <c r="T87" s="10" t="s">
        <v>90</v>
      </c>
      <c r="U87" s="10" t="s">
        <v>91</v>
      </c>
      <c r="V87" s="10" t="s">
        <v>92</v>
      </c>
      <c r="W87" s="12">
        <f t="shared" si="20"/>
        <v>2079.8198485687794</v>
      </c>
      <c r="X87" s="12">
        <v>240</v>
      </c>
      <c r="Y87" s="12">
        <f>[1]REGRAS!$D$24</f>
        <v>2079.8198485687794</v>
      </c>
      <c r="Z87" s="12">
        <v>15</v>
      </c>
      <c r="AA87" s="12">
        <f t="shared" si="30"/>
        <v>311.97000000000003</v>
      </c>
      <c r="AB87" s="12">
        <v>21</v>
      </c>
      <c r="AC87" s="12">
        <f t="shared" si="21"/>
        <v>436.76</v>
      </c>
      <c r="AD87" s="12"/>
      <c r="AE87" s="12">
        <f t="shared" si="31"/>
        <v>0</v>
      </c>
      <c r="AF87" s="12"/>
      <c r="AG87" s="12">
        <f t="shared" si="32"/>
        <v>0</v>
      </c>
      <c r="AH87" s="12">
        <f>[1]REGRAS!$F$2*100</f>
        <v>100</v>
      </c>
      <c r="AI87" s="12">
        <f t="shared" si="33"/>
        <v>2079.8200000000002</v>
      </c>
      <c r="AJ87" s="12">
        <v>25</v>
      </c>
      <c r="AK87" s="12">
        <f t="shared" si="34"/>
        <v>519.95000000000005</v>
      </c>
      <c r="AL87" s="12">
        <f>[1]REGRAS!$F$1*100</f>
        <v>40</v>
      </c>
      <c r="AM87" s="12">
        <f t="shared" si="35"/>
        <v>831.93</v>
      </c>
      <c r="AN87" s="12">
        <f>[1]REGRAS!$F$4*100</f>
        <v>100</v>
      </c>
      <c r="AO87" s="12">
        <f t="shared" si="36"/>
        <v>2079.8200000000002</v>
      </c>
      <c r="AP87" s="12">
        <v>35</v>
      </c>
      <c r="AQ87" s="12">
        <f t="shared" si="37"/>
        <v>243.25</v>
      </c>
      <c r="AR87" s="12">
        <v>0</v>
      </c>
      <c r="AS87" s="12">
        <f t="shared" si="38"/>
        <v>0</v>
      </c>
      <c r="AT87" s="12">
        <v>0</v>
      </c>
      <c r="AU87" s="12">
        <f t="shared" si="22"/>
        <v>0</v>
      </c>
      <c r="AV87" s="12">
        <v>0</v>
      </c>
      <c r="AW87" s="12">
        <f>IF([1]REGRAS!$P$2="SIM",ROUND(BS87/M87*1.25*AV87,2),0)</f>
        <v>0</v>
      </c>
      <c r="AX87" s="12">
        <f>IF([1]REGRAS!$P$1="SIM",'[1]JAN-REAJUSTE'!AX87,0)</f>
        <v>0</v>
      </c>
      <c r="AY87" s="12">
        <f>IF([1]REGRAS!$R$2="SIM",'[1]JAN-REAJUSTE'!AY87,0)</f>
        <v>0</v>
      </c>
      <c r="AZ87" s="12">
        <f>'[1]JAN-REAJUSTE'!AZ87</f>
        <v>0</v>
      </c>
      <c r="BA87" s="12">
        <f>'[1]JAN-REAJUSTE'!BA87</f>
        <v>0</v>
      </c>
      <c r="BB87" s="12">
        <f>'[1]JAN-REAJUSTE'!BB87</f>
        <v>0</v>
      </c>
      <c r="BC87" s="12">
        <f>'[1]JAN-REAJUSTE'!BC87</f>
        <v>0</v>
      </c>
      <c r="BD87" s="12">
        <f>'[1]JAN-REAJUSTE'!BD87</f>
        <v>0</v>
      </c>
      <c r="BE87" s="12">
        <f>'[1]JAN-REAJUSTE'!BE87</f>
        <v>0</v>
      </c>
      <c r="BF87" s="12">
        <f>'[1]JAN-REAJUSTE'!BF87</f>
        <v>0</v>
      </c>
      <c r="BG87" s="12">
        <f>'[1]JAN-REAJUSTE'!BG87</f>
        <v>0</v>
      </c>
      <c r="BH87" s="12">
        <f>'[1]JAN-REAJUSTE'!BH87</f>
        <v>0</v>
      </c>
      <c r="BI87" s="12">
        <f>IF([1]REGRAS!$R$1="SIM",'[1]JAN-REAJUSTE'!BI87,0)</f>
        <v>0</v>
      </c>
      <c r="BJ87" s="12">
        <f>'[1]JAN-REAJUSTE'!BJ87</f>
        <v>0</v>
      </c>
      <c r="BK87" s="12">
        <f>'[1]JAN-REAJUSTE'!BK87</f>
        <v>0</v>
      </c>
      <c r="BL87" s="12">
        <f>'[1]JAN-REAJUSTE'!BL87</f>
        <v>0</v>
      </c>
      <c r="BM87" s="12">
        <f>'[1]JAN-REAJUSTE'!BM87</f>
        <v>0</v>
      </c>
      <c r="BN87" s="12">
        <f>'[1]JAN-REAJUSTE'!BN87</f>
        <v>0</v>
      </c>
      <c r="BO87" s="12">
        <f>'[1]JAN-REAJUSTE'!BO87</f>
        <v>0</v>
      </c>
      <c r="BP87" s="12">
        <f>'[1]JAN-REAJUSTE'!BP87</f>
        <v>0</v>
      </c>
      <c r="BQ87" s="12">
        <v>0</v>
      </c>
      <c r="BR87" s="12">
        <f t="shared" si="39"/>
        <v>8583.3198485687808</v>
      </c>
      <c r="BS87" s="12">
        <f t="shared" si="42"/>
        <v>8340.0698485687808</v>
      </c>
      <c r="BT87" s="12">
        <f t="shared" si="23"/>
        <v>8340.0698485687808</v>
      </c>
      <c r="BU87" s="12">
        <f t="shared" si="27"/>
        <v>7508.1398485687805</v>
      </c>
      <c r="BV87" s="13">
        <f t="shared" si="28"/>
        <v>1051.1395787996294</v>
      </c>
      <c r="BW87" s="13">
        <f t="shared" si="29"/>
        <v>2102.2791575992587</v>
      </c>
      <c r="BX87" s="13">
        <f t="shared" si="40"/>
        <v>7532.180269769151</v>
      </c>
      <c r="BY87" s="14">
        <f t="shared" si="41"/>
        <v>1201.9895741865166</v>
      </c>
    </row>
    <row r="88" spans="1:77" x14ac:dyDescent="0.25">
      <c r="A88" s="9" t="s">
        <v>79</v>
      </c>
      <c r="B88" s="10">
        <v>5170701</v>
      </c>
      <c r="C88" s="10" t="s">
        <v>212</v>
      </c>
      <c r="D88" s="10" t="s">
        <v>81</v>
      </c>
      <c r="E88" s="10" t="s">
        <v>120</v>
      </c>
      <c r="F88" s="10" t="s">
        <v>83</v>
      </c>
      <c r="G88" s="10" t="s">
        <v>117</v>
      </c>
      <c r="H88" s="10" t="s">
        <v>85</v>
      </c>
      <c r="I88" s="10" t="s">
        <v>79</v>
      </c>
      <c r="J88" s="10" t="s">
        <v>87</v>
      </c>
      <c r="K88" s="10" t="s">
        <v>121</v>
      </c>
      <c r="L88" s="10">
        <v>13</v>
      </c>
      <c r="M88" s="10">
        <v>240</v>
      </c>
      <c r="N88" s="10">
        <v>139137</v>
      </c>
      <c r="O88" s="11">
        <v>37109</v>
      </c>
      <c r="P88" s="11">
        <v>25870</v>
      </c>
      <c r="Q88" s="10">
        <v>50064657353</v>
      </c>
      <c r="R88" s="10" t="s">
        <v>89</v>
      </c>
      <c r="S88" s="10">
        <v>22</v>
      </c>
      <c r="T88" s="10" t="s">
        <v>90</v>
      </c>
      <c r="U88" s="10" t="s">
        <v>91</v>
      </c>
      <c r="V88" s="10" t="s">
        <v>92</v>
      </c>
      <c r="W88" s="12">
        <f t="shared" si="20"/>
        <v>2079.8198485687794</v>
      </c>
      <c r="X88" s="12">
        <v>240</v>
      </c>
      <c r="Y88" s="12">
        <f>[1]REGRAS!$D$24</f>
        <v>2079.8198485687794</v>
      </c>
      <c r="Z88" s="12">
        <v>10</v>
      </c>
      <c r="AA88" s="12">
        <f t="shared" si="30"/>
        <v>207.98</v>
      </c>
      <c r="AB88" s="12">
        <v>21</v>
      </c>
      <c r="AC88" s="12">
        <f t="shared" si="21"/>
        <v>436.76</v>
      </c>
      <c r="AD88" s="12"/>
      <c r="AE88" s="12">
        <f t="shared" si="31"/>
        <v>0</v>
      </c>
      <c r="AF88" s="12"/>
      <c r="AG88" s="12">
        <f t="shared" si="32"/>
        <v>0</v>
      </c>
      <c r="AH88" s="12">
        <f>[1]REGRAS!$F$2*100</f>
        <v>100</v>
      </c>
      <c r="AI88" s="12">
        <f t="shared" si="33"/>
        <v>2079.8200000000002</v>
      </c>
      <c r="AJ88" s="12">
        <v>30</v>
      </c>
      <c r="AK88" s="12">
        <f t="shared" si="34"/>
        <v>623.95000000000005</v>
      </c>
      <c r="AL88" s="12">
        <f>[1]REGRAS!$F$1*100</f>
        <v>40</v>
      </c>
      <c r="AM88" s="12">
        <f t="shared" si="35"/>
        <v>831.93</v>
      </c>
      <c r="AN88" s="12">
        <f>[1]REGRAS!$F$4*100</f>
        <v>100</v>
      </c>
      <c r="AO88" s="12">
        <f t="shared" si="36"/>
        <v>2079.8200000000002</v>
      </c>
      <c r="AP88" s="12">
        <v>0</v>
      </c>
      <c r="AQ88" s="12">
        <f t="shared" si="37"/>
        <v>0</v>
      </c>
      <c r="AR88" s="12">
        <v>12</v>
      </c>
      <c r="AS88" s="12">
        <f t="shared" si="38"/>
        <v>625.51</v>
      </c>
      <c r="AT88" s="12">
        <v>27</v>
      </c>
      <c r="AU88" s="12">
        <f t="shared" si="22"/>
        <v>1688.87</v>
      </c>
      <c r="AV88" s="12">
        <v>0</v>
      </c>
      <c r="AW88" s="12">
        <f>IF([1]REGRAS!$P$2="SIM",ROUND(BS88/M88*1.25*AV88,2),0)</f>
        <v>0</v>
      </c>
      <c r="AX88" s="12">
        <f>IF([1]REGRAS!$P$1="SIM",'[1]JAN-REAJUSTE'!AX88,0)</f>
        <v>0</v>
      </c>
      <c r="AY88" s="12">
        <f>IF([1]REGRAS!$R$2="SIM",'[1]JAN-REAJUSTE'!AY88,0)</f>
        <v>0</v>
      </c>
      <c r="AZ88" s="12">
        <f>'[1]JAN-REAJUSTE'!AZ88</f>
        <v>0</v>
      </c>
      <c r="BA88" s="12">
        <f>'[1]JAN-REAJUSTE'!BA88</f>
        <v>0</v>
      </c>
      <c r="BB88" s="12">
        <f>'[1]JAN-REAJUSTE'!BB88</f>
        <v>0</v>
      </c>
      <c r="BC88" s="12">
        <f>'[1]JAN-REAJUSTE'!BC88</f>
        <v>0</v>
      </c>
      <c r="BD88" s="12">
        <f>'[1]JAN-REAJUSTE'!BD88</f>
        <v>0</v>
      </c>
      <c r="BE88" s="12">
        <f>'[1]JAN-REAJUSTE'!BE88</f>
        <v>0</v>
      </c>
      <c r="BF88" s="12">
        <f>'[1]JAN-REAJUSTE'!BF88</f>
        <v>0</v>
      </c>
      <c r="BG88" s="12">
        <f>'[1]JAN-REAJUSTE'!BG88</f>
        <v>0</v>
      </c>
      <c r="BH88" s="12">
        <f>'[1]JAN-REAJUSTE'!BH88</f>
        <v>0</v>
      </c>
      <c r="BI88" s="12">
        <f>IF([1]REGRAS!$R$1="SIM",'[1]JAN-REAJUSTE'!BI88,0)</f>
        <v>147.93673600000002</v>
      </c>
      <c r="BJ88" s="12">
        <f>'[1]JAN-REAJUSTE'!BJ88</f>
        <v>0</v>
      </c>
      <c r="BK88" s="12">
        <f>'[1]JAN-REAJUSTE'!BK88</f>
        <v>0</v>
      </c>
      <c r="BL88" s="12">
        <f>'[1]JAN-REAJUSTE'!BL88</f>
        <v>0</v>
      </c>
      <c r="BM88" s="12">
        <f>'[1]JAN-REAJUSTE'!BM88</f>
        <v>0</v>
      </c>
      <c r="BN88" s="12">
        <f>'[1]JAN-REAJUSTE'!BN88</f>
        <v>0</v>
      </c>
      <c r="BO88" s="12">
        <f>'[1]JAN-REAJUSTE'!BO88</f>
        <v>0</v>
      </c>
      <c r="BP88" s="12">
        <f>'[1]JAN-REAJUSTE'!BP88</f>
        <v>0</v>
      </c>
      <c r="BQ88" s="12">
        <v>0</v>
      </c>
      <c r="BR88" s="12">
        <f t="shared" si="39"/>
        <v>10802.39658456878</v>
      </c>
      <c r="BS88" s="12">
        <f t="shared" si="42"/>
        <v>8340.0798485687792</v>
      </c>
      <c r="BT88" s="12">
        <f t="shared" si="23"/>
        <v>8340.0798485687792</v>
      </c>
      <c r="BU88" s="12">
        <f t="shared" si="27"/>
        <v>7656.0865845687795</v>
      </c>
      <c r="BV88" s="13">
        <f t="shared" si="28"/>
        <v>1071.8521218396293</v>
      </c>
      <c r="BW88" s="13">
        <f t="shared" si="29"/>
        <v>2143.7042436792585</v>
      </c>
      <c r="BX88" s="13">
        <f t="shared" si="40"/>
        <v>9730.5444627291508</v>
      </c>
      <c r="BY88" s="14">
        <f t="shared" si="41"/>
        <v>1806.5397272505165</v>
      </c>
    </row>
    <row r="89" spans="1:77" x14ac:dyDescent="0.25">
      <c r="A89" s="9" t="s">
        <v>98</v>
      </c>
      <c r="B89" s="10">
        <v>5170801</v>
      </c>
      <c r="C89" s="10" t="s">
        <v>213</v>
      </c>
      <c r="D89" s="10" t="s">
        <v>81</v>
      </c>
      <c r="E89" s="10" t="s">
        <v>100</v>
      </c>
      <c r="F89" s="10" t="s">
        <v>83</v>
      </c>
      <c r="G89" s="10" t="s">
        <v>117</v>
      </c>
      <c r="H89" s="10" t="s">
        <v>101</v>
      </c>
      <c r="I89" s="10" t="s">
        <v>79</v>
      </c>
      <c r="J89" s="10" t="s">
        <v>87</v>
      </c>
      <c r="K89" s="10" t="s">
        <v>152</v>
      </c>
      <c r="L89" s="10">
        <v>4</v>
      </c>
      <c r="M89" s="10">
        <v>180</v>
      </c>
      <c r="N89" s="10">
        <v>116427</v>
      </c>
      <c r="O89" s="11">
        <v>37109</v>
      </c>
      <c r="P89" s="11">
        <v>24805</v>
      </c>
      <c r="Q89" s="10">
        <v>38953854334</v>
      </c>
      <c r="R89" s="10" t="s">
        <v>103</v>
      </c>
      <c r="S89" s="10">
        <v>20</v>
      </c>
      <c r="T89" s="10" t="s">
        <v>90</v>
      </c>
      <c r="U89" s="10" t="s">
        <v>91</v>
      </c>
      <c r="V89" s="10" t="s">
        <v>91</v>
      </c>
      <c r="W89" s="12">
        <f>Y89/X89*100</f>
        <v>1231.7063529624481</v>
      </c>
      <c r="X89" s="12">
        <v>44.16</v>
      </c>
      <c r="Y89" s="12">
        <f>[1]REGRAS!$B$15*X89/100</f>
        <v>543.92152546821706</v>
      </c>
      <c r="Z89" s="12">
        <v>0</v>
      </c>
      <c r="AA89" s="12">
        <f t="shared" si="30"/>
        <v>0</v>
      </c>
      <c r="AB89" s="12">
        <v>10</v>
      </c>
      <c r="AC89" s="12">
        <f>ROUND(W89*AB89/100,2)</f>
        <v>123.17</v>
      </c>
      <c r="AD89" s="12"/>
      <c r="AE89" s="12">
        <f t="shared" si="31"/>
        <v>0</v>
      </c>
      <c r="AF89" s="12"/>
      <c r="AG89" s="12">
        <f t="shared" si="32"/>
        <v>0</v>
      </c>
      <c r="AH89" s="12">
        <f>[1]REGRAS!$F$2*100</f>
        <v>100</v>
      </c>
      <c r="AI89" s="12">
        <f t="shared" si="33"/>
        <v>543.91999999999996</v>
      </c>
      <c r="AJ89" s="12">
        <v>60</v>
      </c>
      <c r="AK89" s="12">
        <f t="shared" si="34"/>
        <v>326.35000000000002</v>
      </c>
      <c r="AL89" s="12">
        <f>[1]REGRAS!$F$1*100</f>
        <v>40</v>
      </c>
      <c r="AM89" s="12">
        <f t="shared" si="35"/>
        <v>217.57</v>
      </c>
      <c r="AN89" s="12">
        <f>[1]REGRAS!$F$4*100</f>
        <v>100</v>
      </c>
      <c r="AO89" s="12">
        <f t="shared" si="36"/>
        <v>543.91999999999996</v>
      </c>
      <c r="AP89" s="12">
        <v>0</v>
      </c>
      <c r="AQ89" s="12">
        <f t="shared" si="37"/>
        <v>0</v>
      </c>
      <c r="AR89" s="12">
        <v>0</v>
      </c>
      <c r="AS89" s="12">
        <f t="shared" si="38"/>
        <v>0</v>
      </c>
      <c r="AT89" s="12"/>
      <c r="AU89" s="12"/>
      <c r="AV89" s="12">
        <v>0</v>
      </c>
      <c r="AW89" s="12">
        <f>IF([1]REGRAS!$P$2="SIM",ROUND(BS89/M89*1.25*AV89,2),0)</f>
        <v>0</v>
      </c>
      <c r="AX89" s="12">
        <f>IF([1]REGRAS!$P$1="SIM",'[1]JAN-REAJUSTE'!AX89,0)</f>
        <v>0</v>
      </c>
      <c r="AY89" s="12">
        <f>IF([1]REGRAS!$R$2="SIM",'[1]JAN-REAJUSTE'!AY89,0)</f>
        <v>0</v>
      </c>
      <c r="AZ89" s="12">
        <f>'[1]JAN-REAJUSTE'!AZ89</f>
        <v>0</v>
      </c>
      <c r="BA89" s="12">
        <f>'[1]JAN-REAJUSTE'!BA89</f>
        <v>0</v>
      </c>
      <c r="BB89" s="12">
        <f>'[1]JAN-REAJUSTE'!BB89</f>
        <v>0</v>
      </c>
      <c r="BC89" s="12">
        <f>'[1]JAN-REAJUSTE'!BC89</f>
        <v>0</v>
      </c>
      <c r="BD89" s="12">
        <f>'[1]JAN-REAJUSTE'!BD89</f>
        <v>0</v>
      </c>
      <c r="BE89" s="12">
        <f>'[1]JAN-REAJUSTE'!BE89</f>
        <v>0</v>
      </c>
      <c r="BF89" s="12">
        <f>'[1]JAN-REAJUSTE'!BF89</f>
        <v>0</v>
      </c>
      <c r="BG89" s="12">
        <f>'[1]JAN-REAJUSTE'!BG89</f>
        <v>0</v>
      </c>
      <c r="BH89" s="12">
        <f>'[1]JAN-REAJUSTE'!BH89</f>
        <v>0</v>
      </c>
      <c r="BI89" s="12">
        <f>IF([1]REGRAS!$R$1="SIM",'[1]JAN-REAJUSTE'!BI89,0)</f>
        <v>0</v>
      </c>
      <c r="BJ89" s="12">
        <f>'[1]JAN-REAJUSTE'!BJ89</f>
        <v>0</v>
      </c>
      <c r="BK89" s="12">
        <f>'[1]JAN-REAJUSTE'!BK89</f>
        <v>0</v>
      </c>
      <c r="BL89" s="12">
        <f>'[1]JAN-REAJUSTE'!BL89</f>
        <v>0</v>
      </c>
      <c r="BM89" s="12">
        <f>'[1]JAN-REAJUSTE'!BM89</f>
        <v>0</v>
      </c>
      <c r="BN89" s="12">
        <f>'[1]JAN-REAJUSTE'!BN89</f>
        <v>0</v>
      </c>
      <c r="BO89" s="12">
        <f>'[1]JAN-REAJUSTE'!BO89</f>
        <v>0</v>
      </c>
      <c r="BP89" s="12">
        <f>'[1]JAN-REAJUSTE'!BP89</f>
        <v>0</v>
      </c>
      <c r="BQ89" s="12">
        <v>0</v>
      </c>
      <c r="BR89" s="12">
        <f t="shared" si="39"/>
        <v>2298.851525468217</v>
      </c>
      <c r="BS89" s="12">
        <f t="shared" si="42"/>
        <v>2298.851525468217</v>
      </c>
      <c r="BT89" s="12"/>
      <c r="BU89" s="12">
        <f>SUM(AW89:BI89)+AI89+AG89+AE89+Y89+AO89+AK89+AC89+AA89+AM89</f>
        <v>2298.851525468217</v>
      </c>
      <c r="BV89" s="13">
        <f>IF(BU89&gt;$CF$1,(BU89-$CF$1)*0.14,0)</f>
        <v>0</v>
      </c>
      <c r="BW89" s="13"/>
      <c r="BX89" s="13">
        <f t="shared" si="40"/>
        <v>2298.851525468217</v>
      </c>
      <c r="BY89" s="14">
        <f t="shared" si="41"/>
        <v>29.613864410116264</v>
      </c>
    </row>
    <row r="90" spans="1:77" x14ac:dyDescent="0.25">
      <c r="A90" s="9" t="s">
        <v>79</v>
      </c>
      <c r="B90" s="10">
        <v>5171001</v>
      </c>
      <c r="C90" s="10" t="s">
        <v>214</v>
      </c>
      <c r="D90" s="10" t="s">
        <v>81</v>
      </c>
      <c r="E90" s="10" t="s">
        <v>116</v>
      </c>
      <c r="F90" s="10" t="s">
        <v>83</v>
      </c>
      <c r="G90" s="10" t="s">
        <v>117</v>
      </c>
      <c r="H90" s="10" t="s">
        <v>85</v>
      </c>
      <c r="I90" s="10" t="s">
        <v>79</v>
      </c>
      <c r="J90" s="10" t="s">
        <v>87</v>
      </c>
      <c r="K90" s="10" t="s">
        <v>147</v>
      </c>
      <c r="L90" s="10">
        <v>11</v>
      </c>
      <c r="M90" s="10">
        <v>240</v>
      </c>
      <c r="N90" s="10">
        <v>133738</v>
      </c>
      <c r="O90" s="11">
        <v>37109</v>
      </c>
      <c r="P90" s="11">
        <v>28363</v>
      </c>
      <c r="Q90" s="10">
        <v>71761934368</v>
      </c>
      <c r="R90" s="10" t="s">
        <v>89</v>
      </c>
      <c r="S90" s="10">
        <v>22</v>
      </c>
      <c r="T90" s="10" t="s">
        <v>97</v>
      </c>
      <c r="U90" s="10" t="s">
        <v>128</v>
      </c>
      <c r="V90" s="10" t="s">
        <v>92</v>
      </c>
      <c r="W90" s="12">
        <f t="shared" ref="W90:W113" si="43">Y90</f>
        <v>1941.9419687850411</v>
      </c>
      <c r="X90" s="12">
        <v>240</v>
      </c>
      <c r="Y90" s="12">
        <f>[1]REGRAS!$C$28</f>
        <v>1941.9419687850411</v>
      </c>
      <c r="Z90" s="12">
        <v>0</v>
      </c>
      <c r="AA90" s="12">
        <f t="shared" si="30"/>
        <v>0</v>
      </c>
      <c r="AB90" s="12">
        <v>21</v>
      </c>
      <c r="AC90" s="12">
        <f t="shared" ref="AC90:AC113" si="44">ROUND(Y90*AB90/100,2)</f>
        <v>407.81</v>
      </c>
      <c r="AD90" s="12"/>
      <c r="AE90" s="12">
        <f t="shared" si="31"/>
        <v>0</v>
      </c>
      <c r="AF90" s="12"/>
      <c r="AG90" s="12">
        <f t="shared" si="32"/>
        <v>0</v>
      </c>
      <c r="AH90" s="12">
        <f>[1]REGRAS!$F$2*100</f>
        <v>100</v>
      </c>
      <c r="AI90" s="12">
        <f t="shared" si="33"/>
        <v>1941.94</v>
      </c>
      <c r="AJ90" s="12">
        <v>25</v>
      </c>
      <c r="AK90" s="12">
        <f t="shared" si="34"/>
        <v>485.49</v>
      </c>
      <c r="AL90" s="12">
        <f>[1]REGRAS!$F$1*100</f>
        <v>40</v>
      </c>
      <c r="AM90" s="12">
        <f t="shared" si="35"/>
        <v>776.78</v>
      </c>
      <c r="AN90" s="12">
        <f>[1]REGRAS!$F$4*100</f>
        <v>100</v>
      </c>
      <c r="AO90" s="12">
        <f t="shared" si="36"/>
        <v>1941.94</v>
      </c>
      <c r="AP90" s="12">
        <v>0</v>
      </c>
      <c r="AQ90" s="12">
        <f t="shared" si="37"/>
        <v>0</v>
      </c>
      <c r="AR90" s="12">
        <v>0</v>
      </c>
      <c r="AS90" s="12">
        <f t="shared" si="38"/>
        <v>0</v>
      </c>
      <c r="AT90" s="12">
        <v>0</v>
      </c>
      <c r="AU90" s="12">
        <f t="shared" ref="AU90:AU113" si="45">ROUND(BT90/M90*1.5*1.2*AT90,2)</f>
        <v>0</v>
      </c>
      <c r="AV90" s="12">
        <v>0</v>
      </c>
      <c r="AW90" s="12">
        <f>IF([1]REGRAS!$P$2="SIM",ROUND(BS90/M90*1.25*AV90,2),0)</f>
        <v>0</v>
      </c>
      <c r="AX90" s="12">
        <f>IF([1]REGRAS!$P$1="SIM",'[1]JAN-REAJUSTE'!AX90,0)</f>
        <v>0</v>
      </c>
      <c r="AY90" s="12">
        <f>IF([1]REGRAS!$R$2="SIM",'[1]JAN-REAJUSTE'!AY90,0)</f>
        <v>0</v>
      </c>
      <c r="AZ90" s="12">
        <f>'[1]JAN-REAJUSTE'!AZ90</f>
        <v>0</v>
      </c>
      <c r="BA90" s="12">
        <f>'[1]JAN-REAJUSTE'!BA90</f>
        <v>2233.4596379999998</v>
      </c>
      <c r="BB90" s="12">
        <f>'[1]JAN-REAJUSTE'!BB90</f>
        <v>0</v>
      </c>
      <c r="BC90" s="12">
        <f>'[1]JAN-REAJUSTE'!BC90</f>
        <v>0</v>
      </c>
      <c r="BD90" s="12">
        <f>'[1]JAN-REAJUSTE'!BD90</f>
        <v>0</v>
      </c>
      <c r="BE90" s="12">
        <f>'[1]JAN-REAJUSTE'!BE90</f>
        <v>0</v>
      </c>
      <c r="BF90" s="12">
        <f>'[1]JAN-REAJUSTE'!BF90</f>
        <v>0</v>
      </c>
      <c r="BG90" s="12">
        <f>'[1]JAN-REAJUSTE'!BG90</f>
        <v>0</v>
      </c>
      <c r="BH90" s="12">
        <f>'[1]JAN-REAJUSTE'!BH90</f>
        <v>0</v>
      </c>
      <c r="BI90" s="12">
        <f>IF([1]REGRAS!$R$1="SIM",'[1]JAN-REAJUSTE'!BI90,0)</f>
        <v>21.232053000000001</v>
      </c>
      <c r="BJ90" s="12">
        <f>'[1]JAN-REAJUSTE'!BJ90</f>
        <v>0</v>
      </c>
      <c r="BK90" s="12">
        <f>'[1]JAN-REAJUSTE'!BK90</f>
        <v>0</v>
      </c>
      <c r="BL90" s="12">
        <f>'[1]JAN-REAJUSTE'!BL90</f>
        <v>0</v>
      </c>
      <c r="BM90" s="12">
        <f>'[1]JAN-REAJUSTE'!BM90</f>
        <v>0</v>
      </c>
      <c r="BN90" s="12">
        <f>'[1]JAN-REAJUSTE'!BN90</f>
        <v>0</v>
      </c>
      <c r="BO90" s="12">
        <f>'[1]JAN-REAJUSTE'!BO90</f>
        <v>0</v>
      </c>
      <c r="BP90" s="12">
        <f>'[1]JAN-REAJUSTE'!BP90</f>
        <v>0</v>
      </c>
      <c r="BQ90" s="12">
        <v>0</v>
      </c>
      <c r="BR90" s="12">
        <f t="shared" si="39"/>
        <v>9750.5936597850414</v>
      </c>
      <c r="BS90" s="12">
        <f t="shared" si="42"/>
        <v>9729.3616067850417</v>
      </c>
      <c r="BT90" s="12">
        <f t="shared" ref="BT90:BT113" si="46">SUM(AW90:BH90)+AI90+AG90+AE90+Y90+AO90+AK90+AC90+AA90+AM90</f>
        <v>9729.3616067850417</v>
      </c>
      <c r="BU90" s="12">
        <f t="shared" ref="BU90:BU104" si="47">SUM(AW90:BI90)+AI90+AG90+AE90+Y90+AO90+AK90+AC90+AA90</f>
        <v>8973.8136597850407</v>
      </c>
      <c r="BV90" s="13">
        <f t="shared" ref="BV90:BV104" si="48">BU90*0.14</f>
        <v>1256.3339123699059</v>
      </c>
      <c r="BW90" s="13">
        <f t="shared" ref="BW90:BW104" si="49">BU90*0.28</f>
        <v>2512.6678247398117</v>
      </c>
      <c r="BX90" s="13">
        <f t="shared" si="40"/>
        <v>8494.2597474151353</v>
      </c>
      <c r="BY90" s="14">
        <f t="shared" si="41"/>
        <v>1466.5614305391623</v>
      </c>
    </row>
    <row r="91" spans="1:77" x14ac:dyDescent="0.25">
      <c r="A91" s="9" t="s">
        <v>79</v>
      </c>
      <c r="B91" s="10">
        <v>5171101</v>
      </c>
      <c r="C91" s="10" t="s">
        <v>215</v>
      </c>
      <c r="D91" s="10" t="s">
        <v>81</v>
      </c>
      <c r="E91" s="10" t="s">
        <v>116</v>
      </c>
      <c r="F91" s="10" t="s">
        <v>83</v>
      </c>
      <c r="G91" s="10" t="s">
        <v>117</v>
      </c>
      <c r="H91" s="10" t="s">
        <v>85</v>
      </c>
      <c r="I91" s="10" t="s">
        <v>79</v>
      </c>
      <c r="J91" s="10" t="s">
        <v>87</v>
      </c>
      <c r="K91" s="10" t="s">
        <v>121</v>
      </c>
      <c r="L91" s="10">
        <v>13</v>
      </c>
      <c r="M91" s="10">
        <v>240</v>
      </c>
      <c r="N91" s="10">
        <v>139137</v>
      </c>
      <c r="O91" s="11">
        <v>37109</v>
      </c>
      <c r="P91" s="11">
        <v>27758</v>
      </c>
      <c r="Q91" s="10">
        <v>54709032300</v>
      </c>
      <c r="R91" s="10" t="s">
        <v>89</v>
      </c>
      <c r="S91" s="10">
        <v>22</v>
      </c>
      <c r="T91" s="10" t="s">
        <v>90</v>
      </c>
      <c r="U91" s="10" t="s">
        <v>91</v>
      </c>
      <c r="V91" s="10" t="s">
        <v>92</v>
      </c>
      <c r="W91" s="12">
        <f t="shared" si="43"/>
        <v>2079.8198485687794</v>
      </c>
      <c r="X91" s="12">
        <v>240</v>
      </c>
      <c r="Y91" s="12">
        <f>[1]REGRAS!$D$24</f>
        <v>2079.8198485687794</v>
      </c>
      <c r="Z91" s="12">
        <v>0</v>
      </c>
      <c r="AA91" s="12">
        <f t="shared" si="30"/>
        <v>0</v>
      </c>
      <c r="AB91" s="12">
        <v>21</v>
      </c>
      <c r="AC91" s="12">
        <f t="shared" si="44"/>
        <v>436.76</v>
      </c>
      <c r="AD91" s="12"/>
      <c r="AE91" s="12">
        <f t="shared" si="31"/>
        <v>0</v>
      </c>
      <c r="AF91" s="12"/>
      <c r="AG91" s="12">
        <f t="shared" si="32"/>
        <v>0</v>
      </c>
      <c r="AH91" s="12">
        <f>[1]REGRAS!$F$2*100</f>
        <v>100</v>
      </c>
      <c r="AI91" s="12">
        <f t="shared" si="33"/>
        <v>2079.8200000000002</v>
      </c>
      <c r="AJ91" s="12">
        <v>60</v>
      </c>
      <c r="AK91" s="12">
        <f t="shared" si="34"/>
        <v>1247.8900000000001</v>
      </c>
      <c r="AL91" s="12">
        <f>[1]REGRAS!$F$1*100</f>
        <v>40</v>
      </c>
      <c r="AM91" s="12">
        <f t="shared" si="35"/>
        <v>831.93</v>
      </c>
      <c r="AN91" s="12">
        <f>[1]REGRAS!$F$4*100</f>
        <v>100</v>
      </c>
      <c r="AO91" s="12">
        <f t="shared" si="36"/>
        <v>2079.8200000000002</v>
      </c>
      <c r="AP91" s="12">
        <v>0</v>
      </c>
      <c r="AQ91" s="12">
        <f t="shared" si="37"/>
        <v>0</v>
      </c>
      <c r="AR91" s="12">
        <v>0</v>
      </c>
      <c r="AS91" s="12">
        <f t="shared" si="38"/>
        <v>0</v>
      </c>
      <c r="AT91" s="12">
        <v>0</v>
      </c>
      <c r="AU91" s="12">
        <f t="shared" si="45"/>
        <v>0</v>
      </c>
      <c r="AV91" s="12">
        <v>0</v>
      </c>
      <c r="AW91" s="12">
        <f>IF([1]REGRAS!$P$2="SIM",ROUND(BS91/M91*1.25*AV91,2),0)</f>
        <v>0</v>
      </c>
      <c r="AX91" s="12">
        <f>IF([1]REGRAS!$P$1="SIM",'[1]JAN-REAJUSTE'!AX91,0)</f>
        <v>0</v>
      </c>
      <c r="AY91" s="12">
        <f>IF([1]REGRAS!$R$2="SIM",'[1]JAN-REAJUSTE'!AY91,0)</f>
        <v>0</v>
      </c>
      <c r="AZ91" s="12">
        <f>'[1]JAN-REAJUSTE'!AZ91</f>
        <v>0</v>
      </c>
      <c r="BA91" s="12">
        <f>'[1]JAN-REAJUSTE'!BA91</f>
        <v>0</v>
      </c>
      <c r="BB91" s="12">
        <f>'[1]JAN-REAJUSTE'!BB91</f>
        <v>0</v>
      </c>
      <c r="BC91" s="12">
        <f>'[1]JAN-REAJUSTE'!BC91</f>
        <v>0</v>
      </c>
      <c r="BD91" s="12">
        <f>'[1]JAN-REAJUSTE'!BD91</f>
        <v>0</v>
      </c>
      <c r="BE91" s="12">
        <f>'[1]JAN-REAJUSTE'!BE91</f>
        <v>0</v>
      </c>
      <c r="BF91" s="12">
        <f>'[1]JAN-REAJUSTE'!BF91</f>
        <v>0</v>
      </c>
      <c r="BG91" s="12">
        <f>'[1]JAN-REAJUSTE'!BG91</f>
        <v>0</v>
      </c>
      <c r="BH91" s="12">
        <f>'[1]JAN-REAJUSTE'!BH91</f>
        <v>0</v>
      </c>
      <c r="BI91" s="12">
        <f>IF([1]REGRAS!$R$1="SIM",'[1]JAN-REAJUSTE'!BI91,0)</f>
        <v>21.232053000000001</v>
      </c>
      <c r="BJ91" s="12">
        <f>'[1]JAN-REAJUSTE'!BJ91</f>
        <v>0</v>
      </c>
      <c r="BK91" s="12">
        <f>'[1]JAN-REAJUSTE'!BK91</f>
        <v>0</v>
      </c>
      <c r="BL91" s="12">
        <f>'[1]JAN-REAJUSTE'!BL91</f>
        <v>0</v>
      </c>
      <c r="BM91" s="12">
        <f>'[1]JAN-REAJUSTE'!BM91</f>
        <v>1675.004807</v>
      </c>
      <c r="BN91" s="12">
        <f>'[1]JAN-REAJUSTE'!BN91</f>
        <v>0</v>
      </c>
      <c r="BO91" s="12">
        <f>'[1]JAN-REAJUSTE'!BO91</f>
        <v>0</v>
      </c>
      <c r="BP91" s="12">
        <f>'[1]JAN-REAJUSTE'!BP91</f>
        <v>0</v>
      </c>
      <c r="BQ91" s="12">
        <v>0</v>
      </c>
      <c r="BR91" s="12">
        <f t="shared" si="39"/>
        <v>10452.276708568779</v>
      </c>
      <c r="BS91" s="12">
        <f t="shared" si="42"/>
        <v>8756.0398485687801</v>
      </c>
      <c r="BT91" s="12">
        <f t="shared" si="46"/>
        <v>8756.0398485687801</v>
      </c>
      <c r="BU91" s="12">
        <f t="shared" si="47"/>
        <v>7945.3419015687805</v>
      </c>
      <c r="BV91" s="13">
        <f t="shared" si="48"/>
        <v>1112.3478662196294</v>
      </c>
      <c r="BW91" s="13">
        <f t="shared" si="49"/>
        <v>2224.6957324392588</v>
      </c>
      <c r="BX91" s="13">
        <f t="shared" si="40"/>
        <v>9339.9288423491489</v>
      </c>
      <c r="BY91" s="14">
        <f t="shared" si="41"/>
        <v>1699.1204316460162</v>
      </c>
    </row>
    <row r="92" spans="1:77" x14ac:dyDescent="0.25">
      <c r="A92" s="9" t="s">
        <v>79</v>
      </c>
      <c r="B92" s="10">
        <v>5171301</v>
      </c>
      <c r="C92" s="10" t="s">
        <v>216</v>
      </c>
      <c r="D92" s="10" t="s">
        <v>81</v>
      </c>
      <c r="E92" s="10" t="s">
        <v>116</v>
      </c>
      <c r="F92" s="10" t="s">
        <v>83</v>
      </c>
      <c r="G92" s="10" t="s">
        <v>117</v>
      </c>
      <c r="H92" s="10" t="s">
        <v>85</v>
      </c>
      <c r="I92" s="10" t="s">
        <v>79</v>
      </c>
      <c r="J92" s="10" t="s">
        <v>87</v>
      </c>
      <c r="K92" s="10" t="s">
        <v>147</v>
      </c>
      <c r="L92" s="10">
        <v>8</v>
      </c>
      <c r="M92" s="10">
        <v>240</v>
      </c>
      <c r="N92" s="10">
        <v>126022</v>
      </c>
      <c r="O92" s="11">
        <v>37109</v>
      </c>
      <c r="P92" s="11">
        <v>28328</v>
      </c>
      <c r="Q92" s="10">
        <v>80430015372</v>
      </c>
      <c r="R92" s="10" t="s">
        <v>89</v>
      </c>
      <c r="S92" s="10">
        <v>22</v>
      </c>
      <c r="T92" s="10" t="s">
        <v>90</v>
      </c>
      <c r="U92" s="10" t="s">
        <v>128</v>
      </c>
      <c r="V92" s="10" t="s">
        <v>92</v>
      </c>
      <c r="W92" s="12">
        <f t="shared" si="43"/>
        <v>1829.9352895804036</v>
      </c>
      <c r="X92" s="12">
        <v>240</v>
      </c>
      <c r="Y92" s="12">
        <f>[1]REGRAS!$C$25</f>
        <v>1829.9352895804036</v>
      </c>
      <c r="Z92" s="12">
        <v>0</v>
      </c>
      <c r="AA92" s="12">
        <f t="shared" si="30"/>
        <v>0</v>
      </c>
      <c r="AB92" s="12">
        <v>20</v>
      </c>
      <c r="AC92" s="12">
        <f t="shared" si="44"/>
        <v>365.99</v>
      </c>
      <c r="AD92" s="12"/>
      <c r="AE92" s="12">
        <f t="shared" si="31"/>
        <v>0</v>
      </c>
      <c r="AF92" s="12"/>
      <c r="AG92" s="12">
        <f t="shared" si="32"/>
        <v>0</v>
      </c>
      <c r="AH92" s="12">
        <f>[1]REGRAS!$F$2*100</f>
        <v>100</v>
      </c>
      <c r="AI92" s="12">
        <f t="shared" si="33"/>
        <v>1829.94</v>
      </c>
      <c r="AJ92" s="12">
        <v>25</v>
      </c>
      <c r="AK92" s="12">
        <f t="shared" si="34"/>
        <v>457.48</v>
      </c>
      <c r="AL92" s="12">
        <f>[1]REGRAS!$F$1*100</f>
        <v>40</v>
      </c>
      <c r="AM92" s="12">
        <f t="shared" si="35"/>
        <v>731.97</v>
      </c>
      <c r="AN92" s="12">
        <f>[1]REGRAS!$F$4*100</f>
        <v>100</v>
      </c>
      <c r="AO92" s="12">
        <f t="shared" si="36"/>
        <v>1829.94</v>
      </c>
      <c r="AP92" s="12">
        <v>173</v>
      </c>
      <c r="AQ92" s="12">
        <f t="shared" si="37"/>
        <v>1015.69</v>
      </c>
      <c r="AR92" s="12">
        <v>0</v>
      </c>
      <c r="AS92" s="12">
        <f t="shared" si="38"/>
        <v>0</v>
      </c>
      <c r="AT92" s="12">
        <v>0</v>
      </c>
      <c r="AU92" s="12">
        <f t="shared" si="45"/>
        <v>0</v>
      </c>
      <c r="AV92" s="12">
        <v>0</v>
      </c>
      <c r="AW92" s="12">
        <f>IF([1]REGRAS!$P$2="SIM",ROUND(BS92/M92*1.25*AV92,2),0)</f>
        <v>0</v>
      </c>
      <c r="AX92" s="12">
        <f>IF([1]REGRAS!$P$1="SIM",'[1]JAN-REAJUSTE'!AX92,0)</f>
        <v>0</v>
      </c>
      <c r="AY92" s="12">
        <f>IF([1]REGRAS!$R$2="SIM",'[1]JAN-REAJUSTE'!AY92,0)</f>
        <v>0</v>
      </c>
      <c r="AZ92" s="12">
        <f>'[1]JAN-REAJUSTE'!AZ92</f>
        <v>0</v>
      </c>
      <c r="BA92" s="12">
        <f>'[1]JAN-REAJUSTE'!BA92</f>
        <v>0</v>
      </c>
      <c r="BB92" s="12">
        <f>'[1]JAN-REAJUSTE'!BB92</f>
        <v>0</v>
      </c>
      <c r="BC92" s="12">
        <f>'[1]JAN-REAJUSTE'!BC92</f>
        <v>0</v>
      </c>
      <c r="BD92" s="12">
        <f>'[1]JAN-REAJUSTE'!BD92</f>
        <v>0</v>
      </c>
      <c r="BE92" s="12">
        <f>'[1]JAN-REAJUSTE'!BE92</f>
        <v>0</v>
      </c>
      <c r="BF92" s="12">
        <f>'[1]JAN-REAJUSTE'!BF92</f>
        <v>0</v>
      </c>
      <c r="BG92" s="12">
        <f>'[1]JAN-REAJUSTE'!BG92</f>
        <v>0</v>
      </c>
      <c r="BH92" s="12">
        <f>'[1]JAN-REAJUSTE'!BH92</f>
        <v>0</v>
      </c>
      <c r="BI92" s="12">
        <f>IF([1]REGRAS!$R$1="SIM",'[1]JAN-REAJUSTE'!BI92,0)</f>
        <v>0</v>
      </c>
      <c r="BJ92" s="12">
        <f>'[1]JAN-REAJUSTE'!BJ92</f>
        <v>0</v>
      </c>
      <c r="BK92" s="12">
        <f>'[1]JAN-REAJUSTE'!BK92</f>
        <v>0</v>
      </c>
      <c r="BL92" s="12">
        <f>'[1]JAN-REAJUSTE'!BL92</f>
        <v>0</v>
      </c>
      <c r="BM92" s="12">
        <f>'[1]JAN-REAJUSTE'!BM92</f>
        <v>0</v>
      </c>
      <c r="BN92" s="12">
        <f>'[1]JAN-REAJUSTE'!BN92</f>
        <v>0</v>
      </c>
      <c r="BO92" s="12">
        <f>'[1]JAN-REAJUSTE'!BO92</f>
        <v>0</v>
      </c>
      <c r="BP92" s="12">
        <f>'[1]JAN-REAJUSTE'!BP92</f>
        <v>0</v>
      </c>
      <c r="BQ92" s="12">
        <v>0</v>
      </c>
      <c r="BR92" s="12">
        <f t="shared" si="39"/>
        <v>8060.9452895804034</v>
      </c>
      <c r="BS92" s="12">
        <f t="shared" si="42"/>
        <v>7045.2552895804029</v>
      </c>
      <c r="BT92" s="12">
        <f t="shared" si="46"/>
        <v>7045.2552895804029</v>
      </c>
      <c r="BU92" s="12">
        <f t="shared" si="47"/>
        <v>6313.2852895804026</v>
      </c>
      <c r="BV92" s="13">
        <f t="shared" si="48"/>
        <v>883.85994054125649</v>
      </c>
      <c r="BW92" s="13">
        <f t="shared" si="49"/>
        <v>1767.719881082513</v>
      </c>
      <c r="BX92" s="13">
        <f t="shared" si="40"/>
        <v>7177.0853490391473</v>
      </c>
      <c r="BY92" s="14">
        <f t="shared" si="41"/>
        <v>1104.3384709857655</v>
      </c>
    </row>
    <row r="93" spans="1:77" x14ac:dyDescent="0.25">
      <c r="A93" s="9" t="s">
        <v>79</v>
      </c>
      <c r="B93" s="10">
        <v>5171402</v>
      </c>
      <c r="C93" s="10" t="s">
        <v>217</v>
      </c>
      <c r="D93" s="10" t="s">
        <v>81</v>
      </c>
      <c r="E93" s="10" t="s">
        <v>116</v>
      </c>
      <c r="F93" s="10" t="s">
        <v>83</v>
      </c>
      <c r="G93" s="10" t="s">
        <v>117</v>
      </c>
      <c r="H93" s="10" t="s">
        <v>85</v>
      </c>
      <c r="I93" s="10" t="s">
        <v>79</v>
      </c>
      <c r="J93" s="10" t="s">
        <v>87</v>
      </c>
      <c r="K93" s="10" t="s">
        <v>121</v>
      </c>
      <c r="L93" s="10">
        <v>13</v>
      </c>
      <c r="M93" s="10">
        <v>240</v>
      </c>
      <c r="N93" s="10">
        <v>139137</v>
      </c>
      <c r="O93" s="11">
        <v>37109</v>
      </c>
      <c r="P93" s="11">
        <v>25598</v>
      </c>
      <c r="Q93" s="10">
        <v>42179653387</v>
      </c>
      <c r="R93" s="10" t="s">
        <v>89</v>
      </c>
      <c r="S93" s="10">
        <v>22</v>
      </c>
      <c r="T93" s="10" t="s">
        <v>97</v>
      </c>
      <c r="U93" s="10" t="s">
        <v>91</v>
      </c>
      <c r="V93" s="10" t="s">
        <v>92</v>
      </c>
      <c r="W93" s="12">
        <f t="shared" si="43"/>
        <v>2079.8198485687794</v>
      </c>
      <c r="X93" s="12">
        <v>240</v>
      </c>
      <c r="Y93" s="12">
        <f>[1]REGRAS!$D$24</f>
        <v>2079.8198485687794</v>
      </c>
      <c r="Z93" s="12">
        <v>15</v>
      </c>
      <c r="AA93" s="12">
        <f t="shared" si="30"/>
        <v>311.97000000000003</v>
      </c>
      <c r="AB93" s="12">
        <v>21</v>
      </c>
      <c r="AC93" s="12">
        <f t="shared" si="44"/>
        <v>436.76</v>
      </c>
      <c r="AD93" s="12"/>
      <c r="AE93" s="12">
        <f t="shared" si="31"/>
        <v>0</v>
      </c>
      <c r="AF93" s="12"/>
      <c r="AG93" s="12">
        <f t="shared" si="32"/>
        <v>0</v>
      </c>
      <c r="AH93" s="12">
        <f>[1]REGRAS!$F$2*100</f>
        <v>100</v>
      </c>
      <c r="AI93" s="12">
        <f t="shared" si="33"/>
        <v>2079.8200000000002</v>
      </c>
      <c r="AJ93" s="12">
        <v>25</v>
      </c>
      <c r="AK93" s="12">
        <f t="shared" si="34"/>
        <v>519.95000000000005</v>
      </c>
      <c r="AL93" s="12">
        <f>[1]REGRAS!$F$1*100</f>
        <v>40</v>
      </c>
      <c r="AM93" s="12">
        <f t="shared" si="35"/>
        <v>831.93</v>
      </c>
      <c r="AN93" s="12">
        <f>[1]REGRAS!$F$4*100</f>
        <v>100</v>
      </c>
      <c r="AO93" s="12">
        <f t="shared" si="36"/>
        <v>2079.8200000000002</v>
      </c>
      <c r="AP93" s="12">
        <v>62</v>
      </c>
      <c r="AQ93" s="12">
        <f t="shared" si="37"/>
        <v>430.9</v>
      </c>
      <c r="AR93" s="12">
        <v>0</v>
      </c>
      <c r="AS93" s="12">
        <f t="shared" si="38"/>
        <v>0</v>
      </c>
      <c r="AT93" s="12">
        <v>0</v>
      </c>
      <c r="AU93" s="12">
        <f t="shared" si="45"/>
        <v>0</v>
      </c>
      <c r="AV93" s="12">
        <v>0</v>
      </c>
      <c r="AW93" s="12">
        <f>IF([1]REGRAS!$P$2="SIM",ROUND(BS93/M93*1.25*AV93,2),0)</f>
        <v>0</v>
      </c>
      <c r="AX93" s="12">
        <f>IF([1]REGRAS!$P$1="SIM",'[1]JAN-REAJUSTE'!AX93,0)</f>
        <v>0</v>
      </c>
      <c r="AY93" s="12">
        <f>IF([1]REGRAS!$R$2="SIM",'[1]JAN-REAJUSTE'!AY93,0)</f>
        <v>0</v>
      </c>
      <c r="AZ93" s="12">
        <f>'[1]JAN-REAJUSTE'!AZ93</f>
        <v>0</v>
      </c>
      <c r="BA93" s="12">
        <f>'[1]JAN-REAJUSTE'!BA93</f>
        <v>0</v>
      </c>
      <c r="BB93" s="12">
        <f>'[1]JAN-REAJUSTE'!BB93</f>
        <v>0</v>
      </c>
      <c r="BC93" s="12">
        <f>'[1]JAN-REAJUSTE'!BC93</f>
        <v>0</v>
      </c>
      <c r="BD93" s="12">
        <f>'[1]JAN-REAJUSTE'!BD93</f>
        <v>0</v>
      </c>
      <c r="BE93" s="12">
        <f>'[1]JAN-REAJUSTE'!BE93</f>
        <v>0</v>
      </c>
      <c r="BF93" s="12">
        <f>'[1]JAN-REAJUSTE'!BF93</f>
        <v>0</v>
      </c>
      <c r="BG93" s="12">
        <f>'[1]JAN-REAJUSTE'!BG93</f>
        <v>0</v>
      </c>
      <c r="BH93" s="12">
        <f>'[1]JAN-REAJUSTE'!BH93</f>
        <v>0</v>
      </c>
      <c r="BI93" s="12">
        <f>IF([1]REGRAS!$R$1="SIM",'[1]JAN-REAJUSTE'!BI93,0)</f>
        <v>0</v>
      </c>
      <c r="BJ93" s="12">
        <f>'[1]JAN-REAJUSTE'!BJ93</f>
        <v>0</v>
      </c>
      <c r="BK93" s="12">
        <f>'[1]JAN-REAJUSTE'!BK93</f>
        <v>0</v>
      </c>
      <c r="BL93" s="12">
        <f>'[1]JAN-REAJUSTE'!BL93</f>
        <v>0</v>
      </c>
      <c r="BM93" s="12">
        <f>'[1]JAN-REAJUSTE'!BM93</f>
        <v>0</v>
      </c>
      <c r="BN93" s="12">
        <f>'[1]JAN-REAJUSTE'!BN93</f>
        <v>0</v>
      </c>
      <c r="BO93" s="12">
        <f>'[1]JAN-REAJUSTE'!BO93</f>
        <v>0</v>
      </c>
      <c r="BP93" s="12">
        <f>'[1]JAN-REAJUSTE'!BP93</f>
        <v>0</v>
      </c>
      <c r="BQ93" s="12">
        <v>0</v>
      </c>
      <c r="BR93" s="12">
        <f t="shared" si="39"/>
        <v>8770.9698485687804</v>
      </c>
      <c r="BS93" s="12">
        <f t="shared" si="42"/>
        <v>8340.0698485687808</v>
      </c>
      <c r="BT93" s="12">
        <f t="shared" si="46"/>
        <v>8340.0698485687808</v>
      </c>
      <c r="BU93" s="12">
        <f t="shared" si="47"/>
        <v>7508.1398485687805</v>
      </c>
      <c r="BV93" s="13">
        <f t="shared" si="48"/>
        <v>1051.1395787996294</v>
      </c>
      <c r="BW93" s="13">
        <f t="shared" si="49"/>
        <v>2102.2791575992587</v>
      </c>
      <c r="BX93" s="13">
        <f t="shared" si="40"/>
        <v>7719.8302697691506</v>
      </c>
      <c r="BY93" s="14">
        <f t="shared" si="41"/>
        <v>1253.5933241865164</v>
      </c>
    </row>
    <row r="94" spans="1:77" x14ac:dyDescent="0.25">
      <c r="A94" s="9" t="s">
        <v>79</v>
      </c>
      <c r="B94" s="10">
        <v>5171501</v>
      </c>
      <c r="C94" s="10" t="s">
        <v>218</v>
      </c>
      <c r="D94" s="10" t="s">
        <v>81</v>
      </c>
      <c r="E94" s="10" t="s">
        <v>116</v>
      </c>
      <c r="F94" s="10" t="s">
        <v>83</v>
      </c>
      <c r="G94" s="10" t="s">
        <v>117</v>
      </c>
      <c r="H94" s="10" t="s">
        <v>85</v>
      </c>
      <c r="I94" s="10" t="s">
        <v>79</v>
      </c>
      <c r="J94" s="10" t="s">
        <v>87</v>
      </c>
      <c r="K94" s="10" t="s">
        <v>121</v>
      </c>
      <c r="L94" s="10">
        <v>13</v>
      </c>
      <c r="M94" s="10">
        <v>240</v>
      </c>
      <c r="N94" s="10">
        <v>139137</v>
      </c>
      <c r="O94" s="11">
        <v>37109</v>
      </c>
      <c r="P94" s="11">
        <v>23352</v>
      </c>
      <c r="Q94" s="10">
        <v>22170200304</v>
      </c>
      <c r="R94" s="10" t="s">
        <v>89</v>
      </c>
      <c r="S94" s="10">
        <v>22</v>
      </c>
      <c r="T94" s="10" t="s">
        <v>90</v>
      </c>
      <c r="U94" s="10" t="s">
        <v>91</v>
      </c>
      <c r="V94" s="10" t="s">
        <v>92</v>
      </c>
      <c r="W94" s="12">
        <f t="shared" si="43"/>
        <v>2079.8198485687794</v>
      </c>
      <c r="X94" s="12">
        <v>240</v>
      </c>
      <c r="Y94" s="12">
        <f>[1]REGRAS!$D$24</f>
        <v>2079.8198485687794</v>
      </c>
      <c r="Z94" s="12">
        <v>10</v>
      </c>
      <c r="AA94" s="12">
        <f t="shared" si="30"/>
        <v>207.98</v>
      </c>
      <c r="AB94" s="12">
        <v>21</v>
      </c>
      <c r="AC94" s="12">
        <f t="shared" si="44"/>
        <v>436.76</v>
      </c>
      <c r="AD94" s="12"/>
      <c r="AE94" s="12">
        <f t="shared" si="31"/>
        <v>0</v>
      </c>
      <c r="AF94" s="12"/>
      <c r="AG94" s="12">
        <f t="shared" si="32"/>
        <v>0</v>
      </c>
      <c r="AH94" s="12">
        <f>[1]REGRAS!$F$2*100</f>
        <v>100</v>
      </c>
      <c r="AI94" s="12">
        <f t="shared" si="33"/>
        <v>2079.8200000000002</v>
      </c>
      <c r="AJ94" s="12">
        <v>25</v>
      </c>
      <c r="AK94" s="12">
        <f t="shared" si="34"/>
        <v>519.95000000000005</v>
      </c>
      <c r="AL94" s="12">
        <f>[1]REGRAS!$F$1*100</f>
        <v>40</v>
      </c>
      <c r="AM94" s="12">
        <f t="shared" si="35"/>
        <v>831.93</v>
      </c>
      <c r="AN94" s="12">
        <f>[1]REGRAS!$F$4*100</f>
        <v>100</v>
      </c>
      <c r="AO94" s="12">
        <f t="shared" si="36"/>
        <v>2079.8200000000002</v>
      </c>
      <c r="AP94" s="12">
        <v>22</v>
      </c>
      <c r="AQ94" s="12">
        <f t="shared" si="37"/>
        <v>150.99</v>
      </c>
      <c r="AR94" s="12">
        <v>0</v>
      </c>
      <c r="AS94" s="12">
        <f t="shared" si="38"/>
        <v>0</v>
      </c>
      <c r="AT94" s="12">
        <v>0</v>
      </c>
      <c r="AU94" s="12">
        <f t="shared" si="45"/>
        <v>0</v>
      </c>
      <c r="AV94" s="12">
        <v>0</v>
      </c>
      <c r="AW94" s="12">
        <f>IF([1]REGRAS!$P$2="SIM",ROUND(BS94/M94*1.25*AV94,2),0)</f>
        <v>0</v>
      </c>
      <c r="AX94" s="12">
        <f>IF([1]REGRAS!$P$1="SIM",'[1]JAN-REAJUSTE'!AX94,0)</f>
        <v>0</v>
      </c>
      <c r="AY94" s="12">
        <f>IF([1]REGRAS!$R$2="SIM",'[1]JAN-REAJUSTE'!AY94,0)</f>
        <v>0</v>
      </c>
      <c r="AZ94" s="12">
        <f>'[1]JAN-REAJUSTE'!AZ94</f>
        <v>0</v>
      </c>
      <c r="BA94" s="12">
        <f>'[1]JAN-REAJUSTE'!BA94</f>
        <v>0</v>
      </c>
      <c r="BB94" s="12">
        <f>'[1]JAN-REAJUSTE'!BB94</f>
        <v>0</v>
      </c>
      <c r="BC94" s="12">
        <f>'[1]JAN-REAJUSTE'!BC94</f>
        <v>0</v>
      </c>
      <c r="BD94" s="12">
        <f>'[1]JAN-REAJUSTE'!BD94</f>
        <v>0</v>
      </c>
      <c r="BE94" s="12">
        <f>'[1]JAN-REAJUSTE'!BE94</f>
        <v>0</v>
      </c>
      <c r="BF94" s="12">
        <f>'[1]JAN-REAJUSTE'!BF94</f>
        <v>0</v>
      </c>
      <c r="BG94" s="12">
        <f>'[1]JAN-REAJUSTE'!BG94</f>
        <v>0</v>
      </c>
      <c r="BH94" s="12">
        <f>'[1]JAN-REAJUSTE'!BH94</f>
        <v>0</v>
      </c>
      <c r="BI94" s="12">
        <f>IF([1]REGRAS!$R$1="SIM",'[1]JAN-REAJUSTE'!BI94,0)</f>
        <v>21.232053000000001</v>
      </c>
      <c r="BJ94" s="12">
        <f>'[1]JAN-REAJUSTE'!BJ94</f>
        <v>0</v>
      </c>
      <c r="BK94" s="12">
        <f>'[1]JAN-REAJUSTE'!BK94</f>
        <v>0</v>
      </c>
      <c r="BL94" s="12">
        <f>'[1]JAN-REAJUSTE'!BL94</f>
        <v>0</v>
      </c>
      <c r="BM94" s="12">
        <f>'[1]JAN-REAJUSTE'!BM94</f>
        <v>0</v>
      </c>
      <c r="BN94" s="12">
        <f>'[1]JAN-REAJUSTE'!BN94</f>
        <v>0</v>
      </c>
      <c r="BO94" s="12">
        <f>'[1]JAN-REAJUSTE'!BO94</f>
        <v>0</v>
      </c>
      <c r="BP94" s="12">
        <f>'[1]JAN-REAJUSTE'!BP94</f>
        <v>0</v>
      </c>
      <c r="BQ94" s="12">
        <v>0</v>
      </c>
      <c r="BR94" s="12">
        <f t="shared" si="39"/>
        <v>8408.3019015687787</v>
      </c>
      <c r="BS94" s="12">
        <f t="shared" si="42"/>
        <v>8236.0798485687792</v>
      </c>
      <c r="BT94" s="12">
        <f t="shared" si="46"/>
        <v>8236.0798485687792</v>
      </c>
      <c r="BU94" s="12">
        <f t="shared" si="47"/>
        <v>7425.3819015687795</v>
      </c>
      <c r="BV94" s="13">
        <f t="shared" si="48"/>
        <v>1039.5534662196292</v>
      </c>
      <c r="BW94" s="13">
        <f t="shared" si="49"/>
        <v>2079.1069324392583</v>
      </c>
      <c r="BX94" s="13">
        <f t="shared" si="40"/>
        <v>7368.7484353491491</v>
      </c>
      <c r="BY94" s="14">
        <f t="shared" si="41"/>
        <v>1157.045819721016</v>
      </c>
    </row>
    <row r="95" spans="1:77" x14ac:dyDescent="0.25">
      <c r="A95" s="9" t="s">
        <v>79</v>
      </c>
      <c r="B95" s="10">
        <v>5171601</v>
      </c>
      <c r="C95" s="10" t="s">
        <v>219</v>
      </c>
      <c r="D95" s="10" t="s">
        <v>81</v>
      </c>
      <c r="E95" s="10" t="s">
        <v>116</v>
      </c>
      <c r="F95" s="10" t="s">
        <v>83</v>
      </c>
      <c r="G95" s="10" t="s">
        <v>117</v>
      </c>
      <c r="H95" s="10" t="s">
        <v>85</v>
      </c>
      <c r="I95" s="10" t="s">
        <v>79</v>
      </c>
      <c r="J95" s="10" t="s">
        <v>87</v>
      </c>
      <c r="K95" s="10" t="s">
        <v>152</v>
      </c>
      <c r="L95" s="10">
        <v>3</v>
      </c>
      <c r="M95" s="10">
        <v>240</v>
      </c>
      <c r="N95" s="10">
        <v>114142</v>
      </c>
      <c r="O95" s="11">
        <v>37109</v>
      </c>
      <c r="P95" s="11">
        <v>24375</v>
      </c>
      <c r="Q95" s="10">
        <v>26135280368</v>
      </c>
      <c r="R95" s="10" t="s">
        <v>89</v>
      </c>
      <c r="S95" s="10">
        <v>22</v>
      </c>
      <c r="T95" s="10" t="s">
        <v>90</v>
      </c>
      <c r="U95" s="10" t="s">
        <v>91</v>
      </c>
      <c r="V95" s="10" t="s">
        <v>92</v>
      </c>
      <c r="W95" s="12">
        <f t="shared" si="43"/>
        <v>1610.0736640032003</v>
      </c>
      <c r="X95" s="12">
        <v>240</v>
      </c>
      <c r="Y95" s="12">
        <f>[1]REGRAS!$B$26</f>
        <v>1610.0736640032003</v>
      </c>
      <c r="Z95" s="12">
        <v>0</v>
      </c>
      <c r="AA95" s="12">
        <f t="shared" si="30"/>
        <v>0</v>
      </c>
      <c r="AB95" s="12">
        <v>20</v>
      </c>
      <c r="AC95" s="12">
        <f t="shared" si="44"/>
        <v>322.01</v>
      </c>
      <c r="AD95" s="12"/>
      <c r="AE95" s="12">
        <f t="shared" si="31"/>
        <v>0</v>
      </c>
      <c r="AF95" s="12"/>
      <c r="AG95" s="12">
        <f t="shared" si="32"/>
        <v>0</v>
      </c>
      <c r="AH95" s="12">
        <f>[1]REGRAS!$F$2*100</f>
        <v>100</v>
      </c>
      <c r="AI95" s="12">
        <f t="shared" si="33"/>
        <v>1610.07</v>
      </c>
      <c r="AJ95" s="12">
        <v>25</v>
      </c>
      <c r="AK95" s="12">
        <f t="shared" si="34"/>
        <v>402.52</v>
      </c>
      <c r="AL95" s="12">
        <f>[1]REGRAS!$F$1*100</f>
        <v>40</v>
      </c>
      <c r="AM95" s="12">
        <f t="shared" si="35"/>
        <v>644.03</v>
      </c>
      <c r="AN95" s="12">
        <f>[1]REGRAS!$F$4*100</f>
        <v>100</v>
      </c>
      <c r="AO95" s="12">
        <f t="shared" si="36"/>
        <v>1610.07</v>
      </c>
      <c r="AP95" s="12">
        <v>28</v>
      </c>
      <c r="AQ95" s="12">
        <f t="shared" si="37"/>
        <v>144.63999999999999</v>
      </c>
      <c r="AR95" s="12">
        <v>35</v>
      </c>
      <c r="AS95" s="12">
        <f t="shared" si="38"/>
        <v>1355.98</v>
      </c>
      <c r="AT95" s="12">
        <v>1</v>
      </c>
      <c r="AU95" s="12">
        <f t="shared" si="45"/>
        <v>46.49</v>
      </c>
      <c r="AV95" s="12">
        <v>0</v>
      </c>
      <c r="AW95" s="12">
        <f>IF([1]REGRAS!$P$2="SIM",ROUND(BS95/M95*1.25*AV95,2),0)</f>
        <v>0</v>
      </c>
      <c r="AX95" s="12">
        <f>IF([1]REGRAS!$P$1="SIM",'[1]JAN-REAJUSTE'!AX95,0)</f>
        <v>0</v>
      </c>
      <c r="AY95" s="12">
        <f>IF([1]REGRAS!$R$2="SIM",'[1]JAN-REAJUSTE'!AY95,0)</f>
        <v>0</v>
      </c>
      <c r="AZ95" s="12">
        <f>'[1]JAN-REAJUSTE'!AZ95</f>
        <v>0</v>
      </c>
      <c r="BA95" s="12">
        <f>'[1]JAN-REAJUSTE'!BA95</f>
        <v>0</v>
      </c>
      <c r="BB95" s="12">
        <f>'[1]JAN-REAJUSTE'!BB95</f>
        <v>0</v>
      </c>
      <c r="BC95" s="12">
        <f>'[1]JAN-REAJUSTE'!BC95</f>
        <v>0</v>
      </c>
      <c r="BD95" s="12">
        <f>'[1]JAN-REAJUSTE'!BD95</f>
        <v>0</v>
      </c>
      <c r="BE95" s="12">
        <f>'[1]JAN-REAJUSTE'!BE95</f>
        <v>0</v>
      </c>
      <c r="BF95" s="12">
        <f>'[1]JAN-REAJUSTE'!BF95</f>
        <v>0</v>
      </c>
      <c r="BG95" s="12">
        <f>'[1]JAN-REAJUSTE'!BG95</f>
        <v>0</v>
      </c>
      <c r="BH95" s="12">
        <f>'[1]JAN-REAJUSTE'!BH95</f>
        <v>0</v>
      </c>
      <c r="BI95" s="12">
        <f>IF([1]REGRAS!$R$1="SIM",'[1]JAN-REAJUSTE'!BI95,0)</f>
        <v>21.232053000000001</v>
      </c>
      <c r="BJ95" s="12">
        <f>'[1]JAN-REAJUSTE'!BJ95</f>
        <v>0</v>
      </c>
      <c r="BK95" s="12">
        <f>'[1]JAN-REAJUSTE'!BK95</f>
        <v>0</v>
      </c>
      <c r="BL95" s="12">
        <f>'[1]JAN-REAJUSTE'!BL95</f>
        <v>0</v>
      </c>
      <c r="BM95" s="12">
        <f>'[1]JAN-REAJUSTE'!BM95</f>
        <v>0</v>
      </c>
      <c r="BN95" s="12">
        <f>'[1]JAN-REAJUSTE'!BN95</f>
        <v>0</v>
      </c>
      <c r="BO95" s="12">
        <f>'[1]JAN-REAJUSTE'!BO95</f>
        <v>0</v>
      </c>
      <c r="BP95" s="12">
        <f>'[1]JAN-REAJUSTE'!BP95</f>
        <v>0</v>
      </c>
      <c r="BQ95" s="12">
        <v>0</v>
      </c>
      <c r="BR95" s="12">
        <f t="shared" si="39"/>
        <v>7767.1157170032002</v>
      </c>
      <c r="BS95" s="12">
        <f t="shared" si="42"/>
        <v>6198.7736640032008</v>
      </c>
      <c r="BT95" s="12">
        <f t="shared" si="46"/>
        <v>6198.7736640032008</v>
      </c>
      <c r="BU95" s="12">
        <f t="shared" si="47"/>
        <v>5575.9757170032008</v>
      </c>
      <c r="BV95" s="13">
        <f t="shared" si="48"/>
        <v>780.63660038044816</v>
      </c>
      <c r="BW95" s="13">
        <f t="shared" si="49"/>
        <v>1561.2732007608963</v>
      </c>
      <c r="BX95" s="13">
        <f t="shared" si="40"/>
        <v>6986.4791166227524</v>
      </c>
      <c r="BY95" s="14">
        <f t="shared" si="41"/>
        <v>1051.9217570712572</v>
      </c>
    </row>
    <row r="96" spans="1:77" x14ac:dyDescent="0.25">
      <c r="A96" s="9" t="s">
        <v>79</v>
      </c>
      <c r="B96" s="10">
        <v>5171701</v>
      </c>
      <c r="C96" s="10" t="s">
        <v>220</v>
      </c>
      <c r="D96" s="10" t="s">
        <v>81</v>
      </c>
      <c r="E96" s="10" t="s">
        <v>116</v>
      </c>
      <c r="F96" s="10" t="s">
        <v>83</v>
      </c>
      <c r="G96" s="10" t="s">
        <v>117</v>
      </c>
      <c r="H96" s="10" t="s">
        <v>85</v>
      </c>
      <c r="I96" s="10" t="s">
        <v>79</v>
      </c>
      <c r="J96" s="10" t="s">
        <v>87</v>
      </c>
      <c r="K96" s="10" t="s">
        <v>147</v>
      </c>
      <c r="L96" s="10">
        <v>6</v>
      </c>
      <c r="M96" s="10">
        <v>240</v>
      </c>
      <c r="N96" s="10">
        <v>121130</v>
      </c>
      <c r="O96" s="11">
        <v>37109</v>
      </c>
      <c r="P96" s="11">
        <v>23463</v>
      </c>
      <c r="Q96" s="10">
        <v>26024438320</v>
      </c>
      <c r="R96" s="10" t="s">
        <v>89</v>
      </c>
      <c r="S96" s="10">
        <v>22</v>
      </c>
      <c r="T96" s="10" t="s">
        <v>90</v>
      </c>
      <c r="U96" s="10" t="s">
        <v>91</v>
      </c>
      <c r="V96" s="10" t="s">
        <v>92</v>
      </c>
      <c r="W96" s="12">
        <f t="shared" si="43"/>
        <v>1708.6230528295082</v>
      </c>
      <c r="X96" s="12">
        <v>240</v>
      </c>
      <c r="Y96" s="12">
        <f>[1]REGRAS!$B$29</f>
        <v>1708.6230528295082</v>
      </c>
      <c r="Z96" s="12">
        <v>0</v>
      </c>
      <c r="AA96" s="12">
        <f t="shared" si="30"/>
        <v>0</v>
      </c>
      <c r="AB96" s="12">
        <v>21</v>
      </c>
      <c r="AC96" s="12">
        <f t="shared" si="44"/>
        <v>358.81</v>
      </c>
      <c r="AD96" s="12"/>
      <c r="AE96" s="12">
        <f t="shared" si="31"/>
        <v>0</v>
      </c>
      <c r="AF96" s="12"/>
      <c r="AG96" s="12">
        <f t="shared" si="32"/>
        <v>0</v>
      </c>
      <c r="AH96" s="12">
        <f>[1]REGRAS!$F$2*100</f>
        <v>100</v>
      </c>
      <c r="AI96" s="12">
        <f t="shared" si="33"/>
        <v>1708.62</v>
      </c>
      <c r="AJ96" s="12">
        <v>25</v>
      </c>
      <c r="AK96" s="12">
        <f t="shared" si="34"/>
        <v>427.16</v>
      </c>
      <c r="AL96" s="12">
        <f>[1]REGRAS!$F$1*100</f>
        <v>40</v>
      </c>
      <c r="AM96" s="12">
        <f t="shared" si="35"/>
        <v>683.45</v>
      </c>
      <c r="AN96" s="12">
        <f>[1]REGRAS!$F$4*100</f>
        <v>100</v>
      </c>
      <c r="AO96" s="12">
        <f t="shared" si="36"/>
        <v>1708.62</v>
      </c>
      <c r="AP96" s="12">
        <v>28</v>
      </c>
      <c r="AQ96" s="12">
        <f t="shared" si="37"/>
        <v>153.88999999999999</v>
      </c>
      <c r="AR96" s="12">
        <v>19</v>
      </c>
      <c r="AS96" s="12">
        <f t="shared" si="38"/>
        <v>783.19</v>
      </c>
      <c r="AT96" s="12">
        <v>1</v>
      </c>
      <c r="AU96" s="12">
        <f t="shared" si="45"/>
        <v>49.46</v>
      </c>
      <c r="AV96" s="12">
        <v>0</v>
      </c>
      <c r="AW96" s="12">
        <f>IF([1]REGRAS!$P$2="SIM",ROUND(BS96/M96*1.25*AV96,2),0)</f>
        <v>0</v>
      </c>
      <c r="AX96" s="12">
        <f>IF([1]REGRAS!$P$1="SIM",'[1]JAN-REAJUSTE'!AX96,0)</f>
        <v>0</v>
      </c>
      <c r="AY96" s="12">
        <f>IF([1]REGRAS!$R$2="SIM",'[1]JAN-REAJUSTE'!AY96,0)</f>
        <v>0</v>
      </c>
      <c r="AZ96" s="12">
        <f>'[1]JAN-REAJUSTE'!AZ96</f>
        <v>0</v>
      </c>
      <c r="BA96" s="12">
        <f>'[1]JAN-REAJUSTE'!BA96</f>
        <v>0</v>
      </c>
      <c r="BB96" s="12">
        <f>'[1]JAN-REAJUSTE'!BB96</f>
        <v>0</v>
      </c>
      <c r="BC96" s="12">
        <f>'[1]JAN-REAJUSTE'!BC96</f>
        <v>0</v>
      </c>
      <c r="BD96" s="12">
        <f>'[1]JAN-REAJUSTE'!BD96</f>
        <v>0</v>
      </c>
      <c r="BE96" s="12">
        <f>'[1]JAN-REAJUSTE'!BE96</f>
        <v>0</v>
      </c>
      <c r="BF96" s="12">
        <f>'[1]JAN-REAJUSTE'!BF96</f>
        <v>0</v>
      </c>
      <c r="BG96" s="12">
        <f>'[1]JAN-REAJUSTE'!BG96</f>
        <v>0</v>
      </c>
      <c r="BH96" s="12">
        <f>'[1]JAN-REAJUSTE'!BH96</f>
        <v>0</v>
      </c>
      <c r="BI96" s="12">
        <f>IF([1]REGRAS!$R$1="SIM",'[1]JAN-REAJUSTE'!BI96,0)</f>
        <v>0</v>
      </c>
      <c r="BJ96" s="12">
        <f>'[1]JAN-REAJUSTE'!BJ96</f>
        <v>0</v>
      </c>
      <c r="BK96" s="12">
        <f>'[1]JAN-REAJUSTE'!BK96</f>
        <v>0</v>
      </c>
      <c r="BL96" s="12">
        <f>'[1]JAN-REAJUSTE'!BL96</f>
        <v>0</v>
      </c>
      <c r="BM96" s="12">
        <f>'[1]JAN-REAJUSTE'!BM96</f>
        <v>0</v>
      </c>
      <c r="BN96" s="12">
        <f>'[1]JAN-REAJUSTE'!BN96</f>
        <v>0</v>
      </c>
      <c r="BO96" s="12">
        <f>'[1]JAN-REAJUSTE'!BO96</f>
        <v>0</v>
      </c>
      <c r="BP96" s="12">
        <f>'[1]JAN-REAJUSTE'!BP96</f>
        <v>0</v>
      </c>
      <c r="BQ96" s="12">
        <v>0</v>
      </c>
      <c r="BR96" s="12">
        <f t="shared" si="39"/>
        <v>7581.823052829508</v>
      </c>
      <c r="BS96" s="12">
        <f t="shared" si="42"/>
        <v>6595.2830528295081</v>
      </c>
      <c r="BT96" s="12">
        <f t="shared" si="46"/>
        <v>6595.2830528295081</v>
      </c>
      <c r="BU96" s="12">
        <f t="shared" si="47"/>
        <v>5911.8330528295082</v>
      </c>
      <c r="BV96" s="13">
        <f t="shared" si="48"/>
        <v>827.65662739613128</v>
      </c>
      <c r="BW96" s="13">
        <f t="shared" si="49"/>
        <v>1655.3132547922626</v>
      </c>
      <c r="BX96" s="13">
        <f t="shared" si="40"/>
        <v>6754.1664254333764</v>
      </c>
      <c r="BY96" s="14">
        <f t="shared" si="41"/>
        <v>988.03576699417874</v>
      </c>
    </row>
    <row r="97" spans="1:77" x14ac:dyDescent="0.25">
      <c r="A97" s="9" t="s">
        <v>79</v>
      </c>
      <c r="B97" s="10">
        <v>5171901</v>
      </c>
      <c r="C97" s="10" t="s">
        <v>221</v>
      </c>
      <c r="D97" s="10" t="s">
        <v>81</v>
      </c>
      <c r="E97" s="10" t="s">
        <v>116</v>
      </c>
      <c r="F97" s="10" t="s">
        <v>83</v>
      </c>
      <c r="G97" s="10" t="s">
        <v>117</v>
      </c>
      <c r="H97" s="10" t="s">
        <v>85</v>
      </c>
      <c r="I97" s="10" t="s">
        <v>79</v>
      </c>
      <c r="J97" s="10" t="s">
        <v>87</v>
      </c>
      <c r="K97" s="10" t="s">
        <v>121</v>
      </c>
      <c r="L97" s="10">
        <v>13</v>
      </c>
      <c r="M97" s="10">
        <v>240</v>
      </c>
      <c r="N97" s="10">
        <v>139137</v>
      </c>
      <c r="O97" s="11">
        <v>37109</v>
      </c>
      <c r="P97" s="11">
        <v>29655</v>
      </c>
      <c r="Q97" s="10">
        <v>62919555391</v>
      </c>
      <c r="R97" s="10" t="s">
        <v>89</v>
      </c>
      <c r="S97" s="10">
        <v>22</v>
      </c>
      <c r="T97" s="10" t="s">
        <v>90</v>
      </c>
      <c r="U97" s="10" t="s">
        <v>91</v>
      </c>
      <c r="V97" s="10" t="s">
        <v>92</v>
      </c>
      <c r="W97" s="12">
        <f t="shared" si="43"/>
        <v>2079.8198485687794</v>
      </c>
      <c r="X97" s="12">
        <v>240</v>
      </c>
      <c r="Y97" s="12">
        <f>[1]REGRAS!$D$24</f>
        <v>2079.8198485687794</v>
      </c>
      <c r="Z97" s="12">
        <v>15</v>
      </c>
      <c r="AA97" s="12">
        <f t="shared" si="30"/>
        <v>311.97000000000003</v>
      </c>
      <c r="AB97" s="12">
        <v>21</v>
      </c>
      <c r="AC97" s="12">
        <f t="shared" si="44"/>
        <v>436.76</v>
      </c>
      <c r="AD97" s="12"/>
      <c r="AE97" s="12">
        <f t="shared" si="31"/>
        <v>0</v>
      </c>
      <c r="AF97" s="12"/>
      <c r="AG97" s="12">
        <f t="shared" si="32"/>
        <v>0</v>
      </c>
      <c r="AH97" s="12">
        <f>[1]REGRAS!$F$2*100</f>
        <v>100</v>
      </c>
      <c r="AI97" s="12">
        <f t="shared" si="33"/>
        <v>2079.8200000000002</v>
      </c>
      <c r="AJ97" s="12">
        <v>30</v>
      </c>
      <c r="AK97" s="12">
        <f t="shared" si="34"/>
        <v>623.95000000000005</v>
      </c>
      <c r="AL97" s="12">
        <f>[1]REGRAS!$F$1*100</f>
        <v>40</v>
      </c>
      <c r="AM97" s="12">
        <f t="shared" si="35"/>
        <v>831.93</v>
      </c>
      <c r="AN97" s="12">
        <f>[1]REGRAS!$F$4*100</f>
        <v>100</v>
      </c>
      <c r="AO97" s="12">
        <f t="shared" si="36"/>
        <v>2079.8200000000002</v>
      </c>
      <c r="AP97" s="12">
        <v>31</v>
      </c>
      <c r="AQ97" s="12">
        <f t="shared" si="37"/>
        <v>218.14</v>
      </c>
      <c r="AR97" s="12">
        <v>25</v>
      </c>
      <c r="AS97" s="12">
        <f t="shared" si="38"/>
        <v>1319.39</v>
      </c>
      <c r="AT97" s="12">
        <v>0</v>
      </c>
      <c r="AU97" s="12">
        <f t="shared" si="45"/>
        <v>0</v>
      </c>
      <c r="AV97" s="12">
        <v>0</v>
      </c>
      <c r="AW97" s="12">
        <f>IF([1]REGRAS!$P$2="SIM",ROUND(BS97/M97*1.25*AV97,2),0)</f>
        <v>0</v>
      </c>
      <c r="AX97" s="12">
        <f>IF([1]REGRAS!$P$1="SIM",'[1]JAN-REAJUSTE'!AX97,0)</f>
        <v>0</v>
      </c>
      <c r="AY97" s="12">
        <f>IF([1]REGRAS!$R$2="SIM",'[1]JAN-REAJUSTE'!AY97,0)</f>
        <v>0</v>
      </c>
      <c r="AZ97" s="12">
        <f>'[1]JAN-REAJUSTE'!AZ97</f>
        <v>0</v>
      </c>
      <c r="BA97" s="12">
        <f>'[1]JAN-REAJUSTE'!BA97</f>
        <v>0</v>
      </c>
      <c r="BB97" s="12">
        <f>'[1]JAN-REAJUSTE'!BB97</f>
        <v>0</v>
      </c>
      <c r="BC97" s="12">
        <f>'[1]JAN-REAJUSTE'!BC97</f>
        <v>0</v>
      </c>
      <c r="BD97" s="12">
        <f>'[1]JAN-REAJUSTE'!BD97</f>
        <v>0</v>
      </c>
      <c r="BE97" s="12">
        <f>'[1]JAN-REAJUSTE'!BE97</f>
        <v>0</v>
      </c>
      <c r="BF97" s="12">
        <f>'[1]JAN-REAJUSTE'!BF97</f>
        <v>0</v>
      </c>
      <c r="BG97" s="12">
        <f>'[1]JAN-REAJUSTE'!BG97</f>
        <v>0</v>
      </c>
      <c r="BH97" s="12">
        <f>'[1]JAN-REAJUSTE'!BH97</f>
        <v>0</v>
      </c>
      <c r="BI97" s="12">
        <f>IF([1]REGRAS!$R$1="SIM",'[1]JAN-REAJUSTE'!BI97,0)</f>
        <v>147.93673600000002</v>
      </c>
      <c r="BJ97" s="12">
        <f>'[1]JAN-REAJUSTE'!BJ97</f>
        <v>0</v>
      </c>
      <c r="BK97" s="12">
        <f>'[1]JAN-REAJUSTE'!BK97</f>
        <v>0</v>
      </c>
      <c r="BL97" s="12">
        <f>'[1]JAN-REAJUSTE'!BL97</f>
        <v>0</v>
      </c>
      <c r="BM97" s="12">
        <f>'[1]JAN-REAJUSTE'!BM97</f>
        <v>0</v>
      </c>
      <c r="BN97" s="12">
        <f>'[1]JAN-REAJUSTE'!BN97</f>
        <v>0</v>
      </c>
      <c r="BO97" s="12">
        <f>'[1]JAN-REAJUSTE'!BO97</f>
        <v>0</v>
      </c>
      <c r="BP97" s="12">
        <f>'[1]JAN-REAJUSTE'!BP97</f>
        <v>0</v>
      </c>
      <c r="BQ97" s="12">
        <v>0</v>
      </c>
      <c r="BR97" s="12">
        <f t="shared" si="39"/>
        <v>10129.536584568779</v>
      </c>
      <c r="BS97" s="12">
        <f t="shared" si="42"/>
        <v>8444.0698485687808</v>
      </c>
      <c r="BT97" s="12">
        <f t="shared" si="46"/>
        <v>8444.0698485687808</v>
      </c>
      <c r="BU97" s="12">
        <f t="shared" si="47"/>
        <v>7760.0765845687802</v>
      </c>
      <c r="BV97" s="13">
        <f t="shared" si="48"/>
        <v>1086.4107218396293</v>
      </c>
      <c r="BW97" s="13">
        <f t="shared" si="49"/>
        <v>2172.8214436792587</v>
      </c>
      <c r="BX97" s="13">
        <f t="shared" si="40"/>
        <v>9043.12586272915</v>
      </c>
      <c r="BY97" s="14">
        <f t="shared" si="41"/>
        <v>1617.4996122505163</v>
      </c>
    </row>
    <row r="98" spans="1:77" x14ac:dyDescent="0.25">
      <c r="A98" s="9" t="s">
        <v>79</v>
      </c>
      <c r="B98" s="10">
        <v>5172001</v>
      </c>
      <c r="C98" s="10" t="s">
        <v>222</v>
      </c>
      <c r="D98" s="10" t="s">
        <v>81</v>
      </c>
      <c r="E98" s="10" t="s">
        <v>120</v>
      </c>
      <c r="F98" s="10" t="s">
        <v>83</v>
      </c>
      <c r="G98" s="10" t="s">
        <v>117</v>
      </c>
      <c r="H98" s="10" t="s">
        <v>85</v>
      </c>
      <c r="I98" s="10" t="s">
        <v>79</v>
      </c>
      <c r="J98" s="10" t="s">
        <v>87</v>
      </c>
      <c r="K98" s="10" t="s">
        <v>118</v>
      </c>
      <c r="L98" s="10">
        <v>11</v>
      </c>
      <c r="M98" s="10">
        <v>240</v>
      </c>
      <c r="N98" s="10">
        <v>133738</v>
      </c>
      <c r="O98" s="11">
        <v>37109</v>
      </c>
      <c r="P98" s="11">
        <v>23841</v>
      </c>
      <c r="Q98" s="10">
        <v>23446374353</v>
      </c>
      <c r="R98" s="10" t="s">
        <v>89</v>
      </c>
      <c r="S98" s="10">
        <v>22</v>
      </c>
      <c r="T98" s="10" t="s">
        <v>90</v>
      </c>
      <c r="U98" s="10" t="s">
        <v>128</v>
      </c>
      <c r="V98" s="10" t="s">
        <v>92</v>
      </c>
      <c r="W98" s="12">
        <f t="shared" si="43"/>
        <v>1941.9419687850411</v>
      </c>
      <c r="X98" s="12">
        <v>240</v>
      </c>
      <c r="Y98" s="12">
        <f>[1]REGRAS!$C$28</f>
        <v>1941.9419687850411</v>
      </c>
      <c r="Z98" s="12">
        <v>10</v>
      </c>
      <c r="AA98" s="12">
        <f t="shared" si="30"/>
        <v>194.19</v>
      </c>
      <c r="AB98" s="12">
        <v>21</v>
      </c>
      <c r="AC98" s="12">
        <f t="shared" si="44"/>
        <v>407.81</v>
      </c>
      <c r="AD98" s="12"/>
      <c r="AE98" s="12">
        <f t="shared" si="31"/>
        <v>0</v>
      </c>
      <c r="AF98" s="12"/>
      <c r="AG98" s="12">
        <f t="shared" si="32"/>
        <v>0</v>
      </c>
      <c r="AH98" s="12">
        <f>[1]REGRAS!$F$2*100</f>
        <v>100</v>
      </c>
      <c r="AI98" s="12">
        <f t="shared" si="33"/>
        <v>1941.94</v>
      </c>
      <c r="AJ98" s="12">
        <v>25</v>
      </c>
      <c r="AK98" s="12">
        <f t="shared" si="34"/>
        <v>485.49</v>
      </c>
      <c r="AL98" s="12">
        <f>[1]REGRAS!$F$1*100</f>
        <v>40</v>
      </c>
      <c r="AM98" s="12">
        <f t="shared" si="35"/>
        <v>776.78</v>
      </c>
      <c r="AN98" s="12">
        <f>[1]REGRAS!$F$4*100</f>
        <v>100</v>
      </c>
      <c r="AO98" s="12">
        <f t="shared" si="36"/>
        <v>1941.94</v>
      </c>
      <c r="AP98" s="12">
        <v>173</v>
      </c>
      <c r="AQ98" s="12">
        <f t="shared" si="37"/>
        <v>1108.6500000000001</v>
      </c>
      <c r="AR98" s="12">
        <v>0</v>
      </c>
      <c r="AS98" s="12">
        <f t="shared" si="38"/>
        <v>0</v>
      </c>
      <c r="AT98" s="12">
        <v>0</v>
      </c>
      <c r="AU98" s="12">
        <f t="shared" si="45"/>
        <v>0</v>
      </c>
      <c r="AV98" s="12">
        <v>0</v>
      </c>
      <c r="AW98" s="12">
        <f>IF([1]REGRAS!$P$2="SIM",ROUND(BS98/M98*1.25*AV98,2),0)</f>
        <v>0</v>
      </c>
      <c r="AX98" s="12">
        <f>IF([1]REGRAS!$P$1="SIM",'[1]JAN-REAJUSTE'!AX98,0)</f>
        <v>0</v>
      </c>
      <c r="AY98" s="12">
        <f>IF([1]REGRAS!$R$2="SIM",'[1]JAN-REAJUSTE'!AY98,0)</f>
        <v>0</v>
      </c>
      <c r="AZ98" s="12">
        <f>'[1]JAN-REAJUSTE'!AZ98</f>
        <v>0</v>
      </c>
      <c r="BA98" s="12">
        <f>'[1]JAN-REAJUSTE'!BA98</f>
        <v>0</v>
      </c>
      <c r="BB98" s="12">
        <f>'[1]JAN-REAJUSTE'!BB98</f>
        <v>0</v>
      </c>
      <c r="BC98" s="12">
        <f>'[1]JAN-REAJUSTE'!BC98</f>
        <v>0</v>
      </c>
      <c r="BD98" s="12">
        <f>'[1]JAN-REAJUSTE'!BD98</f>
        <v>0</v>
      </c>
      <c r="BE98" s="12">
        <f>'[1]JAN-REAJUSTE'!BE98</f>
        <v>0</v>
      </c>
      <c r="BF98" s="12">
        <f>'[1]JAN-REAJUSTE'!BF98</f>
        <v>0</v>
      </c>
      <c r="BG98" s="12">
        <f>'[1]JAN-REAJUSTE'!BG98</f>
        <v>0</v>
      </c>
      <c r="BH98" s="12">
        <f>'[1]JAN-REAJUSTE'!BH98</f>
        <v>0</v>
      </c>
      <c r="BI98" s="12">
        <f>IF([1]REGRAS!$R$1="SIM",'[1]JAN-REAJUSTE'!BI98,0)</f>
        <v>0</v>
      </c>
      <c r="BJ98" s="12">
        <f>'[1]JAN-REAJUSTE'!BJ98</f>
        <v>0</v>
      </c>
      <c r="BK98" s="12">
        <f>'[1]JAN-REAJUSTE'!BK98</f>
        <v>0</v>
      </c>
      <c r="BL98" s="12">
        <f>'[1]JAN-REAJUSTE'!BL98</f>
        <v>0</v>
      </c>
      <c r="BM98" s="12">
        <f>'[1]JAN-REAJUSTE'!BM98</f>
        <v>0</v>
      </c>
      <c r="BN98" s="12">
        <f>'[1]JAN-REAJUSTE'!BN98</f>
        <v>0</v>
      </c>
      <c r="BO98" s="12">
        <f>'[1]JAN-REAJUSTE'!BO98</f>
        <v>0</v>
      </c>
      <c r="BP98" s="12">
        <f>'[1]JAN-REAJUSTE'!BP98</f>
        <v>0</v>
      </c>
      <c r="BQ98" s="12">
        <v>0</v>
      </c>
      <c r="BR98" s="12">
        <f t="shared" si="39"/>
        <v>8798.7419687850415</v>
      </c>
      <c r="BS98" s="12">
        <f t="shared" si="42"/>
        <v>7690.091968785041</v>
      </c>
      <c r="BT98" s="12">
        <f t="shared" si="46"/>
        <v>7690.091968785041</v>
      </c>
      <c r="BU98" s="12">
        <f t="shared" si="47"/>
        <v>6913.3119687850412</v>
      </c>
      <c r="BV98" s="13">
        <f t="shared" si="48"/>
        <v>967.86367562990586</v>
      </c>
      <c r="BW98" s="13">
        <f t="shared" si="49"/>
        <v>1935.7273512598117</v>
      </c>
      <c r="BX98" s="13">
        <f t="shared" si="40"/>
        <v>7830.8782931551359</v>
      </c>
      <c r="BY98" s="14">
        <f t="shared" si="41"/>
        <v>1284.1315306176625</v>
      </c>
    </row>
    <row r="99" spans="1:77" x14ac:dyDescent="0.25">
      <c r="A99" s="9" t="s">
        <v>79</v>
      </c>
      <c r="B99" s="10">
        <v>5172201</v>
      </c>
      <c r="C99" s="10" t="s">
        <v>223</v>
      </c>
      <c r="D99" s="10" t="s">
        <v>81</v>
      </c>
      <c r="E99" s="10" t="s">
        <v>149</v>
      </c>
      <c r="F99" s="10" t="s">
        <v>83</v>
      </c>
      <c r="G99" s="10" t="s">
        <v>117</v>
      </c>
      <c r="H99" s="10" t="s">
        <v>85</v>
      </c>
      <c r="I99" s="10" t="s">
        <v>79</v>
      </c>
      <c r="J99" s="10" t="s">
        <v>87</v>
      </c>
      <c r="K99" s="10" t="s">
        <v>121</v>
      </c>
      <c r="L99" s="10">
        <v>13</v>
      </c>
      <c r="M99" s="10">
        <v>240</v>
      </c>
      <c r="N99" s="10">
        <v>139137</v>
      </c>
      <c r="O99" s="11">
        <v>37109</v>
      </c>
      <c r="P99" s="11">
        <v>23141</v>
      </c>
      <c r="Q99" s="10">
        <v>21981671315</v>
      </c>
      <c r="R99" s="10" t="s">
        <v>89</v>
      </c>
      <c r="S99" s="10">
        <v>22</v>
      </c>
      <c r="T99" s="10" t="s">
        <v>90</v>
      </c>
      <c r="U99" s="10" t="s">
        <v>91</v>
      </c>
      <c r="V99" s="10" t="s">
        <v>92</v>
      </c>
      <c r="W99" s="12">
        <f t="shared" si="43"/>
        <v>2079.8198485687794</v>
      </c>
      <c r="X99" s="12">
        <v>240</v>
      </c>
      <c r="Y99" s="12">
        <f>[1]REGRAS!$D$24</f>
        <v>2079.8198485687794</v>
      </c>
      <c r="Z99" s="12">
        <v>15</v>
      </c>
      <c r="AA99" s="12">
        <f t="shared" si="30"/>
        <v>311.97000000000003</v>
      </c>
      <c r="AB99" s="12">
        <v>21</v>
      </c>
      <c r="AC99" s="12">
        <f t="shared" si="44"/>
        <v>436.76</v>
      </c>
      <c r="AD99" s="12"/>
      <c r="AE99" s="12">
        <f t="shared" si="31"/>
        <v>0</v>
      </c>
      <c r="AF99" s="12"/>
      <c r="AG99" s="12">
        <f t="shared" si="32"/>
        <v>0</v>
      </c>
      <c r="AH99" s="12">
        <f>[1]REGRAS!$F$2*100</f>
        <v>100</v>
      </c>
      <c r="AI99" s="12">
        <f t="shared" si="33"/>
        <v>2079.8200000000002</v>
      </c>
      <c r="AJ99" s="12">
        <v>60</v>
      </c>
      <c r="AK99" s="12">
        <f t="shared" si="34"/>
        <v>1247.8900000000001</v>
      </c>
      <c r="AL99" s="12">
        <f>[1]REGRAS!$F$1*100</f>
        <v>40</v>
      </c>
      <c r="AM99" s="12">
        <f t="shared" si="35"/>
        <v>831.93</v>
      </c>
      <c r="AN99" s="12">
        <f>[1]REGRAS!$F$4*100</f>
        <v>100</v>
      </c>
      <c r="AO99" s="12">
        <f t="shared" si="36"/>
        <v>2079.8200000000002</v>
      </c>
      <c r="AP99" s="12">
        <v>130</v>
      </c>
      <c r="AQ99" s="12">
        <f t="shared" si="37"/>
        <v>982.37</v>
      </c>
      <c r="AR99" s="12">
        <v>15</v>
      </c>
      <c r="AS99" s="12">
        <f t="shared" si="38"/>
        <v>850.13</v>
      </c>
      <c r="AT99" s="12">
        <v>20</v>
      </c>
      <c r="AU99" s="12">
        <f t="shared" si="45"/>
        <v>1360.2</v>
      </c>
      <c r="AV99" s="12">
        <v>0</v>
      </c>
      <c r="AW99" s="12">
        <f>IF([1]REGRAS!$P$2="SIM",ROUND(BS99/M99*1.25*AV99,2),0)</f>
        <v>0</v>
      </c>
      <c r="AX99" s="12">
        <f>IF([1]REGRAS!$P$1="SIM",'[1]JAN-REAJUSTE'!AX99,0)</f>
        <v>0</v>
      </c>
      <c r="AY99" s="12">
        <f>IF([1]REGRAS!$R$2="SIM",'[1]JAN-REAJUSTE'!AY99,0)</f>
        <v>0</v>
      </c>
      <c r="AZ99" s="12">
        <f>'[1]JAN-REAJUSTE'!AZ99</f>
        <v>0</v>
      </c>
      <c r="BA99" s="12">
        <f>'[1]JAN-REAJUSTE'!BA99</f>
        <v>0</v>
      </c>
      <c r="BB99" s="12">
        <f>'[1]JAN-REAJUSTE'!BB99</f>
        <v>0</v>
      </c>
      <c r="BC99" s="12">
        <f>'[1]JAN-REAJUSTE'!BC99</f>
        <v>0</v>
      </c>
      <c r="BD99" s="12">
        <f>'[1]JAN-REAJUSTE'!BD99</f>
        <v>0</v>
      </c>
      <c r="BE99" s="12">
        <f>'[1]JAN-REAJUSTE'!BE99</f>
        <v>0</v>
      </c>
      <c r="BF99" s="12">
        <f>'[1]JAN-REAJUSTE'!BF99</f>
        <v>0</v>
      </c>
      <c r="BG99" s="12">
        <f>'[1]JAN-REAJUSTE'!BG99</f>
        <v>0</v>
      </c>
      <c r="BH99" s="12">
        <f>'[1]JAN-REAJUSTE'!BH99</f>
        <v>0</v>
      </c>
      <c r="BI99" s="12">
        <f>IF([1]REGRAS!$R$1="SIM",'[1]JAN-REAJUSTE'!BI99,0)</f>
        <v>0</v>
      </c>
      <c r="BJ99" s="12">
        <f>'[1]JAN-REAJUSTE'!BJ99</f>
        <v>0</v>
      </c>
      <c r="BK99" s="12">
        <f>'[1]JAN-REAJUSTE'!BK99</f>
        <v>0</v>
      </c>
      <c r="BL99" s="12">
        <f>'[1]JAN-REAJUSTE'!BL99</f>
        <v>0</v>
      </c>
      <c r="BM99" s="12">
        <f>'[1]JAN-REAJUSTE'!BM99</f>
        <v>0</v>
      </c>
      <c r="BN99" s="12">
        <f>'[1]JAN-REAJUSTE'!BN99</f>
        <v>0</v>
      </c>
      <c r="BO99" s="12">
        <f>'[1]JAN-REAJUSTE'!BO99</f>
        <v>0</v>
      </c>
      <c r="BP99" s="12">
        <f>'[1]JAN-REAJUSTE'!BP99</f>
        <v>0</v>
      </c>
      <c r="BQ99" s="12">
        <v>0</v>
      </c>
      <c r="BR99" s="12">
        <f t="shared" si="39"/>
        <v>12260.709848568782</v>
      </c>
      <c r="BS99" s="12">
        <f t="shared" si="42"/>
        <v>9068.0098485687813</v>
      </c>
      <c r="BT99" s="12">
        <f t="shared" si="46"/>
        <v>9068.0098485687813</v>
      </c>
      <c r="BU99" s="12">
        <f t="shared" si="47"/>
        <v>8236.079848568781</v>
      </c>
      <c r="BV99" s="13">
        <f t="shared" si="48"/>
        <v>1153.0511787996295</v>
      </c>
      <c r="BW99" s="13">
        <f t="shared" si="49"/>
        <v>2306.102357599259</v>
      </c>
      <c r="BX99" s="13">
        <f t="shared" si="40"/>
        <v>11107.658669769153</v>
      </c>
      <c r="BY99" s="14">
        <f t="shared" si="41"/>
        <v>2185.2461341865173</v>
      </c>
    </row>
    <row r="100" spans="1:77" x14ac:dyDescent="0.25">
      <c r="A100" s="9" t="s">
        <v>79</v>
      </c>
      <c r="B100" s="10">
        <v>5172301</v>
      </c>
      <c r="C100" s="10" t="s">
        <v>224</v>
      </c>
      <c r="D100" s="10" t="s">
        <v>81</v>
      </c>
      <c r="E100" s="10" t="s">
        <v>116</v>
      </c>
      <c r="F100" s="10" t="s">
        <v>83</v>
      </c>
      <c r="G100" s="10" t="s">
        <v>117</v>
      </c>
      <c r="H100" s="10" t="s">
        <v>85</v>
      </c>
      <c r="I100" s="10" t="s">
        <v>79</v>
      </c>
      <c r="J100" s="10" t="s">
        <v>87</v>
      </c>
      <c r="K100" s="10" t="s">
        <v>147</v>
      </c>
      <c r="L100" s="10">
        <v>9</v>
      </c>
      <c r="M100" s="10">
        <v>240</v>
      </c>
      <c r="N100" s="10">
        <v>128542</v>
      </c>
      <c r="O100" s="11">
        <v>37109</v>
      </c>
      <c r="P100" s="11">
        <v>23278</v>
      </c>
      <c r="Q100" s="10">
        <v>24704296334</v>
      </c>
      <c r="R100" s="10" t="s">
        <v>89</v>
      </c>
      <c r="S100" s="10">
        <v>22</v>
      </c>
      <c r="T100" s="10" t="s">
        <v>90</v>
      </c>
      <c r="U100" s="10" t="s">
        <v>91</v>
      </c>
      <c r="V100" s="10" t="s">
        <v>92</v>
      </c>
      <c r="W100" s="12">
        <f t="shared" si="43"/>
        <v>1866.5339953720118</v>
      </c>
      <c r="X100" s="12">
        <v>240</v>
      </c>
      <c r="Y100" s="12">
        <f>[1]REGRAS!$C$26</f>
        <v>1866.5339953720118</v>
      </c>
      <c r="Z100" s="12">
        <v>0</v>
      </c>
      <c r="AA100" s="12">
        <f t="shared" si="30"/>
        <v>0</v>
      </c>
      <c r="AB100" s="12">
        <v>21</v>
      </c>
      <c r="AC100" s="12">
        <f t="shared" si="44"/>
        <v>391.97</v>
      </c>
      <c r="AD100" s="12"/>
      <c r="AE100" s="12">
        <f t="shared" si="31"/>
        <v>0</v>
      </c>
      <c r="AF100" s="12"/>
      <c r="AG100" s="12">
        <f t="shared" si="32"/>
        <v>0</v>
      </c>
      <c r="AH100" s="12">
        <f>[1]REGRAS!$F$2*100</f>
        <v>100</v>
      </c>
      <c r="AI100" s="12">
        <f t="shared" si="33"/>
        <v>1866.53</v>
      </c>
      <c r="AJ100" s="12">
        <v>25</v>
      </c>
      <c r="AK100" s="12">
        <f t="shared" si="34"/>
        <v>466.63</v>
      </c>
      <c r="AL100" s="12">
        <f>[1]REGRAS!$F$1*100</f>
        <v>40</v>
      </c>
      <c r="AM100" s="12">
        <f t="shared" si="35"/>
        <v>746.61</v>
      </c>
      <c r="AN100" s="12">
        <f>[1]REGRAS!$F$4*100</f>
        <v>100</v>
      </c>
      <c r="AO100" s="12">
        <f t="shared" si="36"/>
        <v>1866.53</v>
      </c>
      <c r="AP100" s="12">
        <v>151</v>
      </c>
      <c r="AQ100" s="12">
        <f t="shared" si="37"/>
        <v>906.6</v>
      </c>
      <c r="AR100" s="12">
        <v>0</v>
      </c>
      <c r="AS100" s="12">
        <f t="shared" si="38"/>
        <v>0</v>
      </c>
      <c r="AT100" s="12">
        <v>0</v>
      </c>
      <c r="AU100" s="12">
        <f t="shared" si="45"/>
        <v>0</v>
      </c>
      <c r="AV100" s="12">
        <v>0</v>
      </c>
      <c r="AW100" s="12">
        <f>IF([1]REGRAS!$P$2="SIM",ROUND(BS100/M100*1.25*AV100,2),0)</f>
        <v>0</v>
      </c>
      <c r="AX100" s="12">
        <f>IF([1]REGRAS!$P$1="SIM",'[1]JAN-REAJUSTE'!AX100,0)</f>
        <v>0</v>
      </c>
      <c r="AY100" s="12">
        <f>IF([1]REGRAS!$R$2="SIM",'[1]JAN-REAJUSTE'!AY100,0)</f>
        <v>0</v>
      </c>
      <c r="AZ100" s="12">
        <f>'[1]JAN-REAJUSTE'!AZ100</f>
        <v>0</v>
      </c>
      <c r="BA100" s="12">
        <f>'[1]JAN-REAJUSTE'!BA100</f>
        <v>0</v>
      </c>
      <c r="BB100" s="12">
        <f>'[1]JAN-REAJUSTE'!BB100</f>
        <v>0</v>
      </c>
      <c r="BC100" s="12">
        <f>'[1]JAN-REAJUSTE'!BC100</f>
        <v>0</v>
      </c>
      <c r="BD100" s="12">
        <f>'[1]JAN-REAJUSTE'!BD100</f>
        <v>0</v>
      </c>
      <c r="BE100" s="12">
        <f>'[1]JAN-REAJUSTE'!BE100</f>
        <v>0</v>
      </c>
      <c r="BF100" s="12">
        <f>'[1]JAN-REAJUSTE'!BF100</f>
        <v>0</v>
      </c>
      <c r="BG100" s="12">
        <f>'[1]JAN-REAJUSTE'!BG100</f>
        <v>0</v>
      </c>
      <c r="BH100" s="12">
        <f>'[1]JAN-REAJUSTE'!BH100</f>
        <v>0</v>
      </c>
      <c r="BI100" s="12">
        <f>IF([1]REGRAS!$R$1="SIM",'[1]JAN-REAJUSTE'!BI100,0)</f>
        <v>0</v>
      </c>
      <c r="BJ100" s="12">
        <f>'[1]JAN-REAJUSTE'!BJ100</f>
        <v>0</v>
      </c>
      <c r="BK100" s="12">
        <f>'[1]JAN-REAJUSTE'!BK100</f>
        <v>0</v>
      </c>
      <c r="BL100" s="12">
        <f>'[1]JAN-REAJUSTE'!BL100</f>
        <v>0</v>
      </c>
      <c r="BM100" s="12">
        <f>'[1]JAN-REAJUSTE'!BM100</f>
        <v>0</v>
      </c>
      <c r="BN100" s="12">
        <f>'[1]JAN-REAJUSTE'!BN100</f>
        <v>0</v>
      </c>
      <c r="BO100" s="12">
        <f>'[1]JAN-REAJUSTE'!BO100</f>
        <v>0</v>
      </c>
      <c r="BP100" s="12">
        <f>'[1]JAN-REAJUSTE'!BP100</f>
        <v>0</v>
      </c>
      <c r="BQ100" s="12">
        <v>0</v>
      </c>
      <c r="BR100" s="12">
        <f t="shared" si="39"/>
        <v>8111.4039953720121</v>
      </c>
      <c r="BS100" s="12">
        <f t="shared" si="42"/>
        <v>7204.8039953720117</v>
      </c>
      <c r="BT100" s="12">
        <f t="shared" si="46"/>
        <v>7204.8039953720117</v>
      </c>
      <c r="BU100" s="12">
        <f t="shared" si="47"/>
        <v>6458.1939953720121</v>
      </c>
      <c r="BV100" s="13">
        <f t="shared" si="48"/>
        <v>904.14715935208176</v>
      </c>
      <c r="BW100" s="13">
        <f t="shared" si="49"/>
        <v>1808.2943187041635</v>
      </c>
      <c r="BX100" s="13">
        <f t="shared" si="40"/>
        <v>7207.2568360199302</v>
      </c>
      <c r="BY100" s="14">
        <f t="shared" si="41"/>
        <v>1112.635629905481</v>
      </c>
    </row>
    <row r="101" spans="1:77" x14ac:dyDescent="0.25">
      <c r="A101" s="9" t="s">
        <v>79</v>
      </c>
      <c r="B101" s="10">
        <v>5172701</v>
      </c>
      <c r="C101" s="10" t="s">
        <v>225</v>
      </c>
      <c r="D101" s="10" t="s">
        <v>81</v>
      </c>
      <c r="E101" s="10" t="s">
        <v>116</v>
      </c>
      <c r="F101" s="10" t="s">
        <v>83</v>
      </c>
      <c r="G101" s="10" t="s">
        <v>117</v>
      </c>
      <c r="H101" s="10" t="s">
        <v>85</v>
      </c>
      <c r="I101" s="10" t="s">
        <v>79</v>
      </c>
      <c r="J101" s="10" t="s">
        <v>87</v>
      </c>
      <c r="K101" s="10" t="s">
        <v>121</v>
      </c>
      <c r="L101" s="10">
        <v>13</v>
      </c>
      <c r="M101" s="10">
        <v>240</v>
      </c>
      <c r="N101" s="10">
        <v>139137</v>
      </c>
      <c r="O101" s="11">
        <v>37109</v>
      </c>
      <c r="P101" s="11">
        <v>26898</v>
      </c>
      <c r="Q101" s="10">
        <v>50731378334</v>
      </c>
      <c r="R101" s="10" t="s">
        <v>89</v>
      </c>
      <c r="S101" s="10">
        <v>22</v>
      </c>
      <c r="T101" s="10" t="s">
        <v>90</v>
      </c>
      <c r="U101" s="10" t="s">
        <v>91</v>
      </c>
      <c r="V101" s="10" t="s">
        <v>92</v>
      </c>
      <c r="W101" s="12">
        <f t="shared" si="43"/>
        <v>2079.8198485687794</v>
      </c>
      <c r="X101" s="12">
        <v>240</v>
      </c>
      <c r="Y101" s="12">
        <f>[1]REGRAS!$D$24</f>
        <v>2079.8198485687794</v>
      </c>
      <c r="Z101" s="12">
        <v>9</v>
      </c>
      <c r="AA101" s="12">
        <f t="shared" si="30"/>
        <v>187.18</v>
      </c>
      <c r="AB101" s="12">
        <v>21</v>
      </c>
      <c r="AC101" s="12">
        <f t="shared" si="44"/>
        <v>436.76</v>
      </c>
      <c r="AD101" s="12"/>
      <c r="AE101" s="12">
        <f t="shared" si="31"/>
        <v>0</v>
      </c>
      <c r="AF101" s="12"/>
      <c r="AG101" s="12">
        <f t="shared" si="32"/>
        <v>0</v>
      </c>
      <c r="AH101" s="12">
        <f>[1]REGRAS!$F$2*100</f>
        <v>100</v>
      </c>
      <c r="AI101" s="12">
        <f t="shared" si="33"/>
        <v>2079.8200000000002</v>
      </c>
      <c r="AJ101" s="12">
        <v>25</v>
      </c>
      <c r="AK101" s="12">
        <f t="shared" si="34"/>
        <v>519.95000000000005</v>
      </c>
      <c r="AL101" s="12">
        <f>[1]REGRAS!$F$1*100</f>
        <v>40</v>
      </c>
      <c r="AM101" s="12">
        <f t="shared" si="35"/>
        <v>831.93</v>
      </c>
      <c r="AN101" s="12">
        <f>[1]REGRAS!$F$4*100</f>
        <v>100</v>
      </c>
      <c r="AO101" s="12">
        <f t="shared" si="36"/>
        <v>2079.8200000000002</v>
      </c>
      <c r="AP101" s="12">
        <v>166</v>
      </c>
      <c r="AQ101" s="12">
        <f t="shared" si="37"/>
        <v>1136.45</v>
      </c>
      <c r="AR101" s="12">
        <v>0</v>
      </c>
      <c r="AS101" s="12">
        <f t="shared" si="38"/>
        <v>0</v>
      </c>
      <c r="AT101" s="12">
        <v>0</v>
      </c>
      <c r="AU101" s="12">
        <f t="shared" si="45"/>
        <v>0</v>
      </c>
      <c r="AV101" s="12">
        <v>0</v>
      </c>
      <c r="AW101" s="12">
        <f>IF([1]REGRAS!$P$2="SIM",ROUND(BS101/M101*1.25*AV101,2),0)</f>
        <v>0</v>
      </c>
      <c r="AX101" s="12">
        <f>IF([1]REGRAS!$P$1="SIM",'[1]JAN-REAJUSTE'!AX101,0)</f>
        <v>0</v>
      </c>
      <c r="AY101" s="12">
        <f>IF([1]REGRAS!$R$2="SIM",'[1]JAN-REAJUSTE'!AY101,0)</f>
        <v>0</v>
      </c>
      <c r="AZ101" s="12">
        <f>'[1]JAN-REAJUSTE'!AZ101</f>
        <v>0</v>
      </c>
      <c r="BA101" s="12">
        <f>'[1]JAN-REAJUSTE'!BA101</f>
        <v>0</v>
      </c>
      <c r="BB101" s="12">
        <f>'[1]JAN-REAJUSTE'!BB101</f>
        <v>0</v>
      </c>
      <c r="BC101" s="12">
        <f>'[1]JAN-REAJUSTE'!BC101</f>
        <v>0</v>
      </c>
      <c r="BD101" s="12">
        <f>'[1]JAN-REAJUSTE'!BD101</f>
        <v>0</v>
      </c>
      <c r="BE101" s="12">
        <f>'[1]JAN-REAJUSTE'!BE101</f>
        <v>0</v>
      </c>
      <c r="BF101" s="12">
        <f>'[1]JAN-REAJUSTE'!BF101</f>
        <v>0</v>
      </c>
      <c r="BG101" s="12">
        <f>'[1]JAN-REAJUSTE'!BG101</f>
        <v>0</v>
      </c>
      <c r="BH101" s="12">
        <f>'[1]JAN-REAJUSTE'!BH101</f>
        <v>0</v>
      </c>
      <c r="BI101" s="12">
        <f>IF([1]REGRAS!$R$1="SIM",'[1]JAN-REAJUSTE'!BI101,0)</f>
        <v>0</v>
      </c>
      <c r="BJ101" s="12">
        <f>'[1]JAN-REAJUSTE'!BJ101</f>
        <v>0</v>
      </c>
      <c r="BK101" s="12">
        <f>'[1]JAN-REAJUSTE'!BK101</f>
        <v>0</v>
      </c>
      <c r="BL101" s="12">
        <f>'[1]JAN-REAJUSTE'!BL101</f>
        <v>0</v>
      </c>
      <c r="BM101" s="12">
        <f>'[1]JAN-REAJUSTE'!BM101</f>
        <v>0</v>
      </c>
      <c r="BN101" s="12">
        <f>'[1]JAN-REAJUSTE'!BN101</f>
        <v>0</v>
      </c>
      <c r="BO101" s="12">
        <f>'[1]JAN-REAJUSTE'!BO101</f>
        <v>0</v>
      </c>
      <c r="BP101" s="12">
        <f>'[1]JAN-REAJUSTE'!BP101</f>
        <v>0</v>
      </c>
      <c r="BQ101" s="12">
        <v>0</v>
      </c>
      <c r="BR101" s="12">
        <f t="shared" si="39"/>
        <v>9351.7298485687807</v>
      </c>
      <c r="BS101" s="12">
        <f t="shared" si="42"/>
        <v>8215.2798485687799</v>
      </c>
      <c r="BT101" s="12">
        <f t="shared" si="46"/>
        <v>8215.2798485687799</v>
      </c>
      <c r="BU101" s="12">
        <f t="shared" si="47"/>
        <v>7383.3498485687805</v>
      </c>
      <c r="BV101" s="13">
        <f t="shared" si="48"/>
        <v>1033.6689787996295</v>
      </c>
      <c r="BW101" s="13">
        <f t="shared" si="49"/>
        <v>2067.337957599259</v>
      </c>
      <c r="BX101" s="13">
        <f t="shared" si="40"/>
        <v>8318.0608697691514</v>
      </c>
      <c r="BY101" s="14">
        <f t="shared" si="41"/>
        <v>1418.1067391865167</v>
      </c>
    </row>
    <row r="102" spans="1:77" x14ac:dyDescent="0.25">
      <c r="A102" s="9" t="s">
        <v>79</v>
      </c>
      <c r="B102" s="10">
        <v>5172801</v>
      </c>
      <c r="C102" s="10" t="s">
        <v>226</v>
      </c>
      <c r="D102" s="10" t="s">
        <v>81</v>
      </c>
      <c r="E102" s="10" t="s">
        <v>116</v>
      </c>
      <c r="F102" s="10" t="s">
        <v>83</v>
      </c>
      <c r="G102" s="10" t="s">
        <v>117</v>
      </c>
      <c r="H102" s="10" t="s">
        <v>85</v>
      </c>
      <c r="I102" s="10" t="s">
        <v>79</v>
      </c>
      <c r="J102" s="10" t="s">
        <v>87</v>
      </c>
      <c r="K102" s="10" t="s">
        <v>121</v>
      </c>
      <c r="L102" s="10">
        <v>13</v>
      </c>
      <c r="M102" s="10">
        <v>240</v>
      </c>
      <c r="N102" s="10">
        <v>139137</v>
      </c>
      <c r="O102" s="11">
        <v>37109</v>
      </c>
      <c r="P102" s="11">
        <v>25320</v>
      </c>
      <c r="Q102" s="10">
        <v>41898753334</v>
      </c>
      <c r="R102" s="10" t="s">
        <v>89</v>
      </c>
      <c r="S102" s="10">
        <v>22</v>
      </c>
      <c r="T102" s="10" t="s">
        <v>90</v>
      </c>
      <c r="U102" s="10" t="s">
        <v>128</v>
      </c>
      <c r="V102" s="10" t="s">
        <v>92</v>
      </c>
      <c r="W102" s="12">
        <f t="shared" si="43"/>
        <v>2079.8198485687794</v>
      </c>
      <c r="X102" s="12">
        <v>240</v>
      </c>
      <c r="Y102" s="12">
        <f>[1]REGRAS!$D$24</f>
        <v>2079.8198485687794</v>
      </c>
      <c r="Z102" s="12">
        <v>15</v>
      </c>
      <c r="AA102" s="12">
        <f t="shared" si="30"/>
        <v>311.97000000000003</v>
      </c>
      <c r="AB102" s="12">
        <v>21</v>
      </c>
      <c r="AC102" s="12">
        <f t="shared" si="44"/>
        <v>436.76</v>
      </c>
      <c r="AD102" s="12"/>
      <c r="AE102" s="12">
        <f t="shared" si="31"/>
        <v>0</v>
      </c>
      <c r="AF102" s="12"/>
      <c r="AG102" s="12">
        <f t="shared" si="32"/>
        <v>0</v>
      </c>
      <c r="AH102" s="12">
        <f>[1]REGRAS!$F$2*100</f>
        <v>100</v>
      </c>
      <c r="AI102" s="12">
        <f t="shared" si="33"/>
        <v>2079.8200000000002</v>
      </c>
      <c r="AJ102" s="12">
        <v>25</v>
      </c>
      <c r="AK102" s="12">
        <f t="shared" si="34"/>
        <v>519.95000000000005</v>
      </c>
      <c r="AL102" s="12">
        <f>[1]REGRAS!$F$1*100</f>
        <v>40</v>
      </c>
      <c r="AM102" s="12">
        <f t="shared" si="35"/>
        <v>831.93</v>
      </c>
      <c r="AN102" s="12">
        <f>[1]REGRAS!$F$4*100</f>
        <v>100</v>
      </c>
      <c r="AO102" s="12">
        <f t="shared" si="36"/>
        <v>2079.8200000000002</v>
      </c>
      <c r="AP102" s="12">
        <v>136</v>
      </c>
      <c r="AQ102" s="12">
        <f t="shared" si="37"/>
        <v>945.21</v>
      </c>
      <c r="AR102" s="12">
        <v>15</v>
      </c>
      <c r="AS102" s="12">
        <f t="shared" si="38"/>
        <v>781.88</v>
      </c>
      <c r="AT102" s="12">
        <v>0</v>
      </c>
      <c r="AU102" s="12">
        <f t="shared" si="45"/>
        <v>0</v>
      </c>
      <c r="AV102" s="12">
        <v>0</v>
      </c>
      <c r="AW102" s="12">
        <f>IF([1]REGRAS!$P$2="SIM",ROUND(BS102/M102*1.25*AV102,2),0)</f>
        <v>0</v>
      </c>
      <c r="AX102" s="12">
        <f>IF([1]REGRAS!$P$1="SIM",'[1]JAN-REAJUSTE'!AX102,0)</f>
        <v>0</v>
      </c>
      <c r="AY102" s="12">
        <f>IF([1]REGRAS!$R$2="SIM",'[1]JAN-REAJUSTE'!AY102,0)</f>
        <v>0</v>
      </c>
      <c r="AZ102" s="12">
        <f>'[1]JAN-REAJUSTE'!AZ102</f>
        <v>0</v>
      </c>
      <c r="BA102" s="12">
        <f>'[1]JAN-REAJUSTE'!BA102</f>
        <v>0</v>
      </c>
      <c r="BB102" s="12">
        <f>'[1]JAN-REAJUSTE'!BB102</f>
        <v>0</v>
      </c>
      <c r="BC102" s="12">
        <f>'[1]JAN-REAJUSTE'!BC102</f>
        <v>0</v>
      </c>
      <c r="BD102" s="12">
        <f>'[1]JAN-REAJUSTE'!BD102</f>
        <v>0</v>
      </c>
      <c r="BE102" s="12">
        <f>'[1]JAN-REAJUSTE'!BE102</f>
        <v>0</v>
      </c>
      <c r="BF102" s="12">
        <f>'[1]JAN-REAJUSTE'!BF102</f>
        <v>0</v>
      </c>
      <c r="BG102" s="12">
        <f>'[1]JAN-REAJUSTE'!BG102</f>
        <v>0</v>
      </c>
      <c r="BH102" s="12">
        <f>'[1]JAN-REAJUSTE'!BH102</f>
        <v>0</v>
      </c>
      <c r="BI102" s="12">
        <f>IF([1]REGRAS!$R$1="SIM",'[1]JAN-REAJUSTE'!BI102,0)</f>
        <v>21.232053000000001</v>
      </c>
      <c r="BJ102" s="12">
        <f>'[1]JAN-REAJUSTE'!BJ102</f>
        <v>0</v>
      </c>
      <c r="BK102" s="12">
        <f>'[1]JAN-REAJUSTE'!BK102</f>
        <v>0</v>
      </c>
      <c r="BL102" s="12">
        <f>'[1]JAN-REAJUSTE'!BL102</f>
        <v>0</v>
      </c>
      <c r="BM102" s="12">
        <f>'[1]JAN-REAJUSTE'!BM102</f>
        <v>0</v>
      </c>
      <c r="BN102" s="12">
        <f>'[1]JAN-REAJUSTE'!BN102</f>
        <v>0</v>
      </c>
      <c r="BO102" s="12">
        <f>'[1]JAN-REAJUSTE'!BO102</f>
        <v>0</v>
      </c>
      <c r="BP102" s="12">
        <f>'[1]JAN-REAJUSTE'!BP102</f>
        <v>0</v>
      </c>
      <c r="BQ102" s="12">
        <v>0</v>
      </c>
      <c r="BR102" s="12">
        <f t="shared" si="39"/>
        <v>10088.391901568779</v>
      </c>
      <c r="BS102" s="12">
        <f t="shared" si="42"/>
        <v>8340.0698485687808</v>
      </c>
      <c r="BT102" s="12">
        <f t="shared" si="46"/>
        <v>8340.0698485687808</v>
      </c>
      <c r="BU102" s="12">
        <f t="shared" si="47"/>
        <v>7529.3719015687802</v>
      </c>
      <c r="BV102" s="13">
        <f t="shared" si="48"/>
        <v>1054.1120662196292</v>
      </c>
      <c r="BW102" s="13">
        <f t="shared" si="49"/>
        <v>2108.2241324392585</v>
      </c>
      <c r="BX102" s="13">
        <f t="shared" si="40"/>
        <v>9034.2798353491489</v>
      </c>
      <c r="BY102" s="14">
        <f t="shared" si="41"/>
        <v>1615.0669547210159</v>
      </c>
    </row>
    <row r="103" spans="1:77" x14ac:dyDescent="0.25">
      <c r="A103" s="9" t="s">
        <v>79</v>
      </c>
      <c r="B103" s="10">
        <v>5173101</v>
      </c>
      <c r="C103" s="10" t="s">
        <v>227</v>
      </c>
      <c r="D103" s="10" t="s">
        <v>81</v>
      </c>
      <c r="E103" s="10" t="s">
        <v>116</v>
      </c>
      <c r="F103" s="10" t="s">
        <v>83</v>
      </c>
      <c r="G103" s="10" t="s">
        <v>117</v>
      </c>
      <c r="H103" s="10" t="s">
        <v>85</v>
      </c>
      <c r="I103" s="10" t="s">
        <v>79</v>
      </c>
      <c r="J103" s="10" t="s">
        <v>87</v>
      </c>
      <c r="K103" s="10" t="s">
        <v>121</v>
      </c>
      <c r="L103" s="10">
        <v>13</v>
      </c>
      <c r="M103" s="10">
        <v>240</v>
      </c>
      <c r="N103" s="10">
        <v>139137</v>
      </c>
      <c r="O103" s="11">
        <v>37109</v>
      </c>
      <c r="P103" s="11">
        <v>20190</v>
      </c>
      <c r="Q103" s="10">
        <v>19450141304</v>
      </c>
      <c r="R103" s="10" t="s">
        <v>89</v>
      </c>
      <c r="S103" s="10">
        <v>22</v>
      </c>
      <c r="T103" s="10" t="s">
        <v>90</v>
      </c>
      <c r="U103" s="10" t="s">
        <v>91</v>
      </c>
      <c r="V103" s="10" t="s">
        <v>92</v>
      </c>
      <c r="W103" s="12">
        <f t="shared" si="43"/>
        <v>2079.8198485687794</v>
      </c>
      <c r="X103" s="12">
        <v>240</v>
      </c>
      <c r="Y103" s="12">
        <f>[1]REGRAS!$D$24</f>
        <v>2079.8198485687794</v>
      </c>
      <c r="Z103" s="12">
        <v>10</v>
      </c>
      <c r="AA103" s="12">
        <f t="shared" si="30"/>
        <v>207.98</v>
      </c>
      <c r="AB103" s="12">
        <v>21</v>
      </c>
      <c r="AC103" s="12">
        <f t="shared" si="44"/>
        <v>436.76</v>
      </c>
      <c r="AD103" s="12"/>
      <c r="AE103" s="12">
        <f t="shared" si="31"/>
        <v>0</v>
      </c>
      <c r="AF103" s="12"/>
      <c r="AG103" s="12">
        <f t="shared" si="32"/>
        <v>0</v>
      </c>
      <c r="AH103" s="12">
        <f>[1]REGRAS!$F$2*100</f>
        <v>100</v>
      </c>
      <c r="AI103" s="12">
        <f t="shared" si="33"/>
        <v>2079.8200000000002</v>
      </c>
      <c r="AJ103" s="12">
        <v>25</v>
      </c>
      <c r="AK103" s="12">
        <f t="shared" si="34"/>
        <v>519.95000000000005</v>
      </c>
      <c r="AL103" s="12">
        <f>[1]REGRAS!$F$1*100</f>
        <v>40</v>
      </c>
      <c r="AM103" s="12">
        <f t="shared" si="35"/>
        <v>831.93</v>
      </c>
      <c r="AN103" s="12">
        <f>[1]REGRAS!$F$4*100</f>
        <v>100</v>
      </c>
      <c r="AO103" s="12">
        <f t="shared" si="36"/>
        <v>2079.8200000000002</v>
      </c>
      <c r="AP103" s="12">
        <v>0</v>
      </c>
      <c r="AQ103" s="12">
        <f t="shared" si="37"/>
        <v>0</v>
      </c>
      <c r="AR103" s="12">
        <v>0</v>
      </c>
      <c r="AS103" s="12">
        <f t="shared" si="38"/>
        <v>0</v>
      </c>
      <c r="AT103" s="12">
        <v>0</v>
      </c>
      <c r="AU103" s="12">
        <f t="shared" si="45"/>
        <v>0</v>
      </c>
      <c r="AV103" s="12">
        <v>0</v>
      </c>
      <c r="AW103" s="12">
        <f>IF([1]REGRAS!$P$2="SIM",ROUND(BS103/M103*1.25*AV103,2),0)</f>
        <v>0</v>
      </c>
      <c r="AX103" s="12">
        <f>IF([1]REGRAS!$P$1="SIM",'[1]JAN-REAJUSTE'!AX103,0)</f>
        <v>0</v>
      </c>
      <c r="AY103" s="12">
        <f>IF([1]REGRAS!$R$2="SIM",'[1]JAN-REAJUSTE'!AY103,0)</f>
        <v>0</v>
      </c>
      <c r="AZ103" s="12">
        <f>'[1]JAN-REAJUSTE'!AZ103</f>
        <v>0</v>
      </c>
      <c r="BA103" s="12">
        <f>'[1]JAN-REAJUSTE'!BA103</f>
        <v>0</v>
      </c>
      <c r="BB103" s="12">
        <f>'[1]JAN-REAJUSTE'!BB103</f>
        <v>0</v>
      </c>
      <c r="BC103" s="12">
        <f>'[1]JAN-REAJUSTE'!BC103</f>
        <v>0</v>
      </c>
      <c r="BD103" s="12">
        <f>'[1]JAN-REAJUSTE'!BD103</f>
        <v>0</v>
      </c>
      <c r="BE103" s="12">
        <f>'[1]JAN-REAJUSTE'!BE103</f>
        <v>0</v>
      </c>
      <c r="BF103" s="12">
        <f>'[1]JAN-REAJUSTE'!BF103</f>
        <v>0</v>
      </c>
      <c r="BG103" s="12">
        <f>'[1]JAN-REAJUSTE'!BG103</f>
        <v>0</v>
      </c>
      <c r="BH103" s="12">
        <f>'[1]JAN-REAJUSTE'!BH103</f>
        <v>0</v>
      </c>
      <c r="BI103" s="12">
        <f>IF([1]REGRAS!$R$1="SIM",'[1]JAN-REAJUSTE'!BI103,0)</f>
        <v>0</v>
      </c>
      <c r="BJ103" s="12">
        <f>'[1]JAN-REAJUSTE'!BJ103</f>
        <v>0</v>
      </c>
      <c r="BK103" s="12">
        <f>'[1]JAN-REAJUSTE'!BK103</f>
        <v>0</v>
      </c>
      <c r="BL103" s="12">
        <f>'[1]JAN-REAJUSTE'!BL103</f>
        <v>0</v>
      </c>
      <c r="BM103" s="12">
        <f>'[1]JAN-REAJUSTE'!BM103</f>
        <v>0</v>
      </c>
      <c r="BN103" s="12">
        <f>'[1]JAN-REAJUSTE'!BN103</f>
        <v>0</v>
      </c>
      <c r="BO103" s="12">
        <f>'[1]JAN-REAJUSTE'!BO103</f>
        <v>0</v>
      </c>
      <c r="BP103" s="12">
        <f>'[1]JAN-REAJUSTE'!BP103</f>
        <v>0</v>
      </c>
      <c r="BQ103" s="12">
        <f>BV103</f>
        <v>1036.5809787996293</v>
      </c>
      <c r="BR103" s="12">
        <f t="shared" si="39"/>
        <v>9272.6608273684069</v>
      </c>
      <c r="BS103" s="12">
        <f t="shared" si="42"/>
        <v>8236.0798485687792</v>
      </c>
      <c r="BT103" s="12">
        <f t="shared" si="46"/>
        <v>8236.0798485687792</v>
      </c>
      <c r="BU103" s="12">
        <f t="shared" si="47"/>
        <v>7404.1498485687798</v>
      </c>
      <c r="BV103" s="13">
        <f t="shared" si="48"/>
        <v>1036.5809787996293</v>
      </c>
      <c r="BW103" s="13">
        <f t="shared" si="49"/>
        <v>2073.1619575992586</v>
      </c>
      <c r="BX103" s="13">
        <f t="shared" si="40"/>
        <v>8236.0798485687774</v>
      </c>
      <c r="BY103" s="14">
        <f t="shared" si="41"/>
        <v>1395.5619583564139</v>
      </c>
    </row>
    <row r="104" spans="1:77" x14ac:dyDescent="0.25">
      <c r="A104" s="9" t="s">
        <v>79</v>
      </c>
      <c r="B104" s="10">
        <v>5173401</v>
      </c>
      <c r="C104" s="10" t="s">
        <v>228</v>
      </c>
      <c r="D104" s="10" t="s">
        <v>81</v>
      </c>
      <c r="E104" s="10" t="s">
        <v>116</v>
      </c>
      <c r="F104" s="10" t="s">
        <v>83</v>
      </c>
      <c r="G104" s="10" t="s">
        <v>117</v>
      </c>
      <c r="H104" s="10" t="s">
        <v>85</v>
      </c>
      <c r="I104" s="10" t="s">
        <v>79</v>
      </c>
      <c r="J104" s="10" t="s">
        <v>87</v>
      </c>
      <c r="K104" s="10" t="s">
        <v>121</v>
      </c>
      <c r="L104" s="10">
        <v>13</v>
      </c>
      <c r="M104" s="10">
        <v>240</v>
      </c>
      <c r="N104" s="10">
        <v>139137</v>
      </c>
      <c r="O104" s="11">
        <v>37109</v>
      </c>
      <c r="P104" s="11">
        <v>26281</v>
      </c>
      <c r="Q104" s="10">
        <v>46437967315</v>
      </c>
      <c r="R104" s="10" t="s">
        <v>89</v>
      </c>
      <c r="S104" s="10">
        <v>22</v>
      </c>
      <c r="T104" s="10" t="s">
        <v>97</v>
      </c>
      <c r="U104" s="10" t="s">
        <v>91</v>
      </c>
      <c r="V104" s="10" t="s">
        <v>92</v>
      </c>
      <c r="W104" s="12">
        <f t="shared" si="43"/>
        <v>2079.8198485687794</v>
      </c>
      <c r="X104" s="12">
        <v>240</v>
      </c>
      <c r="Y104" s="12">
        <f>[1]REGRAS!$D$24</f>
        <v>2079.8198485687794</v>
      </c>
      <c r="Z104" s="12">
        <v>10</v>
      </c>
      <c r="AA104" s="12">
        <f t="shared" si="30"/>
        <v>207.98</v>
      </c>
      <c r="AB104" s="12">
        <v>21</v>
      </c>
      <c r="AC104" s="12">
        <f t="shared" si="44"/>
        <v>436.76</v>
      </c>
      <c r="AD104" s="12"/>
      <c r="AE104" s="12">
        <f t="shared" si="31"/>
        <v>0</v>
      </c>
      <c r="AF104" s="12"/>
      <c r="AG104" s="12">
        <f t="shared" si="32"/>
        <v>0</v>
      </c>
      <c r="AH104" s="12">
        <f>[1]REGRAS!$F$2*100</f>
        <v>100</v>
      </c>
      <c r="AI104" s="12">
        <f t="shared" si="33"/>
        <v>2079.8200000000002</v>
      </c>
      <c r="AJ104" s="12">
        <v>25</v>
      </c>
      <c r="AK104" s="12">
        <f t="shared" si="34"/>
        <v>519.95000000000005</v>
      </c>
      <c r="AL104" s="12">
        <f>[1]REGRAS!$F$1*100</f>
        <v>40</v>
      </c>
      <c r="AM104" s="12">
        <f t="shared" si="35"/>
        <v>831.93</v>
      </c>
      <c r="AN104" s="12">
        <f>[1]REGRAS!$F$4*100</f>
        <v>100</v>
      </c>
      <c r="AO104" s="12">
        <f t="shared" si="36"/>
        <v>2079.8200000000002</v>
      </c>
      <c r="AP104" s="12">
        <v>143</v>
      </c>
      <c r="AQ104" s="12">
        <f t="shared" si="37"/>
        <v>981.47</v>
      </c>
      <c r="AR104" s="12">
        <v>31</v>
      </c>
      <c r="AS104" s="12">
        <f t="shared" si="38"/>
        <v>1595.74</v>
      </c>
      <c r="AT104" s="12">
        <v>20</v>
      </c>
      <c r="AU104" s="12">
        <f t="shared" si="45"/>
        <v>1235.4100000000001</v>
      </c>
      <c r="AV104" s="12">
        <v>0</v>
      </c>
      <c r="AW104" s="12">
        <f>IF([1]REGRAS!$P$2="SIM",ROUND(BS104/M104*1.25*AV104,2),0)</f>
        <v>0</v>
      </c>
      <c r="AX104" s="12">
        <f>IF([1]REGRAS!$P$1="SIM",'[1]JAN-REAJUSTE'!AX104,0)</f>
        <v>0</v>
      </c>
      <c r="AY104" s="12">
        <f>IF([1]REGRAS!$R$2="SIM",'[1]JAN-REAJUSTE'!AY104,0)</f>
        <v>0</v>
      </c>
      <c r="AZ104" s="12">
        <f>'[1]JAN-REAJUSTE'!AZ104</f>
        <v>0</v>
      </c>
      <c r="BA104" s="12">
        <f>'[1]JAN-REAJUSTE'!BA104</f>
        <v>0</v>
      </c>
      <c r="BB104" s="12">
        <f>'[1]JAN-REAJUSTE'!BB104</f>
        <v>0</v>
      </c>
      <c r="BC104" s="12">
        <f>'[1]JAN-REAJUSTE'!BC104</f>
        <v>0</v>
      </c>
      <c r="BD104" s="12">
        <f>'[1]JAN-REAJUSTE'!BD104</f>
        <v>0</v>
      </c>
      <c r="BE104" s="12">
        <f>'[1]JAN-REAJUSTE'!BE104</f>
        <v>0</v>
      </c>
      <c r="BF104" s="12">
        <f>'[1]JAN-REAJUSTE'!BF104</f>
        <v>0</v>
      </c>
      <c r="BG104" s="12">
        <f>'[1]JAN-REAJUSTE'!BG104</f>
        <v>0</v>
      </c>
      <c r="BH104" s="12">
        <f>'[1]JAN-REAJUSTE'!BH104</f>
        <v>0</v>
      </c>
      <c r="BI104" s="12">
        <f>IF([1]REGRAS!$R$1="SIM",'[1]JAN-REAJUSTE'!BI104,0)</f>
        <v>0</v>
      </c>
      <c r="BJ104" s="12">
        <f>'[1]JAN-REAJUSTE'!BJ104</f>
        <v>0</v>
      </c>
      <c r="BK104" s="12">
        <f>'[1]JAN-REAJUSTE'!BK104</f>
        <v>0</v>
      </c>
      <c r="BL104" s="12">
        <f>'[1]JAN-REAJUSTE'!BL104</f>
        <v>0</v>
      </c>
      <c r="BM104" s="12">
        <f>'[1]JAN-REAJUSTE'!BM104</f>
        <v>0</v>
      </c>
      <c r="BN104" s="12">
        <f>'[1]JAN-REAJUSTE'!BN104</f>
        <v>0</v>
      </c>
      <c r="BO104" s="12">
        <f>'[1]JAN-REAJUSTE'!BO104</f>
        <v>0</v>
      </c>
      <c r="BP104" s="12">
        <f>'[1]JAN-REAJUSTE'!BP104</f>
        <v>0</v>
      </c>
      <c r="BQ104" s="12">
        <v>0</v>
      </c>
      <c r="BR104" s="12">
        <f t="shared" si="39"/>
        <v>12048.69984856878</v>
      </c>
      <c r="BS104" s="12">
        <f t="shared" si="42"/>
        <v>8236.0798485687792</v>
      </c>
      <c r="BT104" s="12">
        <f t="shared" si="46"/>
        <v>8236.0798485687792</v>
      </c>
      <c r="BU104" s="12">
        <f t="shared" si="47"/>
        <v>7404.1498485687798</v>
      </c>
      <c r="BV104" s="13">
        <f t="shared" si="48"/>
        <v>1036.5809787996293</v>
      </c>
      <c r="BW104" s="13">
        <f t="shared" si="49"/>
        <v>2073.1619575992586</v>
      </c>
      <c r="BX104" s="13">
        <f t="shared" si="40"/>
        <v>11012.11886976915</v>
      </c>
      <c r="BY104" s="14">
        <f t="shared" si="41"/>
        <v>2158.9726891865166</v>
      </c>
    </row>
    <row r="105" spans="1:77" x14ac:dyDescent="0.25">
      <c r="A105" s="9" t="s">
        <v>79</v>
      </c>
      <c r="B105" s="10">
        <v>5173501</v>
      </c>
      <c r="C105" s="10" t="s">
        <v>229</v>
      </c>
      <c r="D105" s="10" t="s">
        <v>81</v>
      </c>
      <c r="E105" s="10" t="s">
        <v>116</v>
      </c>
      <c r="F105" s="10" t="s">
        <v>83</v>
      </c>
      <c r="G105" s="10" t="s">
        <v>117</v>
      </c>
      <c r="H105" s="10" t="s">
        <v>85</v>
      </c>
      <c r="I105" s="10" t="s">
        <v>79</v>
      </c>
      <c r="J105" s="10" t="s">
        <v>87</v>
      </c>
      <c r="K105" s="10" t="s">
        <v>147</v>
      </c>
      <c r="L105" s="10">
        <v>6</v>
      </c>
      <c r="M105" s="10">
        <v>180</v>
      </c>
      <c r="N105" s="10">
        <v>121130</v>
      </c>
      <c r="O105" s="11">
        <v>37109</v>
      </c>
      <c r="P105" s="11">
        <v>29219</v>
      </c>
      <c r="Q105" s="10">
        <v>63490897315</v>
      </c>
      <c r="R105" s="10" t="s">
        <v>89</v>
      </c>
      <c r="S105" s="10">
        <v>22</v>
      </c>
      <c r="T105" s="10" t="s">
        <v>90</v>
      </c>
      <c r="U105" s="10" t="s">
        <v>114</v>
      </c>
      <c r="V105" s="10" t="s">
        <v>92</v>
      </c>
      <c r="W105" s="12">
        <f t="shared" si="43"/>
        <v>1281.4672896221311</v>
      </c>
      <c r="X105" s="12">
        <v>180</v>
      </c>
      <c r="Y105" s="12">
        <f>[1]REGRAS!$B$17</f>
        <v>1281.4672896221311</v>
      </c>
      <c r="Z105" s="12">
        <v>10</v>
      </c>
      <c r="AA105" s="12">
        <f t="shared" si="30"/>
        <v>128.15</v>
      </c>
      <c r="AB105" s="12">
        <v>14</v>
      </c>
      <c r="AC105" s="12">
        <f t="shared" si="44"/>
        <v>179.41</v>
      </c>
      <c r="AD105" s="12"/>
      <c r="AE105" s="12">
        <f t="shared" si="31"/>
        <v>0</v>
      </c>
      <c r="AF105" s="12"/>
      <c r="AG105" s="12">
        <f t="shared" si="32"/>
        <v>0</v>
      </c>
      <c r="AH105" s="12">
        <f>[1]REGRAS!$F$2*100</f>
        <v>100</v>
      </c>
      <c r="AI105" s="12">
        <f t="shared" si="33"/>
        <v>1281.47</v>
      </c>
      <c r="AJ105" s="12">
        <v>25</v>
      </c>
      <c r="AK105" s="12">
        <f t="shared" si="34"/>
        <v>320.37</v>
      </c>
      <c r="AL105" s="12">
        <f>[1]REGRAS!$F$1*100</f>
        <v>40</v>
      </c>
      <c r="AM105" s="12">
        <f t="shared" si="35"/>
        <v>512.59</v>
      </c>
      <c r="AN105" s="12">
        <f>[1]REGRAS!$F$4*100</f>
        <v>100</v>
      </c>
      <c r="AO105" s="12">
        <f t="shared" si="36"/>
        <v>1281.47</v>
      </c>
      <c r="AP105" s="12">
        <v>0</v>
      </c>
      <c r="AQ105" s="12">
        <f t="shared" si="37"/>
        <v>0</v>
      </c>
      <c r="AR105" s="12">
        <v>0</v>
      </c>
      <c r="AS105" s="12">
        <f t="shared" si="38"/>
        <v>0</v>
      </c>
      <c r="AT105" s="12">
        <v>0</v>
      </c>
      <c r="AU105" s="12">
        <f t="shared" si="45"/>
        <v>0</v>
      </c>
      <c r="AV105" s="12">
        <v>0</v>
      </c>
      <c r="AW105" s="12">
        <f>IF([1]REGRAS!$P$2="SIM",ROUND(BS105/M105*1.25*AV105,2),0)</f>
        <v>0</v>
      </c>
      <c r="AX105" s="12">
        <f>IF([1]REGRAS!$P$1="SIM",'[1]JAN-REAJUSTE'!AX105,0)</f>
        <v>0</v>
      </c>
      <c r="AY105" s="12">
        <f>IF([1]REGRAS!$R$2="SIM",'[1]JAN-REAJUSTE'!AY105,0)</f>
        <v>0</v>
      </c>
      <c r="AZ105" s="12">
        <f>'[1]JAN-REAJUSTE'!AZ105</f>
        <v>0</v>
      </c>
      <c r="BA105" s="12">
        <f>'[1]JAN-REAJUSTE'!BA105</f>
        <v>0</v>
      </c>
      <c r="BB105" s="12">
        <f>'[1]JAN-REAJUSTE'!BB105</f>
        <v>0</v>
      </c>
      <c r="BC105" s="12">
        <f>'[1]JAN-REAJUSTE'!BC105</f>
        <v>0</v>
      </c>
      <c r="BD105" s="12">
        <f>'[1]JAN-REAJUSTE'!BD105</f>
        <v>0</v>
      </c>
      <c r="BE105" s="12">
        <f>'[1]JAN-REAJUSTE'!BE105</f>
        <v>0</v>
      </c>
      <c r="BF105" s="12">
        <f>'[1]JAN-REAJUSTE'!BF105</f>
        <v>0</v>
      </c>
      <c r="BG105" s="12">
        <f>'[1]JAN-REAJUSTE'!BG105</f>
        <v>0</v>
      </c>
      <c r="BH105" s="12">
        <f>'[1]JAN-REAJUSTE'!BH105</f>
        <v>0</v>
      </c>
      <c r="BI105" s="12">
        <f>IF([1]REGRAS!$R$1="SIM",'[1]JAN-REAJUSTE'!BI105,0)</f>
        <v>21.232053000000001</v>
      </c>
      <c r="BJ105" s="12">
        <f>'[1]JAN-REAJUSTE'!BJ105</f>
        <v>0</v>
      </c>
      <c r="BK105" s="12">
        <f>'[1]JAN-REAJUSTE'!BK105</f>
        <v>0</v>
      </c>
      <c r="BL105" s="12">
        <f>'[1]JAN-REAJUSTE'!BL105</f>
        <v>0</v>
      </c>
      <c r="BM105" s="12">
        <f>'[1]JAN-REAJUSTE'!BM105</f>
        <v>0</v>
      </c>
      <c r="BN105" s="12">
        <f>'[1]JAN-REAJUSTE'!BN105</f>
        <v>0</v>
      </c>
      <c r="BO105" s="12">
        <f>'[1]JAN-REAJUSTE'!BO105</f>
        <v>0</v>
      </c>
      <c r="BP105" s="12">
        <f>'[1]JAN-REAJUSTE'!BP105</f>
        <v>0</v>
      </c>
      <c r="BQ105" s="12">
        <v>0</v>
      </c>
      <c r="BR105" s="12">
        <f t="shared" si="39"/>
        <v>5006.1593426221307</v>
      </c>
      <c r="BS105" s="12">
        <f t="shared" si="42"/>
        <v>4984.927289622131</v>
      </c>
      <c r="BT105" s="12">
        <f t="shared" si="46"/>
        <v>4984.927289622131</v>
      </c>
      <c r="BU105" s="12">
        <f>SUM(AW105:BI105)+AI105+AG105+AE105+Y105+AO105+AK105+AC105+AA105+AM105</f>
        <v>5006.1593426221307</v>
      </c>
      <c r="BV105" s="13">
        <f>IF(BU105&gt;$CF$1,(BU105-$CF$1)*0.14,0)</f>
        <v>358.98230796709834</v>
      </c>
      <c r="BW105" s="13">
        <f>IF(BU105&gt;$CF$1,(BU105-$CF$1)*0.28,0)</f>
        <v>717.96461593419667</v>
      </c>
      <c r="BX105" s="13">
        <f t="shared" si="40"/>
        <v>4647.177034655032</v>
      </c>
      <c r="BY105" s="14">
        <f t="shared" si="41"/>
        <v>409.48483279738218</v>
      </c>
    </row>
    <row r="106" spans="1:77" x14ac:dyDescent="0.25">
      <c r="A106" s="9" t="s">
        <v>79</v>
      </c>
      <c r="B106" s="10">
        <v>5173701</v>
      </c>
      <c r="C106" s="10" t="s">
        <v>230</v>
      </c>
      <c r="D106" s="10" t="s">
        <v>81</v>
      </c>
      <c r="E106" s="10" t="s">
        <v>116</v>
      </c>
      <c r="F106" s="10" t="s">
        <v>83</v>
      </c>
      <c r="G106" s="10" t="s">
        <v>117</v>
      </c>
      <c r="H106" s="10" t="s">
        <v>85</v>
      </c>
      <c r="I106" s="10" t="s">
        <v>79</v>
      </c>
      <c r="J106" s="10" t="s">
        <v>87</v>
      </c>
      <c r="K106" s="10" t="s">
        <v>121</v>
      </c>
      <c r="L106" s="10">
        <v>13</v>
      </c>
      <c r="M106" s="10">
        <v>240</v>
      </c>
      <c r="N106" s="10">
        <v>139137</v>
      </c>
      <c r="O106" s="11">
        <v>37109</v>
      </c>
      <c r="P106" s="11">
        <v>20006</v>
      </c>
      <c r="Q106" s="10">
        <v>11316900363</v>
      </c>
      <c r="R106" s="10" t="s">
        <v>89</v>
      </c>
      <c r="S106" s="10">
        <v>22</v>
      </c>
      <c r="T106" s="10" t="s">
        <v>97</v>
      </c>
      <c r="U106" s="10" t="s">
        <v>128</v>
      </c>
      <c r="V106" s="10" t="s">
        <v>92</v>
      </c>
      <c r="W106" s="12">
        <f t="shared" si="43"/>
        <v>2079.8198485687794</v>
      </c>
      <c r="X106" s="12">
        <v>240</v>
      </c>
      <c r="Y106" s="12">
        <f>[1]REGRAS!$D$24</f>
        <v>2079.8198485687794</v>
      </c>
      <c r="Z106" s="12">
        <v>15</v>
      </c>
      <c r="AA106" s="12">
        <f t="shared" si="30"/>
        <v>311.97000000000003</v>
      </c>
      <c r="AB106" s="12">
        <v>21</v>
      </c>
      <c r="AC106" s="12">
        <f t="shared" si="44"/>
        <v>436.76</v>
      </c>
      <c r="AD106" s="12"/>
      <c r="AE106" s="12">
        <f t="shared" si="31"/>
        <v>0</v>
      </c>
      <c r="AF106" s="12"/>
      <c r="AG106" s="12">
        <f t="shared" si="32"/>
        <v>0</v>
      </c>
      <c r="AH106" s="12">
        <f>[1]REGRAS!$F$2*100</f>
        <v>100</v>
      </c>
      <c r="AI106" s="12">
        <f t="shared" si="33"/>
        <v>2079.8200000000002</v>
      </c>
      <c r="AJ106" s="12">
        <v>30</v>
      </c>
      <c r="AK106" s="12">
        <f t="shared" si="34"/>
        <v>623.95000000000005</v>
      </c>
      <c r="AL106" s="12">
        <f>[1]REGRAS!$F$1*100</f>
        <v>40</v>
      </c>
      <c r="AM106" s="12">
        <f t="shared" si="35"/>
        <v>831.93</v>
      </c>
      <c r="AN106" s="12">
        <f>[1]REGRAS!$F$4*100</f>
        <v>100</v>
      </c>
      <c r="AO106" s="12">
        <f t="shared" si="36"/>
        <v>2079.8200000000002</v>
      </c>
      <c r="AP106" s="12">
        <v>147</v>
      </c>
      <c r="AQ106" s="12">
        <f t="shared" si="37"/>
        <v>1034.4000000000001</v>
      </c>
      <c r="AR106" s="12">
        <v>0</v>
      </c>
      <c r="AS106" s="12">
        <f t="shared" si="38"/>
        <v>0</v>
      </c>
      <c r="AT106" s="12">
        <v>0</v>
      </c>
      <c r="AU106" s="12">
        <f t="shared" si="45"/>
        <v>0</v>
      </c>
      <c r="AV106" s="12">
        <v>0</v>
      </c>
      <c r="AW106" s="12">
        <f>IF([1]REGRAS!$P$2="SIM",ROUND(BS106/M106*1.25*AV106,2),0)</f>
        <v>0</v>
      </c>
      <c r="AX106" s="12">
        <f>IF([1]REGRAS!$P$1="SIM",'[1]JAN-REAJUSTE'!AX106,0)</f>
        <v>0</v>
      </c>
      <c r="AY106" s="12">
        <f>IF([1]REGRAS!$R$2="SIM",'[1]JAN-REAJUSTE'!AY106,0)</f>
        <v>0</v>
      </c>
      <c r="AZ106" s="12">
        <f>'[1]JAN-REAJUSTE'!AZ106</f>
        <v>0</v>
      </c>
      <c r="BA106" s="12">
        <f>'[1]JAN-REAJUSTE'!BA106</f>
        <v>0</v>
      </c>
      <c r="BB106" s="12">
        <f>'[1]JAN-REAJUSTE'!BB106</f>
        <v>0</v>
      </c>
      <c r="BC106" s="12">
        <f>'[1]JAN-REAJUSTE'!BC106</f>
        <v>0</v>
      </c>
      <c r="BD106" s="12">
        <f>'[1]JAN-REAJUSTE'!BD106</f>
        <v>0</v>
      </c>
      <c r="BE106" s="12">
        <f>'[1]JAN-REAJUSTE'!BE106</f>
        <v>0</v>
      </c>
      <c r="BF106" s="12">
        <f>'[1]JAN-REAJUSTE'!BF106</f>
        <v>0</v>
      </c>
      <c r="BG106" s="12">
        <f>'[1]JAN-REAJUSTE'!BG106</f>
        <v>0</v>
      </c>
      <c r="BH106" s="12">
        <f>'[1]JAN-REAJUSTE'!BH106</f>
        <v>0</v>
      </c>
      <c r="BI106" s="12">
        <f>IF([1]REGRAS!$R$1="SIM",'[1]JAN-REAJUSTE'!BI106,0)</f>
        <v>21.232053000000001</v>
      </c>
      <c r="BJ106" s="12">
        <f>'[1]JAN-REAJUSTE'!BJ106</f>
        <v>0</v>
      </c>
      <c r="BK106" s="12">
        <f>'[1]JAN-REAJUSTE'!BK106</f>
        <v>0</v>
      </c>
      <c r="BL106" s="12">
        <f>'[1]JAN-REAJUSTE'!BL106</f>
        <v>0</v>
      </c>
      <c r="BM106" s="12">
        <f>'[1]JAN-REAJUSTE'!BM106</f>
        <v>0</v>
      </c>
      <c r="BN106" s="12">
        <f>'[1]JAN-REAJUSTE'!BN106</f>
        <v>0</v>
      </c>
      <c r="BO106" s="12">
        <f>'[1]JAN-REAJUSTE'!BO106</f>
        <v>0</v>
      </c>
      <c r="BP106" s="12">
        <f>'[1]JAN-REAJUSTE'!BP106</f>
        <v>0</v>
      </c>
      <c r="BQ106" s="12">
        <f>BV106</f>
        <v>1068.6720662196294</v>
      </c>
      <c r="BR106" s="12">
        <f t="shared" si="39"/>
        <v>10568.373967788408</v>
      </c>
      <c r="BS106" s="12">
        <f t="shared" si="42"/>
        <v>8444.0698485687808</v>
      </c>
      <c r="BT106" s="12">
        <f t="shared" si="46"/>
        <v>8444.0698485687808</v>
      </c>
      <c r="BU106" s="12">
        <f t="shared" ref="BU106:BU113" si="50">SUM(AW106:BI106)+AI106+AG106+AE106+Y106+AO106+AK106+AC106+AA106</f>
        <v>7633.3719015687802</v>
      </c>
      <c r="BV106" s="13">
        <f t="shared" ref="BV106:BV113" si="51">BU106*0.14</f>
        <v>1068.6720662196294</v>
      </c>
      <c r="BW106" s="13">
        <f t="shared" ref="BW106:BW113" si="52">BU106*0.28</f>
        <v>2137.3441324392588</v>
      </c>
      <c r="BX106" s="13">
        <f t="shared" si="40"/>
        <v>9499.7019015687783</v>
      </c>
      <c r="BY106" s="14">
        <f t="shared" si="41"/>
        <v>1743.0580229314141</v>
      </c>
    </row>
    <row r="107" spans="1:77" x14ac:dyDescent="0.25">
      <c r="A107" s="9" t="s">
        <v>79</v>
      </c>
      <c r="B107" s="10">
        <v>5173801</v>
      </c>
      <c r="C107" s="10" t="s">
        <v>231</v>
      </c>
      <c r="D107" s="10" t="s">
        <v>81</v>
      </c>
      <c r="E107" s="10" t="s">
        <v>116</v>
      </c>
      <c r="F107" s="10" t="s">
        <v>83</v>
      </c>
      <c r="G107" s="10" t="s">
        <v>117</v>
      </c>
      <c r="H107" s="10" t="s">
        <v>85</v>
      </c>
      <c r="I107" s="10" t="s">
        <v>79</v>
      </c>
      <c r="J107" s="10" t="s">
        <v>87</v>
      </c>
      <c r="K107" s="10" t="s">
        <v>121</v>
      </c>
      <c r="L107" s="10">
        <v>13</v>
      </c>
      <c r="M107" s="10">
        <v>240</v>
      </c>
      <c r="N107" s="10">
        <v>139137</v>
      </c>
      <c r="O107" s="11">
        <v>37109</v>
      </c>
      <c r="P107" s="11">
        <v>28043</v>
      </c>
      <c r="Q107" s="10">
        <v>58513280372</v>
      </c>
      <c r="R107" s="10" t="s">
        <v>89</v>
      </c>
      <c r="S107" s="10">
        <v>22</v>
      </c>
      <c r="T107" s="10" t="s">
        <v>97</v>
      </c>
      <c r="U107" s="10" t="s">
        <v>91</v>
      </c>
      <c r="V107" s="10" t="s">
        <v>92</v>
      </c>
      <c r="W107" s="12">
        <f t="shared" si="43"/>
        <v>2079.8198485687794</v>
      </c>
      <c r="X107" s="12">
        <v>240</v>
      </c>
      <c r="Y107" s="12">
        <f>[1]REGRAS!$D$24</f>
        <v>2079.8198485687794</v>
      </c>
      <c r="Z107" s="12">
        <v>0</v>
      </c>
      <c r="AA107" s="12">
        <f t="shared" si="30"/>
        <v>0</v>
      </c>
      <c r="AB107" s="12">
        <v>21</v>
      </c>
      <c r="AC107" s="12">
        <f t="shared" si="44"/>
        <v>436.76</v>
      </c>
      <c r="AD107" s="12"/>
      <c r="AE107" s="12">
        <f t="shared" si="31"/>
        <v>0</v>
      </c>
      <c r="AF107" s="12"/>
      <c r="AG107" s="12">
        <f t="shared" si="32"/>
        <v>0</v>
      </c>
      <c r="AH107" s="12">
        <f>[1]REGRAS!$F$2*100</f>
        <v>100</v>
      </c>
      <c r="AI107" s="12">
        <f t="shared" si="33"/>
        <v>2079.8200000000002</v>
      </c>
      <c r="AJ107" s="12">
        <v>30</v>
      </c>
      <c r="AK107" s="12">
        <f t="shared" si="34"/>
        <v>623.95000000000005</v>
      </c>
      <c r="AL107" s="12">
        <f>[1]REGRAS!$F$1*100</f>
        <v>40</v>
      </c>
      <c r="AM107" s="12">
        <f t="shared" si="35"/>
        <v>831.93</v>
      </c>
      <c r="AN107" s="12">
        <f>[1]REGRAS!$F$4*100</f>
        <v>100</v>
      </c>
      <c r="AO107" s="12">
        <f t="shared" si="36"/>
        <v>2079.8200000000002</v>
      </c>
      <c r="AP107" s="12">
        <v>45</v>
      </c>
      <c r="AQ107" s="12">
        <f t="shared" si="37"/>
        <v>304.95</v>
      </c>
      <c r="AR107" s="12">
        <v>0</v>
      </c>
      <c r="AS107" s="12">
        <f t="shared" si="38"/>
        <v>0</v>
      </c>
      <c r="AT107" s="12">
        <v>0</v>
      </c>
      <c r="AU107" s="12">
        <f t="shared" si="45"/>
        <v>0</v>
      </c>
      <c r="AV107" s="12">
        <v>0</v>
      </c>
      <c r="AW107" s="12">
        <f>IF([1]REGRAS!$P$2="SIM",ROUND(BS107/M107*1.25*AV107,2),0)</f>
        <v>0</v>
      </c>
      <c r="AX107" s="12">
        <f>IF([1]REGRAS!$P$1="SIM",'[1]JAN-REAJUSTE'!AX107,0)</f>
        <v>0</v>
      </c>
      <c r="AY107" s="12">
        <f>IF([1]REGRAS!$R$2="SIM",'[1]JAN-REAJUSTE'!AY107,0)</f>
        <v>0</v>
      </c>
      <c r="AZ107" s="12">
        <f>'[1]JAN-REAJUSTE'!AZ107</f>
        <v>0</v>
      </c>
      <c r="BA107" s="12">
        <f>'[1]JAN-REAJUSTE'!BA107</f>
        <v>0</v>
      </c>
      <c r="BB107" s="12">
        <f>'[1]JAN-REAJUSTE'!BB107</f>
        <v>0</v>
      </c>
      <c r="BC107" s="12">
        <f>'[1]JAN-REAJUSTE'!BC107</f>
        <v>0</v>
      </c>
      <c r="BD107" s="12">
        <f>'[1]JAN-REAJUSTE'!BD107</f>
        <v>0</v>
      </c>
      <c r="BE107" s="12">
        <f>'[1]JAN-REAJUSTE'!BE107</f>
        <v>0</v>
      </c>
      <c r="BF107" s="12">
        <f>'[1]JAN-REAJUSTE'!BF107</f>
        <v>0</v>
      </c>
      <c r="BG107" s="12">
        <f>'[1]JAN-REAJUSTE'!BG107</f>
        <v>0</v>
      </c>
      <c r="BH107" s="12">
        <f>'[1]JAN-REAJUSTE'!BH107</f>
        <v>0</v>
      </c>
      <c r="BI107" s="12">
        <f>IF([1]REGRAS!$R$1="SIM",'[1]JAN-REAJUSTE'!BI107,0)</f>
        <v>21.232053000000001</v>
      </c>
      <c r="BJ107" s="12">
        <f>'[1]JAN-REAJUSTE'!BJ107</f>
        <v>0</v>
      </c>
      <c r="BK107" s="12">
        <f>'[1]JAN-REAJUSTE'!BK107</f>
        <v>0</v>
      </c>
      <c r="BL107" s="12">
        <f>'[1]JAN-REAJUSTE'!BL107</f>
        <v>0</v>
      </c>
      <c r="BM107" s="12">
        <f>'[1]JAN-REAJUSTE'!BM107</f>
        <v>0</v>
      </c>
      <c r="BN107" s="12">
        <f>'[1]JAN-REAJUSTE'!BN107</f>
        <v>0</v>
      </c>
      <c r="BO107" s="12">
        <f>'[1]JAN-REAJUSTE'!BO107</f>
        <v>0</v>
      </c>
      <c r="BP107" s="12">
        <f>'[1]JAN-REAJUSTE'!BP107</f>
        <v>0</v>
      </c>
      <c r="BQ107" s="12">
        <v>0</v>
      </c>
      <c r="BR107" s="12">
        <f t="shared" si="39"/>
        <v>8458.2819015687801</v>
      </c>
      <c r="BS107" s="12">
        <f t="shared" si="42"/>
        <v>8132.0998485687805</v>
      </c>
      <c r="BT107" s="12">
        <f t="shared" si="46"/>
        <v>8132.0998485687805</v>
      </c>
      <c r="BU107" s="12">
        <f t="shared" si="50"/>
        <v>7321.40190156878</v>
      </c>
      <c r="BV107" s="13">
        <f t="shared" si="51"/>
        <v>1024.9962662196292</v>
      </c>
      <c r="BW107" s="13">
        <f t="shared" si="52"/>
        <v>2049.9925324392584</v>
      </c>
      <c r="BX107" s="13">
        <f t="shared" si="40"/>
        <v>7433.2856353491507</v>
      </c>
      <c r="BY107" s="14">
        <f t="shared" si="41"/>
        <v>1174.7935497210165</v>
      </c>
    </row>
    <row r="108" spans="1:77" x14ac:dyDescent="0.25">
      <c r="A108" s="9" t="s">
        <v>79</v>
      </c>
      <c r="B108" s="10">
        <v>5174001</v>
      </c>
      <c r="C108" s="10" t="s">
        <v>232</v>
      </c>
      <c r="D108" s="10" t="s">
        <v>81</v>
      </c>
      <c r="E108" s="10" t="s">
        <v>116</v>
      </c>
      <c r="F108" s="10" t="s">
        <v>83</v>
      </c>
      <c r="G108" s="10" t="s">
        <v>117</v>
      </c>
      <c r="H108" s="10" t="s">
        <v>85</v>
      </c>
      <c r="I108" s="10" t="s">
        <v>79</v>
      </c>
      <c r="J108" s="10" t="s">
        <v>87</v>
      </c>
      <c r="K108" s="10" t="s">
        <v>121</v>
      </c>
      <c r="L108" s="10">
        <v>13</v>
      </c>
      <c r="M108" s="10">
        <v>240</v>
      </c>
      <c r="N108" s="10">
        <v>139137</v>
      </c>
      <c r="O108" s="11">
        <v>37109</v>
      </c>
      <c r="P108" s="11">
        <v>24562</v>
      </c>
      <c r="Q108" s="10">
        <v>28757238391</v>
      </c>
      <c r="R108" s="10" t="s">
        <v>89</v>
      </c>
      <c r="S108" s="10">
        <v>22</v>
      </c>
      <c r="T108" s="10" t="s">
        <v>97</v>
      </c>
      <c r="U108" s="10" t="s">
        <v>91</v>
      </c>
      <c r="V108" s="10" t="s">
        <v>92</v>
      </c>
      <c r="W108" s="12">
        <f t="shared" si="43"/>
        <v>2079.8198485687794</v>
      </c>
      <c r="X108" s="12">
        <v>240</v>
      </c>
      <c r="Y108" s="12">
        <f>[1]REGRAS!$D$24</f>
        <v>2079.8198485687794</v>
      </c>
      <c r="Z108" s="12">
        <v>35</v>
      </c>
      <c r="AA108" s="12">
        <f t="shared" si="30"/>
        <v>727.94</v>
      </c>
      <c r="AB108" s="12">
        <v>21</v>
      </c>
      <c r="AC108" s="12">
        <f t="shared" si="44"/>
        <v>436.76</v>
      </c>
      <c r="AD108" s="12"/>
      <c r="AE108" s="12">
        <f t="shared" si="31"/>
        <v>0</v>
      </c>
      <c r="AF108" s="12"/>
      <c r="AG108" s="12">
        <f t="shared" si="32"/>
        <v>0</v>
      </c>
      <c r="AH108" s="12">
        <f>[1]REGRAS!$F$2*100</f>
        <v>100</v>
      </c>
      <c r="AI108" s="12">
        <f t="shared" si="33"/>
        <v>2079.8200000000002</v>
      </c>
      <c r="AJ108" s="12">
        <v>60</v>
      </c>
      <c r="AK108" s="12">
        <f t="shared" si="34"/>
        <v>1247.8900000000001</v>
      </c>
      <c r="AL108" s="12">
        <f>[1]REGRAS!$F$1*100</f>
        <v>40</v>
      </c>
      <c r="AM108" s="12">
        <f t="shared" si="35"/>
        <v>831.93</v>
      </c>
      <c r="AN108" s="12">
        <f>[1]REGRAS!$F$4*100</f>
        <v>100</v>
      </c>
      <c r="AO108" s="12">
        <f t="shared" si="36"/>
        <v>2079.8200000000002</v>
      </c>
      <c r="AP108" s="12">
        <v>47</v>
      </c>
      <c r="AQ108" s="12">
        <f t="shared" si="37"/>
        <v>371.46</v>
      </c>
      <c r="AR108" s="12">
        <v>36</v>
      </c>
      <c r="AS108" s="12">
        <f t="shared" si="38"/>
        <v>2133.9</v>
      </c>
      <c r="AT108" s="12">
        <v>16</v>
      </c>
      <c r="AU108" s="12">
        <f t="shared" si="45"/>
        <v>1138.08</v>
      </c>
      <c r="AV108" s="12">
        <v>0</v>
      </c>
      <c r="AW108" s="12">
        <f>IF([1]REGRAS!$P$2="SIM",ROUND(BS108/M108*1.25*AV108,2),0)</f>
        <v>0</v>
      </c>
      <c r="AX108" s="12">
        <f>IF([1]REGRAS!$P$1="SIM",'[1]JAN-REAJUSTE'!AX108,0)</f>
        <v>0</v>
      </c>
      <c r="AY108" s="12">
        <f>IF([1]REGRAS!$R$2="SIM",'[1]JAN-REAJUSTE'!AY108,0)</f>
        <v>0</v>
      </c>
      <c r="AZ108" s="12">
        <f>'[1]JAN-REAJUSTE'!AZ108</f>
        <v>0</v>
      </c>
      <c r="BA108" s="12">
        <f>'[1]JAN-REAJUSTE'!BA108</f>
        <v>0</v>
      </c>
      <c r="BB108" s="12">
        <f>'[1]JAN-REAJUSTE'!BB108</f>
        <v>0</v>
      </c>
      <c r="BC108" s="12">
        <f>'[1]JAN-REAJUSTE'!BC108</f>
        <v>0</v>
      </c>
      <c r="BD108" s="12">
        <f>'[1]JAN-REAJUSTE'!BD108</f>
        <v>0</v>
      </c>
      <c r="BE108" s="12">
        <f>'[1]JAN-REAJUSTE'!BE108</f>
        <v>0</v>
      </c>
      <c r="BF108" s="12">
        <f>'[1]JAN-REAJUSTE'!BF108</f>
        <v>0</v>
      </c>
      <c r="BG108" s="12">
        <f>'[1]JAN-REAJUSTE'!BG108</f>
        <v>0</v>
      </c>
      <c r="BH108" s="12">
        <f>'[1]JAN-REAJUSTE'!BH108</f>
        <v>0</v>
      </c>
      <c r="BI108" s="12">
        <f>IF([1]REGRAS!$R$1="SIM",'[1]JAN-REAJUSTE'!BI108,0)</f>
        <v>0</v>
      </c>
      <c r="BJ108" s="12">
        <f>'[1]JAN-REAJUSTE'!BJ108</f>
        <v>0</v>
      </c>
      <c r="BK108" s="12">
        <f>'[1]JAN-REAJUSTE'!BK108</f>
        <v>0</v>
      </c>
      <c r="BL108" s="12">
        <f>'[1]JAN-REAJUSTE'!BL108</f>
        <v>0</v>
      </c>
      <c r="BM108" s="12">
        <f>'[1]JAN-REAJUSTE'!BM108</f>
        <v>0</v>
      </c>
      <c r="BN108" s="12">
        <f>'[1]JAN-REAJUSTE'!BN108</f>
        <v>0</v>
      </c>
      <c r="BO108" s="12">
        <f>'[1]JAN-REAJUSTE'!BO108</f>
        <v>0</v>
      </c>
      <c r="BP108" s="12">
        <f>'[1]JAN-REAJUSTE'!BP108</f>
        <v>0</v>
      </c>
      <c r="BQ108" s="12">
        <v>0</v>
      </c>
      <c r="BR108" s="12">
        <f t="shared" si="39"/>
        <v>13127.419848568779</v>
      </c>
      <c r="BS108" s="12">
        <f t="shared" si="42"/>
        <v>9483.9798485687807</v>
      </c>
      <c r="BT108" s="12">
        <f t="shared" si="46"/>
        <v>9483.9798485687807</v>
      </c>
      <c r="BU108" s="12">
        <f t="shared" si="50"/>
        <v>8652.0498485687804</v>
      </c>
      <c r="BV108" s="13">
        <f t="shared" si="51"/>
        <v>1211.2869787996294</v>
      </c>
      <c r="BW108" s="13">
        <f t="shared" si="52"/>
        <v>2422.5739575992588</v>
      </c>
      <c r="BX108" s="13">
        <f t="shared" si="40"/>
        <v>11916.13286976915</v>
      </c>
      <c r="BY108" s="14">
        <f t="shared" si="41"/>
        <v>2407.5765391865161</v>
      </c>
    </row>
    <row r="109" spans="1:77" x14ac:dyDescent="0.25">
      <c r="A109" s="9" t="s">
        <v>79</v>
      </c>
      <c r="B109" s="10">
        <v>5174101</v>
      </c>
      <c r="C109" s="10" t="s">
        <v>233</v>
      </c>
      <c r="D109" s="10" t="s">
        <v>81</v>
      </c>
      <c r="E109" s="10" t="s">
        <v>116</v>
      </c>
      <c r="F109" s="10" t="s">
        <v>83</v>
      </c>
      <c r="G109" s="10" t="s">
        <v>117</v>
      </c>
      <c r="H109" s="10" t="s">
        <v>85</v>
      </c>
      <c r="I109" s="10" t="s">
        <v>79</v>
      </c>
      <c r="J109" s="10" t="s">
        <v>87</v>
      </c>
      <c r="K109" s="10" t="s">
        <v>121</v>
      </c>
      <c r="L109" s="10">
        <v>13</v>
      </c>
      <c r="M109" s="10">
        <v>240</v>
      </c>
      <c r="N109" s="10">
        <v>139137</v>
      </c>
      <c r="O109" s="11">
        <v>37109</v>
      </c>
      <c r="P109" s="11">
        <v>27218</v>
      </c>
      <c r="Q109" s="10">
        <v>72200766300</v>
      </c>
      <c r="R109" s="10" t="s">
        <v>89</v>
      </c>
      <c r="S109" s="10">
        <v>22</v>
      </c>
      <c r="T109" s="10" t="s">
        <v>90</v>
      </c>
      <c r="U109" s="10" t="s">
        <v>91</v>
      </c>
      <c r="V109" s="10" t="s">
        <v>92</v>
      </c>
      <c r="W109" s="12">
        <f t="shared" si="43"/>
        <v>2079.8198485687794</v>
      </c>
      <c r="X109" s="12">
        <v>240</v>
      </c>
      <c r="Y109" s="12">
        <f>[1]REGRAS!$D$24</f>
        <v>2079.8198485687794</v>
      </c>
      <c r="Z109" s="12">
        <v>8</v>
      </c>
      <c r="AA109" s="12">
        <f t="shared" si="30"/>
        <v>166.39</v>
      </c>
      <c r="AB109" s="12">
        <v>21</v>
      </c>
      <c r="AC109" s="12">
        <f t="shared" si="44"/>
        <v>436.76</v>
      </c>
      <c r="AD109" s="12"/>
      <c r="AE109" s="12">
        <f t="shared" si="31"/>
        <v>0</v>
      </c>
      <c r="AF109" s="12"/>
      <c r="AG109" s="12">
        <f t="shared" si="32"/>
        <v>0</v>
      </c>
      <c r="AH109" s="12">
        <f>[1]REGRAS!$F$2*100</f>
        <v>100</v>
      </c>
      <c r="AI109" s="12">
        <f t="shared" si="33"/>
        <v>2079.8200000000002</v>
      </c>
      <c r="AJ109" s="12">
        <v>70</v>
      </c>
      <c r="AK109" s="12">
        <f t="shared" si="34"/>
        <v>1455.87</v>
      </c>
      <c r="AL109" s="12">
        <f>[1]REGRAS!$F$1*100</f>
        <v>40</v>
      </c>
      <c r="AM109" s="12">
        <f t="shared" si="35"/>
        <v>831.93</v>
      </c>
      <c r="AN109" s="12">
        <f>[1]REGRAS!$F$4*100</f>
        <v>100</v>
      </c>
      <c r="AO109" s="12">
        <f t="shared" si="36"/>
        <v>2079.8200000000002</v>
      </c>
      <c r="AP109" s="12">
        <v>26</v>
      </c>
      <c r="AQ109" s="12">
        <f t="shared" si="37"/>
        <v>197.83</v>
      </c>
      <c r="AR109" s="12">
        <v>3</v>
      </c>
      <c r="AS109" s="12">
        <f t="shared" si="38"/>
        <v>171.2</v>
      </c>
      <c r="AT109" s="12">
        <v>37</v>
      </c>
      <c r="AU109" s="12">
        <f t="shared" si="45"/>
        <v>2533.69</v>
      </c>
      <c r="AV109" s="12">
        <v>0</v>
      </c>
      <c r="AW109" s="12">
        <f>IF([1]REGRAS!$P$2="SIM",ROUND(BS109/M109*1.25*AV109,2),0)</f>
        <v>0</v>
      </c>
      <c r="AX109" s="12">
        <f>IF([1]REGRAS!$P$1="SIM",'[1]JAN-REAJUSTE'!AX109,0)</f>
        <v>0</v>
      </c>
      <c r="AY109" s="12">
        <f>IF([1]REGRAS!$R$2="SIM",'[1]JAN-REAJUSTE'!AY109,0)</f>
        <v>0</v>
      </c>
      <c r="AZ109" s="12">
        <f>'[1]JAN-REAJUSTE'!AZ109</f>
        <v>0</v>
      </c>
      <c r="BA109" s="12">
        <f>'[1]JAN-REAJUSTE'!BA109</f>
        <v>0</v>
      </c>
      <c r="BB109" s="12">
        <f>'[1]JAN-REAJUSTE'!BB109</f>
        <v>0</v>
      </c>
      <c r="BC109" s="12">
        <f>'[1]JAN-REAJUSTE'!BC109</f>
        <v>0</v>
      </c>
      <c r="BD109" s="12">
        <f>'[1]JAN-REAJUSTE'!BD109</f>
        <v>0</v>
      </c>
      <c r="BE109" s="12">
        <f>'[1]JAN-REAJUSTE'!BE109</f>
        <v>0</v>
      </c>
      <c r="BF109" s="12">
        <f>'[1]JAN-REAJUSTE'!BF109</f>
        <v>0</v>
      </c>
      <c r="BG109" s="12">
        <f>'[1]JAN-REAJUSTE'!BG109</f>
        <v>0</v>
      </c>
      <c r="BH109" s="12">
        <f>'[1]JAN-REAJUSTE'!BH109</f>
        <v>0</v>
      </c>
      <c r="BI109" s="12">
        <f>IF([1]REGRAS!$R$1="SIM",'[1]JAN-REAJUSTE'!BI109,0)</f>
        <v>0</v>
      </c>
      <c r="BJ109" s="12">
        <f>'[1]JAN-REAJUSTE'!BJ109</f>
        <v>0</v>
      </c>
      <c r="BK109" s="12">
        <f>'[1]JAN-REAJUSTE'!BK109</f>
        <v>0</v>
      </c>
      <c r="BL109" s="12">
        <f>'[1]JAN-REAJUSTE'!BL109</f>
        <v>0</v>
      </c>
      <c r="BM109" s="12">
        <f>'[1]JAN-REAJUSTE'!BM109</f>
        <v>0</v>
      </c>
      <c r="BN109" s="12">
        <f>'[1]JAN-REAJUSTE'!BN109</f>
        <v>0</v>
      </c>
      <c r="BO109" s="12">
        <f>'[1]JAN-REAJUSTE'!BO109</f>
        <v>0</v>
      </c>
      <c r="BP109" s="12">
        <f>'[1]JAN-REAJUSTE'!BP109</f>
        <v>0</v>
      </c>
      <c r="BQ109" s="12">
        <v>0</v>
      </c>
      <c r="BR109" s="12">
        <f t="shared" si="39"/>
        <v>12033.129848568782</v>
      </c>
      <c r="BS109" s="12">
        <f t="shared" si="42"/>
        <v>9130.4098485687809</v>
      </c>
      <c r="BT109" s="12">
        <f t="shared" si="46"/>
        <v>9130.4098485687809</v>
      </c>
      <c r="BU109" s="12">
        <f t="shared" si="50"/>
        <v>8298.4798485687807</v>
      </c>
      <c r="BV109" s="13">
        <f t="shared" si="51"/>
        <v>1161.7871787996294</v>
      </c>
      <c r="BW109" s="13">
        <f t="shared" si="52"/>
        <v>2323.5743575992587</v>
      </c>
      <c r="BX109" s="13">
        <f t="shared" si="40"/>
        <v>10871.342669769152</v>
      </c>
      <c r="BY109" s="14">
        <f t="shared" si="41"/>
        <v>2120.259234186517</v>
      </c>
    </row>
    <row r="110" spans="1:77" x14ac:dyDescent="0.25">
      <c r="A110" s="9" t="s">
        <v>79</v>
      </c>
      <c r="B110" s="10">
        <v>5174201</v>
      </c>
      <c r="C110" s="10" t="s">
        <v>234</v>
      </c>
      <c r="D110" s="10" t="s">
        <v>81</v>
      </c>
      <c r="E110" s="10" t="s">
        <v>116</v>
      </c>
      <c r="F110" s="10" t="s">
        <v>83</v>
      </c>
      <c r="G110" s="10" t="s">
        <v>117</v>
      </c>
      <c r="H110" s="10" t="s">
        <v>85</v>
      </c>
      <c r="I110" s="10" t="s">
        <v>79</v>
      </c>
      <c r="J110" s="10" t="s">
        <v>87</v>
      </c>
      <c r="K110" s="10" t="s">
        <v>152</v>
      </c>
      <c r="L110" s="10">
        <v>7</v>
      </c>
      <c r="M110" s="10">
        <v>240</v>
      </c>
      <c r="N110" s="10">
        <v>123551</v>
      </c>
      <c r="O110" s="11">
        <v>37109</v>
      </c>
      <c r="P110" s="11">
        <v>26554</v>
      </c>
      <c r="Q110" s="10">
        <v>55554199372</v>
      </c>
      <c r="R110" s="10" t="s">
        <v>89</v>
      </c>
      <c r="S110" s="10">
        <v>22</v>
      </c>
      <c r="T110" s="10" t="s">
        <v>90</v>
      </c>
      <c r="U110" s="10" t="s">
        <v>91</v>
      </c>
      <c r="V110" s="10" t="s">
        <v>92</v>
      </c>
      <c r="W110" s="12">
        <f t="shared" si="43"/>
        <v>1794.0542054709838</v>
      </c>
      <c r="X110" s="12">
        <v>240</v>
      </c>
      <c r="Y110" s="12">
        <f>[1]REGRAS!$C$24</f>
        <v>1794.0542054709838</v>
      </c>
      <c r="Z110" s="12">
        <v>0</v>
      </c>
      <c r="AA110" s="12">
        <f t="shared" si="30"/>
        <v>0</v>
      </c>
      <c r="AB110" s="12">
        <v>21</v>
      </c>
      <c r="AC110" s="12">
        <f t="shared" si="44"/>
        <v>376.75</v>
      </c>
      <c r="AD110" s="12"/>
      <c r="AE110" s="12">
        <f t="shared" si="31"/>
        <v>0</v>
      </c>
      <c r="AF110" s="12"/>
      <c r="AG110" s="12">
        <f t="shared" si="32"/>
        <v>0</v>
      </c>
      <c r="AH110" s="12">
        <f>[1]REGRAS!$F$2*100</f>
        <v>100</v>
      </c>
      <c r="AI110" s="12">
        <f t="shared" si="33"/>
        <v>1794.05</v>
      </c>
      <c r="AJ110" s="12">
        <v>25</v>
      </c>
      <c r="AK110" s="12">
        <f t="shared" si="34"/>
        <v>448.51</v>
      </c>
      <c r="AL110" s="12">
        <f>[1]REGRAS!$F$1*100</f>
        <v>40</v>
      </c>
      <c r="AM110" s="12">
        <f t="shared" si="35"/>
        <v>717.62</v>
      </c>
      <c r="AN110" s="12">
        <f>[1]REGRAS!$F$4*100</f>
        <v>100</v>
      </c>
      <c r="AO110" s="12">
        <f t="shared" si="36"/>
        <v>1794.05</v>
      </c>
      <c r="AP110" s="12">
        <v>150</v>
      </c>
      <c r="AQ110" s="12">
        <f t="shared" si="37"/>
        <v>865.63</v>
      </c>
      <c r="AR110" s="12">
        <v>1</v>
      </c>
      <c r="AS110" s="12">
        <f t="shared" si="38"/>
        <v>43.28</v>
      </c>
      <c r="AT110" s="12">
        <v>21</v>
      </c>
      <c r="AU110" s="12">
        <f t="shared" si="45"/>
        <v>1090.69</v>
      </c>
      <c r="AV110" s="12">
        <v>0</v>
      </c>
      <c r="AW110" s="12">
        <f>IF([1]REGRAS!$P$2="SIM",ROUND(BS110/M110*1.25*AV110,2),0)</f>
        <v>0</v>
      </c>
      <c r="AX110" s="12">
        <f>IF([1]REGRAS!$P$1="SIM",'[1]JAN-REAJUSTE'!AX110,0)</f>
        <v>0</v>
      </c>
      <c r="AY110" s="12">
        <f>IF([1]REGRAS!$R$2="SIM",'[1]JAN-REAJUSTE'!AY110,0)</f>
        <v>0</v>
      </c>
      <c r="AZ110" s="12">
        <f>'[1]JAN-REAJUSTE'!AZ110</f>
        <v>0</v>
      </c>
      <c r="BA110" s="12">
        <f>'[1]JAN-REAJUSTE'!BA110</f>
        <v>0</v>
      </c>
      <c r="BB110" s="12">
        <f>'[1]JAN-REAJUSTE'!BB110</f>
        <v>0</v>
      </c>
      <c r="BC110" s="12">
        <f>'[1]JAN-REAJUSTE'!BC110</f>
        <v>0</v>
      </c>
      <c r="BD110" s="12">
        <f>'[1]JAN-REAJUSTE'!BD110</f>
        <v>0</v>
      </c>
      <c r="BE110" s="12">
        <f>'[1]JAN-REAJUSTE'!BE110</f>
        <v>0</v>
      </c>
      <c r="BF110" s="12">
        <f>'[1]JAN-REAJUSTE'!BF110</f>
        <v>0</v>
      </c>
      <c r="BG110" s="12">
        <f>'[1]JAN-REAJUSTE'!BG110</f>
        <v>0</v>
      </c>
      <c r="BH110" s="12">
        <f>'[1]JAN-REAJUSTE'!BH110</f>
        <v>0</v>
      </c>
      <c r="BI110" s="12">
        <f>IF([1]REGRAS!$R$1="SIM",'[1]JAN-REAJUSTE'!BI110,0)</f>
        <v>21.232053000000001</v>
      </c>
      <c r="BJ110" s="12">
        <f>'[1]JAN-REAJUSTE'!BJ110</f>
        <v>0</v>
      </c>
      <c r="BK110" s="12">
        <f>'[1]JAN-REAJUSTE'!BK110</f>
        <v>0</v>
      </c>
      <c r="BL110" s="12">
        <f>'[1]JAN-REAJUSTE'!BL110</f>
        <v>0</v>
      </c>
      <c r="BM110" s="12">
        <f>'[1]JAN-REAJUSTE'!BM110</f>
        <v>0</v>
      </c>
      <c r="BN110" s="12">
        <f>'[1]JAN-REAJUSTE'!BN110</f>
        <v>0</v>
      </c>
      <c r="BO110" s="12">
        <f>'[1]JAN-REAJUSTE'!BO110</f>
        <v>0</v>
      </c>
      <c r="BP110" s="12">
        <f>'[1]JAN-REAJUSTE'!BP110</f>
        <v>0</v>
      </c>
      <c r="BQ110" s="12">
        <v>0</v>
      </c>
      <c r="BR110" s="12">
        <f t="shared" si="39"/>
        <v>8945.8662584709855</v>
      </c>
      <c r="BS110" s="12">
        <f t="shared" si="42"/>
        <v>6925.0342054709836</v>
      </c>
      <c r="BT110" s="12">
        <f t="shared" si="46"/>
        <v>6925.0342054709836</v>
      </c>
      <c r="BU110" s="12">
        <f t="shared" si="50"/>
        <v>6228.6462584709843</v>
      </c>
      <c r="BV110" s="13">
        <f t="shared" si="51"/>
        <v>872.01047618593793</v>
      </c>
      <c r="BW110" s="13">
        <f t="shared" si="52"/>
        <v>1744.0209523718759</v>
      </c>
      <c r="BX110" s="13">
        <f t="shared" si="40"/>
        <v>8073.8557822850471</v>
      </c>
      <c r="BY110" s="14">
        <f t="shared" si="41"/>
        <v>1350.9503401283878</v>
      </c>
    </row>
    <row r="111" spans="1:77" x14ac:dyDescent="0.25">
      <c r="A111" s="9" t="s">
        <v>79</v>
      </c>
      <c r="B111" s="10">
        <v>5174301</v>
      </c>
      <c r="C111" s="10" t="s">
        <v>235</v>
      </c>
      <c r="D111" s="10" t="s">
        <v>81</v>
      </c>
      <c r="E111" s="10" t="s">
        <v>116</v>
      </c>
      <c r="F111" s="10" t="s">
        <v>83</v>
      </c>
      <c r="G111" s="10" t="s">
        <v>117</v>
      </c>
      <c r="H111" s="10" t="s">
        <v>85</v>
      </c>
      <c r="I111" s="10" t="s">
        <v>79</v>
      </c>
      <c r="J111" s="10" t="s">
        <v>87</v>
      </c>
      <c r="K111" s="10" t="s">
        <v>121</v>
      </c>
      <c r="L111" s="10">
        <v>13</v>
      </c>
      <c r="M111" s="10">
        <v>240</v>
      </c>
      <c r="N111" s="10">
        <v>139137</v>
      </c>
      <c r="O111" s="11">
        <v>37109</v>
      </c>
      <c r="P111" s="11">
        <v>26595</v>
      </c>
      <c r="Q111" s="10">
        <v>44268343334</v>
      </c>
      <c r="R111" s="10" t="s">
        <v>89</v>
      </c>
      <c r="S111" s="10">
        <v>22</v>
      </c>
      <c r="T111" s="10" t="s">
        <v>90</v>
      </c>
      <c r="U111" s="10" t="s">
        <v>91</v>
      </c>
      <c r="V111" s="10" t="s">
        <v>92</v>
      </c>
      <c r="W111" s="12">
        <f t="shared" si="43"/>
        <v>2079.8198485687794</v>
      </c>
      <c r="X111" s="12">
        <v>240</v>
      </c>
      <c r="Y111" s="12">
        <f>[1]REGRAS!$D$24</f>
        <v>2079.8198485687794</v>
      </c>
      <c r="Z111" s="12">
        <v>9</v>
      </c>
      <c r="AA111" s="12">
        <f t="shared" si="30"/>
        <v>187.18</v>
      </c>
      <c r="AB111" s="12">
        <v>21</v>
      </c>
      <c r="AC111" s="12">
        <f t="shared" si="44"/>
        <v>436.76</v>
      </c>
      <c r="AD111" s="12"/>
      <c r="AE111" s="12">
        <f t="shared" si="31"/>
        <v>0</v>
      </c>
      <c r="AF111" s="12"/>
      <c r="AG111" s="12">
        <f t="shared" si="32"/>
        <v>0</v>
      </c>
      <c r="AH111" s="12">
        <f>[1]REGRAS!$F$2*100</f>
        <v>100</v>
      </c>
      <c r="AI111" s="12">
        <f t="shared" si="33"/>
        <v>2079.8200000000002</v>
      </c>
      <c r="AJ111" s="12">
        <v>60</v>
      </c>
      <c r="AK111" s="12">
        <f t="shared" si="34"/>
        <v>1247.8900000000001</v>
      </c>
      <c r="AL111" s="12">
        <f>[1]REGRAS!$F$1*100</f>
        <v>40</v>
      </c>
      <c r="AM111" s="12">
        <f t="shared" si="35"/>
        <v>831.93</v>
      </c>
      <c r="AN111" s="12">
        <f>[1]REGRAS!$F$4*100</f>
        <v>100</v>
      </c>
      <c r="AO111" s="12">
        <f t="shared" si="36"/>
        <v>2079.8200000000002</v>
      </c>
      <c r="AP111" s="12">
        <v>0</v>
      </c>
      <c r="AQ111" s="12">
        <f t="shared" si="37"/>
        <v>0</v>
      </c>
      <c r="AR111" s="12">
        <v>0</v>
      </c>
      <c r="AS111" s="12">
        <f t="shared" si="38"/>
        <v>0</v>
      </c>
      <c r="AT111" s="12">
        <v>0</v>
      </c>
      <c r="AU111" s="12">
        <f t="shared" si="45"/>
        <v>0</v>
      </c>
      <c r="AV111" s="12">
        <v>0</v>
      </c>
      <c r="AW111" s="12">
        <f>IF([1]REGRAS!$P$2="SIM",ROUND(BS111/M111*1.25*AV111,2),0)</f>
        <v>0</v>
      </c>
      <c r="AX111" s="12">
        <f>IF([1]REGRAS!$P$1="SIM",'[1]JAN-REAJUSTE'!AX111,0)</f>
        <v>0</v>
      </c>
      <c r="AY111" s="12">
        <f>IF([1]REGRAS!$R$2="SIM",'[1]JAN-REAJUSTE'!AY111,0)</f>
        <v>0</v>
      </c>
      <c r="AZ111" s="12">
        <f>'[1]JAN-REAJUSTE'!AZ111</f>
        <v>0</v>
      </c>
      <c r="BA111" s="12">
        <f>'[1]JAN-REAJUSTE'!BA111</f>
        <v>0</v>
      </c>
      <c r="BB111" s="12">
        <f>'[1]JAN-REAJUSTE'!BB111</f>
        <v>0</v>
      </c>
      <c r="BC111" s="12">
        <f>'[1]JAN-REAJUSTE'!BC111</f>
        <v>0</v>
      </c>
      <c r="BD111" s="12">
        <f>'[1]JAN-REAJUSTE'!BD111</f>
        <v>0</v>
      </c>
      <c r="BE111" s="12">
        <f>'[1]JAN-REAJUSTE'!BE111</f>
        <v>0</v>
      </c>
      <c r="BF111" s="12">
        <f>'[1]JAN-REAJUSTE'!BF111</f>
        <v>0</v>
      </c>
      <c r="BG111" s="12">
        <f>'[1]JAN-REAJUSTE'!BG111</f>
        <v>0</v>
      </c>
      <c r="BH111" s="12">
        <f>'[1]JAN-REAJUSTE'!BH111</f>
        <v>0</v>
      </c>
      <c r="BI111" s="12">
        <f>IF([1]REGRAS!$R$1="SIM",'[1]JAN-REAJUSTE'!BI111,0)</f>
        <v>0</v>
      </c>
      <c r="BJ111" s="12">
        <f>'[1]JAN-REAJUSTE'!BJ111</f>
        <v>0</v>
      </c>
      <c r="BK111" s="12">
        <f>'[1]JAN-REAJUSTE'!BK111</f>
        <v>0</v>
      </c>
      <c r="BL111" s="12">
        <f>'[1]JAN-REAJUSTE'!BL111</f>
        <v>0</v>
      </c>
      <c r="BM111" s="12">
        <f>'[1]JAN-REAJUSTE'!BM111</f>
        <v>0</v>
      </c>
      <c r="BN111" s="12">
        <f>'[1]JAN-REAJUSTE'!BN111</f>
        <v>0</v>
      </c>
      <c r="BO111" s="12">
        <f>'[1]JAN-REAJUSTE'!BO111</f>
        <v>0</v>
      </c>
      <c r="BP111" s="12">
        <f>'[1]JAN-REAJUSTE'!BP111</f>
        <v>0</v>
      </c>
      <c r="BQ111" s="12">
        <v>0</v>
      </c>
      <c r="BR111" s="12">
        <f t="shared" si="39"/>
        <v>8943.2198485687804</v>
      </c>
      <c r="BS111" s="12">
        <f t="shared" si="42"/>
        <v>8943.2198485687804</v>
      </c>
      <c r="BT111" s="12">
        <f t="shared" si="46"/>
        <v>8943.2198485687804</v>
      </c>
      <c r="BU111" s="12">
        <f t="shared" si="50"/>
        <v>8111.2898485687811</v>
      </c>
      <c r="BV111" s="13">
        <f t="shared" si="51"/>
        <v>1135.5805787996294</v>
      </c>
      <c r="BW111" s="13">
        <f t="shared" si="52"/>
        <v>2271.1611575992588</v>
      </c>
      <c r="BX111" s="13">
        <f t="shared" si="40"/>
        <v>7807.6392697691508</v>
      </c>
      <c r="BY111" s="14">
        <f t="shared" si="41"/>
        <v>1277.7407991865166</v>
      </c>
    </row>
    <row r="112" spans="1:77" x14ac:dyDescent="0.25">
      <c r="A112" s="9" t="s">
        <v>79</v>
      </c>
      <c r="B112" s="10">
        <v>5174501</v>
      </c>
      <c r="C112" s="10" t="s">
        <v>236</v>
      </c>
      <c r="D112" s="10" t="s">
        <v>81</v>
      </c>
      <c r="E112" s="10" t="s">
        <v>116</v>
      </c>
      <c r="F112" s="10" t="s">
        <v>83</v>
      </c>
      <c r="G112" s="10" t="s">
        <v>117</v>
      </c>
      <c r="H112" s="10" t="s">
        <v>85</v>
      </c>
      <c r="I112" s="10" t="s">
        <v>79</v>
      </c>
      <c r="J112" s="10" t="s">
        <v>87</v>
      </c>
      <c r="K112" s="10" t="s">
        <v>147</v>
      </c>
      <c r="L112" s="10">
        <v>7</v>
      </c>
      <c r="M112" s="10">
        <v>180</v>
      </c>
      <c r="N112" s="10">
        <v>123551</v>
      </c>
      <c r="O112" s="11">
        <v>37109</v>
      </c>
      <c r="P112" s="11">
        <v>28354</v>
      </c>
      <c r="Q112" s="10">
        <v>80671233300</v>
      </c>
      <c r="R112" s="10" t="s">
        <v>89</v>
      </c>
      <c r="S112" s="10">
        <v>22</v>
      </c>
      <c r="T112" s="10" t="s">
        <v>90</v>
      </c>
      <c r="U112" s="10" t="s">
        <v>190</v>
      </c>
      <c r="V112" s="10" t="s">
        <v>92</v>
      </c>
      <c r="W112" s="12">
        <f t="shared" si="43"/>
        <v>1345.5406541032378</v>
      </c>
      <c r="X112" s="12">
        <v>180</v>
      </c>
      <c r="Y112" s="12">
        <f>[1]REGRAS!$C$12</f>
        <v>1345.5406541032378</v>
      </c>
      <c r="Z112" s="12">
        <v>9</v>
      </c>
      <c r="AA112" s="12">
        <f t="shared" si="30"/>
        <v>121.1</v>
      </c>
      <c r="AB112" s="12">
        <v>20</v>
      </c>
      <c r="AC112" s="12">
        <f t="shared" si="44"/>
        <v>269.11</v>
      </c>
      <c r="AD112" s="12"/>
      <c r="AE112" s="12">
        <f t="shared" si="31"/>
        <v>0</v>
      </c>
      <c r="AF112" s="12"/>
      <c r="AG112" s="12">
        <f t="shared" si="32"/>
        <v>0</v>
      </c>
      <c r="AH112" s="12">
        <f>[1]REGRAS!$F$2*100</f>
        <v>100</v>
      </c>
      <c r="AI112" s="12">
        <f t="shared" si="33"/>
        <v>1345.54</v>
      </c>
      <c r="AJ112" s="12">
        <v>25</v>
      </c>
      <c r="AK112" s="12">
        <f t="shared" si="34"/>
        <v>336.39</v>
      </c>
      <c r="AL112" s="12">
        <v>0</v>
      </c>
      <c r="AM112" s="12">
        <f t="shared" si="35"/>
        <v>0</v>
      </c>
      <c r="AN112" s="12">
        <f>[1]REGRAS!$F$4*100</f>
        <v>100</v>
      </c>
      <c r="AO112" s="12">
        <f t="shared" si="36"/>
        <v>1345.54</v>
      </c>
      <c r="AP112" s="12">
        <v>0</v>
      </c>
      <c r="AQ112" s="12">
        <f t="shared" si="37"/>
        <v>0</v>
      </c>
      <c r="AR112" s="12">
        <v>0</v>
      </c>
      <c r="AS112" s="12">
        <f t="shared" si="38"/>
        <v>0</v>
      </c>
      <c r="AT112" s="12">
        <v>0</v>
      </c>
      <c r="AU112" s="12">
        <f t="shared" si="45"/>
        <v>0</v>
      </c>
      <c r="AV112" s="12">
        <v>0</v>
      </c>
      <c r="AW112" s="12">
        <f>IF([1]REGRAS!$P$2="SIM",ROUND(BS112/M112*1.25*AV112,2),0)</f>
        <v>0</v>
      </c>
      <c r="AX112" s="12">
        <f>IF([1]REGRAS!$P$1="SIM",'[1]JAN-REAJUSTE'!AX112,0)</f>
        <v>0</v>
      </c>
      <c r="AY112" s="12">
        <f>IF([1]REGRAS!$R$2="SIM",'[1]JAN-REAJUSTE'!AY112,0)</f>
        <v>0</v>
      </c>
      <c r="AZ112" s="12">
        <f>'[1]JAN-REAJUSTE'!AZ112</f>
        <v>0</v>
      </c>
      <c r="BA112" s="12">
        <f>'[1]JAN-REAJUSTE'!BA112</f>
        <v>0</v>
      </c>
      <c r="BB112" s="12">
        <f>'[1]JAN-REAJUSTE'!BB112</f>
        <v>0</v>
      </c>
      <c r="BC112" s="12">
        <f>'[1]JAN-REAJUSTE'!BC112</f>
        <v>0</v>
      </c>
      <c r="BD112" s="12">
        <f>'[1]JAN-REAJUSTE'!BD112</f>
        <v>0</v>
      </c>
      <c r="BE112" s="12">
        <f>'[1]JAN-REAJUSTE'!BE112</f>
        <v>0</v>
      </c>
      <c r="BF112" s="12">
        <f>'[1]JAN-REAJUSTE'!BF112</f>
        <v>0</v>
      </c>
      <c r="BG112" s="12">
        <f>'[1]JAN-REAJUSTE'!BG112</f>
        <v>0</v>
      </c>
      <c r="BH112" s="12">
        <f>'[1]JAN-REAJUSTE'!BH112</f>
        <v>0</v>
      </c>
      <c r="BI112" s="12">
        <f>IF([1]REGRAS!$R$1="SIM",'[1]JAN-REAJUSTE'!BI112,0)</f>
        <v>0</v>
      </c>
      <c r="BJ112" s="12">
        <f>'[1]JAN-REAJUSTE'!BJ112</f>
        <v>0</v>
      </c>
      <c r="BK112" s="12">
        <f>'[1]JAN-REAJUSTE'!BK112</f>
        <v>0</v>
      </c>
      <c r="BL112" s="12">
        <f>'[1]JAN-REAJUSTE'!BL112</f>
        <v>0</v>
      </c>
      <c r="BM112" s="12">
        <f>'[1]JAN-REAJUSTE'!BM112</f>
        <v>0</v>
      </c>
      <c r="BN112" s="12">
        <f>'[1]JAN-REAJUSTE'!BN112</f>
        <v>0</v>
      </c>
      <c r="BO112" s="12">
        <f>'[1]JAN-REAJUSTE'!BO112</f>
        <v>0</v>
      </c>
      <c r="BP112" s="12">
        <f>'[1]JAN-REAJUSTE'!BP112</f>
        <v>0</v>
      </c>
      <c r="BQ112" s="12">
        <v>0</v>
      </c>
      <c r="BR112" s="12">
        <f t="shared" si="39"/>
        <v>4763.2206541032383</v>
      </c>
      <c r="BS112" s="12">
        <f t="shared" si="42"/>
        <v>4763.2206541032383</v>
      </c>
      <c r="BT112" s="12">
        <f t="shared" si="46"/>
        <v>4763.2206541032383</v>
      </c>
      <c r="BU112" s="12">
        <f t="shared" si="50"/>
        <v>4763.2206541032383</v>
      </c>
      <c r="BV112" s="13">
        <f t="shared" si="51"/>
        <v>666.85089157445339</v>
      </c>
      <c r="BW112" s="13">
        <f t="shared" si="52"/>
        <v>1333.7017831489068</v>
      </c>
      <c r="BX112" s="13">
        <f t="shared" si="40"/>
        <v>4096.369762528785</v>
      </c>
      <c r="BY112" s="14">
        <f t="shared" si="41"/>
        <v>285.55319656897666</v>
      </c>
    </row>
    <row r="113" spans="1:77" x14ac:dyDescent="0.25">
      <c r="A113" s="9" t="s">
        <v>79</v>
      </c>
      <c r="B113" s="10">
        <v>5174701</v>
      </c>
      <c r="C113" s="10" t="s">
        <v>237</v>
      </c>
      <c r="D113" s="10" t="s">
        <v>81</v>
      </c>
      <c r="E113" s="10" t="s">
        <v>116</v>
      </c>
      <c r="F113" s="10" t="s">
        <v>83</v>
      </c>
      <c r="G113" s="10" t="s">
        <v>117</v>
      </c>
      <c r="H113" s="10" t="s">
        <v>85</v>
      </c>
      <c r="I113" s="10" t="s">
        <v>79</v>
      </c>
      <c r="J113" s="10" t="s">
        <v>87</v>
      </c>
      <c r="K113" s="10" t="s">
        <v>121</v>
      </c>
      <c r="L113" s="10">
        <v>13</v>
      </c>
      <c r="M113" s="10">
        <v>240</v>
      </c>
      <c r="N113" s="10">
        <v>139137</v>
      </c>
      <c r="O113" s="11">
        <v>37109</v>
      </c>
      <c r="P113" s="11">
        <v>28930</v>
      </c>
      <c r="Q113" s="10">
        <v>81591322391</v>
      </c>
      <c r="R113" s="10" t="s">
        <v>89</v>
      </c>
      <c r="S113" s="10">
        <v>22</v>
      </c>
      <c r="T113" s="10" t="s">
        <v>90</v>
      </c>
      <c r="U113" s="10" t="s">
        <v>128</v>
      </c>
      <c r="V113" s="10" t="s">
        <v>92</v>
      </c>
      <c r="W113" s="12">
        <f t="shared" si="43"/>
        <v>2079.8198485687794</v>
      </c>
      <c r="X113" s="12">
        <v>240</v>
      </c>
      <c r="Y113" s="12">
        <f>[1]REGRAS!$D$24</f>
        <v>2079.8198485687794</v>
      </c>
      <c r="Z113" s="12">
        <v>15</v>
      </c>
      <c r="AA113" s="12">
        <f t="shared" si="30"/>
        <v>311.97000000000003</v>
      </c>
      <c r="AB113" s="12">
        <v>21</v>
      </c>
      <c r="AC113" s="12">
        <f t="shared" si="44"/>
        <v>436.76</v>
      </c>
      <c r="AD113" s="12"/>
      <c r="AE113" s="12">
        <f t="shared" si="31"/>
        <v>0</v>
      </c>
      <c r="AF113" s="12"/>
      <c r="AG113" s="12">
        <f t="shared" si="32"/>
        <v>0</v>
      </c>
      <c r="AH113" s="12">
        <f>[1]REGRAS!$F$2*100</f>
        <v>100</v>
      </c>
      <c r="AI113" s="12">
        <f t="shared" si="33"/>
        <v>2079.8200000000002</v>
      </c>
      <c r="AJ113" s="12">
        <v>25</v>
      </c>
      <c r="AK113" s="12">
        <f t="shared" si="34"/>
        <v>519.95000000000005</v>
      </c>
      <c r="AL113" s="12">
        <f>[1]REGRAS!$F$1*100</f>
        <v>40</v>
      </c>
      <c r="AM113" s="12">
        <f t="shared" si="35"/>
        <v>831.93</v>
      </c>
      <c r="AN113" s="12">
        <f>[1]REGRAS!$F$4*100</f>
        <v>100</v>
      </c>
      <c r="AO113" s="12">
        <f t="shared" si="36"/>
        <v>2079.8200000000002</v>
      </c>
      <c r="AP113" s="12">
        <v>136</v>
      </c>
      <c r="AQ113" s="12">
        <f t="shared" si="37"/>
        <v>945.21</v>
      </c>
      <c r="AR113" s="12">
        <v>0</v>
      </c>
      <c r="AS113" s="12">
        <f t="shared" si="38"/>
        <v>0</v>
      </c>
      <c r="AT113" s="12">
        <v>11</v>
      </c>
      <c r="AU113" s="12">
        <f t="shared" si="45"/>
        <v>688.06</v>
      </c>
      <c r="AV113" s="12">
        <v>0</v>
      </c>
      <c r="AW113" s="12">
        <f>IF([1]REGRAS!$P$2="SIM",ROUND(BS113/M113*1.25*AV113,2),0)</f>
        <v>0</v>
      </c>
      <c r="AX113" s="12">
        <f>IF([1]REGRAS!$P$1="SIM",'[1]JAN-REAJUSTE'!AX113,0)</f>
        <v>0</v>
      </c>
      <c r="AY113" s="12">
        <f>IF([1]REGRAS!$R$2="SIM",'[1]JAN-REAJUSTE'!AY113,0)</f>
        <v>0</v>
      </c>
      <c r="AZ113" s="12">
        <f>'[1]JAN-REAJUSTE'!AZ113</f>
        <v>0</v>
      </c>
      <c r="BA113" s="12">
        <f>'[1]JAN-REAJUSTE'!BA113</f>
        <v>0</v>
      </c>
      <c r="BB113" s="12">
        <f>'[1]JAN-REAJUSTE'!BB113</f>
        <v>0</v>
      </c>
      <c r="BC113" s="12">
        <f>'[1]JAN-REAJUSTE'!BC113</f>
        <v>0</v>
      </c>
      <c r="BD113" s="12">
        <f>'[1]JAN-REAJUSTE'!BD113</f>
        <v>0</v>
      </c>
      <c r="BE113" s="12">
        <f>'[1]JAN-REAJUSTE'!BE113</f>
        <v>0</v>
      </c>
      <c r="BF113" s="12">
        <f>'[1]JAN-REAJUSTE'!BF113</f>
        <v>0</v>
      </c>
      <c r="BG113" s="12">
        <f>'[1]JAN-REAJUSTE'!BG113</f>
        <v>0</v>
      </c>
      <c r="BH113" s="12">
        <f>'[1]JAN-REAJUSTE'!BH113</f>
        <v>0</v>
      </c>
      <c r="BI113" s="12">
        <f>IF([1]REGRAS!$R$1="SIM",'[1]JAN-REAJUSTE'!BI113,0)</f>
        <v>0</v>
      </c>
      <c r="BJ113" s="12">
        <f>'[1]JAN-REAJUSTE'!BJ113</f>
        <v>0</v>
      </c>
      <c r="BK113" s="12">
        <f>'[1]JAN-REAJUSTE'!BK113</f>
        <v>0</v>
      </c>
      <c r="BL113" s="12">
        <f>'[1]JAN-REAJUSTE'!BL113</f>
        <v>0</v>
      </c>
      <c r="BM113" s="12">
        <f>'[1]JAN-REAJUSTE'!BM113</f>
        <v>0</v>
      </c>
      <c r="BN113" s="12">
        <f>'[1]JAN-REAJUSTE'!BN113</f>
        <v>0</v>
      </c>
      <c r="BO113" s="12">
        <f>'[1]JAN-REAJUSTE'!BO113</f>
        <v>0</v>
      </c>
      <c r="BP113" s="12">
        <f>'[1]JAN-REAJUSTE'!BP113</f>
        <v>0</v>
      </c>
      <c r="BQ113" s="12">
        <v>0</v>
      </c>
      <c r="BR113" s="12">
        <f t="shared" si="39"/>
        <v>9973.3398485687794</v>
      </c>
      <c r="BS113" s="12">
        <f t="shared" si="42"/>
        <v>8340.0698485687808</v>
      </c>
      <c r="BT113" s="12">
        <f t="shared" si="46"/>
        <v>8340.0698485687808</v>
      </c>
      <c r="BU113" s="12">
        <f t="shared" si="50"/>
        <v>7508.1398485687805</v>
      </c>
      <c r="BV113" s="13">
        <f t="shared" si="51"/>
        <v>1051.1395787996294</v>
      </c>
      <c r="BW113" s="13">
        <f t="shared" si="52"/>
        <v>2102.2791575992587</v>
      </c>
      <c r="BX113" s="13">
        <f t="shared" si="40"/>
        <v>8922.2002697691496</v>
      </c>
      <c r="BY113" s="14">
        <f t="shared" si="41"/>
        <v>1584.2450741865164</v>
      </c>
    </row>
    <row r="114" spans="1:77" x14ac:dyDescent="0.25">
      <c r="A114" s="9" t="s">
        <v>98</v>
      </c>
      <c r="B114" s="10">
        <v>5174901</v>
      </c>
      <c r="C114" s="10" t="s">
        <v>238</v>
      </c>
      <c r="D114" s="10" t="s">
        <v>81</v>
      </c>
      <c r="E114" s="10" t="s">
        <v>100</v>
      </c>
      <c r="F114" s="10" t="s">
        <v>83</v>
      </c>
      <c r="G114" s="10" t="s">
        <v>117</v>
      </c>
      <c r="H114" s="10" t="s">
        <v>101</v>
      </c>
      <c r="I114" s="10" t="s">
        <v>79</v>
      </c>
      <c r="J114" s="10" t="s">
        <v>87</v>
      </c>
      <c r="K114" s="10" t="s">
        <v>118</v>
      </c>
      <c r="L114" s="10">
        <v>9</v>
      </c>
      <c r="M114" s="10">
        <v>240</v>
      </c>
      <c r="N114" s="10">
        <v>128542</v>
      </c>
      <c r="O114" s="11">
        <v>37109</v>
      </c>
      <c r="P114" s="11">
        <v>29216</v>
      </c>
      <c r="Q114" s="10">
        <v>61810789320</v>
      </c>
      <c r="R114" s="10" t="s">
        <v>103</v>
      </c>
      <c r="S114" s="10">
        <v>20</v>
      </c>
      <c r="T114" s="10" t="s">
        <v>90</v>
      </c>
      <c r="U114" s="10" t="s">
        <v>91</v>
      </c>
      <c r="V114" s="10" t="s">
        <v>91</v>
      </c>
      <c r="W114" s="12">
        <f>Y114/X114*100</f>
        <v>1866.5339953720118</v>
      </c>
      <c r="X114" s="12">
        <v>45.5</v>
      </c>
      <c r="Y114" s="12">
        <f>[1]REGRAS!$C$26*X114/100</f>
        <v>849.27296789426532</v>
      </c>
      <c r="Z114" s="12">
        <v>8</v>
      </c>
      <c r="AA114" s="12">
        <f t="shared" si="30"/>
        <v>67.94</v>
      </c>
      <c r="AB114" s="12">
        <v>15</v>
      </c>
      <c r="AC114" s="12">
        <f>ROUND(W114*AB114/100,2)</f>
        <v>279.98</v>
      </c>
      <c r="AD114" s="12"/>
      <c r="AE114" s="12">
        <f t="shared" si="31"/>
        <v>0</v>
      </c>
      <c r="AF114" s="12"/>
      <c r="AG114" s="12">
        <f t="shared" si="32"/>
        <v>0</v>
      </c>
      <c r="AH114" s="12">
        <f>[1]REGRAS!$F$2*100</f>
        <v>100</v>
      </c>
      <c r="AI114" s="12">
        <f t="shared" si="33"/>
        <v>849.27</v>
      </c>
      <c r="AJ114" s="12">
        <v>25</v>
      </c>
      <c r="AK114" s="12">
        <f t="shared" si="34"/>
        <v>212.32</v>
      </c>
      <c r="AL114" s="12">
        <f>[1]REGRAS!$F$1*100</f>
        <v>40</v>
      </c>
      <c r="AM114" s="12">
        <f t="shared" si="35"/>
        <v>339.71</v>
      </c>
      <c r="AN114" s="12">
        <f>[1]REGRAS!$F$4*100</f>
        <v>100</v>
      </c>
      <c r="AO114" s="12">
        <f t="shared" si="36"/>
        <v>849.27</v>
      </c>
      <c r="AP114" s="12">
        <v>0</v>
      </c>
      <c r="AQ114" s="12">
        <f t="shared" si="37"/>
        <v>0</v>
      </c>
      <c r="AR114" s="12">
        <v>0</v>
      </c>
      <c r="AS114" s="12">
        <f t="shared" si="38"/>
        <v>0</v>
      </c>
      <c r="AT114" s="12"/>
      <c r="AU114" s="12"/>
      <c r="AV114" s="12">
        <v>0</v>
      </c>
      <c r="AW114" s="12">
        <f>IF([1]REGRAS!$P$2="SIM",ROUND(BS114/M114*1.25*AV114,2),0)</f>
        <v>0</v>
      </c>
      <c r="AX114" s="12">
        <f>IF([1]REGRAS!$P$1="SIM",'[1]JAN-REAJUSTE'!AX114,0)</f>
        <v>0</v>
      </c>
      <c r="AY114" s="12">
        <f>IF([1]REGRAS!$R$2="SIM",'[1]JAN-REAJUSTE'!AY114,0)</f>
        <v>0</v>
      </c>
      <c r="AZ114" s="12">
        <f>'[1]JAN-REAJUSTE'!AZ114</f>
        <v>0</v>
      </c>
      <c r="BA114" s="12">
        <f>'[1]JAN-REAJUSTE'!BA114</f>
        <v>0</v>
      </c>
      <c r="BB114" s="12">
        <f>'[1]JAN-REAJUSTE'!BB114</f>
        <v>0</v>
      </c>
      <c r="BC114" s="12">
        <f>'[1]JAN-REAJUSTE'!BC114</f>
        <v>0</v>
      </c>
      <c r="BD114" s="12">
        <f>'[1]JAN-REAJUSTE'!BD114</f>
        <v>0</v>
      </c>
      <c r="BE114" s="12">
        <f>'[1]JAN-REAJUSTE'!BE114</f>
        <v>0</v>
      </c>
      <c r="BF114" s="12">
        <f>'[1]JAN-REAJUSTE'!BF114</f>
        <v>0</v>
      </c>
      <c r="BG114" s="12">
        <f>'[1]JAN-REAJUSTE'!BG114</f>
        <v>0</v>
      </c>
      <c r="BH114" s="12">
        <f>'[1]JAN-REAJUSTE'!BH114</f>
        <v>0</v>
      </c>
      <c r="BI114" s="12">
        <f>IF([1]REGRAS!$R$1="SIM",'[1]JAN-REAJUSTE'!BI114,0)</f>
        <v>0</v>
      </c>
      <c r="BJ114" s="12">
        <f>'[1]JAN-REAJUSTE'!BJ114</f>
        <v>0</v>
      </c>
      <c r="BK114" s="12">
        <f>'[1]JAN-REAJUSTE'!BK114</f>
        <v>0</v>
      </c>
      <c r="BL114" s="12">
        <f>'[1]JAN-REAJUSTE'!BL114</f>
        <v>0</v>
      </c>
      <c r="BM114" s="12">
        <f>'[1]JAN-REAJUSTE'!BM114</f>
        <v>0</v>
      </c>
      <c r="BN114" s="12">
        <f>'[1]JAN-REAJUSTE'!BN114</f>
        <v>0</v>
      </c>
      <c r="BO114" s="12">
        <f>'[1]JAN-REAJUSTE'!BO114</f>
        <v>0</v>
      </c>
      <c r="BP114" s="12">
        <f>'[1]JAN-REAJUSTE'!BP114</f>
        <v>0</v>
      </c>
      <c r="BQ114" s="12">
        <v>0</v>
      </c>
      <c r="BR114" s="12">
        <f t="shared" si="39"/>
        <v>3447.7629678942653</v>
      </c>
      <c r="BS114" s="12">
        <f t="shared" si="42"/>
        <v>3447.7629678942653</v>
      </c>
      <c r="BT114" s="12"/>
      <c r="BU114" s="12">
        <f>SUM(AW114:BI114)+AI114+AG114+AE114+Y114+AO114+AK114+AC114+AA114+AM114</f>
        <v>3447.7629678942653</v>
      </c>
      <c r="BV114" s="13">
        <f>IF(BU114&gt;$CF$1,(BU114-$CF$1)*0.14,0)</f>
        <v>140.80681550519716</v>
      </c>
      <c r="BW114" s="13"/>
      <c r="BX114" s="13">
        <f t="shared" si="40"/>
        <v>3306.9561523890679</v>
      </c>
      <c r="BY114" s="14">
        <f t="shared" si="41"/>
        <v>141.24342285836013</v>
      </c>
    </row>
    <row r="115" spans="1:77" x14ac:dyDescent="0.25">
      <c r="A115" s="9" t="s">
        <v>98</v>
      </c>
      <c r="B115" s="10">
        <v>5175003</v>
      </c>
      <c r="C115" s="10" t="s">
        <v>239</v>
      </c>
      <c r="D115" s="10" t="s">
        <v>81</v>
      </c>
      <c r="E115" s="10" t="s">
        <v>100</v>
      </c>
      <c r="F115" s="10" t="s">
        <v>83</v>
      </c>
      <c r="G115" s="10" t="s">
        <v>117</v>
      </c>
      <c r="H115" s="10" t="s">
        <v>101</v>
      </c>
      <c r="I115" s="10" t="s">
        <v>79</v>
      </c>
      <c r="J115" s="10" t="s">
        <v>87</v>
      </c>
      <c r="K115" s="10" t="s">
        <v>152</v>
      </c>
      <c r="L115" s="10">
        <v>3</v>
      </c>
      <c r="M115" s="10">
        <v>180</v>
      </c>
      <c r="N115" s="10">
        <v>114142</v>
      </c>
      <c r="O115" s="11">
        <v>37109</v>
      </c>
      <c r="P115" s="11">
        <v>22779</v>
      </c>
      <c r="Q115" s="10">
        <v>31760015334</v>
      </c>
      <c r="R115" s="10" t="s">
        <v>103</v>
      </c>
      <c r="S115" s="10">
        <v>20</v>
      </c>
      <c r="T115" s="10" t="s">
        <v>90</v>
      </c>
      <c r="U115" s="10" t="s">
        <v>91</v>
      </c>
      <c r="V115" s="10" t="s">
        <v>91</v>
      </c>
      <c r="W115" s="12">
        <f t="shared" ref="W115:W166" si="53">Y115</f>
        <v>1207.5552480024</v>
      </c>
      <c r="X115" s="12">
        <v>180</v>
      </c>
      <c r="Y115" s="12">
        <f>[1]REGRAS!$B$14</f>
        <v>1207.5552480024</v>
      </c>
      <c r="Z115" s="12">
        <v>0</v>
      </c>
      <c r="AA115" s="12">
        <f t="shared" si="30"/>
        <v>0</v>
      </c>
      <c r="AB115" s="12">
        <v>14</v>
      </c>
      <c r="AC115" s="12">
        <f t="shared" ref="AC115:AC166" si="54">ROUND(Y115*AB115/100,2)</f>
        <v>169.06</v>
      </c>
      <c r="AD115" s="12"/>
      <c r="AE115" s="12">
        <f t="shared" si="31"/>
        <v>0</v>
      </c>
      <c r="AF115" s="12"/>
      <c r="AG115" s="12">
        <f t="shared" si="32"/>
        <v>0</v>
      </c>
      <c r="AH115" s="12">
        <f>[1]REGRAS!$F$2*100</f>
        <v>100</v>
      </c>
      <c r="AI115" s="12">
        <f t="shared" si="33"/>
        <v>1207.56</v>
      </c>
      <c r="AJ115" s="12">
        <v>25</v>
      </c>
      <c r="AK115" s="12">
        <f t="shared" si="34"/>
        <v>301.89</v>
      </c>
      <c r="AL115" s="12">
        <f>[1]REGRAS!$F$1*100</f>
        <v>40</v>
      </c>
      <c r="AM115" s="12">
        <f t="shared" si="35"/>
        <v>483.02</v>
      </c>
      <c r="AN115" s="12">
        <f>[1]REGRAS!$F$4*100</f>
        <v>100</v>
      </c>
      <c r="AO115" s="12">
        <f t="shared" si="36"/>
        <v>1207.56</v>
      </c>
      <c r="AP115" s="12">
        <v>0</v>
      </c>
      <c r="AQ115" s="12">
        <f t="shared" si="37"/>
        <v>0</v>
      </c>
      <c r="AR115" s="12">
        <v>0</v>
      </c>
      <c r="AS115" s="12">
        <f t="shared" si="38"/>
        <v>0</v>
      </c>
      <c r="AT115" s="12"/>
      <c r="AU115" s="12"/>
      <c r="AV115" s="12">
        <v>0</v>
      </c>
      <c r="AW115" s="12">
        <f>IF([1]REGRAS!$P$2="SIM",ROUND(BS115/M115*1.25*AV115,2),0)</f>
        <v>0</v>
      </c>
      <c r="AX115" s="12">
        <f>IF([1]REGRAS!$P$1="SIM",'[1]JAN-REAJUSTE'!AX115,0)</f>
        <v>0</v>
      </c>
      <c r="AY115" s="12">
        <f>IF([1]REGRAS!$R$2="SIM",'[1]JAN-REAJUSTE'!AY115,0)</f>
        <v>0</v>
      </c>
      <c r="AZ115" s="12">
        <f>'[1]JAN-REAJUSTE'!AZ115</f>
        <v>0</v>
      </c>
      <c r="BA115" s="12">
        <f>'[1]JAN-REAJUSTE'!BA115</f>
        <v>0</v>
      </c>
      <c r="BB115" s="12">
        <f>'[1]JAN-REAJUSTE'!BB115</f>
        <v>0</v>
      </c>
      <c r="BC115" s="12">
        <f>'[1]JAN-REAJUSTE'!BC115</f>
        <v>0</v>
      </c>
      <c r="BD115" s="12">
        <f>'[1]JAN-REAJUSTE'!BD115</f>
        <v>0</v>
      </c>
      <c r="BE115" s="12">
        <f>'[1]JAN-REAJUSTE'!BE115</f>
        <v>0</v>
      </c>
      <c r="BF115" s="12">
        <f>'[1]JAN-REAJUSTE'!BF115</f>
        <v>0</v>
      </c>
      <c r="BG115" s="12">
        <f>'[1]JAN-REAJUSTE'!BG115</f>
        <v>0</v>
      </c>
      <c r="BH115" s="12">
        <f>'[1]JAN-REAJUSTE'!BH115</f>
        <v>0</v>
      </c>
      <c r="BI115" s="12">
        <f>IF([1]REGRAS!$R$1="SIM",'[1]JAN-REAJUSTE'!BI115,0)</f>
        <v>75.555218000000011</v>
      </c>
      <c r="BJ115" s="12">
        <f>'[1]JAN-REAJUSTE'!BJ115</f>
        <v>0</v>
      </c>
      <c r="BK115" s="12">
        <f>'[1]JAN-REAJUSTE'!BK115</f>
        <v>0</v>
      </c>
      <c r="BL115" s="12">
        <f>'[1]JAN-REAJUSTE'!BL115</f>
        <v>0</v>
      </c>
      <c r="BM115" s="12">
        <f>'[1]JAN-REAJUSTE'!BM115</f>
        <v>0</v>
      </c>
      <c r="BN115" s="12">
        <f>'[1]JAN-REAJUSTE'!BN115</f>
        <v>0</v>
      </c>
      <c r="BO115" s="12">
        <f>'[1]JAN-REAJUSTE'!BO115</f>
        <v>0</v>
      </c>
      <c r="BP115" s="12">
        <f>'[1]JAN-REAJUSTE'!BP115</f>
        <v>0</v>
      </c>
      <c r="BQ115" s="12">
        <v>0</v>
      </c>
      <c r="BR115" s="12">
        <f t="shared" si="39"/>
        <v>4652.2004660023995</v>
      </c>
      <c r="BS115" s="12">
        <f t="shared" si="42"/>
        <v>4576.6452480024</v>
      </c>
      <c r="BT115" s="12"/>
      <c r="BU115" s="12">
        <f>SUM(AW115:BI115)+AI115+AG115+AE115+Y115+AO115+AK115+AC115+AA115+AM115</f>
        <v>4652.2004660023995</v>
      </c>
      <c r="BV115" s="13">
        <f>IF(BU115&gt;$CF$1,(BU115-$CF$1)*0.14,0)</f>
        <v>309.42806524033597</v>
      </c>
      <c r="BW115" s="13"/>
      <c r="BX115" s="13">
        <f t="shared" si="40"/>
        <v>4342.7724007620636</v>
      </c>
      <c r="BY115" s="14">
        <f t="shared" si="41"/>
        <v>340.9937901714643</v>
      </c>
    </row>
    <row r="116" spans="1:77" x14ac:dyDescent="0.25">
      <c r="A116" s="9" t="s">
        <v>79</v>
      </c>
      <c r="B116" s="10">
        <v>5175101</v>
      </c>
      <c r="C116" s="10" t="s">
        <v>240</v>
      </c>
      <c r="D116" s="10" t="s">
        <v>81</v>
      </c>
      <c r="E116" s="10" t="s">
        <v>116</v>
      </c>
      <c r="F116" s="10" t="s">
        <v>83</v>
      </c>
      <c r="G116" s="10" t="s">
        <v>117</v>
      </c>
      <c r="H116" s="10" t="s">
        <v>85</v>
      </c>
      <c r="I116" s="10" t="s">
        <v>79</v>
      </c>
      <c r="J116" s="10" t="s">
        <v>87</v>
      </c>
      <c r="K116" s="10" t="s">
        <v>121</v>
      </c>
      <c r="L116" s="10">
        <v>13</v>
      </c>
      <c r="M116" s="10">
        <v>240</v>
      </c>
      <c r="N116" s="10">
        <v>139137</v>
      </c>
      <c r="O116" s="11">
        <v>37109</v>
      </c>
      <c r="P116" s="11">
        <v>23263</v>
      </c>
      <c r="Q116" s="10">
        <v>23445750300</v>
      </c>
      <c r="R116" s="10" t="s">
        <v>89</v>
      </c>
      <c r="S116" s="10">
        <v>22</v>
      </c>
      <c r="T116" s="10" t="s">
        <v>90</v>
      </c>
      <c r="U116" s="10" t="s">
        <v>91</v>
      </c>
      <c r="V116" s="10" t="s">
        <v>92</v>
      </c>
      <c r="W116" s="12">
        <f t="shared" si="53"/>
        <v>2079.8198485687794</v>
      </c>
      <c r="X116" s="12">
        <v>240</v>
      </c>
      <c r="Y116" s="12">
        <f>[1]REGRAS!$D$24</f>
        <v>2079.8198485687794</v>
      </c>
      <c r="Z116" s="12">
        <v>0</v>
      </c>
      <c r="AA116" s="12">
        <f t="shared" si="30"/>
        <v>0</v>
      </c>
      <c r="AB116" s="12">
        <v>21</v>
      </c>
      <c r="AC116" s="12">
        <f t="shared" si="54"/>
        <v>436.76</v>
      </c>
      <c r="AD116" s="12"/>
      <c r="AE116" s="12">
        <f t="shared" si="31"/>
        <v>0</v>
      </c>
      <c r="AF116" s="12"/>
      <c r="AG116" s="12">
        <f t="shared" si="32"/>
        <v>0</v>
      </c>
      <c r="AH116" s="12">
        <f>[1]REGRAS!$F$2*100</f>
        <v>100</v>
      </c>
      <c r="AI116" s="12">
        <f t="shared" si="33"/>
        <v>2079.8200000000002</v>
      </c>
      <c r="AJ116" s="12">
        <v>25</v>
      </c>
      <c r="AK116" s="12">
        <f t="shared" si="34"/>
        <v>519.95000000000005</v>
      </c>
      <c r="AL116" s="12">
        <f>[1]REGRAS!$F$1*100</f>
        <v>40</v>
      </c>
      <c r="AM116" s="12">
        <f t="shared" si="35"/>
        <v>831.93</v>
      </c>
      <c r="AN116" s="12">
        <f>[1]REGRAS!$F$4*100</f>
        <v>100</v>
      </c>
      <c r="AO116" s="12">
        <f t="shared" si="36"/>
        <v>2079.8200000000002</v>
      </c>
      <c r="AP116" s="12">
        <v>31</v>
      </c>
      <c r="AQ116" s="12">
        <f t="shared" si="37"/>
        <v>207.39</v>
      </c>
      <c r="AR116" s="12">
        <v>20</v>
      </c>
      <c r="AS116" s="12">
        <f t="shared" si="38"/>
        <v>1003.51</v>
      </c>
      <c r="AT116" s="12">
        <v>0</v>
      </c>
      <c r="AU116" s="12">
        <f t="shared" ref="AU116:AU131" si="55">ROUND(BT116/M116*1.5*1.2*AT116,2)</f>
        <v>0</v>
      </c>
      <c r="AV116" s="12">
        <v>0</v>
      </c>
      <c r="AW116" s="12">
        <f>IF([1]REGRAS!$P$2="SIM",ROUND(BS116/M116*1.25*AV116,2),0)</f>
        <v>0</v>
      </c>
      <c r="AX116" s="12">
        <f>IF([1]REGRAS!$P$1="SIM",'[1]JAN-REAJUSTE'!AX116,0)</f>
        <v>0</v>
      </c>
      <c r="AY116" s="12">
        <f>IF([1]REGRAS!$R$2="SIM",'[1]JAN-REAJUSTE'!AY116,0)</f>
        <v>0</v>
      </c>
      <c r="AZ116" s="12">
        <f>'[1]JAN-REAJUSTE'!AZ116</f>
        <v>0</v>
      </c>
      <c r="BA116" s="12">
        <f>'[1]JAN-REAJUSTE'!BA116</f>
        <v>0</v>
      </c>
      <c r="BB116" s="12">
        <f>'[1]JAN-REAJUSTE'!BB116</f>
        <v>0</v>
      </c>
      <c r="BC116" s="12">
        <f>'[1]JAN-REAJUSTE'!BC116</f>
        <v>0</v>
      </c>
      <c r="BD116" s="12">
        <f>'[1]JAN-REAJUSTE'!BD116</f>
        <v>0</v>
      </c>
      <c r="BE116" s="12">
        <f>'[1]JAN-REAJUSTE'!BE116</f>
        <v>0</v>
      </c>
      <c r="BF116" s="12">
        <f>'[1]JAN-REAJUSTE'!BF116</f>
        <v>0</v>
      </c>
      <c r="BG116" s="12">
        <f>'[1]JAN-REAJUSTE'!BG116</f>
        <v>0</v>
      </c>
      <c r="BH116" s="12">
        <f>'[1]JAN-REAJUSTE'!BH116</f>
        <v>0</v>
      </c>
      <c r="BI116" s="12">
        <f>IF([1]REGRAS!$R$1="SIM",'[1]JAN-REAJUSTE'!BI116,0)</f>
        <v>0</v>
      </c>
      <c r="BJ116" s="12">
        <f>'[1]JAN-REAJUSTE'!BJ116</f>
        <v>0</v>
      </c>
      <c r="BK116" s="12">
        <f>'[1]JAN-REAJUSTE'!BK116</f>
        <v>0</v>
      </c>
      <c r="BL116" s="12">
        <f>'[1]JAN-REAJUSTE'!BL116</f>
        <v>0</v>
      </c>
      <c r="BM116" s="12">
        <f>'[1]JAN-REAJUSTE'!BM116</f>
        <v>0</v>
      </c>
      <c r="BN116" s="12">
        <f>'[1]JAN-REAJUSTE'!BN116</f>
        <v>0</v>
      </c>
      <c r="BO116" s="12">
        <f>'[1]JAN-REAJUSTE'!BO116</f>
        <v>0</v>
      </c>
      <c r="BP116" s="12">
        <f>'[1]JAN-REAJUSTE'!BP116</f>
        <v>0</v>
      </c>
      <c r="BQ116" s="12">
        <v>0</v>
      </c>
      <c r="BR116" s="12">
        <f t="shared" si="39"/>
        <v>9238.9998485687793</v>
      </c>
      <c r="BS116" s="12">
        <f t="shared" si="42"/>
        <v>8028.0998485687805</v>
      </c>
      <c r="BT116" s="12">
        <f t="shared" ref="BT116:BT131" si="56">SUM(AW116:BH116)+AI116+AG116+AE116+Y116+AO116+AK116+AC116+AA116+AM116</f>
        <v>8028.0998485687805</v>
      </c>
      <c r="BU116" s="12">
        <f t="shared" ref="BU116:BU131" si="57">SUM(AW116:BI116)+AI116+AG116+AE116+Y116+AO116+AK116+AC116+AA116</f>
        <v>7196.1698485687803</v>
      </c>
      <c r="BV116" s="13">
        <f t="shared" ref="BV116:BV131" si="58">BU116*0.14</f>
        <v>1007.4637787996294</v>
      </c>
      <c r="BW116" s="13">
        <f t="shared" ref="BW116:BW131" si="59">BU116*0.28</f>
        <v>2014.9275575992588</v>
      </c>
      <c r="BX116" s="13">
        <f t="shared" si="40"/>
        <v>8231.5360697691503</v>
      </c>
      <c r="BY116" s="14">
        <f t="shared" si="41"/>
        <v>1394.3124191865163</v>
      </c>
    </row>
    <row r="117" spans="1:77" x14ac:dyDescent="0.25">
      <c r="A117" s="9" t="s">
        <v>79</v>
      </c>
      <c r="B117" s="10">
        <v>5175201</v>
      </c>
      <c r="C117" s="10" t="s">
        <v>241</v>
      </c>
      <c r="D117" s="10" t="s">
        <v>81</v>
      </c>
      <c r="E117" s="10" t="s">
        <v>116</v>
      </c>
      <c r="F117" s="10" t="s">
        <v>83</v>
      </c>
      <c r="G117" s="10" t="s">
        <v>117</v>
      </c>
      <c r="H117" s="10" t="s">
        <v>85</v>
      </c>
      <c r="I117" s="10" t="s">
        <v>79</v>
      </c>
      <c r="J117" s="10" t="s">
        <v>87</v>
      </c>
      <c r="K117" s="10" t="s">
        <v>121</v>
      </c>
      <c r="L117" s="10">
        <v>13</v>
      </c>
      <c r="M117" s="10">
        <v>240</v>
      </c>
      <c r="N117" s="10">
        <v>139137</v>
      </c>
      <c r="O117" s="11">
        <v>37109</v>
      </c>
      <c r="P117" s="11">
        <v>28471</v>
      </c>
      <c r="Q117" s="10">
        <v>70147574315</v>
      </c>
      <c r="R117" s="10" t="s">
        <v>89</v>
      </c>
      <c r="S117" s="10">
        <v>22</v>
      </c>
      <c r="T117" s="10" t="s">
        <v>90</v>
      </c>
      <c r="U117" s="10" t="s">
        <v>91</v>
      </c>
      <c r="V117" s="10" t="s">
        <v>92</v>
      </c>
      <c r="W117" s="12">
        <f t="shared" si="53"/>
        <v>2079.8198485687794</v>
      </c>
      <c r="X117" s="12">
        <v>240</v>
      </c>
      <c r="Y117" s="12">
        <f>[1]REGRAS!$D$24</f>
        <v>2079.8198485687794</v>
      </c>
      <c r="Z117" s="12">
        <v>0</v>
      </c>
      <c r="AA117" s="12">
        <f t="shared" si="30"/>
        <v>0</v>
      </c>
      <c r="AB117" s="12">
        <v>21</v>
      </c>
      <c r="AC117" s="12">
        <f t="shared" si="54"/>
        <v>436.76</v>
      </c>
      <c r="AD117" s="12"/>
      <c r="AE117" s="12">
        <f t="shared" si="31"/>
        <v>0</v>
      </c>
      <c r="AF117" s="12"/>
      <c r="AG117" s="12">
        <f t="shared" si="32"/>
        <v>0</v>
      </c>
      <c r="AH117" s="12">
        <f>[1]REGRAS!$F$2*100</f>
        <v>100</v>
      </c>
      <c r="AI117" s="12">
        <f t="shared" si="33"/>
        <v>2079.8200000000002</v>
      </c>
      <c r="AJ117" s="12">
        <v>70</v>
      </c>
      <c r="AK117" s="12">
        <f t="shared" si="34"/>
        <v>1455.87</v>
      </c>
      <c r="AL117" s="12">
        <f>[1]REGRAS!$F$1*100</f>
        <v>40</v>
      </c>
      <c r="AM117" s="12">
        <f t="shared" si="35"/>
        <v>831.93</v>
      </c>
      <c r="AN117" s="12">
        <f>[1]REGRAS!$F$4*100</f>
        <v>100</v>
      </c>
      <c r="AO117" s="12">
        <f t="shared" si="36"/>
        <v>2079.8200000000002</v>
      </c>
      <c r="AP117" s="12">
        <v>62</v>
      </c>
      <c r="AQ117" s="12">
        <f t="shared" si="37"/>
        <v>463.14</v>
      </c>
      <c r="AR117" s="12">
        <v>0</v>
      </c>
      <c r="AS117" s="12">
        <f t="shared" si="38"/>
        <v>0</v>
      </c>
      <c r="AT117" s="12">
        <v>0</v>
      </c>
      <c r="AU117" s="12">
        <f t="shared" si="55"/>
        <v>0</v>
      </c>
      <c r="AV117" s="12">
        <v>0</v>
      </c>
      <c r="AW117" s="12">
        <f>IF([1]REGRAS!$P$2="SIM",ROUND(BS117/M117*1.25*AV117,2),0)</f>
        <v>0</v>
      </c>
      <c r="AX117" s="12">
        <f>IF([1]REGRAS!$P$1="SIM",'[1]JAN-REAJUSTE'!AX117,0)</f>
        <v>0</v>
      </c>
      <c r="AY117" s="12">
        <f>IF([1]REGRAS!$R$2="SIM",'[1]JAN-REAJUSTE'!AY117,0)</f>
        <v>0</v>
      </c>
      <c r="AZ117" s="12">
        <f>'[1]JAN-REAJUSTE'!AZ117</f>
        <v>0</v>
      </c>
      <c r="BA117" s="12">
        <f>'[1]JAN-REAJUSTE'!BA117</f>
        <v>0</v>
      </c>
      <c r="BB117" s="12">
        <f>'[1]JAN-REAJUSTE'!BB117</f>
        <v>0</v>
      </c>
      <c r="BC117" s="12">
        <f>'[1]JAN-REAJUSTE'!BC117</f>
        <v>0</v>
      </c>
      <c r="BD117" s="12">
        <f>'[1]JAN-REAJUSTE'!BD117</f>
        <v>0</v>
      </c>
      <c r="BE117" s="12">
        <f>'[1]JAN-REAJUSTE'!BE117</f>
        <v>0</v>
      </c>
      <c r="BF117" s="12">
        <f>'[1]JAN-REAJUSTE'!BF117</f>
        <v>0</v>
      </c>
      <c r="BG117" s="12">
        <f>'[1]JAN-REAJUSTE'!BG117</f>
        <v>0</v>
      </c>
      <c r="BH117" s="12">
        <f>'[1]JAN-REAJUSTE'!BH117</f>
        <v>0</v>
      </c>
      <c r="BI117" s="12">
        <f>IF([1]REGRAS!$R$1="SIM",'[1]JAN-REAJUSTE'!BI117,0)</f>
        <v>0</v>
      </c>
      <c r="BJ117" s="12">
        <f>'[1]JAN-REAJUSTE'!BJ117</f>
        <v>0</v>
      </c>
      <c r="BK117" s="12">
        <f>'[1]JAN-REAJUSTE'!BK117</f>
        <v>0</v>
      </c>
      <c r="BL117" s="12">
        <f>'[1]JAN-REAJUSTE'!BL117</f>
        <v>0</v>
      </c>
      <c r="BM117" s="12">
        <f>'[1]JAN-REAJUSTE'!BM117</f>
        <v>0</v>
      </c>
      <c r="BN117" s="12">
        <f>'[1]JAN-REAJUSTE'!BN117</f>
        <v>0</v>
      </c>
      <c r="BO117" s="12">
        <f>'[1]JAN-REAJUSTE'!BO117</f>
        <v>0</v>
      </c>
      <c r="BP117" s="12">
        <f>'[1]JAN-REAJUSTE'!BP117</f>
        <v>0</v>
      </c>
      <c r="BQ117" s="12">
        <v>0</v>
      </c>
      <c r="BR117" s="12">
        <f t="shared" si="39"/>
        <v>9427.1598485687809</v>
      </c>
      <c r="BS117" s="12">
        <f t="shared" si="42"/>
        <v>8964.0198485687797</v>
      </c>
      <c r="BT117" s="12">
        <f t="shared" si="56"/>
        <v>8964.0198485687797</v>
      </c>
      <c r="BU117" s="12">
        <f t="shared" si="57"/>
        <v>8132.0898485687803</v>
      </c>
      <c r="BV117" s="13">
        <f t="shared" si="58"/>
        <v>1138.4925787996294</v>
      </c>
      <c r="BW117" s="13">
        <f t="shared" si="59"/>
        <v>2276.9851575992589</v>
      </c>
      <c r="BX117" s="13">
        <f t="shared" si="40"/>
        <v>8288.667269769152</v>
      </c>
      <c r="BY117" s="14">
        <f t="shared" si="41"/>
        <v>1410.0234991865168</v>
      </c>
    </row>
    <row r="118" spans="1:77" x14ac:dyDescent="0.25">
      <c r="A118" s="9" t="s">
        <v>79</v>
      </c>
      <c r="B118" s="10">
        <v>5175301</v>
      </c>
      <c r="C118" s="10" t="s">
        <v>242</v>
      </c>
      <c r="D118" s="10" t="s">
        <v>81</v>
      </c>
      <c r="E118" s="10" t="s">
        <v>116</v>
      </c>
      <c r="F118" s="10" t="s">
        <v>83</v>
      </c>
      <c r="G118" s="10" t="s">
        <v>117</v>
      </c>
      <c r="H118" s="10" t="s">
        <v>85</v>
      </c>
      <c r="I118" s="10" t="s">
        <v>79</v>
      </c>
      <c r="J118" s="10" t="s">
        <v>87</v>
      </c>
      <c r="K118" s="10" t="s">
        <v>121</v>
      </c>
      <c r="L118" s="10">
        <v>10</v>
      </c>
      <c r="M118" s="10">
        <v>240</v>
      </c>
      <c r="N118" s="10">
        <v>131116</v>
      </c>
      <c r="O118" s="11">
        <v>37109</v>
      </c>
      <c r="P118" s="11">
        <v>28019</v>
      </c>
      <c r="Q118" s="10">
        <v>78576172372</v>
      </c>
      <c r="R118" s="10" t="s">
        <v>89</v>
      </c>
      <c r="S118" s="10">
        <v>22</v>
      </c>
      <c r="T118" s="10" t="s">
        <v>90</v>
      </c>
      <c r="U118" s="10" t="s">
        <v>128</v>
      </c>
      <c r="V118" s="10" t="s">
        <v>92</v>
      </c>
      <c r="W118" s="12">
        <f t="shared" si="53"/>
        <v>1903.8646752794521</v>
      </c>
      <c r="X118" s="12">
        <v>240</v>
      </c>
      <c r="Y118" s="12">
        <f>[1]REGRAS!$C$27</f>
        <v>1903.8646752794521</v>
      </c>
      <c r="Z118" s="12">
        <v>0</v>
      </c>
      <c r="AA118" s="12">
        <f t="shared" si="30"/>
        <v>0</v>
      </c>
      <c r="AB118" s="12">
        <v>21</v>
      </c>
      <c r="AC118" s="12">
        <f t="shared" si="54"/>
        <v>399.81</v>
      </c>
      <c r="AD118" s="12"/>
      <c r="AE118" s="12">
        <f t="shared" si="31"/>
        <v>0</v>
      </c>
      <c r="AF118" s="12"/>
      <c r="AG118" s="12">
        <f t="shared" si="32"/>
        <v>0</v>
      </c>
      <c r="AH118" s="12">
        <f>[1]REGRAS!$F$2*100</f>
        <v>100</v>
      </c>
      <c r="AI118" s="12">
        <f t="shared" si="33"/>
        <v>1903.86</v>
      </c>
      <c r="AJ118" s="12">
        <v>25</v>
      </c>
      <c r="AK118" s="12">
        <f t="shared" si="34"/>
        <v>475.97</v>
      </c>
      <c r="AL118" s="12">
        <f>[1]REGRAS!$F$1*100</f>
        <v>40</v>
      </c>
      <c r="AM118" s="12">
        <f t="shared" si="35"/>
        <v>761.55</v>
      </c>
      <c r="AN118" s="12">
        <f>[1]REGRAS!$F$4*100</f>
        <v>100</v>
      </c>
      <c r="AO118" s="12">
        <f t="shared" si="36"/>
        <v>1903.86</v>
      </c>
      <c r="AP118" s="12">
        <v>173</v>
      </c>
      <c r="AQ118" s="12">
        <f t="shared" si="37"/>
        <v>1059.47</v>
      </c>
      <c r="AR118" s="12">
        <v>0</v>
      </c>
      <c r="AS118" s="12">
        <f t="shared" si="38"/>
        <v>0</v>
      </c>
      <c r="AT118" s="12">
        <v>0</v>
      </c>
      <c r="AU118" s="12">
        <f t="shared" si="55"/>
        <v>0</v>
      </c>
      <c r="AV118" s="12">
        <v>0</v>
      </c>
      <c r="AW118" s="12">
        <f>IF([1]REGRAS!$P$2="SIM",ROUND(BS118/M118*1.25*AV118,2),0)</f>
        <v>0</v>
      </c>
      <c r="AX118" s="12">
        <f>IF([1]REGRAS!$P$1="SIM",'[1]JAN-REAJUSTE'!AX118,0)</f>
        <v>0</v>
      </c>
      <c r="AY118" s="12">
        <f>IF([1]REGRAS!$R$2="SIM",'[1]JAN-REAJUSTE'!AY118,0)</f>
        <v>0</v>
      </c>
      <c r="AZ118" s="12">
        <f>'[1]JAN-REAJUSTE'!AZ118</f>
        <v>0</v>
      </c>
      <c r="BA118" s="12">
        <f>'[1]JAN-REAJUSTE'!BA118</f>
        <v>0</v>
      </c>
      <c r="BB118" s="12">
        <f>'[1]JAN-REAJUSTE'!BB118</f>
        <v>0</v>
      </c>
      <c r="BC118" s="12">
        <f>'[1]JAN-REAJUSTE'!BC118</f>
        <v>0</v>
      </c>
      <c r="BD118" s="12">
        <f>'[1]JAN-REAJUSTE'!BD118</f>
        <v>0</v>
      </c>
      <c r="BE118" s="12">
        <f>'[1]JAN-REAJUSTE'!BE118</f>
        <v>0</v>
      </c>
      <c r="BF118" s="12">
        <f>'[1]JAN-REAJUSTE'!BF118</f>
        <v>0</v>
      </c>
      <c r="BG118" s="12">
        <f>'[1]JAN-REAJUSTE'!BG118</f>
        <v>0</v>
      </c>
      <c r="BH118" s="12">
        <f>'[1]JAN-REAJUSTE'!BH118</f>
        <v>0</v>
      </c>
      <c r="BI118" s="12">
        <f>IF([1]REGRAS!$R$1="SIM",'[1]JAN-REAJUSTE'!BI118,0)</f>
        <v>0</v>
      </c>
      <c r="BJ118" s="12">
        <f>'[1]JAN-REAJUSTE'!BJ118</f>
        <v>0</v>
      </c>
      <c r="BK118" s="12">
        <f>'[1]JAN-REAJUSTE'!BK118</f>
        <v>0</v>
      </c>
      <c r="BL118" s="12">
        <f>'[1]JAN-REAJUSTE'!BL118</f>
        <v>0</v>
      </c>
      <c r="BM118" s="12">
        <f>'[1]JAN-REAJUSTE'!BM118</f>
        <v>0</v>
      </c>
      <c r="BN118" s="12">
        <f>'[1]JAN-REAJUSTE'!BN118</f>
        <v>0</v>
      </c>
      <c r="BO118" s="12">
        <f>'[1]JAN-REAJUSTE'!BO118</f>
        <v>0</v>
      </c>
      <c r="BP118" s="12">
        <f>'[1]JAN-REAJUSTE'!BP118</f>
        <v>0</v>
      </c>
      <c r="BQ118" s="12">
        <v>0</v>
      </c>
      <c r="BR118" s="12">
        <f t="shared" si="39"/>
        <v>8408.3846752794525</v>
      </c>
      <c r="BS118" s="12">
        <f t="shared" si="42"/>
        <v>7348.9146752794522</v>
      </c>
      <c r="BT118" s="12">
        <f t="shared" si="56"/>
        <v>7348.9146752794522</v>
      </c>
      <c r="BU118" s="12">
        <f t="shared" si="57"/>
        <v>6587.3646752794521</v>
      </c>
      <c r="BV118" s="13">
        <f t="shared" si="58"/>
        <v>922.23105453912342</v>
      </c>
      <c r="BW118" s="13">
        <f t="shared" si="59"/>
        <v>1844.4621090782468</v>
      </c>
      <c r="BX118" s="13">
        <f t="shared" si="40"/>
        <v>7486.1536207403287</v>
      </c>
      <c r="BY118" s="14">
        <f t="shared" si="41"/>
        <v>1189.3322457035906</v>
      </c>
    </row>
    <row r="119" spans="1:77" x14ac:dyDescent="0.25">
      <c r="A119" s="9" t="s">
        <v>79</v>
      </c>
      <c r="B119" s="10">
        <v>5175401</v>
      </c>
      <c r="C119" s="10" t="s">
        <v>243</v>
      </c>
      <c r="D119" s="10" t="s">
        <v>81</v>
      </c>
      <c r="E119" s="10" t="s">
        <v>116</v>
      </c>
      <c r="F119" s="10" t="s">
        <v>83</v>
      </c>
      <c r="G119" s="10" t="s">
        <v>117</v>
      </c>
      <c r="H119" s="10" t="s">
        <v>85</v>
      </c>
      <c r="I119" s="10" t="s">
        <v>79</v>
      </c>
      <c r="J119" s="10" t="s">
        <v>87</v>
      </c>
      <c r="K119" s="10" t="s">
        <v>121</v>
      </c>
      <c r="L119" s="10">
        <v>13</v>
      </c>
      <c r="M119" s="10">
        <v>240</v>
      </c>
      <c r="N119" s="10">
        <v>139137</v>
      </c>
      <c r="O119" s="11">
        <v>37109</v>
      </c>
      <c r="P119" s="11">
        <v>27753</v>
      </c>
      <c r="Q119" s="10">
        <v>72979712353</v>
      </c>
      <c r="R119" s="10" t="s">
        <v>89</v>
      </c>
      <c r="S119" s="10">
        <v>22</v>
      </c>
      <c r="T119" s="10" t="s">
        <v>90</v>
      </c>
      <c r="U119" s="10" t="s">
        <v>91</v>
      </c>
      <c r="V119" s="10" t="s">
        <v>92</v>
      </c>
      <c r="W119" s="12">
        <f t="shared" si="53"/>
        <v>2079.8198485687794</v>
      </c>
      <c r="X119" s="12">
        <v>240</v>
      </c>
      <c r="Y119" s="12">
        <f>[1]REGRAS!$D$24</f>
        <v>2079.8198485687794</v>
      </c>
      <c r="Z119" s="12">
        <v>9</v>
      </c>
      <c r="AA119" s="12">
        <f t="shared" si="30"/>
        <v>187.18</v>
      </c>
      <c r="AB119" s="12">
        <v>21</v>
      </c>
      <c r="AC119" s="12">
        <f t="shared" si="54"/>
        <v>436.76</v>
      </c>
      <c r="AD119" s="12"/>
      <c r="AE119" s="12">
        <f t="shared" si="31"/>
        <v>0</v>
      </c>
      <c r="AF119" s="12"/>
      <c r="AG119" s="12">
        <f t="shared" si="32"/>
        <v>0</v>
      </c>
      <c r="AH119" s="12">
        <f>[1]REGRAS!$F$2*100</f>
        <v>100</v>
      </c>
      <c r="AI119" s="12">
        <f t="shared" si="33"/>
        <v>2079.8200000000002</v>
      </c>
      <c r="AJ119" s="12">
        <v>70</v>
      </c>
      <c r="AK119" s="12">
        <f t="shared" si="34"/>
        <v>1455.87</v>
      </c>
      <c r="AL119" s="12">
        <f>[1]REGRAS!$F$1*100</f>
        <v>40</v>
      </c>
      <c r="AM119" s="12">
        <f t="shared" si="35"/>
        <v>831.93</v>
      </c>
      <c r="AN119" s="12">
        <f>[1]REGRAS!$F$4*100</f>
        <v>100</v>
      </c>
      <c r="AO119" s="12">
        <f t="shared" si="36"/>
        <v>2079.8200000000002</v>
      </c>
      <c r="AP119" s="12">
        <v>27</v>
      </c>
      <c r="AQ119" s="12">
        <f t="shared" si="37"/>
        <v>205.9</v>
      </c>
      <c r="AR119" s="12">
        <v>29</v>
      </c>
      <c r="AS119" s="12">
        <f t="shared" si="38"/>
        <v>1658.65</v>
      </c>
      <c r="AT119" s="12">
        <v>0</v>
      </c>
      <c r="AU119" s="12">
        <f t="shared" si="55"/>
        <v>0</v>
      </c>
      <c r="AV119" s="12">
        <v>0</v>
      </c>
      <c r="AW119" s="12">
        <f>IF([1]REGRAS!$P$2="SIM",ROUND(BS119/M119*1.25*AV119,2),0)</f>
        <v>0</v>
      </c>
      <c r="AX119" s="12">
        <f>IF([1]REGRAS!$P$1="SIM",'[1]JAN-REAJUSTE'!AX119,0)</f>
        <v>0</v>
      </c>
      <c r="AY119" s="12">
        <f>IF([1]REGRAS!$R$2="SIM",'[1]JAN-REAJUSTE'!AY119,0)</f>
        <v>0</v>
      </c>
      <c r="AZ119" s="12">
        <f>'[1]JAN-REAJUSTE'!AZ119</f>
        <v>0</v>
      </c>
      <c r="BA119" s="12">
        <f>'[1]JAN-REAJUSTE'!BA119</f>
        <v>0</v>
      </c>
      <c r="BB119" s="12">
        <f>'[1]JAN-REAJUSTE'!BB119</f>
        <v>0</v>
      </c>
      <c r="BC119" s="12">
        <f>'[1]JAN-REAJUSTE'!BC119</f>
        <v>0</v>
      </c>
      <c r="BD119" s="12">
        <f>'[1]JAN-REAJUSTE'!BD119</f>
        <v>0</v>
      </c>
      <c r="BE119" s="12">
        <f>'[1]JAN-REAJUSTE'!BE119</f>
        <v>0</v>
      </c>
      <c r="BF119" s="12">
        <f>'[1]JAN-REAJUSTE'!BF119</f>
        <v>0</v>
      </c>
      <c r="BG119" s="12">
        <f>'[1]JAN-REAJUSTE'!BG119</f>
        <v>0</v>
      </c>
      <c r="BH119" s="12">
        <f>'[1]JAN-REAJUSTE'!BH119</f>
        <v>0</v>
      </c>
      <c r="BI119" s="12">
        <f>IF([1]REGRAS!$R$1="SIM",'[1]JAN-REAJUSTE'!BI119,0)</f>
        <v>0</v>
      </c>
      <c r="BJ119" s="12">
        <f>'[1]JAN-REAJUSTE'!BJ119</f>
        <v>0</v>
      </c>
      <c r="BK119" s="12">
        <f>'[1]JAN-REAJUSTE'!BK119</f>
        <v>0</v>
      </c>
      <c r="BL119" s="12">
        <f>'[1]JAN-REAJUSTE'!BL119</f>
        <v>0</v>
      </c>
      <c r="BM119" s="12">
        <f>'[1]JAN-REAJUSTE'!BM119</f>
        <v>0</v>
      </c>
      <c r="BN119" s="12">
        <f>'[1]JAN-REAJUSTE'!BN119</f>
        <v>0</v>
      </c>
      <c r="BO119" s="12">
        <f>'[1]JAN-REAJUSTE'!BO119</f>
        <v>0</v>
      </c>
      <c r="BP119" s="12">
        <f>'[1]JAN-REAJUSTE'!BP119</f>
        <v>0</v>
      </c>
      <c r="BQ119" s="12">
        <v>0</v>
      </c>
      <c r="BR119" s="12">
        <f t="shared" si="39"/>
        <v>11015.749848568779</v>
      </c>
      <c r="BS119" s="12">
        <f t="shared" si="42"/>
        <v>9151.19984856878</v>
      </c>
      <c r="BT119" s="12">
        <f t="shared" si="56"/>
        <v>9151.19984856878</v>
      </c>
      <c r="BU119" s="12">
        <f t="shared" si="57"/>
        <v>8319.2698485687797</v>
      </c>
      <c r="BV119" s="13">
        <f t="shared" si="58"/>
        <v>1164.6977787996293</v>
      </c>
      <c r="BW119" s="13">
        <f t="shared" si="59"/>
        <v>2329.3955575992586</v>
      </c>
      <c r="BX119" s="13">
        <f t="shared" si="40"/>
        <v>9851.05206976915</v>
      </c>
      <c r="BY119" s="14">
        <f t="shared" si="41"/>
        <v>1839.6793191865163</v>
      </c>
    </row>
    <row r="120" spans="1:77" x14ac:dyDescent="0.25">
      <c r="A120" s="9" t="s">
        <v>79</v>
      </c>
      <c r="B120" s="10">
        <v>5175501</v>
      </c>
      <c r="C120" s="10" t="s">
        <v>244</v>
      </c>
      <c r="D120" s="10" t="s">
        <v>81</v>
      </c>
      <c r="E120" s="10" t="s">
        <v>116</v>
      </c>
      <c r="F120" s="10" t="s">
        <v>83</v>
      </c>
      <c r="G120" s="10" t="s">
        <v>117</v>
      </c>
      <c r="H120" s="10" t="s">
        <v>85</v>
      </c>
      <c r="I120" s="10" t="s">
        <v>79</v>
      </c>
      <c r="J120" s="10" t="s">
        <v>87</v>
      </c>
      <c r="K120" s="10" t="s">
        <v>121</v>
      </c>
      <c r="L120" s="10">
        <v>13</v>
      </c>
      <c r="M120" s="10">
        <v>240</v>
      </c>
      <c r="N120" s="10">
        <v>139137</v>
      </c>
      <c r="O120" s="11">
        <v>37109</v>
      </c>
      <c r="P120" s="11">
        <v>24654</v>
      </c>
      <c r="Q120" s="10">
        <v>26777886320</v>
      </c>
      <c r="R120" s="10" t="s">
        <v>89</v>
      </c>
      <c r="S120" s="10">
        <v>22</v>
      </c>
      <c r="T120" s="10" t="s">
        <v>90</v>
      </c>
      <c r="U120" s="10" t="s">
        <v>91</v>
      </c>
      <c r="V120" s="10" t="s">
        <v>92</v>
      </c>
      <c r="W120" s="12">
        <f t="shared" si="53"/>
        <v>2079.8198485687794</v>
      </c>
      <c r="X120" s="12">
        <v>240</v>
      </c>
      <c r="Y120" s="12">
        <f>[1]REGRAS!$D$24</f>
        <v>2079.8198485687794</v>
      </c>
      <c r="Z120" s="12">
        <v>0</v>
      </c>
      <c r="AA120" s="12">
        <f t="shared" si="30"/>
        <v>0</v>
      </c>
      <c r="AB120" s="12">
        <v>21</v>
      </c>
      <c r="AC120" s="12">
        <f t="shared" si="54"/>
        <v>436.76</v>
      </c>
      <c r="AD120" s="12"/>
      <c r="AE120" s="12">
        <f t="shared" si="31"/>
        <v>0</v>
      </c>
      <c r="AF120" s="12"/>
      <c r="AG120" s="12">
        <f t="shared" si="32"/>
        <v>0</v>
      </c>
      <c r="AH120" s="12">
        <f>[1]REGRAS!$F$2*100</f>
        <v>100</v>
      </c>
      <c r="AI120" s="12">
        <f t="shared" si="33"/>
        <v>2079.8200000000002</v>
      </c>
      <c r="AJ120" s="12">
        <v>30</v>
      </c>
      <c r="AK120" s="12">
        <f t="shared" si="34"/>
        <v>623.95000000000005</v>
      </c>
      <c r="AL120" s="12">
        <f>[1]REGRAS!$F$1*100</f>
        <v>40</v>
      </c>
      <c r="AM120" s="12">
        <f t="shared" si="35"/>
        <v>831.93</v>
      </c>
      <c r="AN120" s="12">
        <f>[1]REGRAS!$F$4*100</f>
        <v>100</v>
      </c>
      <c r="AO120" s="12">
        <f t="shared" si="36"/>
        <v>2079.8200000000002</v>
      </c>
      <c r="AP120" s="12">
        <v>14</v>
      </c>
      <c r="AQ120" s="12">
        <f t="shared" si="37"/>
        <v>94.87</v>
      </c>
      <c r="AR120" s="12">
        <v>0</v>
      </c>
      <c r="AS120" s="12">
        <f t="shared" si="38"/>
        <v>0</v>
      </c>
      <c r="AT120" s="12">
        <v>0</v>
      </c>
      <c r="AU120" s="12">
        <f t="shared" si="55"/>
        <v>0</v>
      </c>
      <c r="AV120" s="12">
        <v>0</v>
      </c>
      <c r="AW120" s="12">
        <f>IF([1]REGRAS!$P$2="SIM",ROUND(BS120/M120*1.25*AV120,2),0)</f>
        <v>0</v>
      </c>
      <c r="AX120" s="12">
        <f>IF([1]REGRAS!$P$1="SIM",'[1]JAN-REAJUSTE'!AX120,0)</f>
        <v>0</v>
      </c>
      <c r="AY120" s="12">
        <f>IF([1]REGRAS!$R$2="SIM",'[1]JAN-REAJUSTE'!AY120,0)</f>
        <v>0</v>
      </c>
      <c r="AZ120" s="12">
        <f>'[1]JAN-REAJUSTE'!AZ120</f>
        <v>0</v>
      </c>
      <c r="BA120" s="12">
        <f>'[1]JAN-REAJUSTE'!BA120</f>
        <v>0</v>
      </c>
      <c r="BB120" s="12">
        <f>'[1]JAN-REAJUSTE'!BB120</f>
        <v>0</v>
      </c>
      <c r="BC120" s="12">
        <f>'[1]JAN-REAJUSTE'!BC120</f>
        <v>0</v>
      </c>
      <c r="BD120" s="12">
        <f>'[1]JAN-REAJUSTE'!BD120</f>
        <v>0</v>
      </c>
      <c r="BE120" s="12">
        <f>'[1]JAN-REAJUSTE'!BE120</f>
        <v>0</v>
      </c>
      <c r="BF120" s="12">
        <f>'[1]JAN-REAJUSTE'!BF120</f>
        <v>0</v>
      </c>
      <c r="BG120" s="12">
        <f>'[1]JAN-REAJUSTE'!BG120</f>
        <v>0</v>
      </c>
      <c r="BH120" s="12">
        <f>'[1]JAN-REAJUSTE'!BH120</f>
        <v>0</v>
      </c>
      <c r="BI120" s="12">
        <f>IF([1]REGRAS!$R$1="SIM",'[1]JAN-REAJUSTE'!BI120,0)</f>
        <v>0</v>
      </c>
      <c r="BJ120" s="12">
        <f>'[1]JAN-REAJUSTE'!BJ120</f>
        <v>0</v>
      </c>
      <c r="BK120" s="12">
        <f>'[1]JAN-REAJUSTE'!BK120</f>
        <v>0</v>
      </c>
      <c r="BL120" s="12">
        <f>'[1]JAN-REAJUSTE'!BL120</f>
        <v>0</v>
      </c>
      <c r="BM120" s="12">
        <f>'[1]JAN-REAJUSTE'!BM120</f>
        <v>0</v>
      </c>
      <c r="BN120" s="12">
        <f>'[1]JAN-REAJUSTE'!BN120</f>
        <v>0</v>
      </c>
      <c r="BO120" s="12">
        <f>'[1]JAN-REAJUSTE'!BO120</f>
        <v>0</v>
      </c>
      <c r="BP120" s="12">
        <f>'[1]JAN-REAJUSTE'!BP120</f>
        <v>0</v>
      </c>
      <c r="BQ120" s="12">
        <v>0</v>
      </c>
      <c r="BR120" s="12">
        <f t="shared" si="39"/>
        <v>8226.9698485687804</v>
      </c>
      <c r="BS120" s="12">
        <f t="shared" si="42"/>
        <v>8132.0998485687805</v>
      </c>
      <c r="BT120" s="12">
        <f t="shared" si="56"/>
        <v>8132.0998485687805</v>
      </c>
      <c r="BU120" s="12">
        <f t="shared" si="57"/>
        <v>7300.1698485687803</v>
      </c>
      <c r="BV120" s="13">
        <f t="shared" si="58"/>
        <v>1022.0237787996293</v>
      </c>
      <c r="BW120" s="13">
        <f t="shared" si="59"/>
        <v>2044.0475575992587</v>
      </c>
      <c r="BX120" s="13">
        <f t="shared" si="40"/>
        <v>7204.9460697691511</v>
      </c>
      <c r="BY120" s="14">
        <f t="shared" si="41"/>
        <v>1112.0001691865168</v>
      </c>
    </row>
    <row r="121" spans="1:77" x14ac:dyDescent="0.25">
      <c r="A121" s="9" t="s">
        <v>79</v>
      </c>
      <c r="B121" s="10">
        <v>5175701</v>
      </c>
      <c r="C121" s="10" t="s">
        <v>245</v>
      </c>
      <c r="D121" s="10" t="s">
        <v>81</v>
      </c>
      <c r="E121" s="10" t="s">
        <v>116</v>
      </c>
      <c r="F121" s="10" t="s">
        <v>83</v>
      </c>
      <c r="G121" s="10" t="s">
        <v>117</v>
      </c>
      <c r="H121" s="10" t="s">
        <v>85</v>
      </c>
      <c r="I121" s="10" t="s">
        <v>79</v>
      </c>
      <c r="J121" s="10" t="s">
        <v>87</v>
      </c>
      <c r="K121" s="10" t="s">
        <v>121</v>
      </c>
      <c r="L121" s="10">
        <v>13</v>
      </c>
      <c r="M121" s="10">
        <v>240</v>
      </c>
      <c r="N121" s="10">
        <v>139137</v>
      </c>
      <c r="O121" s="11">
        <v>37109</v>
      </c>
      <c r="P121" s="11">
        <v>25427</v>
      </c>
      <c r="Q121" s="10">
        <v>47840439349</v>
      </c>
      <c r="R121" s="10" t="s">
        <v>89</v>
      </c>
      <c r="S121" s="10">
        <v>22</v>
      </c>
      <c r="T121" s="10" t="s">
        <v>97</v>
      </c>
      <c r="U121" s="10" t="s">
        <v>91</v>
      </c>
      <c r="V121" s="10" t="s">
        <v>92</v>
      </c>
      <c r="W121" s="12">
        <f t="shared" si="53"/>
        <v>2079.8198485687794</v>
      </c>
      <c r="X121" s="12">
        <v>240</v>
      </c>
      <c r="Y121" s="12">
        <f>[1]REGRAS!$D$24</f>
        <v>2079.8198485687794</v>
      </c>
      <c r="Z121" s="12">
        <v>15</v>
      </c>
      <c r="AA121" s="12">
        <f t="shared" si="30"/>
        <v>311.97000000000003</v>
      </c>
      <c r="AB121" s="12">
        <v>21</v>
      </c>
      <c r="AC121" s="12">
        <f t="shared" si="54"/>
        <v>436.76</v>
      </c>
      <c r="AD121" s="12"/>
      <c r="AE121" s="12">
        <f t="shared" si="31"/>
        <v>0</v>
      </c>
      <c r="AF121" s="12"/>
      <c r="AG121" s="12">
        <f t="shared" si="32"/>
        <v>0</v>
      </c>
      <c r="AH121" s="12">
        <f>[1]REGRAS!$F$2*100</f>
        <v>100</v>
      </c>
      <c r="AI121" s="12">
        <f t="shared" si="33"/>
        <v>2079.8200000000002</v>
      </c>
      <c r="AJ121" s="12">
        <v>30</v>
      </c>
      <c r="AK121" s="12">
        <f t="shared" si="34"/>
        <v>623.95000000000005</v>
      </c>
      <c r="AL121" s="12">
        <f>[1]REGRAS!$F$1*100</f>
        <v>40</v>
      </c>
      <c r="AM121" s="12">
        <f t="shared" si="35"/>
        <v>831.93</v>
      </c>
      <c r="AN121" s="12">
        <f>[1]REGRAS!$F$4*100</f>
        <v>100</v>
      </c>
      <c r="AO121" s="12">
        <f t="shared" si="36"/>
        <v>2079.8200000000002</v>
      </c>
      <c r="AP121" s="12">
        <v>51</v>
      </c>
      <c r="AQ121" s="12">
        <f t="shared" si="37"/>
        <v>358.87</v>
      </c>
      <c r="AR121" s="12">
        <v>10</v>
      </c>
      <c r="AS121" s="12">
        <f t="shared" si="38"/>
        <v>527.75</v>
      </c>
      <c r="AT121" s="12">
        <v>0</v>
      </c>
      <c r="AU121" s="12">
        <f t="shared" si="55"/>
        <v>0</v>
      </c>
      <c r="AV121" s="12">
        <v>0</v>
      </c>
      <c r="AW121" s="12">
        <f>IF([1]REGRAS!$P$2="SIM",ROUND(BS121/M121*1.25*AV121,2),0)</f>
        <v>0</v>
      </c>
      <c r="AX121" s="12">
        <f>IF([1]REGRAS!$P$1="SIM",'[1]JAN-REAJUSTE'!AX121,0)</f>
        <v>0</v>
      </c>
      <c r="AY121" s="12">
        <f>IF([1]REGRAS!$R$2="SIM",'[1]JAN-REAJUSTE'!AY121,0)</f>
        <v>0</v>
      </c>
      <c r="AZ121" s="12">
        <f>'[1]JAN-REAJUSTE'!AZ121</f>
        <v>0</v>
      </c>
      <c r="BA121" s="12">
        <f>'[1]JAN-REAJUSTE'!BA121</f>
        <v>0</v>
      </c>
      <c r="BB121" s="12">
        <f>'[1]JAN-REAJUSTE'!BB121</f>
        <v>0</v>
      </c>
      <c r="BC121" s="12">
        <f>'[1]JAN-REAJUSTE'!BC121</f>
        <v>0</v>
      </c>
      <c r="BD121" s="12">
        <f>'[1]JAN-REAJUSTE'!BD121</f>
        <v>0</v>
      </c>
      <c r="BE121" s="12">
        <f>'[1]JAN-REAJUSTE'!BE121</f>
        <v>0</v>
      </c>
      <c r="BF121" s="12">
        <f>'[1]JAN-REAJUSTE'!BF121</f>
        <v>0</v>
      </c>
      <c r="BG121" s="12">
        <f>'[1]JAN-REAJUSTE'!BG121</f>
        <v>0</v>
      </c>
      <c r="BH121" s="12">
        <f>'[1]JAN-REAJUSTE'!BH121</f>
        <v>0</v>
      </c>
      <c r="BI121" s="12">
        <f>IF([1]REGRAS!$R$1="SIM",'[1]JAN-REAJUSTE'!BI121,0)</f>
        <v>0</v>
      </c>
      <c r="BJ121" s="12">
        <f>'[1]JAN-REAJUSTE'!BJ121</f>
        <v>0</v>
      </c>
      <c r="BK121" s="12">
        <f>'[1]JAN-REAJUSTE'!BK121</f>
        <v>0</v>
      </c>
      <c r="BL121" s="12">
        <f>'[1]JAN-REAJUSTE'!BL121</f>
        <v>0</v>
      </c>
      <c r="BM121" s="12">
        <f>'[1]JAN-REAJUSTE'!BM121</f>
        <v>0</v>
      </c>
      <c r="BN121" s="12">
        <f>'[1]JAN-REAJUSTE'!BN121</f>
        <v>0</v>
      </c>
      <c r="BO121" s="12">
        <f>'[1]JAN-REAJUSTE'!BO121</f>
        <v>0</v>
      </c>
      <c r="BP121" s="12">
        <f>'[1]JAN-REAJUSTE'!BP121</f>
        <v>0</v>
      </c>
      <c r="BQ121" s="12">
        <v>0</v>
      </c>
      <c r="BR121" s="12">
        <f t="shared" si="39"/>
        <v>9330.6898485687816</v>
      </c>
      <c r="BS121" s="12">
        <f t="shared" si="42"/>
        <v>8444.0698485687808</v>
      </c>
      <c r="BT121" s="12">
        <f t="shared" si="56"/>
        <v>8444.0698485687808</v>
      </c>
      <c r="BU121" s="12">
        <f t="shared" si="57"/>
        <v>7612.1398485687805</v>
      </c>
      <c r="BV121" s="13">
        <f t="shared" si="58"/>
        <v>1065.6995787996293</v>
      </c>
      <c r="BW121" s="13">
        <f t="shared" si="59"/>
        <v>2131.3991575992586</v>
      </c>
      <c r="BX121" s="13">
        <f t="shared" si="40"/>
        <v>8264.9902697691523</v>
      </c>
      <c r="BY121" s="14">
        <f t="shared" si="41"/>
        <v>1403.5123241865172</v>
      </c>
    </row>
    <row r="122" spans="1:77" x14ac:dyDescent="0.25">
      <c r="A122" s="9" t="s">
        <v>79</v>
      </c>
      <c r="B122" s="10">
        <v>5175801</v>
      </c>
      <c r="C122" s="10" t="s">
        <v>246</v>
      </c>
      <c r="D122" s="10" t="s">
        <v>81</v>
      </c>
      <c r="E122" s="10" t="s">
        <v>116</v>
      </c>
      <c r="F122" s="10" t="s">
        <v>83</v>
      </c>
      <c r="G122" s="10" t="s">
        <v>117</v>
      </c>
      <c r="H122" s="10" t="s">
        <v>85</v>
      </c>
      <c r="I122" s="10" t="s">
        <v>79</v>
      </c>
      <c r="J122" s="10" t="s">
        <v>87</v>
      </c>
      <c r="K122" s="10" t="s">
        <v>121</v>
      </c>
      <c r="L122" s="10">
        <v>13</v>
      </c>
      <c r="M122" s="10">
        <v>240</v>
      </c>
      <c r="N122" s="10">
        <v>139137</v>
      </c>
      <c r="O122" s="11">
        <v>37109</v>
      </c>
      <c r="P122" s="11">
        <v>24030</v>
      </c>
      <c r="Q122" s="10">
        <v>50156330334</v>
      </c>
      <c r="R122" s="10" t="s">
        <v>89</v>
      </c>
      <c r="S122" s="10">
        <v>22</v>
      </c>
      <c r="T122" s="10" t="s">
        <v>90</v>
      </c>
      <c r="U122" s="10" t="s">
        <v>91</v>
      </c>
      <c r="V122" s="10" t="s">
        <v>92</v>
      </c>
      <c r="W122" s="12">
        <f t="shared" si="53"/>
        <v>2079.8198485687794</v>
      </c>
      <c r="X122" s="12">
        <v>240</v>
      </c>
      <c r="Y122" s="12">
        <f>[1]REGRAS!$D$24</f>
        <v>2079.8198485687794</v>
      </c>
      <c r="Z122" s="12">
        <v>10</v>
      </c>
      <c r="AA122" s="12">
        <f t="shared" si="30"/>
        <v>207.98</v>
      </c>
      <c r="AB122" s="12">
        <v>21</v>
      </c>
      <c r="AC122" s="12">
        <f t="shared" si="54"/>
        <v>436.76</v>
      </c>
      <c r="AD122" s="12"/>
      <c r="AE122" s="12">
        <f t="shared" si="31"/>
        <v>0</v>
      </c>
      <c r="AF122" s="12"/>
      <c r="AG122" s="12">
        <f t="shared" si="32"/>
        <v>0</v>
      </c>
      <c r="AH122" s="12">
        <f>[1]REGRAS!$F$2*100</f>
        <v>100</v>
      </c>
      <c r="AI122" s="12">
        <f t="shared" si="33"/>
        <v>2079.8200000000002</v>
      </c>
      <c r="AJ122" s="12">
        <v>25</v>
      </c>
      <c r="AK122" s="12">
        <f t="shared" si="34"/>
        <v>519.95000000000005</v>
      </c>
      <c r="AL122" s="12">
        <f>[1]REGRAS!$F$1*100</f>
        <v>40</v>
      </c>
      <c r="AM122" s="12">
        <f t="shared" si="35"/>
        <v>831.93</v>
      </c>
      <c r="AN122" s="12">
        <f>[1]REGRAS!$F$4*100</f>
        <v>100</v>
      </c>
      <c r="AO122" s="12">
        <f t="shared" si="36"/>
        <v>2079.8200000000002</v>
      </c>
      <c r="AP122" s="12">
        <v>30</v>
      </c>
      <c r="AQ122" s="12">
        <f t="shared" si="37"/>
        <v>205.9</v>
      </c>
      <c r="AR122" s="12">
        <v>0</v>
      </c>
      <c r="AS122" s="12">
        <f t="shared" si="38"/>
        <v>0</v>
      </c>
      <c r="AT122" s="12">
        <v>0</v>
      </c>
      <c r="AU122" s="12">
        <f t="shared" si="55"/>
        <v>0</v>
      </c>
      <c r="AV122" s="12">
        <v>0</v>
      </c>
      <c r="AW122" s="12">
        <f>IF([1]REGRAS!$P$2="SIM",ROUND(BS122/M122*1.25*AV122,2),0)</f>
        <v>0</v>
      </c>
      <c r="AX122" s="12">
        <f>IF([1]REGRAS!$P$1="SIM",'[1]JAN-REAJUSTE'!AX122,0)</f>
        <v>0</v>
      </c>
      <c r="AY122" s="12">
        <f>IF([1]REGRAS!$R$2="SIM",'[1]JAN-REAJUSTE'!AY122,0)</f>
        <v>0</v>
      </c>
      <c r="AZ122" s="12">
        <f>'[1]JAN-REAJUSTE'!AZ122</f>
        <v>0</v>
      </c>
      <c r="BA122" s="12">
        <f>'[1]JAN-REAJUSTE'!BA122</f>
        <v>0</v>
      </c>
      <c r="BB122" s="12">
        <f>'[1]JAN-REAJUSTE'!BB122</f>
        <v>0</v>
      </c>
      <c r="BC122" s="12">
        <f>'[1]JAN-REAJUSTE'!BC122</f>
        <v>0</v>
      </c>
      <c r="BD122" s="12">
        <f>'[1]JAN-REAJUSTE'!BD122</f>
        <v>0</v>
      </c>
      <c r="BE122" s="12">
        <f>'[1]JAN-REAJUSTE'!BE122</f>
        <v>0</v>
      </c>
      <c r="BF122" s="12">
        <f>'[1]JAN-REAJUSTE'!BF122</f>
        <v>0</v>
      </c>
      <c r="BG122" s="12">
        <f>'[1]JAN-REAJUSTE'!BG122</f>
        <v>0</v>
      </c>
      <c r="BH122" s="12">
        <f>'[1]JAN-REAJUSTE'!BH122</f>
        <v>0</v>
      </c>
      <c r="BI122" s="12">
        <f>IF([1]REGRAS!$R$1="SIM",'[1]JAN-REAJUSTE'!BI122,0)</f>
        <v>21.232053000000001</v>
      </c>
      <c r="BJ122" s="12">
        <f>'[1]JAN-REAJUSTE'!BJ122</f>
        <v>0</v>
      </c>
      <c r="BK122" s="12">
        <f>'[1]JAN-REAJUSTE'!BK122</f>
        <v>0</v>
      </c>
      <c r="BL122" s="12">
        <f>'[1]JAN-REAJUSTE'!BL122</f>
        <v>0</v>
      </c>
      <c r="BM122" s="12">
        <f>'[1]JAN-REAJUSTE'!BM122</f>
        <v>0</v>
      </c>
      <c r="BN122" s="12">
        <f>'[1]JAN-REAJUSTE'!BN122</f>
        <v>0</v>
      </c>
      <c r="BO122" s="12">
        <f>'[1]JAN-REAJUSTE'!BO122</f>
        <v>0</v>
      </c>
      <c r="BP122" s="12">
        <f>'[1]JAN-REAJUSTE'!BP122</f>
        <v>0</v>
      </c>
      <c r="BQ122" s="12">
        <v>0</v>
      </c>
      <c r="BR122" s="12">
        <f t="shared" si="39"/>
        <v>8463.2119015687786</v>
      </c>
      <c r="BS122" s="12">
        <f t="shared" si="42"/>
        <v>8236.0798485687792</v>
      </c>
      <c r="BT122" s="12">
        <f t="shared" si="56"/>
        <v>8236.0798485687792</v>
      </c>
      <c r="BU122" s="12">
        <f t="shared" si="57"/>
        <v>7425.3819015687795</v>
      </c>
      <c r="BV122" s="13">
        <f t="shared" si="58"/>
        <v>1039.5534662196292</v>
      </c>
      <c r="BW122" s="13">
        <f t="shared" si="59"/>
        <v>2079.1069324392583</v>
      </c>
      <c r="BX122" s="13">
        <f t="shared" si="40"/>
        <v>7423.6584353491489</v>
      </c>
      <c r="BY122" s="14">
        <f t="shared" si="41"/>
        <v>1172.1460697210159</v>
      </c>
    </row>
    <row r="123" spans="1:77" x14ac:dyDescent="0.25">
      <c r="A123" s="9" t="s">
        <v>79</v>
      </c>
      <c r="B123" s="10">
        <v>5176201</v>
      </c>
      <c r="C123" s="10" t="s">
        <v>247</v>
      </c>
      <c r="D123" s="10" t="s">
        <v>81</v>
      </c>
      <c r="E123" s="10" t="s">
        <v>113</v>
      </c>
      <c r="F123" s="10" t="s">
        <v>83</v>
      </c>
      <c r="G123" s="10" t="s">
        <v>117</v>
      </c>
      <c r="H123" s="10" t="s">
        <v>85</v>
      </c>
      <c r="I123" s="10" t="s">
        <v>79</v>
      </c>
      <c r="J123" s="10" t="s">
        <v>87</v>
      </c>
      <c r="K123" s="10" t="s">
        <v>121</v>
      </c>
      <c r="L123" s="10">
        <v>13</v>
      </c>
      <c r="M123" s="10">
        <v>240</v>
      </c>
      <c r="N123" s="10">
        <v>139137</v>
      </c>
      <c r="O123" s="11">
        <v>37139</v>
      </c>
      <c r="P123" s="11">
        <v>28456</v>
      </c>
      <c r="Q123" s="10">
        <v>76212700397</v>
      </c>
      <c r="R123" s="10" t="s">
        <v>89</v>
      </c>
      <c r="S123" s="10">
        <v>22</v>
      </c>
      <c r="T123" s="10" t="s">
        <v>90</v>
      </c>
      <c r="U123" s="10" t="s">
        <v>91</v>
      </c>
      <c r="V123" s="10" t="s">
        <v>92</v>
      </c>
      <c r="W123" s="12">
        <f t="shared" si="53"/>
        <v>2079.8198485687794</v>
      </c>
      <c r="X123" s="12">
        <v>240</v>
      </c>
      <c r="Y123" s="12">
        <f>[1]REGRAS!$D$24</f>
        <v>2079.8198485687794</v>
      </c>
      <c r="Z123" s="12">
        <v>8</v>
      </c>
      <c r="AA123" s="12">
        <f t="shared" si="30"/>
        <v>166.39</v>
      </c>
      <c r="AB123" s="12">
        <v>21</v>
      </c>
      <c r="AC123" s="12">
        <f t="shared" si="54"/>
        <v>436.76</v>
      </c>
      <c r="AD123" s="12"/>
      <c r="AE123" s="12">
        <f t="shared" si="31"/>
        <v>0</v>
      </c>
      <c r="AF123" s="12"/>
      <c r="AG123" s="12">
        <f t="shared" si="32"/>
        <v>0</v>
      </c>
      <c r="AH123" s="12">
        <f>[1]REGRAS!$F$2*100</f>
        <v>100</v>
      </c>
      <c r="AI123" s="12">
        <f t="shared" si="33"/>
        <v>2079.8200000000002</v>
      </c>
      <c r="AJ123" s="12">
        <v>60</v>
      </c>
      <c r="AK123" s="12">
        <f t="shared" si="34"/>
        <v>1247.8900000000001</v>
      </c>
      <c r="AL123" s="12">
        <f>[1]REGRAS!$F$1*100</f>
        <v>40</v>
      </c>
      <c r="AM123" s="12">
        <f t="shared" si="35"/>
        <v>831.93</v>
      </c>
      <c r="AN123" s="12">
        <f>[1]REGRAS!$F$4*100</f>
        <v>100</v>
      </c>
      <c r="AO123" s="12">
        <f t="shared" si="36"/>
        <v>2079.8200000000002</v>
      </c>
      <c r="AP123" s="12">
        <v>0</v>
      </c>
      <c r="AQ123" s="12">
        <f t="shared" si="37"/>
        <v>0</v>
      </c>
      <c r="AR123" s="12">
        <v>0</v>
      </c>
      <c r="AS123" s="12">
        <f t="shared" si="38"/>
        <v>0</v>
      </c>
      <c r="AT123" s="12">
        <v>0</v>
      </c>
      <c r="AU123" s="12">
        <f t="shared" si="55"/>
        <v>0</v>
      </c>
      <c r="AV123" s="12">
        <v>0</v>
      </c>
      <c r="AW123" s="12">
        <f>IF([1]REGRAS!$P$2="SIM",ROUND(BS123/M123*1.25*AV123,2),0)</f>
        <v>0</v>
      </c>
      <c r="AX123" s="12">
        <f>IF([1]REGRAS!$P$1="SIM",'[1]JAN-REAJUSTE'!AX123,0)</f>
        <v>0</v>
      </c>
      <c r="AY123" s="12">
        <f>IF([1]REGRAS!$R$2="SIM",'[1]JAN-REAJUSTE'!AY123,0)</f>
        <v>0</v>
      </c>
      <c r="AZ123" s="12">
        <f>'[1]JAN-REAJUSTE'!AZ123</f>
        <v>0</v>
      </c>
      <c r="BA123" s="12">
        <f>'[1]JAN-REAJUSTE'!BA123</f>
        <v>0</v>
      </c>
      <c r="BB123" s="12">
        <f>'[1]JAN-REAJUSTE'!BB123</f>
        <v>0</v>
      </c>
      <c r="BC123" s="12">
        <f>'[1]JAN-REAJUSTE'!BC123</f>
        <v>0</v>
      </c>
      <c r="BD123" s="12">
        <f>'[1]JAN-REAJUSTE'!BD123</f>
        <v>0</v>
      </c>
      <c r="BE123" s="12">
        <f>'[1]JAN-REAJUSTE'!BE123</f>
        <v>0</v>
      </c>
      <c r="BF123" s="12">
        <f>'[1]JAN-REAJUSTE'!BF123</f>
        <v>0</v>
      </c>
      <c r="BG123" s="12">
        <f>'[1]JAN-REAJUSTE'!BG123</f>
        <v>0</v>
      </c>
      <c r="BH123" s="12">
        <f>'[1]JAN-REAJUSTE'!BH123</f>
        <v>0</v>
      </c>
      <c r="BI123" s="12">
        <f>IF([1]REGRAS!$R$1="SIM",'[1]JAN-REAJUSTE'!BI123,0)</f>
        <v>0</v>
      </c>
      <c r="BJ123" s="12">
        <f>'[1]JAN-REAJUSTE'!BJ123</f>
        <v>0</v>
      </c>
      <c r="BK123" s="12">
        <f>'[1]JAN-REAJUSTE'!BK123</f>
        <v>0</v>
      </c>
      <c r="BL123" s="12">
        <f>'[1]JAN-REAJUSTE'!BL123</f>
        <v>0</v>
      </c>
      <c r="BM123" s="12">
        <f>'[1]JAN-REAJUSTE'!BM123</f>
        <v>2233.4596379999998</v>
      </c>
      <c r="BN123" s="12">
        <f>'[1]JAN-REAJUSTE'!BN123</f>
        <v>0</v>
      </c>
      <c r="BO123" s="12">
        <f>'[1]JAN-REAJUSTE'!BO123</f>
        <v>0</v>
      </c>
      <c r="BP123" s="12">
        <f>'[1]JAN-REAJUSTE'!BP123</f>
        <v>0</v>
      </c>
      <c r="BQ123" s="12">
        <v>0</v>
      </c>
      <c r="BR123" s="12">
        <f t="shared" si="39"/>
        <v>11155.889486568778</v>
      </c>
      <c r="BS123" s="12">
        <f t="shared" si="42"/>
        <v>8922.4298485687814</v>
      </c>
      <c r="BT123" s="12">
        <f t="shared" si="56"/>
        <v>8922.4298485687814</v>
      </c>
      <c r="BU123" s="12">
        <f t="shared" si="57"/>
        <v>8090.4998485687811</v>
      </c>
      <c r="BV123" s="13">
        <f t="shared" si="58"/>
        <v>1132.6699787996295</v>
      </c>
      <c r="BW123" s="13">
        <f t="shared" si="59"/>
        <v>2265.3399575992589</v>
      </c>
      <c r="BX123" s="13">
        <f t="shared" si="40"/>
        <v>10023.219507769149</v>
      </c>
      <c r="BY123" s="14">
        <f t="shared" si="41"/>
        <v>1887.0253646365159</v>
      </c>
    </row>
    <row r="124" spans="1:77" x14ac:dyDescent="0.25">
      <c r="A124" s="9" t="s">
        <v>79</v>
      </c>
      <c r="B124" s="10">
        <v>5176501</v>
      </c>
      <c r="C124" s="10" t="s">
        <v>248</v>
      </c>
      <c r="D124" s="10" t="s">
        <v>81</v>
      </c>
      <c r="E124" s="10" t="s">
        <v>179</v>
      </c>
      <c r="F124" s="10" t="s">
        <v>83</v>
      </c>
      <c r="G124" s="10" t="s">
        <v>117</v>
      </c>
      <c r="H124" s="10" t="s">
        <v>85</v>
      </c>
      <c r="I124" s="10" t="s">
        <v>79</v>
      </c>
      <c r="J124" s="10" t="s">
        <v>87</v>
      </c>
      <c r="K124" s="10" t="s">
        <v>121</v>
      </c>
      <c r="L124" s="10">
        <v>13</v>
      </c>
      <c r="M124" s="10">
        <v>240</v>
      </c>
      <c r="N124" s="10">
        <v>139137</v>
      </c>
      <c r="O124" s="11">
        <v>37109</v>
      </c>
      <c r="P124" s="11">
        <v>26393</v>
      </c>
      <c r="Q124" s="10">
        <v>49118510310</v>
      </c>
      <c r="R124" s="10" t="s">
        <v>89</v>
      </c>
      <c r="S124" s="10">
        <v>22</v>
      </c>
      <c r="T124" s="10" t="s">
        <v>90</v>
      </c>
      <c r="U124" s="10" t="s">
        <v>91</v>
      </c>
      <c r="V124" s="10" t="s">
        <v>92</v>
      </c>
      <c r="W124" s="12">
        <f t="shared" si="53"/>
        <v>2079.8198485687794</v>
      </c>
      <c r="X124" s="12">
        <v>240</v>
      </c>
      <c r="Y124" s="12">
        <f>[1]REGRAS!$D$24</f>
        <v>2079.8198485687794</v>
      </c>
      <c r="Z124" s="12">
        <v>15</v>
      </c>
      <c r="AA124" s="12">
        <f t="shared" si="30"/>
        <v>311.97000000000003</v>
      </c>
      <c r="AB124" s="12">
        <v>21</v>
      </c>
      <c r="AC124" s="12">
        <f t="shared" si="54"/>
        <v>436.76</v>
      </c>
      <c r="AD124" s="12"/>
      <c r="AE124" s="12">
        <f t="shared" si="31"/>
        <v>0</v>
      </c>
      <c r="AF124" s="12"/>
      <c r="AG124" s="12">
        <f t="shared" si="32"/>
        <v>0</v>
      </c>
      <c r="AH124" s="12">
        <f>[1]REGRAS!$F$2*100</f>
        <v>100</v>
      </c>
      <c r="AI124" s="12">
        <f t="shared" si="33"/>
        <v>2079.8200000000002</v>
      </c>
      <c r="AJ124" s="12">
        <v>60</v>
      </c>
      <c r="AK124" s="12">
        <f t="shared" si="34"/>
        <v>1247.8900000000001</v>
      </c>
      <c r="AL124" s="12">
        <f>[1]REGRAS!$F$1*100</f>
        <v>40</v>
      </c>
      <c r="AM124" s="12">
        <f t="shared" si="35"/>
        <v>831.93</v>
      </c>
      <c r="AN124" s="12">
        <f>[1]REGRAS!$F$4*100</f>
        <v>100</v>
      </c>
      <c r="AO124" s="12">
        <f t="shared" si="36"/>
        <v>2079.8200000000002</v>
      </c>
      <c r="AP124" s="12">
        <v>0</v>
      </c>
      <c r="AQ124" s="12">
        <f t="shared" si="37"/>
        <v>0</v>
      </c>
      <c r="AR124" s="12">
        <v>0</v>
      </c>
      <c r="AS124" s="12">
        <f t="shared" si="38"/>
        <v>0</v>
      </c>
      <c r="AT124" s="12">
        <v>0</v>
      </c>
      <c r="AU124" s="12">
        <f t="shared" si="55"/>
        <v>0</v>
      </c>
      <c r="AV124" s="12">
        <v>0</v>
      </c>
      <c r="AW124" s="12">
        <f>IF([1]REGRAS!$P$2="SIM",ROUND(BS124/M124*1.25*AV124,2),0)</f>
        <v>0</v>
      </c>
      <c r="AX124" s="12">
        <f>IF([1]REGRAS!$P$1="SIM",'[1]JAN-REAJUSTE'!AX124,0)</f>
        <v>0</v>
      </c>
      <c r="AY124" s="12">
        <f>IF([1]REGRAS!$R$2="SIM",'[1]JAN-REAJUSTE'!AY124,0)</f>
        <v>0</v>
      </c>
      <c r="AZ124" s="12">
        <f>'[1]JAN-REAJUSTE'!AZ124</f>
        <v>0</v>
      </c>
      <c r="BA124" s="12">
        <f>'[1]JAN-REAJUSTE'!BA124</f>
        <v>0</v>
      </c>
      <c r="BB124" s="12">
        <f>'[1]JAN-REAJUSTE'!BB124</f>
        <v>0</v>
      </c>
      <c r="BC124" s="12">
        <f>'[1]JAN-REAJUSTE'!BC124</f>
        <v>0</v>
      </c>
      <c r="BD124" s="12">
        <f>'[1]JAN-REAJUSTE'!BD124</f>
        <v>0</v>
      </c>
      <c r="BE124" s="12">
        <f>'[1]JAN-REAJUSTE'!BE124</f>
        <v>0</v>
      </c>
      <c r="BF124" s="12">
        <f>'[1]JAN-REAJUSTE'!BF124</f>
        <v>2977.9673420000004</v>
      </c>
      <c r="BG124" s="12">
        <f>'[1]JAN-REAJUSTE'!BG124</f>
        <v>0</v>
      </c>
      <c r="BH124" s="12">
        <f>'[1]JAN-REAJUSTE'!BH124</f>
        <v>0</v>
      </c>
      <c r="BI124" s="12">
        <f>IF([1]REGRAS!$R$1="SIM",'[1]JAN-REAJUSTE'!BI124,0)</f>
        <v>21.232053000000001</v>
      </c>
      <c r="BJ124" s="12">
        <f>'[1]JAN-REAJUSTE'!BJ124</f>
        <v>0</v>
      </c>
      <c r="BK124" s="12">
        <f>'[1]JAN-REAJUSTE'!BK124</f>
        <v>0</v>
      </c>
      <c r="BL124" s="12">
        <f>'[1]JAN-REAJUSTE'!BL124</f>
        <v>0</v>
      </c>
      <c r="BM124" s="12">
        <f>'[1]JAN-REAJUSTE'!BM124</f>
        <v>0</v>
      </c>
      <c r="BN124" s="12">
        <f>'[1]JAN-REAJUSTE'!BN124</f>
        <v>0</v>
      </c>
      <c r="BO124" s="12">
        <f>'[1]JAN-REAJUSTE'!BO124</f>
        <v>0</v>
      </c>
      <c r="BP124" s="12">
        <f>'[1]JAN-REAJUSTE'!BP124</f>
        <v>0</v>
      </c>
      <c r="BQ124" s="12">
        <v>0</v>
      </c>
      <c r="BR124" s="12">
        <f t="shared" si="39"/>
        <v>12067.209243568779</v>
      </c>
      <c r="BS124" s="12">
        <f t="shared" si="42"/>
        <v>12045.977190568779</v>
      </c>
      <c r="BT124" s="12">
        <f t="shared" si="56"/>
        <v>12045.977190568779</v>
      </c>
      <c r="BU124" s="12">
        <f t="shared" si="57"/>
        <v>11235.279243568779</v>
      </c>
      <c r="BV124" s="13">
        <f t="shared" si="58"/>
        <v>1572.9390940996291</v>
      </c>
      <c r="BW124" s="13">
        <f t="shared" si="59"/>
        <v>3145.8781881992581</v>
      </c>
      <c r="BX124" s="13">
        <f t="shared" si="40"/>
        <v>10494.27014946915</v>
      </c>
      <c r="BY124" s="14">
        <f t="shared" si="41"/>
        <v>2016.5642911040163</v>
      </c>
    </row>
    <row r="125" spans="1:77" x14ac:dyDescent="0.25">
      <c r="A125" s="9" t="s">
        <v>79</v>
      </c>
      <c r="B125" s="10">
        <v>5176601</v>
      </c>
      <c r="C125" s="10" t="s">
        <v>249</v>
      </c>
      <c r="D125" s="10" t="s">
        <v>81</v>
      </c>
      <c r="E125" s="10" t="s">
        <v>113</v>
      </c>
      <c r="F125" s="10" t="s">
        <v>83</v>
      </c>
      <c r="G125" s="10" t="s">
        <v>117</v>
      </c>
      <c r="H125" s="10" t="s">
        <v>85</v>
      </c>
      <c r="I125" s="10" t="s">
        <v>79</v>
      </c>
      <c r="J125" s="10" t="s">
        <v>87</v>
      </c>
      <c r="K125" s="10" t="s">
        <v>121</v>
      </c>
      <c r="L125" s="10">
        <v>13</v>
      </c>
      <c r="M125" s="10">
        <v>240</v>
      </c>
      <c r="N125" s="10">
        <v>139137</v>
      </c>
      <c r="O125" s="11">
        <v>37109</v>
      </c>
      <c r="P125" s="11">
        <v>28164</v>
      </c>
      <c r="Q125" s="10">
        <v>77090314391</v>
      </c>
      <c r="R125" s="10" t="s">
        <v>89</v>
      </c>
      <c r="S125" s="10">
        <v>22</v>
      </c>
      <c r="T125" s="10" t="s">
        <v>90</v>
      </c>
      <c r="U125" s="10" t="s">
        <v>91</v>
      </c>
      <c r="V125" s="10" t="s">
        <v>92</v>
      </c>
      <c r="W125" s="12">
        <f t="shared" si="53"/>
        <v>2079.8198485687794</v>
      </c>
      <c r="X125" s="12">
        <v>240</v>
      </c>
      <c r="Y125" s="12">
        <f>[1]REGRAS!$D$24</f>
        <v>2079.8198485687794</v>
      </c>
      <c r="Z125" s="12">
        <v>15</v>
      </c>
      <c r="AA125" s="12">
        <f t="shared" si="30"/>
        <v>311.97000000000003</v>
      </c>
      <c r="AB125" s="12">
        <v>21</v>
      </c>
      <c r="AC125" s="12">
        <f t="shared" si="54"/>
        <v>436.76</v>
      </c>
      <c r="AD125" s="12"/>
      <c r="AE125" s="12">
        <f t="shared" si="31"/>
        <v>0</v>
      </c>
      <c r="AF125" s="12"/>
      <c r="AG125" s="12">
        <f t="shared" si="32"/>
        <v>0</v>
      </c>
      <c r="AH125" s="12">
        <f>[1]REGRAS!$F$2*100</f>
        <v>100</v>
      </c>
      <c r="AI125" s="12">
        <f t="shared" si="33"/>
        <v>2079.8200000000002</v>
      </c>
      <c r="AJ125" s="12">
        <v>70</v>
      </c>
      <c r="AK125" s="12">
        <f t="shared" si="34"/>
        <v>1455.87</v>
      </c>
      <c r="AL125" s="12">
        <f>[1]REGRAS!$F$1*100</f>
        <v>40</v>
      </c>
      <c r="AM125" s="12">
        <f t="shared" si="35"/>
        <v>831.93</v>
      </c>
      <c r="AN125" s="12">
        <f>[1]REGRAS!$F$4*100</f>
        <v>100</v>
      </c>
      <c r="AO125" s="12">
        <f t="shared" si="36"/>
        <v>2079.8200000000002</v>
      </c>
      <c r="AP125" s="12">
        <v>0</v>
      </c>
      <c r="AQ125" s="12">
        <f t="shared" si="37"/>
        <v>0</v>
      </c>
      <c r="AR125" s="12">
        <v>0</v>
      </c>
      <c r="AS125" s="12">
        <f t="shared" si="38"/>
        <v>0</v>
      </c>
      <c r="AT125" s="12">
        <v>0</v>
      </c>
      <c r="AU125" s="12">
        <f t="shared" si="55"/>
        <v>0</v>
      </c>
      <c r="AV125" s="12">
        <v>0</v>
      </c>
      <c r="AW125" s="12">
        <f>IF([1]REGRAS!$P$2="SIM",ROUND(BS125/M125*1.25*AV125,2),0)</f>
        <v>0</v>
      </c>
      <c r="AX125" s="12">
        <f>IF([1]REGRAS!$P$1="SIM",'[1]JAN-REAJUSTE'!AX125,0)</f>
        <v>0</v>
      </c>
      <c r="AY125" s="12">
        <f>IF([1]REGRAS!$R$2="SIM",'[1]JAN-REAJUSTE'!AY125,0)</f>
        <v>0</v>
      </c>
      <c r="AZ125" s="12">
        <f>'[1]JAN-REAJUSTE'!AZ125</f>
        <v>0</v>
      </c>
      <c r="BA125" s="12">
        <f>'[1]JAN-REAJUSTE'!BA125</f>
        <v>0</v>
      </c>
      <c r="BB125" s="12">
        <f>'[1]JAN-REAJUSTE'!BB125</f>
        <v>0</v>
      </c>
      <c r="BC125" s="12">
        <f>'[1]JAN-REAJUSTE'!BC125</f>
        <v>0</v>
      </c>
      <c r="BD125" s="12">
        <f>'[1]JAN-REAJUSTE'!BD125</f>
        <v>0</v>
      </c>
      <c r="BE125" s="12">
        <f>'[1]JAN-REAJUSTE'!BE125</f>
        <v>0</v>
      </c>
      <c r="BF125" s="12">
        <f>'[1]JAN-REAJUSTE'!BF125</f>
        <v>2977.9673420000004</v>
      </c>
      <c r="BG125" s="12">
        <f>'[1]JAN-REAJUSTE'!BG125</f>
        <v>0</v>
      </c>
      <c r="BH125" s="12">
        <f>'[1]JAN-REAJUSTE'!BH125</f>
        <v>0</v>
      </c>
      <c r="BI125" s="12">
        <f>IF([1]REGRAS!$R$1="SIM",'[1]JAN-REAJUSTE'!BI125,0)</f>
        <v>0</v>
      </c>
      <c r="BJ125" s="12">
        <f>'[1]JAN-REAJUSTE'!BJ125</f>
        <v>0</v>
      </c>
      <c r="BK125" s="12">
        <f>'[1]JAN-REAJUSTE'!BK125</f>
        <v>0</v>
      </c>
      <c r="BL125" s="12">
        <f>'[1]JAN-REAJUSTE'!BL125</f>
        <v>0</v>
      </c>
      <c r="BM125" s="12">
        <f>'[1]JAN-REAJUSTE'!BM125</f>
        <v>0</v>
      </c>
      <c r="BN125" s="12">
        <f>'[1]JAN-REAJUSTE'!BN125</f>
        <v>0</v>
      </c>
      <c r="BO125" s="12">
        <f>'[1]JAN-REAJUSTE'!BO125</f>
        <v>0</v>
      </c>
      <c r="BP125" s="12">
        <f>'[1]JAN-REAJUSTE'!BP125</f>
        <v>0</v>
      </c>
      <c r="BQ125" s="12">
        <v>0</v>
      </c>
      <c r="BR125" s="12">
        <f t="shared" si="39"/>
        <v>12253.957190568781</v>
      </c>
      <c r="BS125" s="12">
        <f t="shared" si="42"/>
        <v>12253.957190568781</v>
      </c>
      <c r="BT125" s="12">
        <f t="shared" si="56"/>
        <v>12253.957190568781</v>
      </c>
      <c r="BU125" s="12">
        <f t="shared" si="57"/>
        <v>11422.02719056878</v>
      </c>
      <c r="BV125" s="13">
        <f t="shared" si="58"/>
        <v>1599.0838066796293</v>
      </c>
      <c r="BW125" s="13">
        <f t="shared" si="59"/>
        <v>3198.1676133592587</v>
      </c>
      <c r="BX125" s="13">
        <f t="shared" si="40"/>
        <v>10654.873383889151</v>
      </c>
      <c r="BY125" s="14">
        <f t="shared" si="41"/>
        <v>2060.7301805695165</v>
      </c>
    </row>
    <row r="126" spans="1:77" x14ac:dyDescent="0.25">
      <c r="A126" s="9" t="s">
        <v>79</v>
      </c>
      <c r="B126" s="10">
        <v>5176701</v>
      </c>
      <c r="C126" s="10" t="s">
        <v>250</v>
      </c>
      <c r="D126" s="10" t="s">
        <v>81</v>
      </c>
      <c r="E126" s="10" t="s">
        <v>116</v>
      </c>
      <c r="F126" s="10" t="s">
        <v>83</v>
      </c>
      <c r="G126" s="10" t="s">
        <v>117</v>
      </c>
      <c r="H126" s="10" t="s">
        <v>85</v>
      </c>
      <c r="I126" s="10" t="s">
        <v>79</v>
      </c>
      <c r="J126" s="10" t="s">
        <v>87</v>
      </c>
      <c r="K126" s="10" t="s">
        <v>152</v>
      </c>
      <c r="L126" s="10">
        <v>6</v>
      </c>
      <c r="M126" s="10">
        <v>240</v>
      </c>
      <c r="N126" s="10">
        <v>121130</v>
      </c>
      <c r="O126" s="11">
        <v>37109</v>
      </c>
      <c r="P126" s="11">
        <v>26955</v>
      </c>
      <c r="Q126" s="10">
        <v>51433389304</v>
      </c>
      <c r="R126" s="10" t="s">
        <v>89</v>
      </c>
      <c r="S126" s="10">
        <v>22</v>
      </c>
      <c r="T126" s="10" t="s">
        <v>90</v>
      </c>
      <c r="U126" s="10" t="s">
        <v>91</v>
      </c>
      <c r="V126" s="10" t="s">
        <v>92</v>
      </c>
      <c r="W126" s="12">
        <f t="shared" si="53"/>
        <v>1708.6230528295082</v>
      </c>
      <c r="X126" s="12">
        <v>240</v>
      </c>
      <c r="Y126" s="12">
        <f>[1]REGRAS!$B$29</f>
        <v>1708.6230528295082</v>
      </c>
      <c r="Z126" s="12">
        <v>0</v>
      </c>
      <c r="AA126" s="12">
        <f t="shared" si="30"/>
        <v>0</v>
      </c>
      <c r="AB126" s="12">
        <v>20</v>
      </c>
      <c r="AC126" s="12">
        <f t="shared" si="54"/>
        <v>341.72</v>
      </c>
      <c r="AD126" s="12"/>
      <c r="AE126" s="12">
        <f t="shared" si="31"/>
        <v>0</v>
      </c>
      <c r="AF126" s="12"/>
      <c r="AG126" s="12">
        <f t="shared" si="32"/>
        <v>0</v>
      </c>
      <c r="AH126" s="12">
        <f>[1]REGRAS!$F$2*100</f>
        <v>100</v>
      </c>
      <c r="AI126" s="12">
        <f t="shared" si="33"/>
        <v>1708.62</v>
      </c>
      <c r="AJ126" s="12">
        <v>25</v>
      </c>
      <c r="AK126" s="12">
        <f t="shared" si="34"/>
        <v>427.16</v>
      </c>
      <c r="AL126" s="12">
        <f>[1]REGRAS!$F$1*100</f>
        <v>40</v>
      </c>
      <c r="AM126" s="12">
        <f t="shared" si="35"/>
        <v>683.45</v>
      </c>
      <c r="AN126" s="12">
        <f>[1]REGRAS!$F$4*100</f>
        <v>100</v>
      </c>
      <c r="AO126" s="12">
        <f t="shared" si="36"/>
        <v>1708.62</v>
      </c>
      <c r="AP126" s="12">
        <v>159</v>
      </c>
      <c r="AQ126" s="12">
        <f t="shared" si="37"/>
        <v>871.61</v>
      </c>
      <c r="AR126" s="12">
        <v>0</v>
      </c>
      <c r="AS126" s="12">
        <f t="shared" si="38"/>
        <v>0</v>
      </c>
      <c r="AT126" s="12">
        <v>20</v>
      </c>
      <c r="AU126" s="12">
        <f t="shared" si="55"/>
        <v>986.73</v>
      </c>
      <c r="AV126" s="12">
        <v>0</v>
      </c>
      <c r="AW126" s="12">
        <f>IF([1]REGRAS!$P$2="SIM",ROUND(BS126/M126*1.25*AV126,2),0)</f>
        <v>0</v>
      </c>
      <c r="AX126" s="12">
        <f>IF([1]REGRAS!$P$1="SIM",'[1]JAN-REAJUSTE'!AX126,0)</f>
        <v>0</v>
      </c>
      <c r="AY126" s="12">
        <f>IF([1]REGRAS!$R$2="SIM",'[1]JAN-REAJUSTE'!AY126,0)</f>
        <v>0</v>
      </c>
      <c r="AZ126" s="12">
        <f>'[1]JAN-REAJUSTE'!AZ126</f>
        <v>0</v>
      </c>
      <c r="BA126" s="12">
        <f>'[1]JAN-REAJUSTE'!BA126</f>
        <v>0</v>
      </c>
      <c r="BB126" s="12">
        <f>'[1]JAN-REAJUSTE'!BB126</f>
        <v>0</v>
      </c>
      <c r="BC126" s="12">
        <f>'[1]JAN-REAJUSTE'!BC126</f>
        <v>0</v>
      </c>
      <c r="BD126" s="12">
        <f>'[1]JAN-REAJUSTE'!BD126</f>
        <v>0</v>
      </c>
      <c r="BE126" s="12">
        <f>'[1]JAN-REAJUSTE'!BE126</f>
        <v>0</v>
      </c>
      <c r="BF126" s="12">
        <f>'[1]JAN-REAJUSTE'!BF126</f>
        <v>0</v>
      </c>
      <c r="BG126" s="12">
        <f>'[1]JAN-REAJUSTE'!BG126</f>
        <v>0</v>
      </c>
      <c r="BH126" s="12">
        <f>'[1]JAN-REAJUSTE'!BH126</f>
        <v>0</v>
      </c>
      <c r="BI126" s="12">
        <f>IF([1]REGRAS!$R$1="SIM",'[1]JAN-REAJUSTE'!BI126,0)</f>
        <v>0</v>
      </c>
      <c r="BJ126" s="12">
        <f>'[1]JAN-REAJUSTE'!BJ126</f>
        <v>0</v>
      </c>
      <c r="BK126" s="12">
        <f>'[1]JAN-REAJUSTE'!BK126</f>
        <v>0</v>
      </c>
      <c r="BL126" s="12">
        <f>'[1]JAN-REAJUSTE'!BL126</f>
        <v>0</v>
      </c>
      <c r="BM126" s="12">
        <f>'[1]JAN-REAJUSTE'!BM126</f>
        <v>0</v>
      </c>
      <c r="BN126" s="12">
        <f>'[1]JAN-REAJUSTE'!BN126</f>
        <v>0</v>
      </c>
      <c r="BO126" s="12">
        <f>'[1]JAN-REAJUSTE'!BO126</f>
        <v>0</v>
      </c>
      <c r="BP126" s="12">
        <f>'[1]JAN-REAJUSTE'!BP126</f>
        <v>0</v>
      </c>
      <c r="BQ126" s="12">
        <v>0</v>
      </c>
      <c r="BR126" s="12">
        <f t="shared" si="39"/>
        <v>8436.5330528295071</v>
      </c>
      <c r="BS126" s="12">
        <f t="shared" si="42"/>
        <v>6578.1930528295079</v>
      </c>
      <c r="BT126" s="12">
        <f t="shared" si="56"/>
        <v>6578.1930528295079</v>
      </c>
      <c r="BU126" s="12">
        <f t="shared" si="57"/>
        <v>5894.7430528295081</v>
      </c>
      <c r="BV126" s="13">
        <f t="shared" si="58"/>
        <v>825.26402739613116</v>
      </c>
      <c r="BW126" s="13">
        <f t="shared" si="59"/>
        <v>1650.5280547922623</v>
      </c>
      <c r="BX126" s="13">
        <f t="shared" si="40"/>
        <v>7611.2690254333756</v>
      </c>
      <c r="BY126" s="14">
        <f t="shared" si="41"/>
        <v>1223.7389819941782</v>
      </c>
    </row>
    <row r="127" spans="1:77" x14ac:dyDescent="0.25">
      <c r="A127" s="9" t="s">
        <v>79</v>
      </c>
      <c r="B127" s="10">
        <v>5176801</v>
      </c>
      <c r="C127" s="10" t="s">
        <v>251</v>
      </c>
      <c r="D127" s="10" t="s">
        <v>81</v>
      </c>
      <c r="E127" s="10" t="s">
        <v>116</v>
      </c>
      <c r="F127" s="10" t="s">
        <v>83</v>
      </c>
      <c r="G127" s="10" t="s">
        <v>117</v>
      </c>
      <c r="H127" s="10" t="s">
        <v>85</v>
      </c>
      <c r="I127" s="10" t="s">
        <v>79</v>
      </c>
      <c r="J127" s="10" t="s">
        <v>87</v>
      </c>
      <c r="K127" s="10" t="s">
        <v>147</v>
      </c>
      <c r="L127" s="10">
        <v>10</v>
      </c>
      <c r="M127" s="10">
        <v>240</v>
      </c>
      <c r="N127" s="10">
        <v>131116</v>
      </c>
      <c r="O127" s="11">
        <v>37109</v>
      </c>
      <c r="P127" s="11">
        <v>27150</v>
      </c>
      <c r="Q127" s="10">
        <v>79539360382</v>
      </c>
      <c r="R127" s="10" t="s">
        <v>89</v>
      </c>
      <c r="S127" s="10">
        <v>22</v>
      </c>
      <c r="T127" s="10" t="s">
        <v>90</v>
      </c>
      <c r="U127" s="10" t="s">
        <v>91</v>
      </c>
      <c r="V127" s="10" t="s">
        <v>92</v>
      </c>
      <c r="W127" s="12">
        <f t="shared" si="53"/>
        <v>1903.8646752794521</v>
      </c>
      <c r="X127" s="12">
        <v>240</v>
      </c>
      <c r="Y127" s="12">
        <f>[1]REGRAS!$C$27</f>
        <v>1903.8646752794521</v>
      </c>
      <c r="Z127" s="12">
        <v>9</v>
      </c>
      <c r="AA127" s="12">
        <f t="shared" si="30"/>
        <v>171.35</v>
      </c>
      <c r="AB127" s="12">
        <v>21</v>
      </c>
      <c r="AC127" s="12">
        <f t="shared" si="54"/>
        <v>399.81</v>
      </c>
      <c r="AD127" s="12"/>
      <c r="AE127" s="12">
        <f t="shared" si="31"/>
        <v>0</v>
      </c>
      <c r="AF127" s="12"/>
      <c r="AG127" s="12">
        <f t="shared" si="32"/>
        <v>0</v>
      </c>
      <c r="AH127" s="12">
        <f>[1]REGRAS!$F$2*100</f>
        <v>100</v>
      </c>
      <c r="AI127" s="12">
        <f t="shared" si="33"/>
        <v>1903.86</v>
      </c>
      <c r="AJ127" s="12">
        <v>60</v>
      </c>
      <c r="AK127" s="12">
        <f t="shared" si="34"/>
        <v>1142.32</v>
      </c>
      <c r="AL127" s="12">
        <f>[1]REGRAS!$F$1*100</f>
        <v>40</v>
      </c>
      <c r="AM127" s="12">
        <f t="shared" si="35"/>
        <v>761.55</v>
      </c>
      <c r="AN127" s="12">
        <f>[1]REGRAS!$F$4*100</f>
        <v>100</v>
      </c>
      <c r="AO127" s="12">
        <f t="shared" si="36"/>
        <v>1903.86</v>
      </c>
      <c r="AP127" s="12">
        <v>83</v>
      </c>
      <c r="AQ127" s="12">
        <f t="shared" si="37"/>
        <v>566.24</v>
      </c>
      <c r="AR127" s="12">
        <v>0</v>
      </c>
      <c r="AS127" s="12">
        <f t="shared" si="38"/>
        <v>0</v>
      </c>
      <c r="AT127" s="12">
        <v>20</v>
      </c>
      <c r="AU127" s="12">
        <f t="shared" si="55"/>
        <v>1227.99</v>
      </c>
      <c r="AV127" s="12">
        <v>0</v>
      </c>
      <c r="AW127" s="12">
        <f>IF([1]REGRAS!$P$2="SIM",ROUND(BS127/M127*1.25*AV127,2),0)</f>
        <v>0</v>
      </c>
      <c r="AX127" s="12">
        <f>IF([1]REGRAS!$P$1="SIM",'[1]JAN-REAJUSTE'!AX127,0)</f>
        <v>0</v>
      </c>
      <c r="AY127" s="12">
        <f>IF([1]REGRAS!$R$2="SIM",'[1]JAN-REAJUSTE'!AY127,0)</f>
        <v>0</v>
      </c>
      <c r="AZ127" s="12">
        <f>'[1]JAN-REAJUSTE'!AZ127</f>
        <v>0</v>
      </c>
      <c r="BA127" s="12">
        <f>'[1]JAN-REAJUSTE'!BA127</f>
        <v>0</v>
      </c>
      <c r="BB127" s="12">
        <f>'[1]JAN-REAJUSTE'!BB127</f>
        <v>0</v>
      </c>
      <c r="BC127" s="12">
        <f>'[1]JAN-REAJUSTE'!BC127</f>
        <v>0</v>
      </c>
      <c r="BD127" s="12">
        <f>'[1]JAN-REAJUSTE'!BD127</f>
        <v>0</v>
      </c>
      <c r="BE127" s="12">
        <f>'[1]JAN-REAJUSTE'!BE127</f>
        <v>0</v>
      </c>
      <c r="BF127" s="12">
        <f>'[1]JAN-REAJUSTE'!BF127</f>
        <v>0</v>
      </c>
      <c r="BG127" s="12">
        <f>'[1]JAN-REAJUSTE'!BG127</f>
        <v>0</v>
      </c>
      <c r="BH127" s="12">
        <f>'[1]JAN-REAJUSTE'!BH127</f>
        <v>0</v>
      </c>
      <c r="BI127" s="12">
        <f>IF([1]REGRAS!$R$1="SIM",'[1]JAN-REAJUSTE'!BI127,0)</f>
        <v>21.232053000000001</v>
      </c>
      <c r="BJ127" s="12">
        <f>'[1]JAN-REAJUSTE'!BJ127</f>
        <v>0</v>
      </c>
      <c r="BK127" s="12">
        <f>'[1]JAN-REAJUSTE'!BK127</f>
        <v>0</v>
      </c>
      <c r="BL127" s="12">
        <f>'[1]JAN-REAJUSTE'!BL127</f>
        <v>0</v>
      </c>
      <c r="BM127" s="12">
        <f>'[1]JAN-REAJUSTE'!BM127</f>
        <v>0</v>
      </c>
      <c r="BN127" s="12">
        <f>'[1]JAN-REAJUSTE'!BN127</f>
        <v>0</v>
      </c>
      <c r="BO127" s="12">
        <f>'[1]JAN-REAJUSTE'!BO127</f>
        <v>0</v>
      </c>
      <c r="BP127" s="12">
        <f>'[1]JAN-REAJUSTE'!BP127</f>
        <v>0</v>
      </c>
      <c r="BQ127" s="12">
        <v>0</v>
      </c>
      <c r="BR127" s="12">
        <f t="shared" si="39"/>
        <v>10002.076728279451</v>
      </c>
      <c r="BS127" s="12">
        <f t="shared" si="42"/>
        <v>8186.6146752794521</v>
      </c>
      <c r="BT127" s="12">
        <f t="shared" si="56"/>
        <v>8186.6146752794521</v>
      </c>
      <c r="BU127" s="12">
        <f t="shared" si="57"/>
        <v>7446.2967282794525</v>
      </c>
      <c r="BV127" s="13">
        <f t="shared" si="58"/>
        <v>1042.4815419591234</v>
      </c>
      <c r="BW127" s="13">
        <f t="shared" si="59"/>
        <v>2084.9630839182469</v>
      </c>
      <c r="BX127" s="13">
        <f t="shared" si="40"/>
        <v>8959.5951863203281</v>
      </c>
      <c r="BY127" s="14">
        <f t="shared" si="41"/>
        <v>1594.5286762380902</v>
      </c>
    </row>
    <row r="128" spans="1:77" x14ac:dyDescent="0.25">
      <c r="A128" s="9" t="s">
        <v>79</v>
      </c>
      <c r="B128" s="10">
        <v>5177001</v>
      </c>
      <c r="C128" s="10" t="s">
        <v>252</v>
      </c>
      <c r="D128" s="10" t="s">
        <v>81</v>
      </c>
      <c r="E128" s="10" t="s">
        <v>82</v>
      </c>
      <c r="F128" s="10" t="s">
        <v>83</v>
      </c>
      <c r="G128" s="10" t="s">
        <v>117</v>
      </c>
      <c r="H128" s="10" t="s">
        <v>85</v>
      </c>
      <c r="I128" s="10" t="s">
        <v>79</v>
      </c>
      <c r="J128" s="10" t="s">
        <v>87</v>
      </c>
      <c r="K128" s="10" t="s">
        <v>121</v>
      </c>
      <c r="L128" s="10">
        <v>13</v>
      </c>
      <c r="M128" s="10">
        <v>240</v>
      </c>
      <c r="N128" s="10">
        <v>139137</v>
      </c>
      <c r="O128" s="11">
        <v>37109</v>
      </c>
      <c r="P128" s="11">
        <v>26375</v>
      </c>
      <c r="Q128" s="10">
        <v>45749825353</v>
      </c>
      <c r="R128" s="10" t="s">
        <v>89</v>
      </c>
      <c r="S128" s="10">
        <v>22</v>
      </c>
      <c r="T128" s="10" t="s">
        <v>90</v>
      </c>
      <c r="U128" s="10" t="s">
        <v>91</v>
      </c>
      <c r="V128" s="10" t="s">
        <v>92</v>
      </c>
      <c r="W128" s="12">
        <f t="shared" si="53"/>
        <v>2079.8198485687794</v>
      </c>
      <c r="X128" s="12">
        <v>240</v>
      </c>
      <c r="Y128" s="12">
        <f>[1]REGRAS!$D$24</f>
        <v>2079.8198485687794</v>
      </c>
      <c r="Z128" s="12">
        <v>15</v>
      </c>
      <c r="AA128" s="12">
        <f t="shared" si="30"/>
        <v>311.97000000000003</v>
      </c>
      <c r="AB128" s="12">
        <v>21</v>
      </c>
      <c r="AC128" s="12">
        <f t="shared" si="54"/>
        <v>436.76</v>
      </c>
      <c r="AD128" s="12"/>
      <c r="AE128" s="12">
        <f t="shared" si="31"/>
        <v>0</v>
      </c>
      <c r="AF128" s="12"/>
      <c r="AG128" s="12">
        <f t="shared" si="32"/>
        <v>0</v>
      </c>
      <c r="AH128" s="12">
        <f>[1]REGRAS!$F$2*100</f>
        <v>100</v>
      </c>
      <c r="AI128" s="12">
        <f t="shared" si="33"/>
        <v>2079.8200000000002</v>
      </c>
      <c r="AJ128" s="12">
        <v>25</v>
      </c>
      <c r="AK128" s="12">
        <f t="shared" si="34"/>
        <v>519.95000000000005</v>
      </c>
      <c r="AL128" s="12">
        <f>[1]REGRAS!$F$1*100</f>
        <v>40</v>
      </c>
      <c r="AM128" s="12">
        <f t="shared" si="35"/>
        <v>831.93</v>
      </c>
      <c r="AN128" s="12">
        <f>[1]REGRAS!$F$4*100</f>
        <v>100</v>
      </c>
      <c r="AO128" s="12">
        <f t="shared" si="36"/>
        <v>2079.8200000000002</v>
      </c>
      <c r="AP128" s="12">
        <v>153</v>
      </c>
      <c r="AQ128" s="12">
        <f t="shared" si="37"/>
        <v>1276.92</v>
      </c>
      <c r="AR128" s="12">
        <v>0</v>
      </c>
      <c r="AS128" s="12">
        <f t="shared" si="38"/>
        <v>0</v>
      </c>
      <c r="AT128" s="12">
        <v>0</v>
      </c>
      <c r="AU128" s="12">
        <f t="shared" si="55"/>
        <v>0</v>
      </c>
      <c r="AV128" s="12">
        <v>0</v>
      </c>
      <c r="AW128" s="12">
        <f>IF([1]REGRAS!$P$2="SIM",ROUND(BS128/M128*1.25*AV128,2),0)</f>
        <v>0</v>
      </c>
      <c r="AX128" s="12">
        <f>IF([1]REGRAS!$P$1="SIM",'[1]JAN-REAJUSTE'!AX128,0)</f>
        <v>0</v>
      </c>
      <c r="AY128" s="12">
        <f>IF([1]REGRAS!$R$2="SIM",'[1]JAN-REAJUSTE'!AY128,0)</f>
        <v>0</v>
      </c>
      <c r="AZ128" s="12">
        <f>'[1]JAN-REAJUSTE'!AZ128</f>
        <v>0</v>
      </c>
      <c r="BA128" s="12">
        <f>'[1]JAN-REAJUSTE'!BA128</f>
        <v>0</v>
      </c>
      <c r="BB128" s="12">
        <f>'[1]JAN-REAJUSTE'!BB128</f>
        <v>1675.004807</v>
      </c>
      <c r="BC128" s="12">
        <f>'[1]JAN-REAJUSTE'!BC128</f>
        <v>0</v>
      </c>
      <c r="BD128" s="12">
        <f>'[1]JAN-REAJUSTE'!BD128</f>
        <v>0</v>
      </c>
      <c r="BE128" s="12">
        <f>'[1]JAN-REAJUSTE'!BE128</f>
        <v>0</v>
      </c>
      <c r="BF128" s="12">
        <f>'[1]JAN-REAJUSTE'!BF128</f>
        <v>0</v>
      </c>
      <c r="BG128" s="12">
        <f>'[1]JAN-REAJUSTE'!BG128</f>
        <v>0</v>
      </c>
      <c r="BH128" s="12">
        <f>'[1]JAN-REAJUSTE'!BH128</f>
        <v>0</v>
      </c>
      <c r="BI128" s="12">
        <f>IF([1]REGRAS!$R$1="SIM",'[1]JAN-REAJUSTE'!BI128,0)</f>
        <v>21.232053000000001</v>
      </c>
      <c r="BJ128" s="12">
        <f>'[1]JAN-REAJUSTE'!BJ128</f>
        <v>0</v>
      </c>
      <c r="BK128" s="12">
        <f>'[1]JAN-REAJUSTE'!BK128</f>
        <v>0</v>
      </c>
      <c r="BL128" s="12">
        <f>'[1]JAN-REAJUSTE'!BL128</f>
        <v>0</v>
      </c>
      <c r="BM128" s="12">
        <f>'[1]JAN-REAJUSTE'!BM128</f>
        <v>0</v>
      </c>
      <c r="BN128" s="12">
        <f>'[1]JAN-REAJUSTE'!BN128</f>
        <v>0</v>
      </c>
      <c r="BO128" s="12">
        <f>'[1]JAN-REAJUSTE'!BO128</f>
        <v>0</v>
      </c>
      <c r="BP128" s="12">
        <f>'[1]JAN-REAJUSTE'!BP128</f>
        <v>0</v>
      </c>
      <c r="BQ128" s="12">
        <v>0</v>
      </c>
      <c r="BR128" s="12">
        <f t="shared" si="39"/>
        <v>11313.22670856878</v>
      </c>
      <c r="BS128" s="12">
        <f t="shared" si="42"/>
        <v>10015.07465556878</v>
      </c>
      <c r="BT128" s="12">
        <f t="shared" si="56"/>
        <v>10015.07465556878</v>
      </c>
      <c r="BU128" s="12">
        <f t="shared" si="57"/>
        <v>9204.3767085687796</v>
      </c>
      <c r="BV128" s="13">
        <f t="shared" si="58"/>
        <v>1288.6127391996292</v>
      </c>
      <c r="BW128" s="13">
        <f t="shared" si="59"/>
        <v>2577.2254783992585</v>
      </c>
      <c r="BX128" s="13">
        <f t="shared" si="40"/>
        <v>10024.613969369151</v>
      </c>
      <c r="BY128" s="14">
        <f t="shared" si="41"/>
        <v>1887.4088415765168</v>
      </c>
    </row>
    <row r="129" spans="1:77" x14ac:dyDescent="0.25">
      <c r="A129" s="9" t="s">
        <v>79</v>
      </c>
      <c r="B129" s="10">
        <v>5177101</v>
      </c>
      <c r="C129" s="10" t="s">
        <v>253</v>
      </c>
      <c r="D129" s="10" t="s">
        <v>81</v>
      </c>
      <c r="E129" s="10" t="s">
        <v>116</v>
      </c>
      <c r="F129" s="10" t="s">
        <v>83</v>
      </c>
      <c r="G129" s="10" t="s">
        <v>117</v>
      </c>
      <c r="H129" s="10" t="s">
        <v>85</v>
      </c>
      <c r="I129" s="10" t="s">
        <v>79</v>
      </c>
      <c r="J129" s="10" t="s">
        <v>87</v>
      </c>
      <c r="K129" s="10" t="s">
        <v>121</v>
      </c>
      <c r="L129" s="10">
        <v>13</v>
      </c>
      <c r="M129" s="10">
        <v>240</v>
      </c>
      <c r="N129" s="10">
        <v>139137</v>
      </c>
      <c r="O129" s="11">
        <v>37109</v>
      </c>
      <c r="P129" s="11">
        <v>26687</v>
      </c>
      <c r="Q129" s="10">
        <v>44775784315</v>
      </c>
      <c r="R129" s="10" t="s">
        <v>89</v>
      </c>
      <c r="S129" s="10">
        <v>22</v>
      </c>
      <c r="T129" s="10" t="s">
        <v>90</v>
      </c>
      <c r="U129" s="10" t="s">
        <v>91</v>
      </c>
      <c r="V129" s="10" t="s">
        <v>92</v>
      </c>
      <c r="W129" s="12">
        <f t="shared" si="53"/>
        <v>2079.8198485687794</v>
      </c>
      <c r="X129" s="12">
        <v>240</v>
      </c>
      <c r="Y129" s="12">
        <f>[1]REGRAS!$D$24</f>
        <v>2079.8198485687794</v>
      </c>
      <c r="Z129" s="12">
        <v>0</v>
      </c>
      <c r="AA129" s="12">
        <f t="shared" si="30"/>
        <v>0</v>
      </c>
      <c r="AB129" s="12">
        <v>21</v>
      </c>
      <c r="AC129" s="12">
        <f t="shared" si="54"/>
        <v>436.76</v>
      </c>
      <c r="AD129" s="12"/>
      <c r="AE129" s="12">
        <f t="shared" si="31"/>
        <v>0</v>
      </c>
      <c r="AF129" s="12"/>
      <c r="AG129" s="12">
        <f t="shared" si="32"/>
        <v>0</v>
      </c>
      <c r="AH129" s="12">
        <f>[1]REGRAS!$F$2*100</f>
        <v>100</v>
      </c>
      <c r="AI129" s="12">
        <f t="shared" si="33"/>
        <v>2079.8200000000002</v>
      </c>
      <c r="AJ129" s="12">
        <v>25</v>
      </c>
      <c r="AK129" s="12">
        <f t="shared" si="34"/>
        <v>519.95000000000005</v>
      </c>
      <c r="AL129" s="12">
        <f>[1]REGRAS!$F$1*100</f>
        <v>40</v>
      </c>
      <c r="AM129" s="12">
        <f t="shared" si="35"/>
        <v>831.93</v>
      </c>
      <c r="AN129" s="12">
        <f>[1]REGRAS!$F$4*100</f>
        <v>100</v>
      </c>
      <c r="AO129" s="12">
        <f t="shared" si="36"/>
        <v>2079.8200000000002</v>
      </c>
      <c r="AP129" s="12">
        <v>24</v>
      </c>
      <c r="AQ129" s="12">
        <f t="shared" si="37"/>
        <v>160.56</v>
      </c>
      <c r="AR129" s="12">
        <v>0</v>
      </c>
      <c r="AS129" s="12">
        <f t="shared" si="38"/>
        <v>0</v>
      </c>
      <c r="AT129" s="12">
        <v>0</v>
      </c>
      <c r="AU129" s="12">
        <f t="shared" si="55"/>
        <v>0</v>
      </c>
      <c r="AV129" s="12">
        <v>0</v>
      </c>
      <c r="AW129" s="12">
        <f>IF([1]REGRAS!$P$2="SIM",ROUND(BS129/M129*1.25*AV129,2),0)</f>
        <v>0</v>
      </c>
      <c r="AX129" s="12">
        <f>IF([1]REGRAS!$P$1="SIM",'[1]JAN-REAJUSTE'!AX129,0)</f>
        <v>0</v>
      </c>
      <c r="AY129" s="12">
        <f>IF([1]REGRAS!$R$2="SIM",'[1]JAN-REAJUSTE'!AY129,0)</f>
        <v>0</v>
      </c>
      <c r="AZ129" s="12">
        <f>'[1]JAN-REAJUSTE'!AZ129</f>
        <v>0</v>
      </c>
      <c r="BA129" s="12">
        <f>'[1]JAN-REAJUSTE'!BA129</f>
        <v>0</v>
      </c>
      <c r="BB129" s="12">
        <f>'[1]JAN-REAJUSTE'!BB129</f>
        <v>0</v>
      </c>
      <c r="BC129" s="12">
        <f>'[1]JAN-REAJUSTE'!BC129</f>
        <v>0</v>
      </c>
      <c r="BD129" s="12">
        <f>'[1]JAN-REAJUSTE'!BD129</f>
        <v>0</v>
      </c>
      <c r="BE129" s="12">
        <f>'[1]JAN-REAJUSTE'!BE129</f>
        <v>0</v>
      </c>
      <c r="BF129" s="12">
        <f>'[1]JAN-REAJUSTE'!BF129</f>
        <v>0</v>
      </c>
      <c r="BG129" s="12">
        <f>'[1]JAN-REAJUSTE'!BG129</f>
        <v>0</v>
      </c>
      <c r="BH129" s="12">
        <f>'[1]JAN-REAJUSTE'!BH129</f>
        <v>0</v>
      </c>
      <c r="BI129" s="12">
        <f>IF([1]REGRAS!$R$1="SIM",'[1]JAN-REAJUSTE'!BI129,0)</f>
        <v>0</v>
      </c>
      <c r="BJ129" s="12">
        <f>'[1]JAN-REAJUSTE'!BJ129</f>
        <v>0</v>
      </c>
      <c r="BK129" s="12">
        <f>'[1]JAN-REAJUSTE'!BK129</f>
        <v>0</v>
      </c>
      <c r="BL129" s="12">
        <f>'[1]JAN-REAJUSTE'!BL129</f>
        <v>0</v>
      </c>
      <c r="BM129" s="12">
        <f>'[1]JAN-REAJUSTE'!BM129</f>
        <v>0</v>
      </c>
      <c r="BN129" s="12">
        <f>'[1]JAN-REAJUSTE'!BN129</f>
        <v>0</v>
      </c>
      <c r="BO129" s="12">
        <f>'[1]JAN-REAJUSTE'!BO129</f>
        <v>0</v>
      </c>
      <c r="BP129" s="12">
        <f>'[1]JAN-REAJUSTE'!BP129</f>
        <v>0</v>
      </c>
      <c r="BQ129" s="12">
        <v>0</v>
      </c>
      <c r="BR129" s="12">
        <f t="shared" si="39"/>
        <v>8188.6598485687809</v>
      </c>
      <c r="BS129" s="12">
        <f t="shared" si="42"/>
        <v>8028.0998485687805</v>
      </c>
      <c r="BT129" s="12">
        <f t="shared" si="56"/>
        <v>8028.0998485687805</v>
      </c>
      <c r="BU129" s="12">
        <f t="shared" si="57"/>
        <v>7196.1698485687803</v>
      </c>
      <c r="BV129" s="13">
        <f t="shared" si="58"/>
        <v>1007.4637787996294</v>
      </c>
      <c r="BW129" s="13">
        <f t="shared" si="59"/>
        <v>2014.9275575992588</v>
      </c>
      <c r="BX129" s="13">
        <f t="shared" si="40"/>
        <v>7181.196069769152</v>
      </c>
      <c r="BY129" s="14">
        <f t="shared" si="41"/>
        <v>1105.4689191865168</v>
      </c>
    </row>
    <row r="130" spans="1:77" x14ac:dyDescent="0.25">
      <c r="A130" s="9" t="s">
        <v>79</v>
      </c>
      <c r="B130" s="10">
        <v>5177201</v>
      </c>
      <c r="C130" s="10" t="s">
        <v>254</v>
      </c>
      <c r="D130" s="10" t="s">
        <v>81</v>
      </c>
      <c r="E130" s="10" t="s">
        <v>179</v>
      </c>
      <c r="F130" s="10" t="s">
        <v>83</v>
      </c>
      <c r="G130" s="10" t="s">
        <v>117</v>
      </c>
      <c r="H130" s="10" t="s">
        <v>85</v>
      </c>
      <c r="I130" s="10" t="s">
        <v>79</v>
      </c>
      <c r="J130" s="10" t="s">
        <v>87</v>
      </c>
      <c r="K130" s="10" t="s">
        <v>121</v>
      </c>
      <c r="L130" s="10">
        <v>13</v>
      </c>
      <c r="M130" s="10">
        <v>240</v>
      </c>
      <c r="N130" s="10">
        <v>139137</v>
      </c>
      <c r="O130" s="11">
        <v>37109</v>
      </c>
      <c r="P130" s="11">
        <v>26737</v>
      </c>
      <c r="Q130" s="10">
        <v>44531419391</v>
      </c>
      <c r="R130" s="10" t="s">
        <v>89</v>
      </c>
      <c r="S130" s="10">
        <v>22</v>
      </c>
      <c r="T130" s="10" t="s">
        <v>97</v>
      </c>
      <c r="U130" s="10" t="s">
        <v>91</v>
      </c>
      <c r="V130" s="10" t="s">
        <v>92</v>
      </c>
      <c r="W130" s="12">
        <f t="shared" si="53"/>
        <v>2079.8198485687794</v>
      </c>
      <c r="X130" s="12">
        <v>240</v>
      </c>
      <c r="Y130" s="12">
        <f>[1]REGRAS!$D$24</f>
        <v>2079.8198485687794</v>
      </c>
      <c r="Z130" s="12">
        <v>15</v>
      </c>
      <c r="AA130" s="12">
        <f t="shared" ref="AA130:AA193" si="60">ROUND(Y130*Z130/100,2)</f>
        <v>311.97000000000003</v>
      </c>
      <c r="AB130" s="12">
        <v>21</v>
      </c>
      <c r="AC130" s="12">
        <f t="shared" si="54"/>
        <v>436.76</v>
      </c>
      <c r="AD130" s="12"/>
      <c r="AE130" s="12">
        <f t="shared" ref="AE130:AE193" si="61">ROUND(Y130*AD130/100,2)</f>
        <v>0</v>
      </c>
      <c r="AF130" s="12"/>
      <c r="AG130" s="12">
        <f t="shared" ref="AG130:AG193" si="62">ROUND(Y130*AF130/100,2)</f>
        <v>0</v>
      </c>
      <c r="AH130" s="12">
        <f>[1]REGRAS!$F$2*100</f>
        <v>100</v>
      </c>
      <c r="AI130" s="12">
        <f t="shared" ref="AI130:AI193" si="63">ROUND(Y130*AH130/100,2)</f>
        <v>2079.8200000000002</v>
      </c>
      <c r="AJ130" s="12">
        <v>60</v>
      </c>
      <c r="AK130" s="12">
        <f t="shared" ref="AK130:AK193" si="64">ROUND(Y130*AJ130/100,2)</f>
        <v>1247.8900000000001</v>
      </c>
      <c r="AL130" s="12">
        <f>[1]REGRAS!$F$1*100</f>
        <v>40</v>
      </c>
      <c r="AM130" s="12">
        <f t="shared" ref="AM130:AM193" si="65">ROUND(Y130*AL130/100,2)</f>
        <v>831.93</v>
      </c>
      <c r="AN130" s="12">
        <f>[1]REGRAS!$F$4*100</f>
        <v>100</v>
      </c>
      <c r="AO130" s="12">
        <f t="shared" ref="AO130:AO193" si="66">ROUND(Y130*AN130/100,2)</f>
        <v>2079.8200000000002</v>
      </c>
      <c r="AP130" s="12">
        <v>0</v>
      </c>
      <c r="AQ130" s="12">
        <f t="shared" ref="AQ130:AQ193" si="67">ROUND(BT130/M130*0.2*AP130,2)</f>
        <v>0</v>
      </c>
      <c r="AR130" s="12">
        <v>0</v>
      </c>
      <c r="AS130" s="12">
        <f t="shared" ref="AS130:AS193" si="68">ROUND(BT130/M130*1.5*AR130,2)</f>
        <v>0</v>
      </c>
      <c r="AT130" s="12">
        <v>0</v>
      </c>
      <c r="AU130" s="12">
        <f t="shared" si="55"/>
        <v>0</v>
      </c>
      <c r="AV130" s="12">
        <v>0</v>
      </c>
      <c r="AW130" s="12">
        <f>IF([1]REGRAS!$P$2="SIM",ROUND(BS130/M130*1.25*AV130,2),0)</f>
        <v>0</v>
      </c>
      <c r="AX130" s="12">
        <f>IF([1]REGRAS!$P$1="SIM",'[1]JAN-REAJUSTE'!AX130,0)</f>
        <v>0</v>
      </c>
      <c r="AY130" s="12">
        <f>IF([1]REGRAS!$R$2="SIM",'[1]JAN-REAJUSTE'!AY130,0)</f>
        <v>0</v>
      </c>
      <c r="AZ130" s="12">
        <f>'[1]JAN-REAJUSTE'!AZ130</f>
        <v>0</v>
      </c>
      <c r="BA130" s="12">
        <f>'[1]JAN-REAJUSTE'!BA130</f>
        <v>0</v>
      </c>
      <c r="BB130" s="12">
        <f>'[1]JAN-REAJUSTE'!BB130</f>
        <v>0</v>
      </c>
      <c r="BC130" s="12">
        <f>'[1]JAN-REAJUSTE'!BC130</f>
        <v>0</v>
      </c>
      <c r="BD130" s="12">
        <f>'[1]JAN-REAJUSTE'!BD130</f>
        <v>0</v>
      </c>
      <c r="BE130" s="12">
        <f>'[1]JAN-REAJUSTE'!BE130</f>
        <v>0</v>
      </c>
      <c r="BF130" s="12">
        <f>'[1]JAN-REAJUSTE'!BF130</f>
        <v>0</v>
      </c>
      <c r="BG130" s="12">
        <f>'[1]JAN-REAJUSTE'!BG130</f>
        <v>0</v>
      </c>
      <c r="BH130" s="12">
        <f>'[1]JAN-REAJUSTE'!BH130</f>
        <v>0</v>
      </c>
      <c r="BI130" s="12">
        <f>IF([1]REGRAS!$R$1="SIM",'[1]JAN-REAJUSTE'!BI130,0)</f>
        <v>0</v>
      </c>
      <c r="BJ130" s="12">
        <f>'[1]JAN-REAJUSTE'!BJ130</f>
        <v>0</v>
      </c>
      <c r="BK130" s="12">
        <f>'[1]JAN-REAJUSTE'!BK130</f>
        <v>3955.1389930000005</v>
      </c>
      <c r="BL130" s="12">
        <f>'[1]JAN-REAJUSTE'!BL130</f>
        <v>0</v>
      </c>
      <c r="BM130" s="12">
        <f>'[1]JAN-REAJUSTE'!BM130</f>
        <v>0</v>
      </c>
      <c r="BN130" s="12">
        <f>'[1]JAN-REAJUSTE'!BN130</f>
        <v>0</v>
      </c>
      <c r="BO130" s="12">
        <f>'[1]JAN-REAJUSTE'!BO130</f>
        <v>0</v>
      </c>
      <c r="BP130" s="12">
        <f>'[1]JAN-REAJUSTE'!BP130</f>
        <v>0</v>
      </c>
      <c r="BQ130" s="12">
        <v>0</v>
      </c>
      <c r="BR130" s="12">
        <f t="shared" ref="BR130:BR193" si="69">SUM(AW130:BQ130)+AI130+AG130+AE130+Y130+AO130+AK130+AC130+AA130+AU130+AS130+AQ130+AM130</f>
        <v>13023.148841568778</v>
      </c>
      <c r="BS130" s="12">
        <f t="shared" si="42"/>
        <v>9068.0098485687813</v>
      </c>
      <c r="BT130" s="12">
        <f t="shared" si="56"/>
        <v>9068.0098485687813</v>
      </c>
      <c r="BU130" s="12">
        <f t="shared" si="57"/>
        <v>8236.079848568781</v>
      </c>
      <c r="BV130" s="13">
        <f t="shared" si="58"/>
        <v>1153.0511787996295</v>
      </c>
      <c r="BW130" s="13">
        <f t="shared" si="59"/>
        <v>2306.102357599259</v>
      </c>
      <c r="BX130" s="13">
        <f t="shared" ref="BX130:BX193" si="70">BR130-BV130</f>
        <v>11870.097662769149</v>
      </c>
      <c r="BY130" s="14">
        <f t="shared" ref="BY130:BY193" si="71">IF(BX130&gt;4664.68,BX130*0.275-869.36,IF(BX130&gt;3751.05,BX130*0.225-636.13,IF(BX130&gt;2826.65,BX130*0.15-354.8,IF(BX130&gt;1903.98,BX130*0.075-142.8,0))))</f>
        <v>2394.9168572615163</v>
      </c>
    </row>
    <row r="131" spans="1:77" x14ac:dyDescent="0.25">
      <c r="A131" s="9" t="s">
        <v>79</v>
      </c>
      <c r="B131" s="10">
        <v>5177501</v>
      </c>
      <c r="C131" s="10" t="s">
        <v>255</v>
      </c>
      <c r="D131" s="10" t="s">
        <v>81</v>
      </c>
      <c r="E131" s="10" t="s">
        <v>116</v>
      </c>
      <c r="F131" s="10" t="s">
        <v>83</v>
      </c>
      <c r="G131" s="10" t="s">
        <v>117</v>
      </c>
      <c r="H131" s="10" t="s">
        <v>85</v>
      </c>
      <c r="I131" s="10" t="s">
        <v>79</v>
      </c>
      <c r="J131" s="10" t="s">
        <v>87</v>
      </c>
      <c r="K131" s="10" t="s">
        <v>147</v>
      </c>
      <c r="L131" s="10">
        <v>5</v>
      </c>
      <c r="M131" s="10">
        <v>240</v>
      </c>
      <c r="N131" s="10">
        <v>118759</v>
      </c>
      <c r="O131" s="11">
        <v>37109</v>
      </c>
      <c r="P131" s="11">
        <v>28811</v>
      </c>
      <c r="Q131" s="10">
        <v>78622000397</v>
      </c>
      <c r="R131" s="10" t="s">
        <v>89</v>
      </c>
      <c r="S131" s="10">
        <v>22</v>
      </c>
      <c r="T131" s="10" t="s">
        <v>90</v>
      </c>
      <c r="U131" s="10" t="s">
        <v>128</v>
      </c>
      <c r="V131" s="10" t="s">
        <v>92</v>
      </c>
      <c r="W131" s="12">
        <f t="shared" si="53"/>
        <v>1675.1206400289295</v>
      </c>
      <c r="X131" s="12">
        <v>240</v>
      </c>
      <c r="Y131" s="12">
        <f>[1]REGRAS!$B$28</f>
        <v>1675.1206400289295</v>
      </c>
      <c r="Z131" s="12">
        <v>0</v>
      </c>
      <c r="AA131" s="12">
        <f t="shared" si="60"/>
        <v>0</v>
      </c>
      <c r="AB131" s="12">
        <v>20</v>
      </c>
      <c r="AC131" s="12">
        <f t="shared" si="54"/>
        <v>335.02</v>
      </c>
      <c r="AD131" s="12"/>
      <c r="AE131" s="12">
        <f t="shared" si="61"/>
        <v>0</v>
      </c>
      <c r="AF131" s="12"/>
      <c r="AG131" s="12">
        <f t="shared" si="62"/>
        <v>0</v>
      </c>
      <c r="AH131" s="12">
        <f>[1]REGRAS!$F$2*100</f>
        <v>100</v>
      </c>
      <c r="AI131" s="12">
        <f t="shared" si="63"/>
        <v>1675.12</v>
      </c>
      <c r="AJ131" s="12">
        <v>70</v>
      </c>
      <c r="AK131" s="12">
        <f t="shared" si="64"/>
        <v>1172.58</v>
      </c>
      <c r="AL131" s="12">
        <f>[1]REGRAS!$F$1*100</f>
        <v>40</v>
      </c>
      <c r="AM131" s="12">
        <f t="shared" si="65"/>
        <v>670.05</v>
      </c>
      <c r="AN131" s="12">
        <f>[1]REGRAS!$F$4*100</f>
        <v>100</v>
      </c>
      <c r="AO131" s="12">
        <f t="shared" si="66"/>
        <v>1675.12</v>
      </c>
      <c r="AP131" s="12">
        <v>158</v>
      </c>
      <c r="AQ131" s="12">
        <f t="shared" si="67"/>
        <v>948.4</v>
      </c>
      <c r="AR131" s="12">
        <v>0</v>
      </c>
      <c r="AS131" s="12">
        <f t="shared" si="68"/>
        <v>0</v>
      </c>
      <c r="AT131" s="12">
        <v>0</v>
      </c>
      <c r="AU131" s="12">
        <f t="shared" si="55"/>
        <v>0</v>
      </c>
      <c r="AV131" s="12">
        <v>0</v>
      </c>
      <c r="AW131" s="12">
        <f>IF([1]REGRAS!$P$2="SIM",ROUND(BS131/M131*1.25*AV131,2),0)</f>
        <v>0</v>
      </c>
      <c r="AX131" s="12">
        <f>IF([1]REGRAS!$P$1="SIM",'[1]JAN-REAJUSTE'!AX131,0)</f>
        <v>0</v>
      </c>
      <c r="AY131" s="12">
        <f>IF([1]REGRAS!$R$2="SIM",'[1]JAN-REAJUSTE'!AY131,0)</f>
        <v>0</v>
      </c>
      <c r="AZ131" s="12">
        <f>'[1]JAN-REAJUSTE'!AZ131</f>
        <v>0</v>
      </c>
      <c r="BA131" s="12">
        <f>'[1]JAN-REAJUSTE'!BA131</f>
        <v>0</v>
      </c>
      <c r="BB131" s="12">
        <f>'[1]JAN-REAJUSTE'!BB131</f>
        <v>0</v>
      </c>
      <c r="BC131" s="12">
        <f>'[1]JAN-REAJUSTE'!BC131</f>
        <v>0</v>
      </c>
      <c r="BD131" s="12">
        <f>'[1]JAN-REAJUSTE'!BD131</f>
        <v>0</v>
      </c>
      <c r="BE131" s="12">
        <f>'[1]JAN-REAJUSTE'!BE131</f>
        <v>0</v>
      </c>
      <c r="BF131" s="12">
        <f>'[1]JAN-REAJUSTE'!BF131</f>
        <v>0</v>
      </c>
      <c r="BG131" s="12">
        <f>'[1]JAN-REAJUSTE'!BG131</f>
        <v>0</v>
      </c>
      <c r="BH131" s="12">
        <f>'[1]JAN-REAJUSTE'!BH131</f>
        <v>0</v>
      </c>
      <c r="BI131" s="12">
        <f>IF([1]REGRAS!$R$1="SIM",'[1]JAN-REAJUSTE'!BI131,0)</f>
        <v>0</v>
      </c>
      <c r="BJ131" s="12">
        <f>'[1]JAN-REAJUSTE'!BJ131</f>
        <v>0</v>
      </c>
      <c r="BK131" s="12">
        <f>'[1]JAN-REAJUSTE'!BK131</f>
        <v>0</v>
      </c>
      <c r="BL131" s="12">
        <f>'[1]JAN-REAJUSTE'!BL131</f>
        <v>0</v>
      </c>
      <c r="BM131" s="12">
        <f>'[1]JAN-REAJUSTE'!BM131</f>
        <v>0</v>
      </c>
      <c r="BN131" s="12">
        <f>'[1]JAN-REAJUSTE'!BN131</f>
        <v>0</v>
      </c>
      <c r="BO131" s="12">
        <f>'[1]JAN-REAJUSTE'!BO131</f>
        <v>0</v>
      </c>
      <c r="BP131" s="12">
        <f>'[1]JAN-REAJUSTE'!BP131</f>
        <v>0</v>
      </c>
      <c r="BQ131" s="12">
        <v>0</v>
      </c>
      <c r="BR131" s="12">
        <f t="shared" si="69"/>
        <v>8151.4106400289284</v>
      </c>
      <c r="BS131" s="12">
        <f t="shared" si="42"/>
        <v>7203.0106400289287</v>
      </c>
      <c r="BT131" s="12">
        <f t="shared" si="56"/>
        <v>7203.0106400289287</v>
      </c>
      <c r="BU131" s="12">
        <f t="shared" si="57"/>
        <v>6532.9606400289285</v>
      </c>
      <c r="BV131" s="13">
        <f t="shared" si="58"/>
        <v>914.61448960405005</v>
      </c>
      <c r="BW131" s="13">
        <f t="shared" si="59"/>
        <v>1829.2289792081001</v>
      </c>
      <c r="BX131" s="13">
        <f t="shared" si="70"/>
        <v>7236.7961504248779</v>
      </c>
      <c r="BY131" s="14">
        <f t="shared" si="71"/>
        <v>1120.7589413668416</v>
      </c>
    </row>
    <row r="132" spans="1:77" x14ac:dyDescent="0.25">
      <c r="A132" s="9" t="s">
        <v>98</v>
      </c>
      <c r="B132" s="10">
        <v>5177601</v>
      </c>
      <c r="C132" s="10" t="s">
        <v>256</v>
      </c>
      <c r="D132" s="10" t="s">
        <v>81</v>
      </c>
      <c r="E132" s="10" t="s">
        <v>100</v>
      </c>
      <c r="F132" s="10" t="s">
        <v>83</v>
      </c>
      <c r="G132" s="10" t="s">
        <v>117</v>
      </c>
      <c r="H132" s="10" t="s">
        <v>101</v>
      </c>
      <c r="I132" s="10" t="s">
        <v>79</v>
      </c>
      <c r="J132" s="10" t="s">
        <v>87</v>
      </c>
      <c r="K132" s="10" t="s">
        <v>152</v>
      </c>
      <c r="L132" s="10">
        <v>7</v>
      </c>
      <c r="M132" s="10">
        <v>180</v>
      </c>
      <c r="N132" s="10">
        <v>123551</v>
      </c>
      <c r="O132" s="11">
        <v>37109</v>
      </c>
      <c r="P132" s="11">
        <v>25238</v>
      </c>
      <c r="Q132" s="10">
        <v>44844727320</v>
      </c>
      <c r="R132" s="10" t="s">
        <v>103</v>
      </c>
      <c r="S132" s="10">
        <v>20</v>
      </c>
      <c r="T132" s="10" t="s">
        <v>90</v>
      </c>
      <c r="U132" s="10" t="s">
        <v>91</v>
      </c>
      <c r="V132" s="10" t="s">
        <v>91</v>
      </c>
      <c r="W132" s="12">
        <f t="shared" si="53"/>
        <v>1345.5406541032378</v>
      </c>
      <c r="X132" s="12">
        <v>180</v>
      </c>
      <c r="Y132" s="12">
        <f>[1]REGRAS!$C$12</f>
        <v>1345.5406541032378</v>
      </c>
      <c r="Z132" s="12">
        <v>10</v>
      </c>
      <c r="AA132" s="12">
        <f t="shared" si="60"/>
        <v>134.55000000000001</v>
      </c>
      <c r="AB132" s="12">
        <v>10</v>
      </c>
      <c r="AC132" s="12">
        <f t="shared" si="54"/>
        <v>134.55000000000001</v>
      </c>
      <c r="AD132" s="12"/>
      <c r="AE132" s="12">
        <f t="shared" si="61"/>
        <v>0</v>
      </c>
      <c r="AF132" s="12"/>
      <c r="AG132" s="12">
        <f t="shared" si="62"/>
        <v>0</v>
      </c>
      <c r="AH132" s="12">
        <f>[1]REGRAS!$F$2*100</f>
        <v>100</v>
      </c>
      <c r="AI132" s="12">
        <f t="shared" si="63"/>
        <v>1345.54</v>
      </c>
      <c r="AJ132" s="12">
        <v>60</v>
      </c>
      <c r="AK132" s="12">
        <f t="shared" si="64"/>
        <v>807.32</v>
      </c>
      <c r="AL132" s="12">
        <f>[1]REGRAS!$F$1*100</f>
        <v>40</v>
      </c>
      <c r="AM132" s="12">
        <f t="shared" si="65"/>
        <v>538.22</v>
      </c>
      <c r="AN132" s="12">
        <f>[1]REGRAS!$F$4*100</f>
        <v>100</v>
      </c>
      <c r="AO132" s="12">
        <f t="shared" si="66"/>
        <v>1345.54</v>
      </c>
      <c r="AP132" s="12">
        <v>0</v>
      </c>
      <c r="AQ132" s="12">
        <f t="shared" si="67"/>
        <v>0</v>
      </c>
      <c r="AR132" s="12">
        <v>0</v>
      </c>
      <c r="AS132" s="12">
        <f t="shared" si="68"/>
        <v>0</v>
      </c>
      <c r="AT132" s="12"/>
      <c r="AU132" s="12"/>
      <c r="AV132" s="12">
        <v>0</v>
      </c>
      <c r="AW132" s="12">
        <f>IF([1]REGRAS!$P$2="SIM",ROUND(BS132/M132*1.25*AV132,2),0)</f>
        <v>0</v>
      </c>
      <c r="AX132" s="12">
        <f>IF([1]REGRAS!$P$1="SIM",'[1]JAN-REAJUSTE'!AX132,0)</f>
        <v>0</v>
      </c>
      <c r="AY132" s="12">
        <f>IF([1]REGRAS!$R$2="SIM",'[1]JAN-REAJUSTE'!AY132,0)</f>
        <v>0</v>
      </c>
      <c r="AZ132" s="12">
        <f>'[1]JAN-REAJUSTE'!AZ132</f>
        <v>0</v>
      </c>
      <c r="BA132" s="12">
        <f>'[1]JAN-REAJUSTE'!BA132</f>
        <v>0</v>
      </c>
      <c r="BB132" s="12">
        <f>'[1]JAN-REAJUSTE'!BB132</f>
        <v>0</v>
      </c>
      <c r="BC132" s="12">
        <f>'[1]JAN-REAJUSTE'!BC132</f>
        <v>0</v>
      </c>
      <c r="BD132" s="12">
        <f>'[1]JAN-REAJUSTE'!BD132</f>
        <v>0</v>
      </c>
      <c r="BE132" s="12">
        <f>'[1]JAN-REAJUSTE'!BE132</f>
        <v>0</v>
      </c>
      <c r="BF132" s="12">
        <f>'[1]JAN-REAJUSTE'!BF132</f>
        <v>0</v>
      </c>
      <c r="BG132" s="12">
        <f>'[1]JAN-REAJUSTE'!BG132</f>
        <v>0</v>
      </c>
      <c r="BH132" s="12">
        <f>'[1]JAN-REAJUSTE'!BH132</f>
        <v>0</v>
      </c>
      <c r="BI132" s="12">
        <f>IF([1]REGRAS!$R$1="SIM",'[1]JAN-REAJUSTE'!BI132,0)</f>
        <v>21.232053000000001</v>
      </c>
      <c r="BJ132" s="12">
        <f>'[1]JAN-REAJUSTE'!BJ132</f>
        <v>0</v>
      </c>
      <c r="BK132" s="12">
        <f>'[1]JAN-REAJUSTE'!BK132</f>
        <v>0</v>
      </c>
      <c r="BL132" s="12">
        <f>'[1]JAN-REAJUSTE'!BL132</f>
        <v>0</v>
      </c>
      <c r="BM132" s="12">
        <f>'[1]JAN-REAJUSTE'!BM132</f>
        <v>0</v>
      </c>
      <c r="BN132" s="12">
        <f>'[1]JAN-REAJUSTE'!BN132</f>
        <v>0</v>
      </c>
      <c r="BO132" s="12">
        <f>'[1]JAN-REAJUSTE'!BO132</f>
        <v>0</v>
      </c>
      <c r="BP132" s="12">
        <f>'[1]JAN-REAJUSTE'!BP132</f>
        <v>0</v>
      </c>
      <c r="BQ132" s="12">
        <v>0</v>
      </c>
      <c r="BR132" s="12">
        <f t="shared" si="69"/>
        <v>5672.492707103238</v>
      </c>
      <c r="BS132" s="12">
        <f t="shared" si="42"/>
        <v>5651.2606541032383</v>
      </c>
      <c r="BT132" s="12"/>
      <c r="BU132" s="12">
        <f>SUM(AW132:BI132)+AI132+AG132+AE132+Y132+AO132+AK132+AC132+AA132+AM132</f>
        <v>5672.492707103238</v>
      </c>
      <c r="BV132" s="13">
        <f>IF(BU132&gt;$CF$1,(BU132-$CF$1)*0.14,0)</f>
        <v>452.26897899445333</v>
      </c>
      <c r="BW132" s="13"/>
      <c r="BX132" s="13">
        <f t="shared" si="70"/>
        <v>5220.2237281087846</v>
      </c>
      <c r="BY132" s="14">
        <f t="shared" si="71"/>
        <v>566.20152522991577</v>
      </c>
    </row>
    <row r="133" spans="1:77" x14ac:dyDescent="0.25">
      <c r="A133" s="9" t="s">
        <v>79</v>
      </c>
      <c r="B133" s="10">
        <v>5177701</v>
      </c>
      <c r="C133" s="10" t="s">
        <v>257</v>
      </c>
      <c r="D133" s="10" t="s">
        <v>81</v>
      </c>
      <c r="E133" s="10" t="s">
        <v>124</v>
      </c>
      <c r="F133" s="10" t="s">
        <v>83</v>
      </c>
      <c r="G133" s="10" t="s">
        <v>117</v>
      </c>
      <c r="H133" s="10" t="s">
        <v>85</v>
      </c>
      <c r="I133" s="10" t="s">
        <v>79</v>
      </c>
      <c r="J133" s="10" t="s">
        <v>87</v>
      </c>
      <c r="K133" s="10" t="s">
        <v>121</v>
      </c>
      <c r="L133" s="10">
        <v>13</v>
      </c>
      <c r="M133" s="10">
        <v>240</v>
      </c>
      <c r="N133" s="10">
        <v>139137</v>
      </c>
      <c r="O133" s="11">
        <v>37109</v>
      </c>
      <c r="P133" s="11">
        <v>27286</v>
      </c>
      <c r="Q133" s="10">
        <v>58982825304</v>
      </c>
      <c r="R133" s="10" t="s">
        <v>89</v>
      </c>
      <c r="S133" s="10">
        <v>22</v>
      </c>
      <c r="T133" s="10" t="s">
        <v>90</v>
      </c>
      <c r="U133" s="10" t="s">
        <v>91</v>
      </c>
      <c r="V133" s="10" t="s">
        <v>92</v>
      </c>
      <c r="W133" s="12">
        <f t="shared" si="53"/>
        <v>2079.8198485687794</v>
      </c>
      <c r="X133" s="12">
        <v>240</v>
      </c>
      <c r="Y133" s="12">
        <f>[1]REGRAS!$D$24</f>
        <v>2079.8198485687794</v>
      </c>
      <c r="Z133" s="12">
        <v>15</v>
      </c>
      <c r="AA133" s="12">
        <f t="shared" si="60"/>
        <v>311.97000000000003</v>
      </c>
      <c r="AB133" s="12">
        <v>21</v>
      </c>
      <c r="AC133" s="12">
        <f t="shared" si="54"/>
        <v>436.76</v>
      </c>
      <c r="AD133" s="12"/>
      <c r="AE133" s="12">
        <f t="shared" si="61"/>
        <v>0</v>
      </c>
      <c r="AF133" s="12"/>
      <c r="AG133" s="12">
        <f t="shared" si="62"/>
        <v>0</v>
      </c>
      <c r="AH133" s="12">
        <f>[1]REGRAS!$F$2*100</f>
        <v>100</v>
      </c>
      <c r="AI133" s="12">
        <f t="shared" si="63"/>
        <v>2079.8200000000002</v>
      </c>
      <c r="AJ133" s="12">
        <v>60</v>
      </c>
      <c r="AK133" s="12">
        <f t="shared" si="64"/>
        <v>1247.8900000000001</v>
      </c>
      <c r="AL133" s="12">
        <f>[1]REGRAS!$F$1*100</f>
        <v>40</v>
      </c>
      <c r="AM133" s="12">
        <f t="shared" si="65"/>
        <v>831.93</v>
      </c>
      <c r="AN133" s="12">
        <f>[1]REGRAS!$F$4*100</f>
        <v>100</v>
      </c>
      <c r="AO133" s="12">
        <f t="shared" si="66"/>
        <v>2079.8200000000002</v>
      </c>
      <c r="AP133" s="12">
        <v>119</v>
      </c>
      <c r="AQ133" s="12">
        <f t="shared" si="67"/>
        <v>899.24</v>
      </c>
      <c r="AR133" s="12">
        <v>15</v>
      </c>
      <c r="AS133" s="12">
        <f t="shared" si="68"/>
        <v>850.13</v>
      </c>
      <c r="AT133" s="12">
        <v>20</v>
      </c>
      <c r="AU133" s="12">
        <f t="shared" ref="AU133:AU165" si="72">ROUND(BT133/M133*1.5*1.2*AT133,2)</f>
        <v>1360.2</v>
      </c>
      <c r="AV133" s="12">
        <v>0</v>
      </c>
      <c r="AW133" s="12">
        <f>IF([1]REGRAS!$P$2="SIM",ROUND(BS133/M133*1.25*AV133,2),0)</f>
        <v>0</v>
      </c>
      <c r="AX133" s="12">
        <f>IF([1]REGRAS!$P$1="SIM",'[1]JAN-REAJUSTE'!AX133,0)</f>
        <v>0</v>
      </c>
      <c r="AY133" s="12">
        <f>IF([1]REGRAS!$R$2="SIM",'[1]JAN-REAJUSTE'!AY133,0)</f>
        <v>0</v>
      </c>
      <c r="AZ133" s="12">
        <f>'[1]JAN-REAJUSTE'!AZ133</f>
        <v>0</v>
      </c>
      <c r="BA133" s="12">
        <f>'[1]JAN-REAJUSTE'!BA133</f>
        <v>0</v>
      </c>
      <c r="BB133" s="12">
        <f>'[1]JAN-REAJUSTE'!BB133</f>
        <v>0</v>
      </c>
      <c r="BC133" s="12">
        <f>'[1]JAN-REAJUSTE'!BC133</f>
        <v>0</v>
      </c>
      <c r="BD133" s="12">
        <f>'[1]JAN-REAJUSTE'!BD133</f>
        <v>0</v>
      </c>
      <c r="BE133" s="12">
        <f>'[1]JAN-REAJUSTE'!BE133</f>
        <v>0</v>
      </c>
      <c r="BF133" s="12">
        <f>'[1]JAN-REAJUSTE'!BF133</f>
        <v>0</v>
      </c>
      <c r="BG133" s="12">
        <f>'[1]JAN-REAJUSTE'!BG133</f>
        <v>0</v>
      </c>
      <c r="BH133" s="12">
        <f>'[1]JAN-REAJUSTE'!BH133</f>
        <v>0</v>
      </c>
      <c r="BI133" s="12">
        <f>IF([1]REGRAS!$R$1="SIM",'[1]JAN-REAJUSTE'!BI133,0)</f>
        <v>0</v>
      </c>
      <c r="BJ133" s="12">
        <f>'[1]JAN-REAJUSTE'!BJ133</f>
        <v>0</v>
      </c>
      <c r="BK133" s="12">
        <f>'[1]JAN-REAJUSTE'!BK133</f>
        <v>0</v>
      </c>
      <c r="BL133" s="12">
        <f>'[1]JAN-REAJUSTE'!BL133</f>
        <v>0</v>
      </c>
      <c r="BM133" s="12">
        <f>'[1]JAN-REAJUSTE'!BM133</f>
        <v>0</v>
      </c>
      <c r="BN133" s="12">
        <f>'[1]JAN-REAJUSTE'!BN133</f>
        <v>0</v>
      </c>
      <c r="BO133" s="12">
        <f>'[1]JAN-REAJUSTE'!BO133</f>
        <v>0</v>
      </c>
      <c r="BP133" s="12">
        <f>'[1]JAN-REAJUSTE'!BP133</f>
        <v>0</v>
      </c>
      <c r="BQ133" s="12">
        <v>0</v>
      </c>
      <c r="BR133" s="12">
        <f t="shared" si="69"/>
        <v>12177.579848568781</v>
      </c>
      <c r="BS133" s="12">
        <f t="shared" si="42"/>
        <v>9068.0098485687813</v>
      </c>
      <c r="BT133" s="12">
        <f t="shared" ref="BT133:BT165" si="73">SUM(AW133:BH133)+AI133+AG133+AE133+Y133+AO133+AK133+AC133+AA133+AM133</f>
        <v>9068.0098485687813</v>
      </c>
      <c r="BU133" s="12">
        <f t="shared" ref="BU133:BU165" si="74">SUM(AW133:BI133)+AI133+AG133+AE133+Y133+AO133+AK133+AC133+AA133</f>
        <v>8236.079848568781</v>
      </c>
      <c r="BV133" s="13">
        <f t="shared" ref="BV133:BV165" si="75">BU133*0.14</f>
        <v>1153.0511787996295</v>
      </c>
      <c r="BW133" s="13">
        <f t="shared" ref="BW133:BW165" si="76">BU133*0.28</f>
        <v>2306.102357599259</v>
      </c>
      <c r="BX133" s="13">
        <f t="shared" si="70"/>
        <v>11024.528669769152</v>
      </c>
      <c r="BY133" s="14">
        <f t="shared" si="71"/>
        <v>2162.3853841865171</v>
      </c>
    </row>
    <row r="134" spans="1:77" x14ac:dyDescent="0.25">
      <c r="A134" s="9" t="s">
        <v>79</v>
      </c>
      <c r="B134" s="10">
        <v>5177801</v>
      </c>
      <c r="C134" s="10" t="s">
        <v>258</v>
      </c>
      <c r="D134" s="10" t="s">
        <v>81</v>
      </c>
      <c r="E134" s="10" t="s">
        <v>120</v>
      </c>
      <c r="F134" s="10" t="s">
        <v>83</v>
      </c>
      <c r="G134" s="10" t="s">
        <v>117</v>
      </c>
      <c r="H134" s="10" t="s">
        <v>85</v>
      </c>
      <c r="I134" s="10" t="s">
        <v>79</v>
      </c>
      <c r="J134" s="10" t="s">
        <v>87</v>
      </c>
      <c r="K134" s="10" t="s">
        <v>121</v>
      </c>
      <c r="L134" s="10">
        <v>13</v>
      </c>
      <c r="M134" s="10">
        <v>240</v>
      </c>
      <c r="N134" s="10">
        <v>139137</v>
      </c>
      <c r="O134" s="11">
        <v>37109</v>
      </c>
      <c r="P134" s="11">
        <v>28700</v>
      </c>
      <c r="Q134" s="10">
        <v>61559121300</v>
      </c>
      <c r="R134" s="10" t="s">
        <v>89</v>
      </c>
      <c r="S134" s="10">
        <v>22</v>
      </c>
      <c r="T134" s="10" t="s">
        <v>90</v>
      </c>
      <c r="U134" s="10" t="s">
        <v>91</v>
      </c>
      <c r="V134" s="10" t="s">
        <v>92</v>
      </c>
      <c r="W134" s="12">
        <f t="shared" si="53"/>
        <v>2079.8198485687794</v>
      </c>
      <c r="X134" s="12">
        <v>240</v>
      </c>
      <c r="Y134" s="12">
        <f>[1]REGRAS!$D$24</f>
        <v>2079.8198485687794</v>
      </c>
      <c r="Z134" s="12">
        <v>8</v>
      </c>
      <c r="AA134" s="12">
        <f t="shared" si="60"/>
        <v>166.39</v>
      </c>
      <c r="AB134" s="12">
        <v>21</v>
      </c>
      <c r="AC134" s="12">
        <f t="shared" si="54"/>
        <v>436.76</v>
      </c>
      <c r="AD134" s="12"/>
      <c r="AE134" s="12">
        <f t="shared" si="61"/>
        <v>0</v>
      </c>
      <c r="AF134" s="12"/>
      <c r="AG134" s="12">
        <f t="shared" si="62"/>
        <v>0</v>
      </c>
      <c r="AH134" s="12">
        <f>[1]REGRAS!$F$2*100</f>
        <v>100</v>
      </c>
      <c r="AI134" s="12">
        <f t="shared" si="63"/>
        <v>2079.8200000000002</v>
      </c>
      <c r="AJ134" s="12">
        <v>25</v>
      </c>
      <c r="AK134" s="12">
        <f t="shared" si="64"/>
        <v>519.95000000000005</v>
      </c>
      <c r="AL134" s="12">
        <f>[1]REGRAS!$F$1*100</f>
        <v>40</v>
      </c>
      <c r="AM134" s="12">
        <f t="shared" si="65"/>
        <v>831.93</v>
      </c>
      <c r="AN134" s="12">
        <f>[1]REGRAS!$F$4*100</f>
        <v>100</v>
      </c>
      <c r="AO134" s="12">
        <f t="shared" si="66"/>
        <v>2079.8200000000002</v>
      </c>
      <c r="AP134" s="12">
        <v>96</v>
      </c>
      <c r="AQ134" s="12">
        <f t="shared" si="67"/>
        <v>655.56</v>
      </c>
      <c r="AR134" s="12">
        <v>50</v>
      </c>
      <c r="AS134" s="12">
        <f t="shared" si="68"/>
        <v>2560.7800000000002</v>
      </c>
      <c r="AT134" s="12">
        <v>0</v>
      </c>
      <c r="AU134" s="12">
        <f t="shared" si="72"/>
        <v>0</v>
      </c>
      <c r="AV134" s="12">
        <v>0</v>
      </c>
      <c r="AW134" s="12">
        <f>IF([1]REGRAS!$P$2="SIM",ROUND(BS134/M134*1.25*AV134,2),0)</f>
        <v>0</v>
      </c>
      <c r="AX134" s="12">
        <f>IF([1]REGRAS!$P$1="SIM",'[1]JAN-REAJUSTE'!AX134,0)</f>
        <v>0</v>
      </c>
      <c r="AY134" s="12">
        <f>IF([1]REGRAS!$R$2="SIM",'[1]JAN-REAJUSTE'!AY134,0)</f>
        <v>0</v>
      </c>
      <c r="AZ134" s="12">
        <f>'[1]JAN-REAJUSTE'!AZ134</f>
        <v>0</v>
      </c>
      <c r="BA134" s="12">
        <f>'[1]JAN-REAJUSTE'!BA134</f>
        <v>0</v>
      </c>
      <c r="BB134" s="12">
        <f>'[1]JAN-REAJUSTE'!BB134</f>
        <v>0</v>
      </c>
      <c r="BC134" s="12">
        <f>'[1]JAN-REAJUSTE'!BC134</f>
        <v>0</v>
      </c>
      <c r="BD134" s="12">
        <f>'[1]JAN-REAJUSTE'!BD134</f>
        <v>0</v>
      </c>
      <c r="BE134" s="12">
        <f>'[1]JAN-REAJUSTE'!BE134</f>
        <v>0</v>
      </c>
      <c r="BF134" s="12">
        <f>'[1]JAN-REAJUSTE'!BF134</f>
        <v>0</v>
      </c>
      <c r="BG134" s="12">
        <f>'[1]JAN-REAJUSTE'!BG134</f>
        <v>0</v>
      </c>
      <c r="BH134" s="12">
        <f>'[1]JAN-REAJUSTE'!BH134</f>
        <v>0</v>
      </c>
      <c r="BI134" s="12">
        <f>IF([1]REGRAS!$R$1="SIM",'[1]JAN-REAJUSTE'!BI134,0)</f>
        <v>0</v>
      </c>
      <c r="BJ134" s="12">
        <f>'[1]JAN-REAJUSTE'!BJ134</f>
        <v>0</v>
      </c>
      <c r="BK134" s="12">
        <f>'[1]JAN-REAJUSTE'!BK134</f>
        <v>0</v>
      </c>
      <c r="BL134" s="12">
        <f>'[1]JAN-REAJUSTE'!BL134</f>
        <v>0</v>
      </c>
      <c r="BM134" s="12">
        <f>'[1]JAN-REAJUSTE'!BM134</f>
        <v>0</v>
      </c>
      <c r="BN134" s="12">
        <f>'[1]JAN-REAJUSTE'!BN134</f>
        <v>0</v>
      </c>
      <c r="BO134" s="12">
        <f>'[1]JAN-REAJUSTE'!BO134</f>
        <v>0</v>
      </c>
      <c r="BP134" s="12">
        <f>'[1]JAN-REAJUSTE'!BP134</f>
        <v>0</v>
      </c>
      <c r="BQ134" s="12">
        <v>0</v>
      </c>
      <c r="BR134" s="12">
        <f t="shared" si="69"/>
        <v>11410.829848568781</v>
      </c>
      <c r="BS134" s="12">
        <f t="shared" si="42"/>
        <v>8194.4898485687809</v>
      </c>
      <c r="BT134" s="12">
        <f t="shared" si="73"/>
        <v>8194.4898485687809</v>
      </c>
      <c r="BU134" s="12">
        <f t="shared" si="74"/>
        <v>7362.5598485687806</v>
      </c>
      <c r="BV134" s="13">
        <f t="shared" si="75"/>
        <v>1030.7583787996293</v>
      </c>
      <c r="BW134" s="13">
        <f t="shared" si="76"/>
        <v>2061.5167575992587</v>
      </c>
      <c r="BX134" s="13">
        <f t="shared" si="70"/>
        <v>10380.071469769151</v>
      </c>
      <c r="BY134" s="14">
        <f t="shared" si="71"/>
        <v>1985.1596541865165</v>
      </c>
    </row>
    <row r="135" spans="1:77" x14ac:dyDescent="0.25">
      <c r="A135" s="9" t="s">
        <v>79</v>
      </c>
      <c r="B135" s="10">
        <v>5177901</v>
      </c>
      <c r="C135" s="10" t="s">
        <v>259</v>
      </c>
      <c r="D135" s="10" t="s">
        <v>81</v>
      </c>
      <c r="E135" s="10" t="s">
        <v>174</v>
      </c>
      <c r="F135" s="10" t="s">
        <v>83</v>
      </c>
      <c r="G135" s="10" t="s">
        <v>117</v>
      </c>
      <c r="H135" s="10" t="s">
        <v>85</v>
      </c>
      <c r="I135" s="10" t="s">
        <v>79</v>
      </c>
      <c r="J135" s="10" t="s">
        <v>87</v>
      </c>
      <c r="K135" s="10" t="s">
        <v>121</v>
      </c>
      <c r="L135" s="10">
        <v>13</v>
      </c>
      <c r="M135" s="10">
        <v>240</v>
      </c>
      <c r="N135" s="10">
        <v>139137</v>
      </c>
      <c r="O135" s="11">
        <v>37109</v>
      </c>
      <c r="P135" s="11">
        <v>24040</v>
      </c>
      <c r="Q135" s="10">
        <v>38283131320</v>
      </c>
      <c r="R135" s="10" t="s">
        <v>89</v>
      </c>
      <c r="S135" s="10">
        <v>22</v>
      </c>
      <c r="T135" s="10" t="s">
        <v>90</v>
      </c>
      <c r="U135" s="10" t="s">
        <v>91</v>
      </c>
      <c r="V135" s="10" t="s">
        <v>92</v>
      </c>
      <c r="W135" s="12">
        <f t="shared" si="53"/>
        <v>2079.8198485687794</v>
      </c>
      <c r="X135" s="12">
        <v>240</v>
      </c>
      <c r="Y135" s="12">
        <f>[1]REGRAS!$D$24</f>
        <v>2079.8198485687794</v>
      </c>
      <c r="Z135" s="12">
        <v>10</v>
      </c>
      <c r="AA135" s="12">
        <f t="shared" si="60"/>
        <v>207.98</v>
      </c>
      <c r="AB135" s="12">
        <v>21</v>
      </c>
      <c r="AC135" s="12">
        <f t="shared" si="54"/>
        <v>436.76</v>
      </c>
      <c r="AD135" s="12"/>
      <c r="AE135" s="12">
        <f t="shared" si="61"/>
        <v>0</v>
      </c>
      <c r="AF135" s="12"/>
      <c r="AG135" s="12">
        <f t="shared" si="62"/>
        <v>0</v>
      </c>
      <c r="AH135" s="12">
        <f>[1]REGRAS!$F$2*100</f>
        <v>100</v>
      </c>
      <c r="AI135" s="12">
        <f t="shared" si="63"/>
        <v>2079.8200000000002</v>
      </c>
      <c r="AJ135" s="12">
        <v>60</v>
      </c>
      <c r="AK135" s="12">
        <f t="shared" si="64"/>
        <v>1247.8900000000001</v>
      </c>
      <c r="AL135" s="12">
        <f>[1]REGRAS!$F$1*100</f>
        <v>40</v>
      </c>
      <c r="AM135" s="12">
        <f t="shared" si="65"/>
        <v>831.93</v>
      </c>
      <c r="AN135" s="12">
        <f>[1]REGRAS!$F$4*100</f>
        <v>100</v>
      </c>
      <c r="AO135" s="12">
        <f t="shared" si="66"/>
        <v>2079.8200000000002</v>
      </c>
      <c r="AP135" s="12">
        <v>0</v>
      </c>
      <c r="AQ135" s="12">
        <f t="shared" si="67"/>
        <v>0</v>
      </c>
      <c r="AR135" s="12">
        <v>0</v>
      </c>
      <c r="AS135" s="12">
        <f t="shared" si="68"/>
        <v>0</v>
      </c>
      <c r="AT135" s="12">
        <v>0</v>
      </c>
      <c r="AU135" s="12">
        <f t="shared" si="72"/>
        <v>0</v>
      </c>
      <c r="AV135" s="12">
        <v>0</v>
      </c>
      <c r="AW135" s="12">
        <f>IF([1]REGRAS!$P$2="SIM",ROUND(BS135/M135*1.25*AV135,2),0)</f>
        <v>0</v>
      </c>
      <c r="AX135" s="12">
        <f>IF([1]REGRAS!$P$1="SIM",'[1]JAN-REAJUSTE'!AX135,0)</f>
        <v>0</v>
      </c>
      <c r="AY135" s="12">
        <f>IF([1]REGRAS!$R$2="SIM",'[1]JAN-REAJUSTE'!AY135,0)</f>
        <v>0</v>
      </c>
      <c r="AZ135" s="12">
        <f>'[1]JAN-REAJUSTE'!AZ135</f>
        <v>0</v>
      </c>
      <c r="BA135" s="12">
        <f>'[1]JAN-REAJUSTE'!BA135</f>
        <v>0</v>
      </c>
      <c r="BB135" s="12">
        <f>'[1]JAN-REAJUSTE'!BB135</f>
        <v>0</v>
      </c>
      <c r="BC135" s="12">
        <f>'[1]JAN-REAJUSTE'!BC135</f>
        <v>0</v>
      </c>
      <c r="BD135" s="12">
        <f>'[1]JAN-REAJUSTE'!BD135</f>
        <v>0</v>
      </c>
      <c r="BE135" s="12">
        <f>'[1]JAN-REAJUSTE'!BE135</f>
        <v>3350.1788780000002</v>
      </c>
      <c r="BF135" s="12">
        <f>'[1]JAN-REAJUSTE'!BF135</f>
        <v>0</v>
      </c>
      <c r="BG135" s="12">
        <f>'[1]JAN-REAJUSTE'!BG135</f>
        <v>0</v>
      </c>
      <c r="BH135" s="12">
        <f>'[1]JAN-REAJUSTE'!BH135</f>
        <v>0</v>
      </c>
      <c r="BI135" s="12">
        <f>IF([1]REGRAS!$R$1="SIM",'[1]JAN-REAJUSTE'!BI135,0)</f>
        <v>0</v>
      </c>
      <c r="BJ135" s="12">
        <f>'[1]JAN-REAJUSTE'!BJ135</f>
        <v>0</v>
      </c>
      <c r="BK135" s="12">
        <f>'[1]JAN-REAJUSTE'!BK135</f>
        <v>0</v>
      </c>
      <c r="BL135" s="12">
        <f>'[1]JAN-REAJUSTE'!BL135</f>
        <v>0</v>
      </c>
      <c r="BM135" s="12">
        <f>'[1]JAN-REAJUSTE'!BM135</f>
        <v>0</v>
      </c>
      <c r="BN135" s="12">
        <f>'[1]JAN-REAJUSTE'!BN135</f>
        <v>0</v>
      </c>
      <c r="BO135" s="12">
        <f>'[1]JAN-REAJUSTE'!BO135</f>
        <v>0</v>
      </c>
      <c r="BP135" s="12">
        <f>'[1]JAN-REAJUSTE'!BP135</f>
        <v>0</v>
      </c>
      <c r="BQ135" s="12">
        <v>0</v>
      </c>
      <c r="BR135" s="12">
        <f t="shared" si="69"/>
        <v>12314.198726568779</v>
      </c>
      <c r="BS135" s="12">
        <f t="shared" ref="BS135:BS198" si="77">SUM(AX135:BH135)+AI135+AG135+AE135+Y135+AO135+AK135+AC135+AA135+AM135</f>
        <v>12314.198726568779</v>
      </c>
      <c r="BT135" s="12">
        <f t="shared" si="73"/>
        <v>12314.198726568779</v>
      </c>
      <c r="BU135" s="12">
        <f t="shared" si="74"/>
        <v>11482.268726568778</v>
      </c>
      <c r="BV135" s="13">
        <f t="shared" si="75"/>
        <v>1607.517621719629</v>
      </c>
      <c r="BW135" s="13">
        <f t="shared" si="76"/>
        <v>3215.035243439258</v>
      </c>
      <c r="BX135" s="13">
        <f t="shared" si="70"/>
        <v>10706.681104849149</v>
      </c>
      <c r="BY135" s="14">
        <f t="shared" si="71"/>
        <v>2074.9773038335161</v>
      </c>
    </row>
    <row r="136" spans="1:77" x14ac:dyDescent="0.25">
      <c r="A136" s="9" t="s">
        <v>79</v>
      </c>
      <c r="B136" s="10">
        <v>5178001</v>
      </c>
      <c r="C136" s="10" t="s">
        <v>260</v>
      </c>
      <c r="D136" s="10" t="s">
        <v>81</v>
      </c>
      <c r="E136" s="10" t="s">
        <v>116</v>
      </c>
      <c r="F136" s="10" t="s">
        <v>83</v>
      </c>
      <c r="G136" s="10" t="s">
        <v>117</v>
      </c>
      <c r="H136" s="10" t="s">
        <v>85</v>
      </c>
      <c r="I136" s="10" t="s">
        <v>79</v>
      </c>
      <c r="J136" s="10" t="s">
        <v>87</v>
      </c>
      <c r="K136" s="10" t="s">
        <v>118</v>
      </c>
      <c r="L136" s="10">
        <v>12</v>
      </c>
      <c r="M136" s="10">
        <v>240</v>
      </c>
      <c r="N136" s="10">
        <v>136416</v>
      </c>
      <c r="O136" s="11">
        <v>37109</v>
      </c>
      <c r="P136" s="11">
        <v>28760</v>
      </c>
      <c r="Q136" s="10">
        <v>79774709349</v>
      </c>
      <c r="R136" s="10" t="s">
        <v>89</v>
      </c>
      <c r="S136" s="10">
        <v>22</v>
      </c>
      <c r="T136" s="10" t="s">
        <v>90</v>
      </c>
      <c r="U136" s="10" t="s">
        <v>91</v>
      </c>
      <c r="V136" s="10" t="s">
        <v>92</v>
      </c>
      <c r="W136" s="12">
        <f t="shared" si="53"/>
        <v>1980.780808160742</v>
      </c>
      <c r="X136" s="12">
        <v>240</v>
      </c>
      <c r="Y136" s="12">
        <f>[1]REGRAS!$C$29</f>
        <v>1980.780808160742</v>
      </c>
      <c r="Z136" s="12">
        <v>0</v>
      </c>
      <c r="AA136" s="12">
        <f t="shared" si="60"/>
        <v>0</v>
      </c>
      <c r="AB136" s="12">
        <v>21</v>
      </c>
      <c r="AC136" s="12">
        <f t="shared" si="54"/>
        <v>415.96</v>
      </c>
      <c r="AD136" s="12"/>
      <c r="AE136" s="12">
        <f t="shared" si="61"/>
        <v>0</v>
      </c>
      <c r="AF136" s="12"/>
      <c r="AG136" s="12">
        <f t="shared" si="62"/>
        <v>0</v>
      </c>
      <c r="AH136" s="12">
        <f>[1]REGRAS!$F$2*100</f>
        <v>100</v>
      </c>
      <c r="AI136" s="12">
        <f t="shared" si="63"/>
        <v>1980.78</v>
      </c>
      <c r="AJ136" s="12">
        <v>60</v>
      </c>
      <c r="AK136" s="12">
        <f t="shared" si="64"/>
        <v>1188.47</v>
      </c>
      <c r="AL136" s="12">
        <f>[1]REGRAS!$F$1*100</f>
        <v>40</v>
      </c>
      <c r="AM136" s="12">
        <f t="shared" si="65"/>
        <v>792.31</v>
      </c>
      <c r="AN136" s="12">
        <f>[1]REGRAS!$F$4*100</f>
        <v>100</v>
      </c>
      <c r="AO136" s="12">
        <f t="shared" si="66"/>
        <v>1980.78</v>
      </c>
      <c r="AP136" s="12">
        <v>52</v>
      </c>
      <c r="AQ136" s="12">
        <f t="shared" si="67"/>
        <v>361.36</v>
      </c>
      <c r="AR136" s="12">
        <v>29</v>
      </c>
      <c r="AS136" s="12">
        <f t="shared" si="68"/>
        <v>1511.46</v>
      </c>
      <c r="AT136" s="12">
        <v>19</v>
      </c>
      <c r="AU136" s="12">
        <f t="shared" si="72"/>
        <v>1188.32</v>
      </c>
      <c r="AV136" s="12">
        <v>0</v>
      </c>
      <c r="AW136" s="12">
        <f>IF([1]REGRAS!$P$2="SIM",ROUND(BS136/M136*1.25*AV136,2),0)</f>
        <v>0</v>
      </c>
      <c r="AX136" s="12">
        <f>IF([1]REGRAS!$P$1="SIM",'[1]JAN-REAJUSTE'!AX136,0)</f>
        <v>0</v>
      </c>
      <c r="AY136" s="12">
        <f>IF([1]REGRAS!$R$2="SIM",'[1]JAN-REAJUSTE'!AY136,0)</f>
        <v>0</v>
      </c>
      <c r="AZ136" s="12">
        <f>'[1]JAN-REAJUSTE'!AZ136</f>
        <v>0</v>
      </c>
      <c r="BA136" s="12">
        <f>'[1]JAN-REAJUSTE'!BA136</f>
        <v>0</v>
      </c>
      <c r="BB136" s="12">
        <f>'[1]JAN-REAJUSTE'!BB136</f>
        <v>0</v>
      </c>
      <c r="BC136" s="12">
        <f>'[1]JAN-REAJUSTE'!BC136</f>
        <v>0</v>
      </c>
      <c r="BD136" s="12">
        <f>'[1]JAN-REAJUSTE'!BD136</f>
        <v>0</v>
      </c>
      <c r="BE136" s="12">
        <f>'[1]JAN-REAJUSTE'!BE136</f>
        <v>0</v>
      </c>
      <c r="BF136" s="12">
        <f>'[1]JAN-REAJUSTE'!BF136</f>
        <v>0</v>
      </c>
      <c r="BG136" s="12">
        <f>'[1]JAN-REAJUSTE'!BG136</f>
        <v>0</v>
      </c>
      <c r="BH136" s="12">
        <f>'[1]JAN-REAJUSTE'!BH136</f>
        <v>0</v>
      </c>
      <c r="BI136" s="12">
        <f>IF([1]REGRAS!$R$1="SIM",'[1]JAN-REAJUSTE'!BI136,0)</f>
        <v>0</v>
      </c>
      <c r="BJ136" s="12">
        <f>'[1]JAN-REAJUSTE'!BJ136</f>
        <v>0</v>
      </c>
      <c r="BK136" s="12">
        <f>'[1]JAN-REAJUSTE'!BK136</f>
        <v>0</v>
      </c>
      <c r="BL136" s="12">
        <f>'[1]JAN-REAJUSTE'!BL136</f>
        <v>0</v>
      </c>
      <c r="BM136" s="12">
        <f>'[1]JAN-REAJUSTE'!BM136</f>
        <v>0</v>
      </c>
      <c r="BN136" s="12">
        <f>'[1]JAN-REAJUSTE'!BN136</f>
        <v>0</v>
      </c>
      <c r="BO136" s="12">
        <f>'[1]JAN-REAJUSTE'!BO136</f>
        <v>0</v>
      </c>
      <c r="BP136" s="12">
        <f>'[1]JAN-REAJUSTE'!BP136</f>
        <v>0</v>
      </c>
      <c r="BQ136" s="12">
        <v>0</v>
      </c>
      <c r="BR136" s="12">
        <f t="shared" si="69"/>
        <v>11400.220808160744</v>
      </c>
      <c r="BS136" s="12">
        <f t="shared" si="77"/>
        <v>8339.0808081607429</v>
      </c>
      <c r="BT136" s="12">
        <f t="shared" si="73"/>
        <v>8339.0808081607429</v>
      </c>
      <c r="BU136" s="12">
        <f t="shared" si="74"/>
        <v>7546.7708081607425</v>
      </c>
      <c r="BV136" s="13">
        <f t="shared" si="75"/>
        <v>1056.5479131425041</v>
      </c>
      <c r="BW136" s="13">
        <f t="shared" si="76"/>
        <v>2113.0958262850081</v>
      </c>
      <c r="BX136" s="13">
        <f t="shared" si="70"/>
        <v>10343.672895018241</v>
      </c>
      <c r="BY136" s="14">
        <f t="shared" si="71"/>
        <v>1975.1500461300161</v>
      </c>
    </row>
    <row r="137" spans="1:77" x14ac:dyDescent="0.25">
      <c r="A137" s="9" t="s">
        <v>79</v>
      </c>
      <c r="B137" s="10">
        <v>5178101</v>
      </c>
      <c r="C137" s="10" t="s">
        <v>261</v>
      </c>
      <c r="D137" s="10" t="s">
        <v>81</v>
      </c>
      <c r="E137" s="10" t="s">
        <v>124</v>
      </c>
      <c r="F137" s="10" t="s">
        <v>83</v>
      </c>
      <c r="G137" s="10" t="s">
        <v>117</v>
      </c>
      <c r="H137" s="10" t="s">
        <v>85</v>
      </c>
      <c r="I137" s="10" t="s">
        <v>79</v>
      </c>
      <c r="J137" s="10" t="s">
        <v>87</v>
      </c>
      <c r="K137" s="10" t="s">
        <v>121</v>
      </c>
      <c r="L137" s="10">
        <v>13</v>
      </c>
      <c r="M137" s="10">
        <v>240</v>
      </c>
      <c r="N137" s="10">
        <v>139137</v>
      </c>
      <c r="O137" s="11">
        <v>37109</v>
      </c>
      <c r="P137" s="11">
        <v>22651</v>
      </c>
      <c r="Q137" s="10">
        <v>23398256368</v>
      </c>
      <c r="R137" s="10" t="s">
        <v>89</v>
      </c>
      <c r="S137" s="10">
        <v>22</v>
      </c>
      <c r="T137" s="10" t="s">
        <v>90</v>
      </c>
      <c r="U137" s="10" t="s">
        <v>91</v>
      </c>
      <c r="V137" s="10" t="s">
        <v>92</v>
      </c>
      <c r="W137" s="12">
        <f t="shared" si="53"/>
        <v>2079.8198485687794</v>
      </c>
      <c r="X137" s="12">
        <v>240</v>
      </c>
      <c r="Y137" s="12">
        <f>[1]REGRAS!$D$24</f>
        <v>2079.8198485687794</v>
      </c>
      <c r="Z137" s="12">
        <v>10</v>
      </c>
      <c r="AA137" s="12">
        <f t="shared" si="60"/>
        <v>207.98</v>
      </c>
      <c r="AB137" s="12">
        <v>21</v>
      </c>
      <c r="AC137" s="12">
        <f t="shared" si="54"/>
        <v>436.76</v>
      </c>
      <c r="AD137" s="12"/>
      <c r="AE137" s="12">
        <f t="shared" si="61"/>
        <v>0</v>
      </c>
      <c r="AF137" s="12"/>
      <c r="AG137" s="12">
        <f t="shared" si="62"/>
        <v>0</v>
      </c>
      <c r="AH137" s="12">
        <f>[1]REGRAS!$F$2*100</f>
        <v>100</v>
      </c>
      <c r="AI137" s="12">
        <f t="shared" si="63"/>
        <v>2079.8200000000002</v>
      </c>
      <c r="AJ137" s="12">
        <v>30</v>
      </c>
      <c r="AK137" s="12">
        <f t="shared" si="64"/>
        <v>623.95000000000005</v>
      </c>
      <c r="AL137" s="12">
        <f>[1]REGRAS!$F$1*100</f>
        <v>40</v>
      </c>
      <c r="AM137" s="12">
        <f t="shared" si="65"/>
        <v>831.93</v>
      </c>
      <c r="AN137" s="12">
        <f>[1]REGRAS!$F$4*100</f>
        <v>100</v>
      </c>
      <c r="AO137" s="12">
        <f t="shared" si="66"/>
        <v>2079.8200000000002</v>
      </c>
      <c r="AP137" s="12">
        <v>0</v>
      </c>
      <c r="AQ137" s="12">
        <f t="shared" si="67"/>
        <v>0</v>
      </c>
      <c r="AR137" s="12">
        <v>0</v>
      </c>
      <c r="AS137" s="12">
        <f t="shared" si="68"/>
        <v>0</v>
      </c>
      <c r="AT137" s="12">
        <v>0</v>
      </c>
      <c r="AU137" s="12">
        <f t="shared" si="72"/>
        <v>0</v>
      </c>
      <c r="AV137" s="12">
        <v>0</v>
      </c>
      <c r="AW137" s="12">
        <f>IF([1]REGRAS!$P$2="SIM",ROUND(BS137/M137*1.25*AV137,2),0)</f>
        <v>0</v>
      </c>
      <c r="AX137" s="12">
        <f>IF([1]REGRAS!$P$1="SIM",'[1]JAN-REAJUSTE'!AX137,0)</f>
        <v>0</v>
      </c>
      <c r="AY137" s="12">
        <f>IF([1]REGRAS!$R$2="SIM",'[1]JAN-REAJUSTE'!AY137,0)</f>
        <v>0</v>
      </c>
      <c r="AZ137" s="12">
        <f>'[1]JAN-REAJUSTE'!AZ137</f>
        <v>0</v>
      </c>
      <c r="BA137" s="12">
        <f>'[1]JAN-REAJUSTE'!BA137</f>
        <v>0</v>
      </c>
      <c r="BB137" s="12">
        <f>'[1]JAN-REAJUSTE'!BB137</f>
        <v>0</v>
      </c>
      <c r="BC137" s="12">
        <f>'[1]JAN-REAJUSTE'!BC137</f>
        <v>0</v>
      </c>
      <c r="BD137" s="12">
        <f>'[1]JAN-REAJUSTE'!BD137</f>
        <v>0</v>
      </c>
      <c r="BE137" s="12">
        <f>'[1]JAN-REAJUSTE'!BE137</f>
        <v>0</v>
      </c>
      <c r="BF137" s="12">
        <f>'[1]JAN-REAJUSTE'!BF137</f>
        <v>0</v>
      </c>
      <c r="BG137" s="12">
        <f>'[1]JAN-REAJUSTE'!BG137</f>
        <v>0</v>
      </c>
      <c r="BH137" s="12">
        <f>'[1]JAN-REAJUSTE'!BH137</f>
        <v>0</v>
      </c>
      <c r="BI137" s="12">
        <f>IF([1]REGRAS!$R$1="SIM",'[1]JAN-REAJUSTE'!BI137,0)</f>
        <v>21.232053000000001</v>
      </c>
      <c r="BJ137" s="12">
        <f>'[1]JAN-REAJUSTE'!BJ137</f>
        <v>0</v>
      </c>
      <c r="BK137" s="12">
        <f>'[1]JAN-REAJUSTE'!BK137</f>
        <v>0</v>
      </c>
      <c r="BL137" s="12">
        <f>'[1]JAN-REAJUSTE'!BL137</f>
        <v>0</v>
      </c>
      <c r="BM137" s="12">
        <f>'[1]JAN-REAJUSTE'!BM137</f>
        <v>0</v>
      </c>
      <c r="BN137" s="12">
        <f>'[1]JAN-REAJUSTE'!BN137</f>
        <v>0</v>
      </c>
      <c r="BO137" s="12">
        <f>'[1]JAN-REAJUSTE'!BO137</f>
        <v>0</v>
      </c>
      <c r="BP137" s="12">
        <f>'[1]JAN-REAJUSTE'!BP137</f>
        <v>0</v>
      </c>
      <c r="BQ137" s="12">
        <v>0</v>
      </c>
      <c r="BR137" s="12">
        <f t="shared" si="69"/>
        <v>8361.3119015687789</v>
      </c>
      <c r="BS137" s="12">
        <f t="shared" si="77"/>
        <v>8340.0798485687792</v>
      </c>
      <c r="BT137" s="12">
        <f t="shared" si="73"/>
        <v>8340.0798485687792</v>
      </c>
      <c r="BU137" s="12">
        <f t="shared" si="74"/>
        <v>7529.3819015687795</v>
      </c>
      <c r="BV137" s="13">
        <f t="shared" si="75"/>
        <v>1054.1134662196293</v>
      </c>
      <c r="BW137" s="13">
        <f t="shared" si="76"/>
        <v>2108.2269324392587</v>
      </c>
      <c r="BX137" s="13">
        <f t="shared" si="70"/>
        <v>7307.1984353491498</v>
      </c>
      <c r="BY137" s="14">
        <f t="shared" si="71"/>
        <v>1140.1195697210164</v>
      </c>
    </row>
    <row r="138" spans="1:77" x14ac:dyDescent="0.25">
      <c r="A138" s="9" t="s">
        <v>79</v>
      </c>
      <c r="B138" s="10">
        <v>5178201</v>
      </c>
      <c r="C138" s="10" t="s">
        <v>262</v>
      </c>
      <c r="D138" s="10" t="s">
        <v>81</v>
      </c>
      <c r="E138" s="10" t="s">
        <v>116</v>
      </c>
      <c r="F138" s="10" t="s">
        <v>83</v>
      </c>
      <c r="G138" s="10" t="s">
        <v>117</v>
      </c>
      <c r="H138" s="10" t="s">
        <v>85</v>
      </c>
      <c r="I138" s="10" t="s">
        <v>79</v>
      </c>
      <c r="J138" s="10" t="s">
        <v>87</v>
      </c>
      <c r="K138" s="10" t="s">
        <v>152</v>
      </c>
      <c r="L138" s="10">
        <v>3</v>
      </c>
      <c r="M138" s="10">
        <v>240</v>
      </c>
      <c r="N138" s="10">
        <v>114142</v>
      </c>
      <c r="O138" s="11">
        <v>37109</v>
      </c>
      <c r="P138" s="11">
        <v>25707</v>
      </c>
      <c r="Q138" s="10">
        <v>61379484391</v>
      </c>
      <c r="R138" s="10" t="s">
        <v>89</v>
      </c>
      <c r="S138" s="10">
        <v>22</v>
      </c>
      <c r="T138" s="10" t="s">
        <v>90</v>
      </c>
      <c r="U138" s="10" t="s">
        <v>91</v>
      </c>
      <c r="V138" s="10" t="s">
        <v>92</v>
      </c>
      <c r="W138" s="12">
        <f t="shared" si="53"/>
        <v>1610.0736640032003</v>
      </c>
      <c r="X138" s="12">
        <v>240</v>
      </c>
      <c r="Y138" s="12">
        <f>[1]REGRAS!$B$26</f>
        <v>1610.0736640032003</v>
      </c>
      <c r="Z138" s="12">
        <v>0</v>
      </c>
      <c r="AA138" s="12">
        <f t="shared" si="60"/>
        <v>0</v>
      </c>
      <c r="AB138" s="12">
        <v>19</v>
      </c>
      <c r="AC138" s="12">
        <f t="shared" si="54"/>
        <v>305.91000000000003</v>
      </c>
      <c r="AD138" s="12"/>
      <c r="AE138" s="12">
        <f t="shared" si="61"/>
        <v>0</v>
      </c>
      <c r="AF138" s="12"/>
      <c r="AG138" s="12">
        <f t="shared" si="62"/>
        <v>0</v>
      </c>
      <c r="AH138" s="12">
        <f>[1]REGRAS!$F$2*100</f>
        <v>100</v>
      </c>
      <c r="AI138" s="12">
        <f t="shared" si="63"/>
        <v>1610.07</v>
      </c>
      <c r="AJ138" s="12">
        <v>25</v>
      </c>
      <c r="AK138" s="12">
        <f t="shared" si="64"/>
        <v>402.52</v>
      </c>
      <c r="AL138" s="12">
        <f>[1]REGRAS!$F$1*100</f>
        <v>40</v>
      </c>
      <c r="AM138" s="12">
        <f t="shared" si="65"/>
        <v>644.03</v>
      </c>
      <c r="AN138" s="12">
        <f>[1]REGRAS!$F$4*100</f>
        <v>100</v>
      </c>
      <c r="AO138" s="12">
        <f t="shared" si="66"/>
        <v>1610.07</v>
      </c>
      <c r="AP138" s="12">
        <v>0</v>
      </c>
      <c r="AQ138" s="12">
        <f t="shared" si="67"/>
        <v>0</v>
      </c>
      <c r="AR138" s="12">
        <v>0</v>
      </c>
      <c r="AS138" s="12">
        <f t="shared" si="68"/>
        <v>0</v>
      </c>
      <c r="AT138" s="12">
        <v>0</v>
      </c>
      <c r="AU138" s="12">
        <f t="shared" si="72"/>
        <v>0</v>
      </c>
      <c r="AV138" s="12">
        <v>0</v>
      </c>
      <c r="AW138" s="12">
        <f>IF([1]REGRAS!$P$2="SIM",ROUND(BS138/M138*1.25*AV138,2),0)</f>
        <v>0</v>
      </c>
      <c r="AX138" s="12">
        <f>IF([1]REGRAS!$P$1="SIM",'[1]JAN-REAJUSTE'!AX138,0)</f>
        <v>0</v>
      </c>
      <c r="AY138" s="12">
        <f>IF([1]REGRAS!$R$2="SIM",'[1]JAN-REAJUSTE'!AY138,0)</f>
        <v>0</v>
      </c>
      <c r="AZ138" s="12">
        <f>'[1]JAN-REAJUSTE'!AZ138</f>
        <v>0</v>
      </c>
      <c r="BA138" s="12">
        <f>'[1]JAN-REAJUSTE'!BA138</f>
        <v>0</v>
      </c>
      <c r="BB138" s="12">
        <f>'[1]JAN-REAJUSTE'!BB138</f>
        <v>0</v>
      </c>
      <c r="BC138" s="12">
        <f>'[1]JAN-REAJUSTE'!BC138</f>
        <v>0</v>
      </c>
      <c r="BD138" s="12">
        <f>'[1]JAN-REAJUSTE'!BD138</f>
        <v>0</v>
      </c>
      <c r="BE138" s="12">
        <f>'[1]JAN-REAJUSTE'!BE138</f>
        <v>0</v>
      </c>
      <c r="BF138" s="12">
        <f>'[1]JAN-REAJUSTE'!BF138</f>
        <v>0</v>
      </c>
      <c r="BG138" s="12">
        <f>'[1]JAN-REAJUSTE'!BG138</f>
        <v>0</v>
      </c>
      <c r="BH138" s="12">
        <f>'[1]JAN-REAJUSTE'!BH138</f>
        <v>0</v>
      </c>
      <c r="BI138" s="12">
        <f>IF([1]REGRAS!$R$1="SIM",'[1]JAN-REAJUSTE'!BI138,0)</f>
        <v>21.232053000000001</v>
      </c>
      <c r="BJ138" s="12">
        <f>'[1]JAN-REAJUSTE'!BJ138</f>
        <v>0</v>
      </c>
      <c r="BK138" s="12">
        <f>'[1]JAN-REAJUSTE'!BK138</f>
        <v>0</v>
      </c>
      <c r="BL138" s="12">
        <f>'[1]JAN-REAJUSTE'!BL138</f>
        <v>0</v>
      </c>
      <c r="BM138" s="12">
        <f>'[1]JAN-REAJUSTE'!BM138</f>
        <v>0</v>
      </c>
      <c r="BN138" s="12">
        <f>'[1]JAN-REAJUSTE'!BN138</f>
        <v>0</v>
      </c>
      <c r="BO138" s="12">
        <f>'[1]JAN-REAJUSTE'!BO138</f>
        <v>0</v>
      </c>
      <c r="BP138" s="12">
        <f>'[1]JAN-REAJUSTE'!BP138</f>
        <v>0</v>
      </c>
      <c r="BQ138" s="12">
        <v>0</v>
      </c>
      <c r="BR138" s="12">
        <f t="shared" si="69"/>
        <v>6203.9057170032002</v>
      </c>
      <c r="BS138" s="12">
        <f t="shared" si="77"/>
        <v>6182.6736640032004</v>
      </c>
      <c r="BT138" s="12">
        <f t="shared" si="73"/>
        <v>6182.6736640032004</v>
      </c>
      <c r="BU138" s="12">
        <f t="shared" si="74"/>
        <v>5559.8757170032004</v>
      </c>
      <c r="BV138" s="13">
        <f t="shared" si="75"/>
        <v>778.38260038044814</v>
      </c>
      <c r="BW138" s="13">
        <f t="shared" si="76"/>
        <v>1556.7652007608963</v>
      </c>
      <c r="BX138" s="13">
        <f t="shared" si="70"/>
        <v>5425.5231166227522</v>
      </c>
      <c r="BY138" s="14">
        <f t="shared" si="71"/>
        <v>622.65885707125688</v>
      </c>
    </row>
    <row r="139" spans="1:77" x14ac:dyDescent="0.25">
      <c r="A139" s="9" t="s">
        <v>79</v>
      </c>
      <c r="B139" s="10">
        <v>5178301</v>
      </c>
      <c r="C139" s="10" t="s">
        <v>263</v>
      </c>
      <c r="D139" s="10" t="s">
        <v>81</v>
      </c>
      <c r="E139" s="10" t="s">
        <v>116</v>
      </c>
      <c r="F139" s="10" t="s">
        <v>83</v>
      </c>
      <c r="G139" s="10" t="s">
        <v>117</v>
      </c>
      <c r="H139" s="10" t="s">
        <v>85</v>
      </c>
      <c r="I139" s="10" t="s">
        <v>79</v>
      </c>
      <c r="J139" s="10" t="s">
        <v>87</v>
      </c>
      <c r="K139" s="10" t="s">
        <v>118</v>
      </c>
      <c r="L139" s="10">
        <v>12</v>
      </c>
      <c r="M139" s="10">
        <v>240</v>
      </c>
      <c r="N139" s="10">
        <v>136416</v>
      </c>
      <c r="O139" s="11">
        <v>37109</v>
      </c>
      <c r="P139" s="11">
        <v>25877</v>
      </c>
      <c r="Q139" s="10">
        <v>61389757315</v>
      </c>
      <c r="R139" s="10" t="s">
        <v>89</v>
      </c>
      <c r="S139" s="10">
        <v>22</v>
      </c>
      <c r="T139" s="10" t="s">
        <v>90</v>
      </c>
      <c r="U139" s="10" t="s">
        <v>91</v>
      </c>
      <c r="V139" s="10" t="s">
        <v>92</v>
      </c>
      <c r="W139" s="12">
        <f t="shared" si="53"/>
        <v>1980.780808160742</v>
      </c>
      <c r="X139" s="12">
        <v>240</v>
      </c>
      <c r="Y139" s="12">
        <f>[1]REGRAS!$C$29</f>
        <v>1980.780808160742</v>
      </c>
      <c r="Z139" s="12">
        <v>0</v>
      </c>
      <c r="AA139" s="12">
        <f t="shared" si="60"/>
        <v>0</v>
      </c>
      <c r="AB139" s="12">
        <v>21</v>
      </c>
      <c r="AC139" s="12">
        <f t="shared" si="54"/>
        <v>415.96</v>
      </c>
      <c r="AD139" s="12"/>
      <c r="AE139" s="12">
        <f t="shared" si="61"/>
        <v>0</v>
      </c>
      <c r="AF139" s="12"/>
      <c r="AG139" s="12">
        <f t="shared" si="62"/>
        <v>0</v>
      </c>
      <c r="AH139" s="12">
        <f>[1]REGRAS!$F$2*100</f>
        <v>100</v>
      </c>
      <c r="AI139" s="12">
        <f t="shared" si="63"/>
        <v>1980.78</v>
      </c>
      <c r="AJ139" s="12">
        <v>25</v>
      </c>
      <c r="AK139" s="12">
        <f t="shared" si="64"/>
        <v>495.2</v>
      </c>
      <c r="AL139" s="12">
        <f>[1]REGRAS!$F$1*100</f>
        <v>40</v>
      </c>
      <c r="AM139" s="12">
        <f t="shared" si="65"/>
        <v>792.31</v>
      </c>
      <c r="AN139" s="12">
        <f>[1]REGRAS!$F$4*100</f>
        <v>100</v>
      </c>
      <c r="AO139" s="12">
        <f t="shared" si="66"/>
        <v>1980.78</v>
      </c>
      <c r="AP139" s="12">
        <v>148</v>
      </c>
      <c r="AQ139" s="12">
        <f t="shared" si="67"/>
        <v>942.98</v>
      </c>
      <c r="AR139" s="12">
        <v>0</v>
      </c>
      <c r="AS139" s="12">
        <f t="shared" si="68"/>
        <v>0</v>
      </c>
      <c r="AT139" s="12">
        <v>0</v>
      </c>
      <c r="AU139" s="12">
        <f t="shared" si="72"/>
        <v>0</v>
      </c>
      <c r="AV139" s="12">
        <v>0</v>
      </c>
      <c r="AW139" s="12">
        <f>IF([1]REGRAS!$P$2="SIM",ROUND(BS139/M139*1.25*AV139,2),0)</f>
        <v>0</v>
      </c>
      <c r="AX139" s="12">
        <f>IF([1]REGRAS!$P$1="SIM",'[1]JAN-REAJUSTE'!AX139,0)</f>
        <v>0</v>
      </c>
      <c r="AY139" s="12">
        <f>IF([1]REGRAS!$R$2="SIM",'[1]JAN-REAJUSTE'!AY139,0)</f>
        <v>0</v>
      </c>
      <c r="AZ139" s="12">
        <f>'[1]JAN-REAJUSTE'!AZ139</f>
        <v>0</v>
      </c>
      <c r="BA139" s="12">
        <f>'[1]JAN-REAJUSTE'!BA139</f>
        <v>0</v>
      </c>
      <c r="BB139" s="12">
        <f>'[1]JAN-REAJUSTE'!BB139</f>
        <v>0</v>
      </c>
      <c r="BC139" s="12">
        <f>'[1]JAN-REAJUSTE'!BC139</f>
        <v>0</v>
      </c>
      <c r="BD139" s="12">
        <f>'[1]JAN-REAJUSTE'!BD139</f>
        <v>0</v>
      </c>
      <c r="BE139" s="12">
        <f>'[1]JAN-REAJUSTE'!BE139</f>
        <v>0</v>
      </c>
      <c r="BF139" s="12">
        <f>'[1]JAN-REAJUSTE'!BF139</f>
        <v>0</v>
      </c>
      <c r="BG139" s="12">
        <f>'[1]JAN-REAJUSTE'!BG139</f>
        <v>0</v>
      </c>
      <c r="BH139" s="12">
        <f>'[1]JAN-REAJUSTE'!BH139</f>
        <v>0</v>
      </c>
      <c r="BI139" s="12">
        <f>IF([1]REGRAS!$R$1="SIM",'[1]JAN-REAJUSTE'!BI139,0)</f>
        <v>0</v>
      </c>
      <c r="BJ139" s="12">
        <f>'[1]JAN-REAJUSTE'!BJ139</f>
        <v>0</v>
      </c>
      <c r="BK139" s="12">
        <f>'[1]JAN-REAJUSTE'!BK139</f>
        <v>0</v>
      </c>
      <c r="BL139" s="12">
        <f>'[1]JAN-REAJUSTE'!BL139</f>
        <v>0</v>
      </c>
      <c r="BM139" s="12">
        <f>'[1]JAN-REAJUSTE'!BM139</f>
        <v>0</v>
      </c>
      <c r="BN139" s="12">
        <f>'[1]JAN-REAJUSTE'!BN139</f>
        <v>0</v>
      </c>
      <c r="BO139" s="12">
        <f>'[1]JAN-REAJUSTE'!BO139</f>
        <v>0</v>
      </c>
      <c r="BP139" s="12">
        <f>'[1]JAN-REAJUSTE'!BP139</f>
        <v>0</v>
      </c>
      <c r="BQ139" s="12">
        <v>0</v>
      </c>
      <c r="BR139" s="12">
        <f t="shared" si="69"/>
        <v>8588.790808160742</v>
      </c>
      <c r="BS139" s="12">
        <f t="shared" si="77"/>
        <v>7645.8108081607425</v>
      </c>
      <c r="BT139" s="12">
        <f t="shared" si="73"/>
        <v>7645.8108081607425</v>
      </c>
      <c r="BU139" s="12">
        <f t="shared" si="74"/>
        <v>6853.5008081607421</v>
      </c>
      <c r="BV139" s="13">
        <f t="shared" si="75"/>
        <v>959.49011314250401</v>
      </c>
      <c r="BW139" s="13">
        <f t="shared" si="76"/>
        <v>1918.980226285008</v>
      </c>
      <c r="BX139" s="13">
        <f t="shared" si="70"/>
        <v>7629.300695018238</v>
      </c>
      <c r="BY139" s="14">
        <f t="shared" si="71"/>
        <v>1228.6976911300153</v>
      </c>
    </row>
    <row r="140" spans="1:77" x14ac:dyDescent="0.25">
      <c r="A140" s="9" t="s">
        <v>79</v>
      </c>
      <c r="B140" s="10">
        <v>5178501</v>
      </c>
      <c r="C140" s="10" t="s">
        <v>264</v>
      </c>
      <c r="D140" s="10" t="s">
        <v>81</v>
      </c>
      <c r="E140" s="10" t="s">
        <v>116</v>
      </c>
      <c r="F140" s="10" t="s">
        <v>83</v>
      </c>
      <c r="G140" s="10" t="s">
        <v>117</v>
      </c>
      <c r="H140" s="10" t="s">
        <v>85</v>
      </c>
      <c r="I140" s="10" t="s">
        <v>79</v>
      </c>
      <c r="J140" s="10" t="s">
        <v>87</v>
      </c>
      <c r="K140" s="10" t="s">
        <v>152</v>
      </c>
      <c r="L140" s="10">
        <v>5</v>
      </c>
      <c r="M140" s="10">
        <v>240</v>
      </c>
      <c r="N140" s="10">
        <v>118759</v>
      </c>
      <c r="O140" s="11">
        <v>37109</v>
      </c>
      <c r="P140" s="11">
        <v>27312</v>
      </c>
      <c r="Q140" s="10">
        <v>79388957334</v>
      </c>
      <c r="R140" s="10" t="s">
        <v>89</v>
      </c>
      <c r="S140" s="10">
        <v>22</v>
      </c>
      <c r="T140" s="10" t="s">
        <v>90</v>
      </c>
      <c r="U140" s="10" t="s">
        <v>128</v>
      </c>
      <c r="V140" s="10" t="s">
        <v>92</v>
      </c>
      <c r="W140" s="12">
        <f t="shared" si="53"/>
        <v>1675.1206400289295</v>
      </c>
      <c r="X140" s="12">
        <v>240</v>
      </c>
      <c r="Y140" s="12">
        <f>[1]REGRAS!$B$28</f>
        <v>1675.1206400289295</v>
      </c>
      <c r="Z140" s="12">
        <v>0</v>
      </c>
      <c r="AA140" s="12">
        <f t="shared" si="60"/>
        <v>0</v>
      </c>
      <c r="AB140" s="12">
        <v>20</v>
      </c>
      <c r="AC140" s="12">
        <f t="shared" si="54"/>
        <v>335.02</v>
      </c>
      <c r="AD140" s="12"/>
      <c r="AE140" s="12">
        <f t="shared" si="61"/>
        <v>0</v>
      </c>
      <c r="AF140" s="12"/>
      <c r="AG140" s="12">
        <f t="shared" si="62"/>
        <v>0</v>
      </c>
      <c r="AH140" s="12">
        <f>[1]REGRAS!$F$2*100</f>
        <v>100</v>
      </c>
      <c r="AI140" s="12">
        <f t="shared" si="63"/>
        <v>1675.12</v>
      </c>
      <c r="AJ140" s="12">
        <v>25</v>
      </c>
      <c r="AK140" s="12">
        <f t="shared" si="64"/>
        <v>418.78</v>
      </c>
      <c r="AL140" s="12">
        <f>[1]REGRAS!$F$1*100</f>
        <v>40</v>
      </c>
      <c r="AM140" s="12">
        <f t="shared" si="65"/>
        <v>670.05</v>
      </c>
      <c r="AN140" s="12">
        <f>[1]REGRAS!$F$4*100</f>
        <v>100</v>
      </c>
      <c r="AO140" s="12">
        <f t="shared" si="66"/>
        <v>1675.12</v>
      </c>
      <c r="AP140" s="12">
        <v>106</v>
      </c>
      <c r="AQ140" s="12">
        <f t="shared" si="67"/>
        <v>569.67999999999995</v>
      </c>
      <c r="AR140" s="12">
        <v>1</v>
      </c>
      <c r="AS140" s="12">
        <f t="shared" si="68"/>
        <v>40.31</v>
      </c>
      <c r="AT140" s="12">
        <v>51</v>
      </c>
      <c r="AU140" s="12">
        <f t="shared" si="72"/>
        <v>2466.8200000000002</v>
      </c>
      <c r="AV140" s="12">
        <v>0</v>
      </c>
      <c r="AW140" s="12">
        <f>IF([1]REGRAS!$P$2="SIM",ROUND(BS140/M140*1.25*AV140,2),0)</f>
        <v>0</v>
      </c>
      <c r="AX140" s="12">
        <f>IF([1]REGRAS!$P$1="SIM",'[1]JAN-REAJUSTE'!AX140,0)</f>
        <v>0</v>
      </c>
      <c r="AY140" s="12">
        <f>IF([1]REGRAS!$R$2="SIM",'[1]JAN-REAJUSTE'!AY140,0)</f>
        <v>0</v>
      </c>
      <c r="AZ140" s="12">
        <f>'[1]JAN-REAJUSTE'!AZ140</f>
        <v>0</v>
      </c>
      <c r="BA140" s="12">
        <f>'[1]JAN-REAJUSTE'!BA140</f>
        <v>0</v>
      </c>
      <c r="BB140" s="12">
        <f>'[1]JAN-REAJUSTE'!BB140</f>
        <v>0</v>
      </c>
      <c r="BC140" s="12">
        <f>'[1]JAN-REAJUSTE'!BC140</f>
        <v>0</v>
      </c>
      <c r="BD140" s="12">
        <f>'[1]JAN-REAJUSTE'!BD140</f>
        <v>0</v>
      </c>
      <c r="BE140" s="12">
        <f>'[1]JAN-REAJUSTE'!BE140</f>
        <v>0</v>
      </c>
      <c r="BF140" s="12">
        <f>'[1]JAN-REAJUSTE'!BF140</f>
        <v>0</v>
      </c>
      <c r="BG140" s="12">
        <f>'[1]JAN-REAJUSTE'!BG140</f>
        <v>0</v>
      </c>
      <c r="BH140" s="12">
        <f>'[1]JAN-REAJUSTE'!BH140</f>
        <v>0</v>
      </c>
      <c r="BI140" s="12">
        <f>IF([1]REGRAS!$R$1="SIM",'[1]JAN-REAJUSTE'!BI140,0)</f>
        <v>21.232053000000001</v>
      </c>
      <c r="BJ140" s="12">
        <f>'[1]JAN-REAJUSTE'!BJ140</f>
        <v>0</v>
      </c>
      <c r="BK140" s="12">
        <f>'[1]JAN-REAJUSTE'!BK140</f>
        <v>0</v>
      </c>
      <c r="BL140" s="12">
        <f>'[1]JAN-REAJUSTE'!BL140</f>
        <v>0</v>
      </c>
      <c r="BM140" s="12">
        <f>'[1]JAN-REAJUSTE'!BM140</f>
        <v>0</v>
      </c>
      <c r="BN140" s="12">
        <f>'[1]JAN-REAJUSTE'!BN140</f>
        <v>0</v>
      </c>
      <c r="BO140" s="12">
        <f>'[1]JAN-REAJUSTE'!BO140</f>
        <v>0</v>
      </c>
      <c r="BP140" s="12">
        <f>'[1]JAN-REAJUSTE'!BP140</f>
        <v>0</v>
      </c>
      <c r="BQ140" s="12">
        <v>0</v>
      </c>
      <c r="BR140" s="12">
        <f t="shared" si="69"/>
        <v>9547.2526930289278</v>
      </c>
      <c r="BS140" s="12">
        <f t="shared" si="77"/>
        <v>6449.2106400289294</v>
      </c>
      <c r="BT140" s="12">
        <f t="shared" si="73"/>
        <v>6449.2106400289294</v>
      </c>
      <c r="BU140" s="12">
        <f t="shared" si="74"/>
        <v>5800.392693028929</v>
      </c>
      <c r="BV140" s="13">
        <f t="shared" si="75"/>
        <v>812.05497702405012</v>
      </c>
      <c r="BW140" s="13">
        <f t="shared" si="76"/>
        <v>1624.1099540481002</v>
      </c>
      <c r="BX140" s="13">
        <f t="shared" si="70"/>
        <v>8735.1977160048773</v>
      </c>
      <c r="BY140" s="14">
        <f t="shared" si="71"/>
        <v>1532.8193719013411</v>
      </c>
    </row>
    <row r="141" spans="1:77" x14ac:dyDescent="0.25">
      <c r="A141" s="9" t="s">
        <v>79</v>
      </c>
      <c r="B141" s="10">
        <v>5178601</v>
      </c>
      <c r="C141" s="10" t="s">
        <v>265</v>
      </c>
      <c r="D141" s="10" t="s">
        <v>81</v>
      </c>
      <c r="E141" s="10" t="s">
        <v>116</v>
      </c>
      <c r="F141" s="10" t="s">
        <v>83</v>
      </c>
      <c r="G141" s="10" t="s">
        <v>117</v>
      </c>
      <c r="H141" s="10" t="s">
        <v>85</v>
      </c>
      <c r="I141" s="10" t="s">
        <v>79</v>
      </c>
      <c r="J141" s="10" t="s">
        <v>87</v>
      </c>
      <c r="K141" s="10" t="s">
        <v>121</v>
      </c>
      <c r="L141" s="10">
        <v>13</v>
      </c>
      <c r="M141" s="10">
        <v>240</v>
      </c>
      <c r="N141" s="10">
        <v>139137</v>
      </c>
      <c r="O141" s="11">
        <v>37109</v>
      </c>
      <c r="P141" s="11">
        <v>28552</v>
      </c>
      <c r="Q141" s="10">
        <v>77058003300</v>
      </c>
      <c r="R141" s="10" t="s">
        <v>89</v>
      </c>
      <c r="S141" s="10">
        <v>22</v>
      </c>
      <c r="T141" s="10" t="s">
        <v>90</v>
      </c>
      <c r="U141" s="10" t="s">
        <v>128</v>
      </c>
      <c r="V141" s="10" t="s">
        <v>92</v>
      </c>
      <c r="W141" s="12">
        <f t="shared" si="53"/>
        <v>2079.8198485687794</v>
      </c>
      <c r="X141" s="12">
        <v>240</v>
      </c>
      <c r="Y141" s="12">
        <f>[1]REGRAS!$D$24</f>
        <v>2079.8198485687794</v>
      </c>
      <c r="Z141" s="12">
        <v>0</v>
      </c>
      <c r="AA141" s="12">
        <f t="shared" si="60"/>
        <v>0</v>
      </c>
      <c r="AB141" s="12">
        <v>21</v>
      </c>
      <c r="AC141" s="12">
        <f t="shared" si="54"/>
        <v>436.76</v>
      </c>
      <c r="AD141" s="12"/>
      <c r="AE141" s="12">
        <f t="shared" si="61"/>
        <v>0</v>
      </c>
      <c r="AF141" s="12"/>
      <c r="AG141" s="12">
        <f t="shared" si="62"/>
        <v>0</v>
      </c>
      <c r="AH141" s="12">
        <f>[1]REGRAS!$F$2*100</f>
        <v>100</v>
      </c>
      <c r="AI141" s="12">
        <f t="shared" si="63"/>
        <v>2079.8200000000002</v>
      </c>
      <c r="AJ141" s="12">
        <v>60</v>
      </c>
      <c r="AK141" s="12">
        <f t="shared" si="64"/>
        <v>1247.8900000000001</v>
      </c>
      <c r="AL141" s="12">
        <f>[1]REGRAS!$F$1*100</f>
        <v>40</v>
      </c>
      <c r="AM141" s="12">
        <f t="shared" si="65"/>
        <v>831.93</v>
      </c>
      <c r="AN141" s="12">
        <f>[1]REGRAS!$F$4*100</f>
        <v>100</v>
      </c>
      <c r="AO141" s="12">
        <f t="shared" si="66"/>
        <v>2079.8200000000002</v>
      </c>
      <c r="AP141" s="12">
        <v>88</v>
      </c>
      <c r="AQ141" s="12">
        <f t="shared" si="67"/>
        <v>642.11</v>
      </c>
      <c r="AR141" s="12">
        <v>0</v>
      </c>
      <c r="AS141" s="12">
        <f t="shared" si="68"/>
        <v>0</v>
      </c>
      <c r="AT141" s="12">
        <v>23</v>
      </c>
      <c r="AU141" s="12">
        <f t="shared" si="72"/>
        <v>1510.42</v>
      </c>
      <c r="AV141" s="12">
        <v>0</v>
      </c>
      <c r="AW141" s="12">
        <f>IF([1]REGRAS!$P$2="SIM",ROUND(BS141/M141*1.25*AV141,2),0)</f>
        <v>0</v>
      </c>
      <c r="AX141" s="12">
        <f>IF([1]REGRAS!$P$1="SIM",'[1]JAN-REAJUSTE'!AX141,0)</f>
        <v>0</v>
      </c>
      <c r="AY141" s="12">
        <f>IF([1]REGRAS!$R$2="SIM",'[1]JAN-REAJUSTE'!AY141,0)</f>
        <v>0</v>
      </c>
      <c r="AZ141" s="12">
        <f>'[1]JAN-REAJUSTE'!AZ141</f>
        <v>0</v>
      </c>
      <c r="BA141" s="12">
        <f>'[1]JAN-REAJUSTE'!BA141</f>
        <v>0</v>
      </c>
      <c r="BB141" s="12">
        <f>'[1]JAN-REAJUSTE'!BB141</f>
        <v>0</v>
      </c>
      <c r="BC141" s="12">
        <f>'[1]JAN-REAJUSTE'!BC141</f>
        <v>0</v>
      </c>
      <c r="BD141" s="12">
        <f>'[1]JAN-REAJUSTE'!BD141</f>
        <v>0</v>
      </c>
      <c r="BE141" s="12">
        <f>'[1]JAN-REAJUSTE'!BE141</f>
        <v>0</v>
      </c>
      <c r="BF141" s="12">
        <f>'[1]JAN-REAJUSTE'!BF141</f>
        <v>0</v>
      </c>
      <c r="BG141" s="12">
        <f>'[1]JAN-REAJUSTE'!BG141</f>
        <v>0</v>
      </c>
      <c r="BH141" s="12">
        <f>'[1]JAN-REAJUSTE'!BH141</f>
        <v>0</v>
      </c>
      <c r="BI141" s="12">
        <f>IF([1]REGRAS!$R$1="SIM",'[1]JAN-REAJUSTE'!BI141,0)</f>
        <v>0</v>
      </c>
      <c r="BJ141" s="12">
        <f>'[1]JAN-REAJUSTE'!BJ141</f>
        <v>0</v>
      </c>
      <c r="BK141" s="12">
        <f>'[1]JAN-REAJUSTE'!BK141</f>
        <v>0</v>
      </c>
      <c r="BL141" s="12">
        <f>'[1]JAN-REAJUSTE'!BL141</f>
        <v>0</v>
      </c>
      <c r="BM141" s="12">
        <f>'[1]JAN-REAJUSTE'!BM141</f>
        <v>0</v>
      </c>
      <c r="BN141" s="12">
        <f>'[1]JAN-REAJUSTE'!BN141</f>
        <v>0</v>
      </c>
      <c r="BO141" s="12">
        <f>'[1]JAN-REAJUSTE'!BO141</f>
        <v>0</v>
      </c>
      <c r="BP141" s="12">
        <f>'[1]JAN-REAJUSTE'!BP141</f>
        <v>0</v>
      </c>
      <c r="BQ141" s="12">
        <v>0</v>
      </c>
      <c r="BR141" s="12">
        <f t="shared" si="69"/>
        <v>10908.569848568783</v>
      </c>
      <c r="BS141" s="12">
        <f t="shared" si="77"/>
        <v>8756.0398485687801</v>
      </c>
      <c r="BT141" s="12">
        <f t="shared" si="73"/>
        <v>8756.0398485687801</v>
      </c>
      <c r="BU141" s="12">
        <f t="shared" si="74"/>
        <v>7924.1098485687808</v>
      </c>
      <c r="BV141" s="13">
        <f t="shared" si="75"/>
        <v>1109.3753787996295</v>
      </c>
      <c r="BW141" s="13">
        <f t="shared" si="76"/>
        <v>2218.750757599259</v>
      </c>
      <c r="BX141" s="13">
        <f t="shared" si="70"/>
        <v>9799.1944697691524</v>
      </c>
      <c r="BY141" s="14">
        <f t="shared" si="71"/>
        <v>1825.4184791865168</v>
      </c>
    </row>
    <row r="142" spans="1:77" x14ac:dyDescent="0.25">
      <c r="A142" s="9" t="s">
        <v>79</v>
      </c>
      <c r="B142" s="10">
        <v>5178901</v>
      </c>
      <c r="C142" s="10" t="s">
        <v>266</v>
      </c>
      <c r="D142" s="10" t="s">
        <v>81</v>
      </c>
      <c r="E142" s="10" t="s">
        <v>116</v>
      </c>
      <c r="F142" s="10" t="s">
        <v>83</v>
      </c>
      <c r="G142" s="10" t="s">
        <v>117</v>
      </c>
      <c r="H142" s="10" t="s">
        <v>85</v>
      </c>
      <c r="I142" s="10" t="s">
        <v>79</v>
      </c>
      <c r="J142" s="10" t="s">
        <v>87</v>
      </c>
      <c r="K142" s="10" t="s">
        <v>121</v>
      </c>
      <c r="L142" s="10">
        <v>13</v>
      </c>
      <c r="M142" s="10">
        <v>240</v>
      </c>
      <c r="N142" s="10">
        <v>139137</v>
      </c>
      <c r="O142" s="11">
        <v>37109</v>
      </c>
      <c r="P142" s="11">
        <v>28176</v>
      </c>
      <c r="Q142" s="10">
        <v>76602796372</v>
      </c>
      <c r="R142" s="10" t="s">
        <v>89</v>
      </c>
      <c r="S142" s="10">
        <v>22</v>
      </c>
      <c r="T142" s="10" t="s">
        <v>90</v>
      </c>
      <c r="U142" s="10" t="s">
        <v>91</v>
      </c>
      <c r="V142" s="10" t="s">
        <v>92</v>
      </c>
      <c r="W142" s="12">
        <f t="shared" si="53"/>
        <v>2079.8198485687794</v>
      </c>
      <c r="X142" s="12">
        <v>240</v>
      </c>
      <c r="Y142" s="12">
        <f>[1]REGRAS!$D$24</f>
        <v>2079.8198485687794</v>
      </c>
      <c r="Z142" s="12">
        <v>15</v>
      </c>
      <c r="AA142" s="12">
        <f t="shared" si="60"/>
        <v>311.97000000000003</v>
      </c>
      <c r="AB142" s="12">
        <v>21</v>
      </c>
      <c r="AC142" s="12">
        <f t="shared" si="54"/>
        <v>436.76</v>
      </c>
      <c r="AD142" s="12"/>
      <c r="AE142" s="12">
        <f t="shared" si="61"/>
        <v>0</v>
      </c>
      <c r="AF142" s="12"/>
      <c r="AG142" s="12">
        <f t="shared" si="62"/>
        <v>0</v>
      </c>
      <c r="AH142" s="12">
        <f>[1]REGRAS!$F$2*100</f>
        <v>100</v>
      </c>
      <c r="AI142" s="12">
        <f t="shared" si="63"/>
        <v>2079.8200000000002</v>
      </c>
      <c r="AJ142" s="12">
        <v>70</v>
      </c>
      <c r="AK142" s="12">
        <f t="shared" si="64"/>
        <v>1455.87</v>
      </c>
      <c r="AL142" s="12">
        <f>[1]REGRAS!$F$1*100</f>
        <v>40</v>
      </c>
      <c r="AM142" s="12">
        <f t="shared" si="65"/>
        <v>831.93</v>
      </c>
      <c r="AN142" s="12">
        <f>[1]REGRAS!$F$4*100</f>
        <v>100</v>
      </c>
      <c r="AO142" s="12">
        <f t="shared" si="66"/>
        <v>2079.8200000000002</v>
      </c>
      <c r="AP142" s="12">
        <v>0</v>
      </c>
      <c r="AQ142" s="12">
        <f t="shared" si="67"/>
        <v>0</v>
      </c>
      <c r="AR142" s="12">
        <v>0</v>
      </c>
      <c r="AS142" s="12">
        <f t="shared" si="68"/>
        <v>0</v>
      </c>
      <c r="AT142" s="12">
        <v>0</v>
      </c>
      <c r="AU142" s="12">
        <f t="shared" si="72"/>
        <v>0</v>
      </c>
      <c r="AV142" s="12">
        <v>0</v>
      </c>
      <c r="AW142" s="12">
        <f>IF([1]REGRAS!$P$2="SIM",ROUND(BS142/M142*1.25*AV142,2),0)</f>
        <v>0</v>
      </c>
      <c r="AX142" s="12">
        <f>IF([1]REGRAS!$P$1="SIM",'[1]JAN-REAJUSTE'!AX142,0)</f>
        <v>0</v>
      </c>
      <c r="AY142" s="12">
        <f>IF([1]REGRAS!$R$2="SIM",'[1]JAN-REAJUSTE'!AY142,0)</f>
        <v>0</v>
      </c>
      <c r="AZ142" s="12">
        <f>'[1]JAN-REAJUSTE'!AZ142</f>
        <v>0</v>
      </c>
      <c r="BA142" s="12">
        <f>'[1]JAN-REAJUSTE'!BA142</f>
        <v>0</v>
      </c>
      <c r="BB142" s="12">
        <f>'[1]JAN-REAJUSTE'!BB142</f>
        <v>0</v>
      </c>
      <c r="BC142" s="12">
        <f>'[1]JAN-REAJUSTE'!BC142</f>
        <v>0</v>
      </c>
      <c r="BD142" s="12">
        <f>'[1]JAN-REAJUSTE'!BD142</f>
        <v>0</v>
      </c>
      <c r="BE142" s="12">
        <f>'[1]JAN-REAJUSTE'!BE142</f>
        <v>3350.1788780000002</v>
      </c>
      <c r="BF142" s="12">
        <f>'[1]JAN-REAJUSTE'!BF142</f>
        <v>0</v>
      </c>
      <c r="BG142" s="12">
        <f>'[1]JAN-REAJUSTE'!BG142</f>
        <v>0</v>
      </c>
      <c r="BH142" s="12">
        <f>'[1]JAN-REAJUSTE'!BH142</f>
        <v>0</v>
      </c>
      <c r="BI142" s="12">
        <f>IF([1]REGRAS!$R$1="SIM",'[1]JAN-REAJUSTE'!BI142,0)</f>
        <v>0</v>
      </c>
      <c r="BJ142" s="12">
        <f>'[1]JAN-REAJUSTE'!BJ142</f>
        <v>0</v>
      </c>
      <c r="BK142" s="12">
        <f>'[1]JAN-REAJUSTE'!BK142</f>
        <v>0</v>
      </c>
      <c r="BL142" s="12">
        <f>'[1]JAN-REAJUSTE'!BL142</f>
        <v>2010.1052110000001</v>
      </c>
      <c r="BM142" s="12">
        <f>'[1]JAN-REAJUSTE'!BM142</f>
        <v>0</v>
      </c>
      <c r="BN142" s="12">
        <f>'[1]JAN-REAJUSTE'!BN142</f>
        <v>0</v>
      </c>
      <c r="BO142" s="12">
        <f>'[1]JAN-REAJUSTE'!BO142</f>
        <v>0</v>
      </c>
      <c r="BP142" s="12">
        <f>'[1]JAN-REAJUSTE'!BP142</f>
        <v>1000</v>
      </c>
      <c r="BQ142" s="12">
        <v>0</v>
      </c>
      <c r="BR142" s="12">
        <f t="shared" si="69"/>
        <v>15636.273937568778</v>
      </c>
      <c r="BS142" s="12">
        <f t="shared" si="77"/>
        <v>12626.16872656878</v>
      </c>
      <c r="BT142" s="12">
        <f t="shared" si="73"/>
        <v>12626.16872656878</v>
      </c>
      <c r="BU142" s="12">
        <f t="shared" si="74"/>
        <v>11794.238726568779</v>
      </c>
      <c r="BV142" s="13">
        <f t="shared" si="75"/>
        <v>1651.1934217196292</v>
      </c>
      <c r="BW142" s="13">
        <f t="shared" si="76"/>
        <v>3302.3868434392584</v>
      </c>
      <c r="BX142" s="13">
        <f t="shared" si="70"/>
        <v>13985.080515849149</v>
      </c>
      <c r="BY142" s="14">
        <f t="shared" si="71"/>
        <v>2976.5371418585164</v>
      </c>
    </row>
    <row r="143" spans="1:77" x14ac:dyDescent="0.25">
      <c r="A143" s="9" t="s">
        <v>79</v>
      </c>
      <c r="B143" s="10">
        <v>5190401</v>
      </c>
      <c r="C143" s="10" t="s">
        <v>267</v>
      </c>
      <c r="D143" s="10" t="s">
        <v>81</v>
      </c>
      <c r="E143" s="10" t="s">
        <v>116</v>
      </c>
      <c r="F143" s="10" t="s">
        <v>83</v>
      </c>
      <c r="G143" s="10" t="s">
        <v>117</v>
      </c>
      <c r="H143" s="10" t="s">
        <v>85</v>
      </c>
      <c r="I143" s="10" t="s">
        <v>79</v>
      </c>
      <c r="J143" s="10" t="s">
        <v>87</v>
      </c>
      <c r="K143" s="10" t="s">
        <v>121</v>
      </c>
      <c r="L143" s="10">
        <v>13</v>
      </c>
      <c r="M143" s="10">
        <v>240</v>
      </c>
      <c r="N143" s="10">
        <v>139137</v>
      </c>
      <c r="O143" s="11">
        <v>37109</v>
      </c>
      <c r="P143" s="11">
        <v>26812</v>
      </c>
      <c r="Q143" s="10">
        <v>49610538304</v>
      </c>
      <c r="R143" s="10" t="s">
        <v>89</v>
      </c>
      <c r="S143" s="10">
        <v>22</v>
      </c>
      <c r="T143" s="10" t="s">
        <v>90</v>
      </c>
      <c r="U143" s="10" t="s">
        <v>91</v>
      </c>
      <c r="V143" s="10" t="s">
        <v>92</v>
      </c>
      <c r="W143" s="12">
        <f t="shared" si="53"/>
        <v>2079.8198485687794</v>
      </c>
      <c r="X143" s="12">
        <v>240</v>
      </c>
      <c r="Y143" s="12">
        <f>[1]REGRAS!$D$24</f>
        <v>2079.8198485687794</v>
      </c>
      <c r="Z143" s="12">
        <v>0</v>
      </c>
      <c r="AA143" s="12">
        <f t="shared" si="60"/>
        <v>0</v>
      </c>
      <c r="AB143" s="12">
        <v>21</v>
      </c>
      <c r="AC143" s="12">
        <f t="shared" si="54"/>
        <v>436.76</v>
      </c>
      <c r="AD143" s="12"/>
      <c r="AE143" s="12">
        <f t="shared" si="61"/>
        <v>0</v>
      </c>
      <c r="AF143" s="12"/>
      <c r="AG143" s="12">
        <f t="shared" si="62"/>
        <v>0</v>
      </c>
      <c r="AH143" s="12">
        <f>[1]REGRAS!$F$2*100</f>
        <v>100</v>
      </c>
      <c r="AI143" s="12">
        <f t="shared" si="63"/>
        <v>2079.8200000000002</v>
      </c>
      <c r="AJ143" s="12">
        <v>60</v>
      </c>
      <c r="AK143" s="12">
        <f t="shared" si="64"/>
        <v>1247.8900000000001</v>
      </c>
      <c r="AL143" s="12">
        <f>[1]REGRAS!$F$1*100</f>
        <v>40</v>
      </c>
      <c r="AM143" s="12">
        <f t="shared" si="65"/>
        <v>831.93</v>
      </c>
      <c r="AN143" s="12">
        <f>[1]REGRAS!$F$4*100</f>
        <v>100</v>
      </c>
      <c r="AO143" s="12">
        <f t="shared" si="66"/>
        <v>2079.8200000000002</v>
      </c>
      <c r="AP143" s="12">
        <v>149</v>
      </c>
      <c r="AQ143" s="12">
        <f t="shared" si="67"/>
        <v>1087.21</v>
      </c>
      <c r="AR143" s="12">
        <v>0</v>
      </c>
      <c r="AS143" s="12">
        <f t="shared" si="68"/>
        <v>0</v>
      </c>
      <c r="AT143" s="12">
        <v>20</v>
      </c>
      <c r="AU143" s="12">
        <f t="shared" si="72"/>
        <v>1313.41</v>
      </c>
      <c r="AV143" s="12">
        <v>0</v>
      </c>
      <c r="AW143" s="12">
        <f>IF([1]REGRAS!$P$2="SIM",ROUND(BS143/M143*1.25*AV143,2),0)</f>
        <v>0</v>
      </c>
      <c r="AX143" s="12">
        <f>IF([1]REGRAS!$P$1="SIM",'[1]JAN-REAJUSTE'!AX143,0)</f>
        <v>0</v>
      </c>
      <c r="AY143" s="12">
        <f>IF([1]REGRAS!$R$2="SIM",'[1]JAN-REAJUSTE'!AY143,0)</f>
        <v>0</v>
      </c>
      <c r="AZ143" s="12">
        <f>'[1]JAN-REAJUSTE'!AZ143</f>
        <v>0</v>
      </c>
      <c r="BA143" s="12">
        <f>'[1]JAN-REAJUSTE'!BA143</f>
        <v>0</v>
      </c>
      <c r="BB143" s="12">
        <f>'[1]JAN-REAJUSTE'!BB143</f>
        <v>0</v>
      </c>
      <c r="BC143" s="12">
        <f>'[1]JAN-REAJUSTE'!BC143</f>
        <v>0</v>
      </c>
      <c r="BD143" s="12">
        <f>'[1]JAN-REAJUSTE'!BD143</f>
        <v>0</v>
      </c>
      <c r="BE143" s="12">
        <f>'[1]JAN-REAJUSTE'!BE143</f>
        <v>0</v>
      </c>
      <c r="BF143" s="12">
        <f>'[1]JAN-REAJUSTE'!BF143</f>
        <v>0</v>
      </c>
      <c r="BG143" s="12">
        <f>'[1]JAN-REAJUSTE'!BG143</f>
        <v>0</v>
      </c>
      <c r="BH143" s="12">
        <f>'[1]JAN-REAJUSTE'!BH143</f>
        <v>0</v>
      </c>
      <c r="BI143" s="12">
        <f>IF([1]REGRAS!$R$1="SIM",'[1]JAN-REAJUSTE'!BI143,0)</f>
        <v>0</v>
      </c>
      <c r="BJ143" s="12">
        <f>'[1]JAN-REAJUSTE'!BJ143</f>
        <v>0</v>
      </c>
      <c r="BK143" s="12">
        <f>'[1]JAN-REAJUSTE'!BK143</f>
        <v>0</v>
      </c>
      <c r="BL143" s="12">
        <f>'[1]JAN-REAJUSTE'!BL143</f>
        <v>0</v>
      </c>
      <c r="BM143" s="12">
        <f>'[1]JAN-REAJUSTE'!BM143</f>
        <v>0</v>
      </c>
      <c r="BN143" s="12">
        <f>'[1]JAN-REAJUSTE'!BN143</f>
        <v>0</v>
      </c>
      <c r="BO143" s="12">
        <f>'[1]JAN-REAJUSTE'!BO143</f>
        <v>0</v>
      </c>
      <c r="BP143" s="12">
        <f>'[1]JAN-REAJUSTE'!BP143</f>
        <v>0</v>
      </c>
      <c r="BQ143" s="12">
        <v>0</v>
      </c>
      <c r="BR143" s="12">
        <f t="shared" si="69"/>
        <v>11156.659848568783</v>
      </c>
      <c r="BS143" s="12">
        <f t="shared" si="77"/>
        <v>8756.0398485687801</v>
      </c>
      <c r="BT143" s="12">
        <f t="shared" si="73"/>
        <v>8756.0398485687801</v>
      </c>
      <c r="BU143" s="12">
        <f t="shared" si="74"/>
        <v>7924.1098485687808</v>
      </c>
      <c r="BV143" s="13">
        <f t="shared" si="75"/>
        <v>1109.3753787996295</v>
      </c>
      <c r="BW143" s="13">
        <f t="shared" si="76"/>
        <v>2218.750757599259</v>
      </c>
      <c r="BX143" s="13">
        <f t="shared" si="70"/>
        <v>10047.284469769153</v>
      </c>
      <c r="BY143" s="14">
        <f t="shared" si="71"/>
        <v>1893.6432291865171</v>
      </c>
    </row>
    <row r="144" spans="1:77" x14ac:dyDescent="0.25">
      <c r="A144" s="9" t="s">
        <v>79</v>
      </c>
      <c r="B144" s="10">
        <v>5190501</v>
      </c>
      <c r="C144" s="10" t="s">
        <v>268</v>
      </c>
      <c r="D144" s="10" t="s">
        <v>81</v>
      </c>
      <c r="E144" s="10" t="s">
        <v>116</v>
      </c>
      <c r="F144" s="10" t="s">
        <v>83</v>
      </c>
      <c r="G144" s="10" t="s">
        <v>117</v>
      </c>
      <c r="H144" s="10" t="s">
        <v>85</v>
      </c>
      <c r="I144" s="10" t="s">
        <v>79</v>
      </c>
      <c r="J144" s="10" t="s">
        <v>87</v>
      </c>
      <c r="K144" s="10" t="s">
        <v>121</v>
      </c>
      <c r="L144" s="10">
        <v>13</v>
      </c>
      <c r="M144" s="10">
        <v>240</v>
      </c>
      <c r="N144" s="10">
        <v>139137</v>
      </c>
      <c r="O144" s="11">
        <v>37109</v>
      </c>
      <c r="P144" s="11">
        <v>26634</v>
      </c>
      <c r="Q144" s="10">
        <v>43485634387</v>
      </c>
      <c r="R144" s="10" t="s">
        <v>89</v>
      </c>
      <c r="S144" s="10">
        <v>22</v>
      </c>
      <c r="T144" s="10" t="s">
        <v>97</v>
      </c>
      <c r="U144" s="10" t="s">
        <v>91</v>
      </c>
      <c r="V144" s="10" t="s">
        <v>92</v>
      </c>
      <c r="W144" s="12">
        <f t="shared" si="53"/>
        <v>2079.8198485687794</v>
      </c>
      <c r="X144" s="12">
        <v>240</v>
      </c>
      <c r="Y144" s="12">
        <f>[1]REGRAS!$D$24</f>
        <v>2079.8198485687794</v>
      </c>
      <c r="Z144" s="12">
        <v>9</v>
      </c>
      <c r="AA144" s="12">
        <f t="shared" si="60"/>
        <v>187.18</v>
      </c>
      <c r="AB144" s="12">
        <v>21</v>
      </c>
      <c r="AC144" s="12">
        <f t="shared" si="54"/>
        <v>436.76</v>
      </c>
      <c r="AD144" s="12"/>
      <c r="AE144" s="12">
        <f t="shared" si="61"/>
        <v>0</v>
      </c>
      <c r="AF144" s="12"/>
      <c r="AG144" s="12">
        <f t="shared" si="62"/>
        <v>0</v>
      </c>
      <c r="AH144" s="12">
        <f>[1]REGRAS!$F$2*100</f>
        <v>100</v>
      </c>
      <c r="AI144" s="12">
        <f t="shared" si="63"/>
        <v>2079.8200000000002</v>
      </c>
      <c r="AJ144" s="12">
        <v>25</v>
      </c>
      <c r="AK144" s="12">
        <f t="shared" si="64"/>
        <v>519.95000000000005</v>
      </c>
      <c r="AL144" s="12">
        <f>[1]REGRAS!$F$1*100</f>
        <v>40</v>
      </c>
      <c r="AM144" s="12">
        <f t="shared" si="65"/>
        <v>831.93</v>
      </c>
      <c r="AN144" s="12">
        <f>[1]REGRAS!$F$4*100</f>
        <v>100</v>
      </c>
      <c r="AO144" s="12">
        <f t="shared" si="66"/>
        <v>2079.8200000000002</v>
      </c>
      <c r="AP144" s="12">
        <v>4</v>
      </c>
      <c r="AQ144" s="12">
        <f t="shared" si="67"/>
        <v>27.38</v>
      </c>
      <c r="AR144" s="12">
        <v>0</v>
      </c>
      <c r="AS144" s="12">
        <f t="shared" si="68"/>
        <v>0</v>
      </c>
      <c r="AT144" s="12">
        <v>0</v>
      </c>
      <c r="AU144" s="12">
        <f t="shared" si="72"/>
        <v>0</v>
      </c>
      <c r="AV144" s="12">
        <v>0</v>
      </c>
      <c r="AW144" s="12">
        <f>IF([1]REGRAS!$P$2="SIM",ROUND(BS144/M144*1.25*AV144,2),0)</f>
        <v>0</v>
      </c>
      <c r="AX144" s="12">
        <f>IF([1]REGRAS!$P$1="SIM",'[1]JAN-REAJUSTE'!AX144,0)</f>
        <v>0</v>
      </c>
      <c r="AY144" s="12">
        <f>IF([1]REGRAS!$R$2="SIM",'[1]JAN-REAJUSTE'!AY144,0)</f>
        <v>0</v>
      </c>
      <c r="AZ144" s="12">
        <f>'[1]JAN-REAJUSTE'!AZ144</f>
        <v>0</v>
      </c>
      <c r="BA144" s="12">
        <f>'[1]JAN-REAJUSTE'!BA144</f>
        <v>0</v>
      </c>
      <c r="BB144" s="12">
        <f>'[1]JAN-REAJUSTE'!BB144</f>
        <v>0</v>
      </c>
      <c r="BC144" s="12">
        <f>'[1]JAN-REAJUSTE'!BC144</f>
        <v>0</v>
      </c>
      <c r="BD144" s="12">
        <f>'[1]JAN-REAJUSTE'!BD144</f>
        <v>0</v>
      </c>
      <c r="BE144" s="12">
        <f>'[1]JAN-REAJUSTE'!BE144</f>
        <v>0</v>
      </c>
      <c r="BF144" s="12">
        <f>'[1]JAN-REAJUSTE'!BF144</f>
        <v>0</v>
      </c>
      <c r="BG144" s="12">
        <f>'[1]JAN-REAJUSTE'!BG144</f>
        <v>0</v>
      </c>
      <c r="BH144" s="12">
        <f>'[1]JAN-REAJUSTE'!BH144</f>
        <v>0</v>
      </c>
      <c r="BI144" s="12">
        <f>IF([1]REGRAS!$R$1="SIM",'[1]JAN-REAJUSTE'!BI144,0)</f>
        <v>21.232053000000001</v>
      </c>
      <c r="BJ144" s="12">
        <f>'[1]JAN-REAJUSTE'!BJ144</f>
        <v>0</v>
      </c>
      <c r="BK144" s="12">
        <f>'[1]JAN-REAJUSTE'!BK144</f>
        <v>0</v>
      </c>
      <c r="BL144" s="12">
        <f>'[1]JAN-REAJUSTE'!BL144</f>
        <v>0</v>
      </c>
      <c r="BM144" s="12">
        <f>'[1]JAN-REAJUSTE'!BM144</f>
        <v>0</v>
      </c>
      <c r="BN144" s="12">
        <f>'[1]JAN-REAJUSTE'!BN144</f>
        <v>0</v>
      </c>
      <c r="BO144" s="12">
        <f>'[1]JAN-REAJUSTE'!BO144</f>
        <v>0</v>
      </c>
      <c r="BP144" s="12">
        <f>'[1]JAN-REAJUSTE'!BP144</f>
        <v>0</v>
      </c>
      <c r="BQ144" s="12">
        <v>0</v>
      </c>
      <c r="BR144" s="12">
        <f t="shared" si="69"/>
        <v>8263.8919015687807</v>
      </c>
      <c r="BS144" s="12">
        <f t="shared" si="77"/>
        <v>8215.2798485687799</v>
      </c>
      <c r="BT144" s="12">
        <f t="shared" si="73"/>
        <v>8215.2798485687799</v>
      </c>
      <c r="BU144" s="12">
        <f t="shared" si="74"/>
        <v>7404.5819015687803</v>
      </c>
      <c r="BV144" s="13">
        <f t="shared" si="75"/>
        <v>1036.6414662196294</v>
      </c>
      <c r="BW144" s="13">
        <f t="shared" si="76"/>
        <v>2073.2829324392587</v>
      </c>
      <c r="BX144" s="13">
        <f t="shared" si="70"/>
        <v>7227.2504353491513</v>
      </c>
      <c r="BY144" s="14">
        <f t="shared" si="71"/>
        <v>1118.1338697210167</v>
      </c>
    </row>
    <row r="145" spans="1:77" x14ac:dyDescent="0.25">
      <c r="A145" s="9" t="s">
        <v>79</v>
      </c>
      <c r="B145" s="10">
        <v>5190601</v>
      </c>
      <c r="C145" s="10" t="s">
        <v>269</v>
      </c>
      <c r="D145" s="10" t="s">
        <v>81</v>
      </c>
      <c r="E145" s="10" t="s">
        <v>116</v>
      </c>
      <c r="F145" s="10" t="s">
        <v>83</v>
      </c>
      <c r="G145" s="10" t="s">
        <v>117</v>
      </c>
      <c r="H145" s="10" t="s">
        <v>85</v>
      </c>
      <c r="I145" s="10" t="s">
        <v>79</v>
      </c>
      <c r="J145" s="10" t="s">
        <v>87</v>
      </c>
      <c r="K145" s="10" t="s">
        <v>121</v>
      </c>
      <c r="L145" s="10">
        <v>12</v>
      </c>
      <c r="M145" s="10">
        <v>240</v>
      </c>
      <c r="N145" s="10">
        <v>136416</v>
      </c>
      <c r="O145" s="11">
        <v>37109</v>
      </c>
      <c r="P145" s="11">
        <v>24215</v>
      </c>
      <c r="Q145" s="10">
        <v>19424930372</v>
      </c>
      <c r="R145" s="10" t="s">
        <v>89</v>
      </c>
      <c r="S145" s="10">
        <v>22</v>
      </c>
      <c r="T145" s="10" t="s">
        <v>90</v>
      </c>
      <c r="U145" s="10" t="s">
        <v>91</v>
      </c>
      <c r="V145" s="10" t="s">
        <v>92</v>
      </c>
      <c r="W145" s="12">
        <f t="shared" si="53"/>
        <v>1980.780808160742</v>
      </c>
      <c r="X145" s="12">
        <v>240</v>
      </c>
      <c r="Y145" s="12">
        <f>[1]REGRAS!$C$29</f>
        <v>1980.780808160742</v>
      </c>
      <c r="Z145" s="12">
        <v>0</v>
      </c>
      <c r="AA145" s="12">
        <f t="shared" si="60"/>
        <v>0</v>
      </c>
      <c r="AB145" s="12">
        <v>21</v>
      </c>
      <c r="AC145" s="12">
        <f t="shared" si="54"/>
        <v>415.96</v>
      </c>
      <c r="AD145" s="12"/>
      <c r="AE145" s="12">
        <f t="shared" si="61"/>
        <v>0</v>
      </c>
      <c r="AF145" s="12"/>
      <c r="AG145" s="12">
        <f t="shared" si="62"/>
        <v>0</v>
      </c>
      <c r="AH145" s="12">
        <f>[1]REGRAS!$F$2*100</f>
        <v>100</v>
      </c>
      <c r="AI145" s="12">
        <f t="shared" si="63"/>
        <v>1980.78</v>
      </c>
      <c r="AJ145" s="12">
        <v>25</v>
      </c>
      <c r="AK145" s="12">
        <f t="shared" si="64"/>
        <v>495.2</v>
      </c>
      <c r="AL145" s="12">
        <f>[1]REGRAS!$F$1*100</f>
        <v>40</v>
      </c>
      <c r="AM145" s="12">
        <f t="shared" si="65"/>
        <v>792.31</v>
      </c>
      <c r="AN145" s="12">
        <f>[1]REGRAS!$F$4*100</f>
        <v>100</v>
      </c>
      <c r="AO145" s="12">
        <f t="shared" si="66"/>
        <v>1980.78</v>
      </c>
      <c r="AP145" s="12">
        <v>45</v>
      </c>
      <c r="AQ145" s="12">
        <f t="shared" si="67"/>
        <v>286.72000000000003</v>
      </c>
      <c r="AR145" s="12">
        <v>0</v>
      </c>
      <c r="AS145" s="12">
        <f t="shared" si="68"/>
        <v>0</v>
      </c>
      <c r="AT145" s="12">
        <v>0</v>
      </c>
      <c r="AU145" s="12">
        <f t="shared" si="72"/>
        <v>0</v>
      </c>
      <c r="AV145" s="12">
        <v>0</v>
      </c>
      <c r="AW145" s="12">
        <f>IF([1]REGRAS!$P$2="SIM",ROUND(BS145/M145*1.25*AV145,2),0)</f>
        <v>0</v>
      </c>
      <c r="AX145" s="12">
        <f>IF([1]REGRAS!$P$1="SIM",'[1]JAN-REAJUSTE'!AX145,0)</f>
        <v>0</v>
      </c>
      <c r="AY145" s="12">
        <f>IF([1]REGRAS!$R$2="SIM",'[1]JAN-REAJUSTE'!AY145,0)</f>
        <v>0</v>
      </c>
      <c r="AZ145" s="12">
        <f>'[1]JAN-REAJUSTE'!AZ145</f>
        <v>0</v>
      </c>
      <c r="BA145" s="12">
        <f>'[1]JAN-REAJUSTE'!BA145</f>
        <v>0</v>
      </c>
      <c r="BB145" s="12">
        <f>'[1]JAN-REAJUSTE'!BB145</f>
        <v>0</v>
      </c>
      <c r="BC145" s="12">
        <f>'[1]JAN-REAJUSTE'!BC145</f>
        <v>0</v>
      </c>
      <c r="BD145" s="12">
        <f>'[1]JAN-REAJUSTE'!BD145</f>
        <v>0</v>
      </c>
      <c r="BE145" s="12">
        <f>'[1]JAN-REAJUSTE'!BE145</f>
        <v>0</v>
      </c>
      <c r="BF145" s="12">
        <f>'[1]JAN-REAJUSTE'!BF145</f>
        <v>0</v>
      </c>
      <c r="BG145" s="12">
        <f>'[1]JAN-REAJUSTE'!BG145</f>
        <v>0</v>
      </c>
      <c r="BH145" s="12">
        <f>'[1]JAN-REAJUSTE'!BH145</f>
        <v>0</v>
      </c>
      <c r="BI145" s="12">
        <f>IF([1]REGRAS!$R$1="SIM",'[1]JAN-REAJUSTE'!BI145,0)</f>
        <v>21.232053000000001</v>
      </c>
      <c r="BJ145" s="12">
        <f>'[1]JAN-REAJUSTE'!BJ145</f>
        <v>0</v>
      </c>
      <c r="BK145" s="12">
        <f>'[1]JAN-REAJUSTE'!BK145</f>
        <v>0</v>
      </c>
      <c r="BL145" s="12">
        <f>'[1]JAN-REAJUSTE'!BL145</f>
        <v>0</v>
      </c>
      <c r="BM145" s="12">
        <f>'[1]JAN-REAJUSTE'!BM145</f>
        <v>0</v>
      </c>
      <c r="BN145" s="12">
        <f>'[1]JAN-REAJUSTE'!BN145</f>
        <v>0</v>
      </c>
      <c r="BO145" s="12">
        <f>'[1]JAN-REAJUSTE'!BO145</f>
        <v>0</v>
      </c>
      <c r="BP145" s="12">
        <f>'[1]JAN-REAJUSTE'!BP145</f>
        <v>0</v>
      </c>
      <c r="BQ145" s="12">
        <v>0</v>
      </c>
      <c r="BR145" s="12">
        <f t="shared" si="69"/>
        <v>7953.7628611607415</v>
      </c>
      <c r="BS145" s="12">
        <f t="shared" si="77"/>
        <v>7645.8108081607425</v>
      </c>
      <c r="BT145" s="12">
        <f t="shared" si="73"/>
        <v>7645.8108081607425</v>
      </c>
      <c r="BU145" s="12">
        <f t="shared" si="74"/>
        <v>6874.7328611607418</v>
      </c>
      <c r="BV145" s="13">
        <f t="shared" si="75"/>
        <v>962.46260056250389</v>
      </c>
      <c r="BW145" s="13">
        <f t="shared" si="76"/>
        <v>1924.9252011250078</v>
      </c>
      <c r="BX145" s="13">
        <f t="shared" si="70"/>
        <v>6991.3002605982374</v>
      </c>
      <c r="BY145" s="14">
        <f t="shared" si="71"/>
        <v>1053.2475716645154</v>
      </c>
    </row>
    <row r="146" spans="1:77" x14ac:dyDescent="0.25">
      <c r="A146" s="9" t="s">
        <v>79</v>
      </c>
      <c r="B146" s="10">
        <v>5190701</v>
      </c>
      <c r="C146" s="10" t="s">
        <v>270</v>
      </c>
      <c r="D146" s="10" t="s">
        <v>81</v>
      </c>
      <c r="E146" s="10" t="s">
        <v>116</v>
      </c>
      <c r="F146" s="10" t="s">
        <v>83</v>
      </c>
      <c r="G146" s="10" t="s">
        <v>117</v>
      </c>
      <c r="H146" s="10" t="s">
        <v>85</v>
      </c>
      <c r="I146" s="10" t="s">
        <v>79</v>
      </c>
      <c r="J146" s="10" t="s">
        <v>87</v>
      </c>
      <c r="K146" s="10" t="s">
        <v>152</v>
      </c>
      <c r="L146" s="10">
        <v>5</v>
      </c>
      <c r="M146" s="10">
        <v>240</v>
      </c>
      <c r="N146" s="10">
        <v>118759</v>
      </c>
      <c r="O146" s="11">
        <v>37109</v>
      </c>
      <c r="P146" s="11">
        <v>24429</v>
      </c>
      <c r="Q146" s="10">
        <v>36293326334</v>
      </c>
      <c r="R146" s="10" t="s">
        <v>89</v>
      </c>
      <c r="S146" s="10">
        <v>22</v>
      </c>
      <c r="T146" s="10" t="s">
        <v>90</v>
      </c>
      <c r="U146" s="10" t="s">
        <v>91</v>
      </c>
      <c r="V146" s="10" t="s">
        <v>92</v>
      </c>
      <c r="W146" s="12">
        <f t="shared" si="53"/>
        <v>1675.1206400289295</v>
      </c>
      <c r="X146" s="12">
        <v>240</v>
      </c>
      <c r="Y146" s="12">
        <f>[1]REGRAS!$B$28</f>
        <v>1675.1206400289295</v>
      </c>
      <c r="Z146" s="12">
        <v>0</v>
      </c>
      <c r="AA146" s="12">
        <f t="shared" si="60"/>
        <v>0</v>
      </c>
      <c r="AB146" s="12">
        <v>16</v>
      </c>
      <c r="AC146" s="12">
        <f t="shared" si="54"/>
        <v>268.02</v>
      </c>
      <c r="AD146" s="12"/>
      <c r="AE146" s="12">
        <f t="shared" si="61"/>
        <v>0</v>
      </c>
      <c r="AF146" s="12"/>
      <c r="AG146" s="12">
        <f t="shared" si="62"/>
        <v>0</v>
      </c>
      <c r="AH146" s="12">
        <f>[1]REGRAS!$F$2*100</f>
        <v>100</v>
      </c>
      <c r="AI146" s="12">
        <f t="shared" si="63"/>
        <v>1675.12</v>
      </c>
      <c r="AJ146" s="12">
        <v>25</v>
      </c>
      <c r="AK146" s="12">
        <f t="shared" si="64"/>
        <v>418.78</v>
      </c>
      <c r="AL146" s="12">
        <f>[1]REGRAS!$F$1*100</f>
        <v>40</v>
      </c>
      <c r="AM146" s="12">
        <f t="shared" si="65"/>
        <v>670.05</v>
      </c>
      <c r="AN146" s="12">
        <f>[1]REGRAS!$F$4*100</f>
        <v>100</v>
      </c>
      <c r="AO146" s="12">
        <f t="shared" si="66"/>
        <v>1675.12</v>
      </c>
      <c r="AP146" s="12">
        <v>145</v>
      </c>
      <c r="AQ146" s="12">
        <f t="shared" si="67"/>
        <v>771.18</v>
      </c>
      <c r="AR146" s="12">
        <v>0</v>
      </c>
      <c r="AS146" s="12">
        <f t="shared" si="68"/>
        <v>0</v>
      </c>
      <c r="AT146" s="12">
        <v>0</v>
      </c>
      <c r="AU146" s="12">
        <f t="shared" si="72"/>
        <v>0</v>
      </c>
      <c r="AV146" s="12">
        <v>0</v>
      </c>
      <c r="AW146" s="12">
        <f>IF([1]REGRAS!$P$2="SIM",ROUND(BS146/M146*1.25*AV146,2),0)</f>
        <v>0</v>
      </c>
      <c r="AX146" s="12">
        <f>IF([1]REGRAS!$P$1="SIM",'[1]JAN-REAJUSTE'!AX146,0)</f>
        <v>0</v>
      </c>
      <c r="AY146" s="12">
        <f>IF([1]REGRAS!$R$2="SIM",'[1]JAN-REAJUSTE'!AY146,0)</f>
        <v>0</v>
      </c>
      <c r="AZ146" s="12">
        <f>'[1]JAN-REAJUSTE'!AZ146</f>
        <v>0</v>
      </c>
      <c r="BA146" s="12">
        <f>'[1]JAN-REAJUSTE'!BA146</f>
        <v>0</v>
      </c>
      <c r="BB146" s="12">
        <f>'[1]JAN-REAJUSTE'!BB146</f>
        <v>0</v>
      </c>
      <c r="BC146" s="12">
        <f>'[1]JAN-REAJUSTE'!BC146</f>
        <v>0</v>
      </c>
      <c r="BD146" s="12">
        <f>'[1]JAN-REAJUSTE'!BD146</f>
        <v>0</v>
      </c>
      <c r="BE146" s="12">
        <f>'[1]JAN-REAJUSTE'!BE146</f>
        <v>0</v>
      </c>
      <c r="BF146" s="12">
        <f>'[1]JAN-REAJUSTE'!BF146</f>
        <v>0</v>
      </c>
      <c r="BG146" s="12">
        <f>'[1]JAN-REAJUSTE'!BG146</f>
        <v>0</v>
      </c>
      <c r="BH146" s="12">
        <f>'[1]JAN-REAJUSTE'!BH146</f>
        <v>0</v>
      </c>
      <c r="BI146" s="12">
        <f>IF([1]REGRAS!$R$1="SIM",'[1]JAN-REAJUSTE'!BI146,0)</f>
        <v>0</v>
      </c>
      <c r="BJ146" s="12">
        <f>'[1]JAN-REAJUSTE'!BJ146</f>
        <v>0</v>
      </c>
      <c r="BK146" s="12">
        <f>'[1]JAN-REAJUSTE'!BK146</f>
        <v>0</v>
      </c>
      <c r="BL146" s="12">
        <f>'[1]JAN-REAJUSTE'!BL146</f>
        <v>0</v>
      </c>
      <c r="BM146" s="12">
        <f>'[1]JAN-REAJUSTE'!BM146</f>
        <v>0</v>
      </c>
      <c r="BN146" s="12">
        <f>'[1]JAN-REAJUSTE'!BN146</f>
        <v>0</v>
      </c>
      <c r="BO146" s="12">
        <f>'[1]JAN-REAJUSTE'!BO146</f>
        <v>0</v>
      </c>
      <c r="BP146" s="12">
        <f>'[1]JAN-REAJUSTE'!BP146</f>
        <v>0</v>
      </c>
      <c r="BQ146" s="12">
        <v>0</v>
      </c>
      <c r="BR146" s="12">
        <f t="shared" si="69"/>
        <v>7153.3906400289297</v>
      </c>
      <c r="BS146" s="12">
        <f t="shared" si="77"/>
        <v>6382.2106400289294</v>
      </c>
      <c r="BT146" s="12">
        <f t="shared" si="73"/>
        <v>6382.2106400289294</v>
      </c>
      <c r="BU146" s="12">
        <f t="shared" si="74"/>
        <v>5712.1606400289293</v>
      </c>
      <c r="BV146" s="13">
        <f t="shared" si="75"/>
        <v>799.70248960405013</v>
      </c>
      <c r="BW146" s="13">
        <f t="shared" si="76"/>
        <v>1599.4049792081003</v>
      </c>
      <c r="BX146" s="13">
        <f t="shared" si="70"/>
        <v>6353.6881504248795</v>
      </c>
      <c r="BY146" s="14">
        <f t="shared" si="71"/>
        <v>877.90424136684203</v>
      </c>
    </row>
    <row r="147" spans="1:77" x14ac:dyDescent="0.25">
      <c r="A147" s="9" t="s">
        <v>79</v>
      </c>
      <c r="B147" s="10">
        <v>5190901</v>
      </c>
      <c r="C147" s="10" t="s">
        <v>271</v>
      </c>
      <c r="D147" s="10" t="s">
        <v>81</v>
      </c>
      <c r="E147" s="10" t="s">
        <v>116</v>
      </c>
      <c r="F147" s="10" t="s">
        <v>83</v>
      </c>
      <c r="G147" s="10" t="s">
        <v>117</v>
      </c>
      <c r="H147" s="10" t="s">
        <v>85</v>
      </c>
      <c r="I147" s="10" t="s">
        <v>79</v>
      </c>
      <c r="J147" s="10" t="s">
        <v>87</v>
      </c>
      <c r="K147" s="10" t="s">
        <v>152</v>
      </c>
      <c r="L147" s="10">
        <v>8</v>
      </c>
      <c r="M147" s="10">
        <v>240</v>
      </c>
      <c r="N147" s="10">
        <v>126022</v>
      </c>
      <c r="O147" s="11">
        <v>37109</v>
      </c>
      <c r="P147" s="11">
        <v>23206</v>
      </c>
      <c r="Q147" s="10">
        <v>21954500378</v>
      </c>
      <c r="R147" s="10" t="s">
        <v>89</v>
      </c>
      <c r="S147" s="10">
        <v>22</v>
      </c>
      <c r="T147" s="10" t="s">
        <v>90</v>
      </c>
      <c r="U147" s="10" t="s">
        <v>91</v>
      </c>
      <c r="V147" s="10" t="s">
        <v>92</v>
      </c>
      <c r="W147" s="12">
        <f t="shared" si="53"/>
        <v>1829.9352895804036</v>
      </c>
      <c r="X147" s="12">
        <v>240</v>
      </c>
      <c r="Y147" s="12">
        <f>[1]REGRAS!$C$25</f>
        <v>1829.9352895804036</v>
      </c>
      <c r="Z147" s="12">
        <v>0</v>
      </c>
      <c r="AA147" s="12">
        <f t="shared" si="60"/>
        <v>0</v>
      </c>
      <c r="AB147" s="12">
        <v>20</v>
      </c>
      <c r="AC147" s="12">
        <f t="shared" si="54"/>
        <v>365.99</v>
      </c>
      <c r="AD147" s="12"/>
      <c r="AE147" s="12">
        <f t="shared" si="61"/>
        <v>0</v>
      </c>
      <c r="AF147" s="12"/>
      <c r="AG147" s="12">
        <f t="shared" si="62"/>
        <v>0</v>
      </c>
      <c r="AH147" s="12">
        <f>[1]REGRAS!$F$2*100</f>
        <v>100</v>
      </c>
      <c r="AI147" s="12">
        <f t="shared" si="63"/>
        <v>1829.94</v>
      </c>
      <c r="AJ147" s="12">
        <v>25</v>
      </c>
      <c r="AK147" s="12">
        <f t="shared" si="64"/>
        <v>457.48</v>
      </c>
      <c r="AL147" s="12">
        <f>[1]REGRAS!$F$1*100</f>
        <v>40</v>
      </c>
      <c r="AM147" s="12">
        <f t="shared" si="65"/>
        <v>731.97</v>
      </c>
      <c r="AN147" s="12">
        <f>[1]REGRAS!$F$4*100</f>
        <v>100</v>
      </c>
      <c r="AO147" s="12">
        <f t="shared" si="66"/>
        <v>1829.94</v>
      </c>
      <c r="AP147" s="12">
        <v>48</v>
      </c>
      <c r="AQ147" s="12">
        <f t="shared" si="67"/>
        <v>281.81</v>
      </c>
      <c r="AR147" s="12">
        <v>0</v>
      </c>
      <c r="AS147" s="12">
        <f t="shared" si="68"/>
        <v>0</v>
      </c>
      <c r="AT147" s="12">
        <v>0</v>
      </c>
      <c r="AU147" s="12">
        <f t="shared" si="72"/>
        <v>0</v>
      </c>
      <c r="AV147" s="12">
        <v>0</v>
      </c>
      <c r="AW147" s="12">
        <f>IF([1]REGRAS!$P$2="SIM",ROUND(BS147/M147*1.25*AV147,2),0)</f>
        <v>0</v>
      </c>
      <c r="AX147" s="12">
        <f>IF([1]REGRAS!$P$1="SIM",'[1]JAN-REAJUSTE'!AX147,0)</f>
        <v>0</v>
      </c>
      <c r="AY147" s="12">
        <f>IF([1]REGRAS!$R$2="SIM",'[1]JAN-REAJUSTE'!AY147,0)</f>
        <v>0</v>
      </c>
      <c r="AZ147" s="12">
        <f>'[1]JAN-REAJUSTE'!AZ147</f>
        <v>0</v>
      </c>
      <c r="BA147" s="12">
        <f>'[1]JAN-REAJUSTE'!BA147</f>
        <v>0</v>
      </c>
      <c r="BB147" s="12">
        <f>'[1]JAN-REAJUSTE'!BB147</f>
        <v>0</v>
      </c>
      <c r="BC147" s="12">
        <f>'[1]JAN-REAJUSTE'!BC147</f>
        <v>0</v>
      </c>
      <c r="BD147" s="12">
        <f>'[1]JAN-REAJUSTE'!BD147</f>
        <v>0</v>
      </c>
      <c r="BE147" s="12">
        <f>'[1]JAN-REAJUSTE'!BE147</f>
        <v>0</v>
      </c>
      <c r="BF147" s="12">
        <f>'[1]JAN-REAJUSTE'!BF147</f>
        <v>0</v>
      </c>
      <c r="BG147" s="12">
        <f>'[1]JAN-REAJUSTE'!BG147</f>
        <v>0</v>
      </c>
      <c r="BH147" s="12">
        <f>'[1]JAN-REAJUSTE'!BH147</f>
        <v>0</v>
      </c>
      <c r="BI147" s="12">
        <f>IF([1]REGRAS!$R$1="SIM",'[1]JAN-REAJUSTE'!BI147,0)</f>
        <v>0</v>
      </c>
      <c r="BJ147" s="12">
        <f>'[1]JAN-REAJUSTE'!BJ147</f>
        <v>0</v>
      </c>
      <c r="BK147" s="12">
        <f>'[1]JAN-REAJUSTE'!BK147</f>
        <v>0</v>
      </c>
      <c r="BL147" s="12">
        <f>'[1]JAN-REAJUSTE'!BL147</f>
        <v>0</v>
      </c>
      <c r="BM147" s="12">
        <f>'[1]JAN-REAJUSTE'!BM147</f>
        <v>0</v>
      </c>
      <c r="BN147" s="12">
        <f>'[1]JAN-REAJUSTE'!BN147</f>
        <v>0</v>
      </c>
      <c r="BO147" s="12">
        <f>'[1]JAN-REAJUSTE'!BO147</f>
        <v>0</v>
      </c>
      <c r="BP147" s="12">
        <f>'[1]JAN-REAJUSTE'!BP147</f>
        <v>0</v>
      </c>
      <c r="BQ147" s="12">
        <v>0</v>
      </c>
      <c r="BR147" s="12">
        <f t="shared" si="69"/>
        <v>7327.0652895804033</v>
      </c>
      <c r="BS147" s="12">
        <f t="shared" si="77"/>
        <v>7045.2552895804029</v>
      </c>
      <c r="BT147" s="12">
        <f t="shared" si="73"/>
        <v>7045.2552895804029</v>
      </c>
      <c r="BU147" s="12">
        <f t="shared" si="74"/>
        <v>6313.2852895804026</v>
      </c>
      <c r="BV147" s="13">
        <f t="shared" si="75"/>
        <v>883.85994054125649</v>
      </c>
      <c r="BW147" s="13">
        <f t="shared" si="76"/>
        <v>1767.719881082513</v>
      </c>
      <c r="BX147" s="13">
        <f t="shared" si="70"/>
        <v>6443.2053490391463</v>
      </c>
      <c r="BY147" s="14">
        <f t="shared" si="71"/>
        <v>902.5214709857654</v>
      </c>
    </row>
    <row r="148" spans="1:77" x14ac:dyDescent="0.25">
      <c r="A148" s="9" t="s">
        <v>79</v>
      </c>
      <c r="B148" s="10">
        <v>5191101</v>
      </c>
      <c r="C148" s="10" t="s">
        <v>272</v>
      </c>
      <c r="D148" s="10" t="s">
        <v>81</v>
      </c>
      <c r="E148" s="10" t="s">
        <v>116</v>
      </c>
      <c r="F148" s="10" t="s">
        <v>83</v>
      </c>
      <c r="G148" s="10" t="s">
        <v>117</v>
      </c>
      <c r="H148" s="10" t="s">
        <v>85</v>
      </c>
      <c r="I148" s="10" t="s">
        <v>79</v>
      </c>
      <c r="J148" s="10" t="s">
        <v>87</v>
      </c>
      <c r="K148" s="10" t="s">
        <v>118</v>
      </c>
      <c r="L148" s="10">
        <v>6</v>
      </c>
      <c r="M148" s="10">
        <v>240</v>
      </c>
      <c r="N148" s="10">
        <v>121130</v>
      </c>
      <c r="O148" s="11">
        <v>37109</v>
      </c>
      <c r="P148" s="11">
        <v>25631</v>
      </c>
      <c r="Q148" s="10">
        <v>36751146353</v>
      </c>
      <c r="R148" s="10" t="s">
        <v>89</v>
      </c>
      <c r="S148" s="10">
        <v>22</v>
      </c>
      <c r="T148" s="10" t="s">
        <v>90</v>
      </c>
      <c r="U148" s="10" t="s">
        <v>91</v>
      </c>
      <c r="V148" s="10" t="s">
        <v>92</v>
      </c>
      <c r="W148" s="12">
        <f t="shared" si="53"/>
        <v>1708.6230528295082</v>
      </c>
      <c r="X148" s="12">
        <v>240</v>
      </c>
      <c r="Y148" s="12">
        <f>[1]REGRAS!$B$29</f>
        <v>1708.6230528295082</v>
      </c>
      <c r="Z148" s="12">
        <v>15</v>
      </c>
      <c r="AA148" s="12">
        <f t="shared" si="60"/>
        <v>256.29000000000002</v>
      </c>
      <c r="AB148" s="12">
        <v>20</v>
      </c>
      <c r="AC148" s="12">
        <f t="shared" si="54"/>
        <v>341.72</v>
      </c>
      <c r="AD148" s="12"/>
      <c r="AE148" s="12">
        <f t="shared" si="61"/>
        <v>0</v>
      </c>
      <c r="AF148" s="12"/>
      <c r="AG148" s="12">
        <f t="shared" si="62"/>
        <v>0</v>
      </c>
      <c r="AH148" s="12">
        <f>[1]REGRAS!$F$2*100</f>
        <v>100</v>
      </c>
      <c r="AI148" s="12">
        <f t="shared" si="63"/>
        <v>1708.62</v>
      </c>
      <c r="AJ148" s="12">
        <v>25</v>
      </c>
      <c r="AK148" s="12">
        <f t="shared" si="64"/>
        <v>427.16</v>
      </c>
      <c r="AL148" s="12">
        <f>[1]REGRAS!$F$1*100</f>
        <v>40</v>
      </c>
      <c r="AM148" s="12">
        <f t="shared" si="65"/>
        <v>683.45</v>
      </c>
      <c r="AN148" s="12">
        <f>[1]REGRAS!$F$4*100</f>
        <v>100</v>
      </c>
      <c r="AO148" s="12">
        <f t="shared" si="66"/>
        <v>1708.62</v>
      </c>
      <c r="AP148" s="12">
        <v>3</v>
      </c>
      <c r="AQ148" s="12">
        <f t="shared" si="67"/>
        <v>17.09</v>
      </c>
      <c r="AR148" s="12">
        <v>0</v>
      </c>
      <c r="AS148" s="12">
        <f t="shared" si="68"/>
        <v>0</v>
      </c>
      <c r="AT148" s="12">
        <v>0</v>
      </c>
      <c r="AU148" s="12">
        <f t="shared" si="72"/>
        <v>0</v>
      </c>
      <c r="AV148" s="12">
        <v>0</v>
      </c>
      <c r="AW148" s="12">
        <f>IF([1]REGRAS!$P$2="SIM",ROUND(BS148/M148*1.25*AV148,2),0)</f>
        <v>0</v>
      </c>
      <c r="AX148" s="12">
        <f>IF([1]REGRAS!$P$1="SIM",'[1]JAN-REAJUSTE'!AX148,0)</f>
        <v>0</v>
      </c>
      <c r="AY148" s="12">
        <f>IF([1]REGRAS!$R$2="SIM",'[1]JAN-REAJUSTE'!AY148,0)</f>
        <v>0</v>
      </c>
      <c r="AZ148" s="12">
        <f>'[1]JAN-REAJUSTE'!AZ148</f>
        <v>0</v>
      </c>
      <c r="BA148" s="12">
        <f>'[1]JAN-REAJUSTE'!BA148</f>
        <v>0</v>
      </c>
      <c r="BB148" s="12">
        <f>'[1]JAN-REAJUSTE'!BB148</f>
        <v>0</v>
      </c>
      <c r="BC148" s="12">
        <f>'[1]JAN-REAJUSTE'!BC148</f>
        <v>0</v>
      </c>
      <c r="BD148" s="12">
        <f>'[1]JAN-REAJUSTE'!BD148</f>
        <v>0</v>
      </c>
      <c r="BE148" s="12">
        <f>'[1]JAN-REAJUSTE'!BE148</f>
        <v>0</v>
      </c>
      <c r="BF148" s="12">
        <f>'[1]JAN-REAJUSTE'!BF148</f>
        <v>0</v>
      </c>
      <c r="BG148" s="12">
        <f>'[1]JAN-REAJUSTE'!BG148</f>
        <v>0</v>
      </c>
      <c r="BH148" s="12">
        <f>'[1]JAN-REAJUSTE'!BH148</f>
        <v>0</v>
      </c>
      <c r="BI148" s="12">
        <f>IF([1]REGRAS!$R$1="SIM",'[1]JAN-REAJUSTE'!BI148,0)</f>
        <v>0</v>
      </c>
      <c r="BJ148" s="12">
        <f>'[1]JAN-REAJUSTE'!BJ148</f>
        <v>0</v>
      </c>
      <c r="BK148" s="12">
        <f>'[1]JAN-REAJUSTE'!BK148</f>
        <v>0</v>
      </c>
      <c r="BL148" s="12">
        <f>'[1]JAN-REAJUSTE'!BL148</f>
        <v>0</v>
      </c>
      <c r="BM148" s="12">
        <f>'[1]JAN-REAJUSTE'!BM148</f>
        <v>0</v>
      </c>
      <c r="BN148" s="12">
        <f>'[1]JAN-REAJUSTE'!BN148</f>
        <v>0</v>
      </c>
      <c r="BO148" s="12">
        <f>'[1]JAN-REAJUSTE'!BO148</f>
        <v>0</v>
      </c>
      <c r="BP148" s="12">
        <f>'[1]JAN-REAJUSTE'!BP148</f>
        <v>0</v>
      </c>
      <c r="BQ148" s="12">
        <v>0</v>
      </c>
      <c r="BR148" s="12">
        <f t="shared" si="69"/>
        <v>6851.573052829508</v>
      </c>
      <c r="BS148" s="12">
        <f t="shared" si="77"/>
        <v>6834.4830528295079</v>
      </c>
      <c r="BT148" s="12">
        <f t="shared" si="73"/>
        <v>6834.4830528295079</v>
      </c>
      <c r="BU148" s="12">
        <f t="shared" si="74"/>
        <v>6151.0330528295081</v>
      </c>
      <c r="BV148" s="13">
        <f t="shared" si="75"/>
        <v>861.14462739613123</v>
      </c>
      <c r="BW148" s="13">
        <f t="shared" si="76"/>
        <v>1722.2892547922625</v>
      </c>
      <c r="BX148" s="13">
        <f t="shared" si="70"/>
        <v>5990.428425433377</v>
      </c>
      <c r="BY148" s="14">
        <f t="shared" si="71"/>
        <v>778.00781699417882</v>
      </c>
    </row>
    <row r="149" spans="1:77" x14ac:dyDescent="0.25">
      <c r="A149" s="9" t="s">
        <v>79</v>
      </c>
      <c r="B149" s="10">
        <v>5191201</v>
      </c>
      <c r="C149" s="10" t="s">
        <v>273</v>
      </c>
      <c r="D149" s="10" t="s">
        <v>81</v>
      </c>
      <c r="E149" s="10" t="s">
        <v>116</v>
      </c>
      <c r="F149" s="10" t="s">
        <v>83</v>
      </c>
      <c r="G149" s="10" t="s">
        <v>117</v>
      </c>
      <c r="H149" s="10" t="s">
        <v>85</v>
      </c>
      <c r="I149" s="10" t="s">
        <v>79</v>
      </c>
      <c r="J149" s="10" t="s">
        <v>87</v>
      </c>
      <c r="K149" s="10" t="s">
        <v>147</v>
      </c>
      <c r="L149" s="10">
        <v>11</v>
      </c>
      <c r="M149" s="10">
        <v>240</v>
      </c>
      <c r="N149" s="10">
        <v>133738</v>
      </c>
      <c r="O149" s="11">
        <v>37109</v>
      </c>
      <c r="P149" s="11">
        <v>27217</v>
      </c>
      <c r="Q149" s="10">
        <v>71581308353</v>
      </c>
      <c r="R149" s="10" t="s">
        <v>89</v>
      </c>
      <c r="S149" s="10">
        <v>22</v>
      </c>
      <c r="T149" s="10" t="s">
        <v>90</v>
      </c>
      <c r="U149" s="10" t="s">
        <v>91</v>
      </c>
      <c r="V149" s="10" t="s">
        <v>92</v>
      </c>
      <c r="W149" s="12">
        <f t="shared" si="53"/>
        <v>1941.9419687850411</v>
      </c>
      <c r="X149" s="12">
        <v>240</v>
      </c>
      <c r="Y149" s="12">
        <f>[1]REGRAS!$C$28</f>
        <v>1941.9419687850411</v>
      </c>
      <c r="Z149" s="12">
        <v>15</v>
      </c>
      <c r="AA149" s="12">
        <f t="shared" si="60"/>
        <v>291.29000000000002</v>
      </c>
      <c r="AB149" s="12">
        <v>21</v>
      </c>
      <c r="AC149" s="12">
        <f t="shared" si="54"/>
        <v>407.81</v>
      </c>
      <c r="AD149" s="12"/>
      <c r="AE149" s="12">
        <f t="shared" si="61"/>
        <v>0</v>
      </c>
      <c r="AF149" s="12"/>
      <c r="AG149" s="12">
        <f t="shared" si="62"/>
        <v>0</v>
      </c>
      <c r="AH149" s="12">
        <f>[1]REGRAS!$F$2*100</f>
        <v>100</v>
      </c>
      <c r="AI149" s="12">
        <f t="shared" si="63"/>
        <v>1941.94</v>
      </c>
      <c r="AJ149" s="12">
        <v>60</v>
      </c>
      <c r="AK149" s="12">
        <f t="shared" si="64"/>
        <v>1165.17</v>
      </c>
      <c r="AL149" s="12">
        <f>[1]REGRAS!$F$1*100</f>
        <v>40</v>
      </c>
      <c r="AM149" s="12">
        <f t="shared" si="65"/>
        <v>776.78</v>
      </c>
      <c r="AN149" s="12">
        <f>[1]REGRAS!$F$4*100</f>
        <v>100</v>
      </c>
      <c r="AO149" s="12">
        <f t="shared" si="66"/>
        <v>1941.94</v>
      </c>
      <c r="AP149" s="12">
        <v>21</v>
      </c>
      <c r="AQ149" s="12">
        <f t="shared" si="67"/>
        <v>148.16999999999999</v>
      </c>
      <c r="AR149" s="12">
        <v>0</v>
      </c>
      <c r="AS149" s="12">
        <f t="shared" si="68"/>
        <v>0</v>
      </c>
      <c r="AT149" s="12">
        <v>0</v>
      </c>
      <c r="AU149" s="12">
        <f t="shared" si="72"/>
        <v>0</v>
      </c>
      <c r="AV149" s="12">
        <v>0</v>
      </c>
      <c r="AW149" s="12">
        <f>IF([1]REGRAS!$P$2="SIM",ROUND(BS149/M149*1.25*AV149,2),0)</f>
        <v>0</v>
      </c>
      <c r="AX149" s="12">
        <f>IF([1]REGRAS!$P$1="SIM",'[1]JAN-REAJUSTE'!AX149,0)</f>
        <v>0</v>
      </c>
      <c r="AY149" s="12">
        <f>IF([1]REGRAS!$R$2="SIM",'[1]JAN-REAJUSTE'!AY149,0)</f>
        <v>0</v>
      </c>
      <c r="AZ149" s="12">
        <f>'[1]JAN-REAJUSTE'!AZ149</f>
        <v>0</v>
      </c>
      <c r="BA149" s="12">
        <f>'[1]JAN-REAJUSTE'!BA149</f>
        <v>0</v>
      </c>
      <c r="BB149" s="12">
        <f>'[1]JAN-REAJUSTE'!BB149</f>
        <v>0</v>
      </c>
      <c r="BC149" s="12">
        <f>'[1]JAN-REAJUSTE'!BC149</f>
        <v>0</v>
      </c>
      <c r="BD149" s="12">
        <f>'[1]JAN-REAJUSTE'!BD149</f>
        <v>0</v>
      </c>
      <c r="BE149" s="12">
        <f>'[1]JAN-REAJUSTE'!BE149</f>
        <v>0</v>
      </c>
      <c r="BF149" s="12">
        <f>'[1]JAN-REAJUSTE'!BF149</f>
        <v>0</v>
      </c>
      <c r="BG149" s="12">
        <f>'[1]JAN-REAJUSTE'!BG149</f>
        <v>0</v>
      </c>
      <c r="BH149" s="12">
        <f>'[1]JAN-REAJUSTE'!BH149</f>
        <v>0</v>
      </c>
      <c r="BI149" s="12">
        <f>IF([1]REGRAS!$R$1="SIM",'[1]JAN-REAJUSTE'!BI149,0)</f>
        <v>0</v>
      </c>
      <c r="BJ149" s="12">
        <f>'[1]JAN-REAJUSTE'!BJ149</f>
        <v>0</v>
      </c>
      <c r="BK149" s="12">
        <f>'[1]JAN-REAJUSTE'!BK149</f>
        <v>0</v>
      </c>
      <c r="BL149" s="12">
        <f>'[1]JAN-REAJUSTE'!BL149</f>
        <v>0</v>
      </c>
      <c r="BM149" s="12">
        <f>'[1]JAN-REAJUSTE'!BM149</f>
        <v>0</v>
      </c>
      <c r="BN149" s="12">
        <f>'[1]JAN-REAJUSTE'!BN149</f>
        <v>0</v>
      </c>
      <c r="BO149" s="12">
        <f>'[1]JAN-REAJUSTE'!BO149</f>
        <v>0</v>
      </c>
      <c r="BP149" s="12">
        <f>'[1]JAN-REAJUSTE'!BP149</f>
        <v>0</v>
      </c>
      <c r="BQ149" s="12">
        <v>0</v>
      </c>
      <c r="BR149" s="12">
        <f t="shared" si="69"/>
        <v>8615.0419687850426</v>
      </c>
      <c r="BS149" s="12">
        <f t="shared" si="77"/>
        <v>8466.8719687850426</v>
      </c>
      <c r="BT149" s="12">
        <f t="shared" si="73"/>
        <v>8466.8719687850426</v>
      </c>
      <c r="BU149" s="12">
        <f t="shared" si="74"/>
        <v>7690.0919687850419</v>
      </c>
      <c r="BV149" s="13">
        <f t="shared" si="75"/>
        <v>1076.6128756299061</v>
      </c>
      <c r="BW149" s="13">
        <f t="shared" si="76"/>
        <v>2153.2257512598121</v>
      </c>
      <c r="BX149" s="13">
        <f t="shared" si="70"/>
        <v>7538.4290931551368</v>
      </c>
      <c r="BY149" s="14">
        <f t="shared" si="71"/>
        <v>1203.7080006176625</v>
      </c>
    </row>
    <row r="150" spans="1:77" x14ac:dyDescent="0.25">
      <c r="A150" s="9" t="s">
        <v>79</v>
      </c>
      <c r="B150" s="10">
        <v>5191401</v>
      </c>
      <c r="C150" s="10" t="s">
        <v>274</v>
      </c>
      <c r="D150" s="10" t="s">
        <v>81</v>
      </c>
      <c r="E150" s="10" t="s">
        <v>116</v>
      </c>
      <c r="F150" s="10" t="s">
        <v>83</v>
      </c>
      <c r="G150" s="10" t="s">
        <v>117</v>
      </c>
      <c r="H150" s="10" t="s">
        <v>85</v>
      </c>
      <c r="I150" s="10" t="s">
        <v>79</v>
      </c>
      <c r="J150" s="10" t="s">
        <v>87</v>
      </c>
      <c r="K150" s="10" t="s">
        <v>118</v>
      </c>
      <c r="L150" s="10">
        <v>12</v>
      </c>
      <c r="M150" s="10">
        <v>240</v>
      </c>
      <c r="N150" s="10">
        <v>136416</v>
      </c>
      <c r="O150" s="11">
        <v>37109</v>
      </c>
      <c r="P150" s="11">
        <v>28963</v>
      </c>
      <c r="Q150" s="10">
        <v>81176775391</v>
      </c>
      <c r="R150" s="10" t="s">
        <v>89</v>
      </c>
      <c r="S150" s="10">
        <v>22</v>
      </c>
      <c r="T150" s="10" t="s">
        <v>90</v>
      </c>
      <c r="U150" s="10" t="s">
        <v>91</v>
      </c>
      <c r="V150" s="10" t="s">
        <v>92</v>
      </c>
      <c r="W150" s="12">
        <f t="shared" si="53"/>
        <v>1980.780808160742</v>
      </c>
      <c r="X150" s="12">
        <v>240</v>
      </c>
      <c r="Y150" s="12">
        <f>[1]REGRAS!$C$29</f>
        <v>1980.780808160742</v>
      </c>
      <c r="Z150" s="12">
        <v>10</v>
      </c>
      <c r="AA150" s="12">
        <f t="shared" si="60"/>
        <v>198.08</v>
      </c>
      <c r="AB150" s="12">
        <v>21</v>
      </c>
      <c r="AC150" s="12">
        <f t="shared" si="54"/>
        <v>415.96</v>
      </c>
      <c r="AD150" s="12"/>
      <c r="AE150" s="12">
        <f t="shared" si="61"/>
        <v>0</v>
      </c>
      <c r="AF150" s="12"/>
      <c r="AG150" s="12">
        <f t="shared" si="62"/>
        <v>0</v>
      </c>
      <c r="AH150" s="12">
        <f>[1]REGRAS!$F$2*100</f>
        <v>100</v>
      </c>
      <c r="AI150" s="12">
        <f t="shared" si="63"/>
        <v>1980.78</v>
      </c>
      <c r="AJ150" s="12">
        <v>70</v>
      </c>
      <c r="AK150" s="12">
        <f t="shared" si="64"/>
        <v>1386.55</v>
      </c>
      <c r="AL150" s="12">
        <f>[1]REGRAS!$F$1*100</f>
        <v>40</v>
      </c>
      <c r="AM150" s="12">
        <f t="shared" si="65"/>
        <v>792.31</v>
      </c>
      <c r="AN150" s="12">
        <f>[1]REGRAS!$F$4*100</f>
        <v>100</v>
      </c>
      <c r="AO150" s="12">
        <f t="shared" si="66"/>
        <v>1980.78</v>
      </c>
      <c r="AP150" s="12">
        <v>113</v>
      </c>
      <c r="AQ150" s="12">
        <f t="shared" si="67"/>
        <v>822.57</v>
      </c>
      <c r="AR150" s="12">
        <v>0</v>
      </c>
      <c r="AS150" s="12">
        <f t="shared" si="68"/>
        <v>0</v>
      </c>
      <c r="AT150" s="12">
        <v>20</v>
      </c>
      <c r="AU150" s="12">
        <f t="shared" si="72"/>
        <v>1310.29</v>
      </c>
      <c r="AV150" s="12">
        <v>0</v>
      </c>
      <c r="AW150" s="12">
        <f>IF([1]REGRAS!$P$2="SIM",ROUND(BS150/M150*1.25*AV150,2),0)</f>
        <v>0</v>
      </c>
      <c r="AX150" s="12">
        <f>IF([1]REGRAS!$P$1="SIM",'[1]JAN-REAJUSTE'!AX150,0)</f>
        <v>0</v>
      </c>
      <c r="AY150" s="12">
        <f>IF([1]REGRAS!$R$2="SIM",'[1]JAN-REAJUSTE'!AY150,0)</f>
        <v>0</v>
      </c>
      <c r="AZ150" s="12">
        <f>'[1]JAN-REAJUSTE'!AZ150</f>
        <v>0</v>
      </c>
      <c r="BA150" s="12">
        <f>'[1]JAN-REAJUSTE'!BA150</f>
        <v>0</v>
      </c>
      <c r="BB150" s="12">
        <f>'[1]JAN-REAJUSTE'!BB150</f>
        <v>0</v>
      </c>
      <c r="BC150" s="12">
        <f>'[1]JAN-REAJUSTE'!BC150</f>
        <v>0</v>
      </c>
      <c r="BD150" s="12">
        <f>'[1]JAN-REAJUSTE'!BD150</f>
        <v>0</v>
      </c>
      <c r="BE150" s="12">
        <f>'[1]JAN-REAJUSTE'!BE150</f>
        <v>0</v>
      </c>
      <c r="BF150" s="12">
        <f>'[1]JAN-REAJUSTE'!BF150</f>
        <v>0</v>
      </c>
      <c r="BG150" s="12">
        <f>'[1]JAN-REAJUSTE'!BG150</f>
        <v>0</v>
      </c>
      <c r="BH150" s="12">
        <f>'[1]JAN-REAJUSTE'!BH150</f>
        <v>0</v>
      </c>
      <c r="BI150" s="12">
        <f>IF([1]REGRAS!$R$1="SIM",'[1]JAN-REAJUSTE'!BI150,0)</f>
        <v>0</v>
      </c>
      <c r="BJ150" s="12">
        <f>'[1]JAN-REAJUSTE'!BJ150</f>
        <v>0</v>
      </c>
      <c r="BK150" s="12">
        <f>'[1]JAN-REAJUSTE'!BK150</f>
        <v>0</v>
      </c>
      <c r="BL150" s="12">
        <f>'[1]JAN-REAJUSTE'!BL150</f>
        <v>0</v>
      </c>
      <c r="BM150" s="12">
        <f>'[1]JAN-REAJUSTE'!BM150</f>
        <v>0</v>
      </c>
      <c r="BN150" s="12">
        <f>'[1]JAN-REAJUSTE'!BN150</f>
        <v>0</v>
      </c>
      <c r="BO150" s="12">
        <f>'[1]JAN-REAJUSTE'!BO150</f>
        <v>0</v>
      </c>
      <c r="BP150" s="12">
        <f>'[1]JAN-REAJUSTE'!BP150</f>
        <v>0</v>
      </c>
      <c r="BQ150" s="12">
        <v>0</v>
      </c>
      <c r="BR150" s="12">
        <f t="shared" si="69"/>
        <v>10868.100808160742</v>
      </c>
      <c r="BS150" s="12">
        <f t="shared" si="77"/>
        <v>8735.2408081607427</v>
      </c>
      <c r="BT150" s="12">
        <f t="shared" si="73"/>
        <v>8735.2408081607427</v>
      </c>
      <c r="BU150" s="12">
        <f t="shared" si="74"/>
        <v>7942.9308081607423</v>
      </c>
      <c r="BV150" s="13">
        <f t="shared" si="75"/>
        <v>1112.0103131425039</v>
      </c>
      <c r="BW150" s="13">
        <f t="shared" si="76"/>
        <v>2224.0206262850079</v>
      </c>
      <c r="BX150" s="13">
        <f t="shared" si="70"/>
        <v>9756.0904950182376</v>
      </c>
      <c r="BY150" s="14">
        <f t="shared" si="71"/>
        <v>1813.5648861300156</v>
      </c>
    </row>
    <row r="151" spans="1:77" x14ac:dyDescent="0.25">
      <c r="A151" s="9" t="s">
        <v>79</v>
      </c>
      <c r="B151" s="10">
        <v>5191501</v>
      </c>
      <c r="C151" s="10" t="s">
        <v>275</v>
      </c>
      <c r="D151" s="10" t="s">
        <v>81</v>
      </c>
      <c r="E151" s="10" t="s">
        <v>116</v>
      </c>
      <c r="F151" s="10" t="s">
        <v>83</v>
      </c>
      <c r="G151" s="10" t="s">
        <v>117</v>
      </c>
      <c r="H151" s="10" t="s">
        <v>85</v>
      </c>
      <c r="I151" s="10" t="s">
        <v>79</v>
      </c>
      <c r="J151" s="10" t="s">
        <v>87</v>
      </c>
      <c r="K151" s="10" t="s">
        <v>147</v>
      </c>
      <c r="L151" s="10">
        <v>11</v>
      </c>
      <c r="M151" s="10">
        <v>240</v>
      </c>
      <c r="N151" s="10">
        <v>133738</v>
      </c>
      <c r="O151" s="11">
        <v>37109</v>
      </c>
      <c r="P151" s="11">
        <v>25874</v>
      </c>
      <c r="Q151" s="10">
        <v>42640644300</v>
      </c>
      <c r="R151" s="10" t="s">
        <v>89</v>
      </c>
      <c r="S151" s="10">
        <v>22</v>
      </c>
      <c r="T151" s="10" t="s">
        <v>97</v>
      </c>
      <c r="U151" s="10" t="s">
        <v>91</v>
      </c>
      <c r="V151" s="10" t="s">
        <v>92</v>
      </c>
      <c r="W151" s="12">
        <f t="shared" si="53"/>
        <v>1941.9419687850411</v>
      </c>
      <c r="X151" s="12">
        <v>240</v>
      </c>
      <c r="Y151" s="12">
        <f>[1]REGRAS!$C$28</f>
        <v>1941.9419687850411</v>
      </c>
      <c r="Z151" s="12">
        <v>0</v>
      </c>
      <c r="AA151" s="12">
        <f t="shared" si="60"/>
        <v>0</v>
      </c>
      <c r="AB151" s="12">
        <v>21</v>
      </c>
      <c r="AC151" s="12">
        <f t="shared" si="54"/>
        <v>407.81</v>
      </c>
      <c r="AD151" s="12"/>
      <c r="AE151" s="12">
        <f t="shared" si="61"/>
        <v>0</v>
      </c>
      <c r="AF151" s="12"/>
      <c r="AG151" s="12">
        <f t="shared" si="62"/>
        <v>0</v>
      </c>
      <c r="AH151" s="12">
        <f>[1]REGRAS!$F$2*100</f>
        <v>100</v>
      </c>
      <c r="AI151" s="12">
        <f t="shared" si="63"/>
        <v>1941.94</v>
      </c>
      <c r="AJ151" s="12">
        <v>30</v>
      </c>
      <c r="AK151" s="12">
        <f t="shared" si="64"/>
        <v>582.58000000000004</v>
      </c>
      <c r="AL151" s="12">
        <f>[1]REGRAS!$F$1*100</f>
        <v>40</v>
      </c>
      <c r="AM151" s="12">
        <f t="shared" si="65"/>
        <v>776.78</v>
      </c>
      <c r="AN151" s="12">
        <f>[1]REGRAS!$F$4*100</f>
        <v>100</v>
      </c>
      <c r="AO151" s="12">
        <f t="shared" si="66"/>
        <v>1941.94</v>
      </c>
      <c r="AP151" s="12">
        <v>30</v>
      </c>
      <c r="AQ151" s="12">
        <f t="shared" si="67"/>
        <v>189.82</v>
      </c>
      <c r="AR151" s="12">
        <v>0</v>
      </c>
      <c r="AS151" s="12">
        <f t="shared" si="68"/>
        <v>0</v>
      </c>
      <c r="AT151" s="12">
        <v>0</v>
      </c>
      <c r="AU151" s="12">
        <f t="shared" si="72"/>
        <v>0</v>
      </c>
      <c r="AV151" s="12">
        <v>0</v>
      </c>
      <c r="AW151" s="12">
        <f>IF([1]REGRAS!$P$2="SIM",ROUND(BS151/M151*1.25*AV151,2),0)</f>
        <v>0</v>
      </c>
      <c r="AX151" s="12">
        <f>IF([1]REGRAS!$P$1="SIM",'[1]JAN-REAJUSTE'!AX151,0)</f>
        <v>0</v>
      </c>
      <c r="AY151" s="12">
        <f>IF([1]REGRAS!$R$2="SIM",'[1]JAN-REAJUSTE'!AY151,0)</f>
        <v>0</v>
      </c>
      <c r="AZ151" s="12">
        <f>'[1]JAN-REAJUSTE'!AZ151</f>
        <v>0</v>
      </c>
      <c r="BA151" s="12">
        <f>'[1]JAN-REAJUSTE'!BA151</f>
        <v>0</v>
      </c>
      <c r="BB151" s="12">
        <f>'[1]JAN-REAJUSTE'!BB151</f>
        <v>0</v>
      </c>
      <c r="BC151" s="12">
        <f>'[1]JAN-REAJUSTE'!BC151</f>
        <v>0</v>
      </c>
      <c r="BD151" s="12">
        <f>'[1]JAN-REAJUSTE'!BD151</f>
        <v>0</v>
      </c>
      <c r="BE151" s="12">
        <f>'[1]JAN-REAJUSTE'!BE151</f>
        <v>0</v>
      </c>
      <c r="BF151" s="12">
        <f>'[1]JAN-REAJUSTE'!BF151</f>
        <v>0</v>
      </c>
      <c r="BG151" s="12">
        <f>'[1]JAN-REAJUSTE'!BG151</f>
        <v>0</v>
      </c>
      <c r="BH151" s="12">
        <f>'[1]JAN-REAJUSTE'!BH151</f>
        <v>0</v>
      </c>
      <c r="BI151" s="12">
        <f>IF([1]REGRAS!$R$1="SIM",'[1]JAN-REAJUSTE'!BI151,0)</f>
        <v>0</v>
      </c>
      <c r="BJ151" s="12">
        <f>'[1]JAN-REAJUSTE'!BJ151</f>
        <v>0</v>
      </c>
      <c r="BK151" s="12">
        <f>'[1]JAN-REAJUSTE'!BK151</f>
        <v>0</v>
      </c>
      <c r="BL151" s="12">
        <f>'[1]JAN-REAJUSTE'!BL151</f>
        <v>0</v>
      </c>
      <c r="BM151" s="12">
        <f>'[1]JAN-REAJUSTE'!BM151</f>
        <v>0</v>
      </c>
      <c r="BN151" s="12">
        <f>'[1]JAN-REAJUSTE'!BN151</f>
        <v>0</v>
      </c>
      <c r="BO151" s="12">
        <f>'[1]JAN-REAJUSTE'!BO151</f>
        <v>0</v>
      </c>
      <c r="BP151" s="12">
        <f>'[1]JAN-REAJUSTE'!BP151</f>
        <v>0</v>
      </c>
      <c r="BQ151" s="12">
        <v>0</v>
      </c>
      <c r="BR151" s="12">
        <f t="shared" si="69"/>
        <v>7782.8119687850412</v>
      </c>
      <c r="BS151" s="12">
        <f t="shared" si="77"/>
        <v>7592.9919687850415</v>
      </c>
      <c r="BT151" s="12">
        <f t="shared" si="73"/>
        <v>7592.9919687850415</v>
      </c>
      <c r="BU151" s="12">
        <f t="shared" si="74"/>
        <v>6816.2119687850418</v>
      </c>
      <c r="BV151" s="13">
        <f t="shared" si="75"/>
        <v>954.26967562990592</v>
      </c>
      <c r="BW151" s="13">
        <f t="shared" si="76"/>
        <v>1908.5393512598118</v>
      </c>
      <c r="BX151" s="13">
        <f t="shared" si="70"/>
        <v>6828.5422931551357</v>
      </c>
      <c r="BY151" s="14">
        <f t="shared" si="71"/>
        <v>1008.4891306176625</v>
      </c>
    </row>
    <row r="152" spans="1:77" x14ac:dyDescent="0.25">
      <c r="A152" s="9" t="s">
        <v>79</v>
      </c>
      <c r="B152" s="10">
        <v>5197102</v>
      </c>
      <c r="C152" s="10" t="s">
        <v>276</v>
      </c>
      <c r="D152" s="10" t="s">
        <v>81</v>
      </c>
      <c r="E152" s="10" t="s">
        <v>116</v>
      </c>
      <c r="F152" s="10" t="s">
        <v>83</v>
      </c>
      <c r="G152" s="10" t="s">
        <v>117</v>
      </c>
      <c r="H152" s="10" t="s">
        <v>85</v>
      </c>
      <c r="I152" s="10" t="s">
        <v>79</v>
      </c>
      <c r="J152" s="10" t="s">
        <v>87</v>
      </c>
      <c r="K152" s="10" t="s">
        <v>147</v>
      </c>
      <c r="L152" s="10">
        <v>3</v>
      </c>
      <c r="M152" s="10">
        <v>240</v>
      </c>
      <c r="N152" s="10">
        <v>114142</v>
      </c>
      <c r="O152" s="11">
        <v>37431</v>
      </c>
      <c r="P152" s="11">
        <v>29854</v>
      </c>
      <c r="Q152" s="10">
        <v>64760049304</v>
      </c>
      <c r="R152" s="10" t="s">
        <v>89</v>
      </c>
      <c r="S152" s="10">
        <v>22</v>
      </c>
      <c r="T152" s="10" t="s">
        <v>90</v>
      </c>
      <c r="U152" s="10" t="s">
        <v>91</v>
      </c>
      <c r="V152" s="10" t="s">
        <v>92</v>
      </c>
      <c r="W152" s="12">
        <f t="shared" si="53"/>
        <v>1610.0736640032003</v>
      </c>
      <c r="X152" s="12">
        <v>240</v>
      </c>
      <c r="Y152" s="12">
        <f>[1]REGRAS!$B$26</f>
        <v>1610.0736640032003</v>
      </c>
      <c r="Z152" s="12">
        <v>10</v>
      </c>
      <c r="AA152" s="12">
        <f t="shared" si="60"/>
        <v>161.01</v>
      </c>
      <c r="AB152" s="12">
        <v>19</v>
      </c>
      <c r="AC152" s="12">
        <f t="shared" si="54"/>
        <v>305.91000000000003</v>
      </c>
      <c r="AD152" s="12"/>
      <c r="AE152" s="12">
        <f t="shared" si="61"/>
        <v>0</v>
      </c>
      <c r="AF152" s="12"/>
      <c r="AG152" s="12">
        <f t="shared" si="62"/>
        <v>0</v>
      </c>
      <c r="AH152" s="12">
        <f>[1]REGRAS!$F$2*100</f>
        <v>100</v>
      </c>
      <c r="AI152" s="12">
        <f t="shared" si="63"/>
        <v>1610.07</v>
      </c>
      <c r="AJ152" s="12">
        <v>25</v>
      </c>
      <c r="AK152" s="12">
        <f t="shared" si="64"/>
        <v>402.52</v>
      </c>
      <c r="AL152" s="12">
        <f>[1]REGRAS!$F$1*100</f>
        <v>40</v>
      </c>
      <c r="AM152" s="12">
        <f t="shared" si="65"/>
        <v>644.03</v>
      </c>
      <c r="AN152" s="12">
        <f>[1]REGRAS!$F$4*100</f>
        <v>100</v>
      </c>
      <c r="AO152" s="12">
        <f t="shared" si="66"/>
        <v>1610.07</v>
      </c>
      <c r="AP152" s="12">
        <v>125</v>
      </c>
      <c r="AQ152" s="12">
        <f t="shared" si="67"/>
        <v>660.8</v>
      </c>
      <c r="AR152" s="12">
        <v>0</v>
      </c>
      <c r="AS152" s="12">
        <f t="shared" si="68"/>
        <v>0</v>
      </c>
      <c r="AT152" s="12">
        <v>0</v>
      </c>
      <c r="AU152" s="12">
        <f t="shared" si="72"/>
        <v>0</v>
      </c>
      <c r="AV152" s="12">
        <v>0</v>
      </c>
      <c r="AW152" s="12">
        <f>IF([1]REGRAS!$P$2="SIM",ROUND(BS152/M152*1.25*AV152,2),0)</f>
        <v>0</v>
      </c>
      <c r="AX152" s="12">
        <f>IF([1]REGRAS!$P$1="SIM",'[1]JAN-REAJUSTE'!AX152,0)</f>
        <v>0</v>
      </c>
      <c r="AY152" s="12">
        <f>IF([1]REGRAS!$R$2="SIM",'[1]JAN-REAJUSTE'!AY152,0)</f>
        <v>0</v>
      </c>
      <c r="AZ152" s="12">
        <f>'[1]JAN-REAJUSTE'!AZ152</f>
        <v>0</v>
      </c>
      <c r="BA152" s="12">
        <f>'[1]JAN-REAJUSTE'!BA152</f>
        <v>0</v>
      </c>
      <c r="BB152" s="12">
        <f>'[1]JAN-REAJUSTE'!BB152</f>
        <v>0</v>
      </c>
      <c r="BC152" s="12">
        <f>'[1]JAN-REAJUSTE'!BC152</f>
        <v>0</v>
      </c>
      <c r="BD152" s="12">
        <f>'[1]JAN-REAJUSTE'!BD152</f>
        <v>0</v>
      </c>
      <c r="BE152" s="12">
        <f>'[1]JAN-REAJUSTE'!BE152</f>
        <v>0</v>
      </c>
      <c r="BF152" s="12">
        <f>'[1]JAN-REAJUSTE'!BF152</f>
        <v>0</v>
      </c>
      <c r="BG152" s="12">
        <f>'[1]JAN-REAJUSTE'!BG152</f>
        <v>0</v>
      </c>
      <c r="BH152" s="12">
        <f>'[1]JAN-REAJUSTE'!BH152</f>
        <v>0</v>
      </c>
      <c r="BI152" s="12">
        <f>IF([1]REGRAS!$R$1="SIM",'[1]JAN-REAJUSTE'!BI152,0)</f>
        <v>0</v>
      </c>
      <c r="BJ152" s="12">
        <f>'[1]JAN-REAJUSTE'!BJ152</f>
        <v>0</v>
      </c>
      <c r="BK152" s="12">
        <f>'[1]JAN-REAJUSTE'!BK152</f>
        <v>0</v>
      </c>
      <c r="BL152" s="12">
        <f>'[1]JAN-REAJUSTE'!BL152</f>
        <v>0</v>
      </c>
      <c r="BM152" s="12">
        <f>'[1]JAN-REAJUSTE'!BM152</f>
        <v>0</v>
      </c>
      <c r="BN152" s="12">
        <f>'[1]JAN-REAJUSTE'!BN152</f>
        <v>0</v>
      </c>
      <c r="BO152" s="12">
        <f>'[1]JAN-REAJUSTE'!BO152</f>
        <v>0</v>
      </c>
      <c r="BP152" s="12">
        <f>'[1]JAN-REAJUSTE'!BP152</f>
        <v>0</v>
      </c>
      <c r="BQ152" s="12">
        <v>0</v>
      </c>
      <c r="BR152" s="12">
        <f t="shared" si="69"/>
        <v>7004.4836640032008</v>
      </c>
      <c r="BS152" s="12">
        <f t="shared" si="77"/>
        <v>6343.6836640032006</v>
      </c>
      <c r="BT152" s="12">
        <f t="shared" si="73"/>
        <v>6343.6836640032006</v>
      </c>
      <c r="BU152" s="12">
        <f t="shared" si="74"/>
        <v>5699.6536640032009</v>
      </c>
      <c r="BV152" s="13">
        <f t="shared" si="75"/>
        <v>797.95151296044821</v>
      </c>
      <c r="BW152" s="13">
        <f t="shared" si="76"/>
        <v>1595.9030259208964</v>
      </c>
      <c r="BX152" s="13">
        <f t="shared" si="70"/>
        <v>6206.532151042753</v>
      </c>
      <c r="BY152" s="14">
        <f t="shared" si="71"/>
        <v>837.43634153675714</v>
      </c>
    </row>
    <row r="153" spans="1:77" x14ac:dyDescent="0.25">
      <c r="A153" s="9" t="s">
        <v>79</v>
      </c>
      <c r="B153" s="10">
        <v>5242201</v>
      </c>
      <c r="C153" s="10" t="s">
        <v>277</v>
      </c>
      <c r="D153" s="10" t="s">
        <v>81</v>
      </c>
      <c r="E153" s="10" t="s">
        <v>116</v>
      </c>
      <c r="F153" s="10" t="s">
        <v>83</v>
      </c>
      <c r="G153" s="10" t="s">
        <v>117</v>
      </c>
      <c r="H153" s="10" t="s">
        <v>85</v>
      </c>
      <c r="I153" s="10" t="s">
        <v>79</v>
      </c>
      <c r="J153" s="10" t="s">
        <v>87</v>
      </c>
      <c r="K153" s="10" t="s">
        <v>121</v>
      </c>
      <c r="L153" s="10">
        <v>13</v>
      </c>
      <c r="M153" s="10">
        <v>240</v>
      </c>
      <c r="N153" s="10">
        <v>139137</v>
      </c>
      <c r="O153" s="11">
        <v>37135</v>
      </c>
      <c r="P153" s="11">
        <v>26660</v>
      </c>
      <c r="Q153" s="10">
        <v>71089632304</v>
      </c>
      <c r="R153" s="10" t="s">
        <v>89</v>
      </c>
      <c r="S153" s="10">
        <v>22</v>
      </c>
      <c r="T153" s="10" t="s">
        <v>90</v>
      </c>
      <c r="U153" s="10" t="s">
        <v>91</v>
      </c>
      <c r="V153" s="10" t="s">
        <v>92</v>
      </c>
      <c r="W153" s="12">
        <f t="shared" si="53"/>
        <v>2079.8198485687794</v>
      </c>
      <c r="X153" s="12">
        <v>240</v>
      </c>
      <c r="Y153" s="12">
        <f>[1]REGRAS!$D$24</f>
        <v>2079.8198485687794</v>
      </c>
      <c r="Z153" s="12">
        <v>15</v>
      </c>
      <c r="AA153" s="12">
        <f t="shared" si="60"/>
        <v>311.97000000000003</v>
      </c>
      <c r="AB153" s="12">
        <v>21</v>
      </c>
      <c r="AC153" s="12">
        <f t="shared" si="54"/>
        <v>436.76</v>
      </c>
      <c r="AD153" s="12"/>
      <c r="AE153" s="12">
        <f t="shared" si="61"/>
        <v>0</v>
      </c>
      <c r="AF153" s="12"/>
      <c r="AG153" s="12">
        <f t="shared" si="62"/>
        <v>0</v>
      </c>
      <c r="AH153" s="12">
        <f>[1]REGRAS!$F$2*100</f>
        <v>100</v>
      </c>
      <c r="AI153" s="12">
        <f t="shared" si="63"/>
        <v>2079.8200000000002</v>
      </c>
      <c r="AJ153" s="12">
        <v>30</v>
      </c>
      <c r="AK153" s="12">
        <f t="shared" si="64"/>
        <v>623.95000000000005</v>
      </c>
      <c r="AL153" s="12">
        <f>[1]REGRAS!$F$1*100</f>
        <v>40</v>
      </c>
      <c r="AM153" s="12">
        <f t="shared" si="65"/>
        <v>831.93</v>
      </c>
      <c r="AN153" s="12">
        <f>[1]REGRAS!$F$4*100</f>
        <v>100</v>
      </c>
      <c r="AO153" s="12">
        <f t="shared" si="66"/>
        <v>2079.8200000000002</v>
      </c>
      <c r="AP153" s="12">
        <v>0</v>
      </c>
      <c r="AQ153" s="12">
        <f t="shared" si="67"/>
        <v>0</v>
      </c>
      <c r="AR153" s="12">
        <v>0</v>
      </c>
      <c r="AS153" s="12">
        <f t="shared" si="68"/>
        <v>0</v>
      </c>
      <c r="AT153" s="12">
        <v>0</v>
      </c>
      <c r="AU153" s="12">
        <f t="shared" si="72"/>
        <v>0</v>
      </c>
      <c r="AV153" s="12">
        <v>0</v>
      </c>
      <c r="AW153" s="12">
        <f>IF([1]REGRAS!$P$2="SIM",ROUND(BS153/M153*1.25*AV153,2),0)</f>
        <v>0</v>
      </c>
      <c r="AX153" s="12">
        <f>IF([1]REGRAS!$P$1="SIM",'[1]JAN-REAJUSTE'!AX153,0)</f>
        <v>0</v>
      </c>
      <c r="AY153" s="12">
        <f>IF([1]REGRAS!$R$2="SIM",'[1]JAN-REAJUSTE'!AY153,0)</f>
        <v>0</v>
      </c>
      <c r="AZ153" s="12">
        <f>'[1]JAN-REAJUSTE'!AZ153</f>
        <v>0</v>
      </c>
      <c r="BA153" s="12">
        <f>'[1]JAN-REAJUSTE'!BA153</f>
        <v>0</v>
      </c>
      <c r="BB153" s="12">
        <f>'[1]JAN-REAJUSTE'!BB153</f>
        <v>0</v>
      </c>
      <c r="BC153" s="12">
        <f>'[1]JAN-REAJUSTE'!BC153</f>
        <v>0</v>
      </c>
      <c r="BD153" s="12">
        <f>'[1]JAN-REAJUSTE'!BD153</f>
        <v>0</v>
      </c>
      <c r="BE153" s="12">
        <f>'[1]JAN-REAJUSTE'!BE153</f>
        <v>0</v>
      </c>
      <c r="BF153" s="12">
        <f>'[1]JAN-REAJUSTE'!BF153</f>
        <v>0</v>
      </c>
      <c r="BG153" s="12">
        <f>'[1]JAN-REAJUSTE'!BG153</f>
        <v>0</v>
      </c>
      <c r="BH153" s="12">
        <f>'[1]JAN-REAJUSTE'!BH153</f>
        <v>0</v>
      </c>
      <c r="BI153" s="12">
        <f>IF([1]REGRAS!$R$1="SIM",'[1]JAN-REAJUSTE'!BI153,0)</f>
        <v>0</v>
      </c>
      <c r="BJ153" s="12">
        <f>'[1]JAN-REAJUSTE'!BJ153</f>
        <v>0</v>
      </c>
      <c r="BK153" s="12">
        <f>'[1]JAN-REAJUSTE'!BK153</f>
        <v>0</v>
      </c>
      <c r="BL153" s="12">
        <f>'[1]JAN-REAJUSTE'!BL153</f>
        <v>0</v>
      </c>
      <c r="BM153" s="12">
        <f>'[1]JAN-REAJUSTE'!BM153</f>
        <v>0</v>
      </c>
      <c r="BN153" s="12">
        <f>'[1]JAN-REAJUSTE'!BN153</f>
        <v>0</v>
      </c>
      <c r="BO153" s="12">
        <f>'[1]JAN-REAJUSTE'!BO153</f>
        <v>0</v>
      </c>
      <c r="BP153" s="12">
        <f>'[1]JAN-REAJUSTE'!BP153</f>
        <v>0</v>
      </c>
      <c r="BQ153" s="12">
        <v>0</v>
      </c>
      <c r="BR153" s="12">
        <f t="shared" si="69"/>
        <v>8444.0698485687808</v>
      </c>
      <c r="BS153" s="12">
        <f t="shared" si="77"/>
        <v>8444.0698485687808</v>
      </c>
      <c r="BT153" s="12">
        <f t="shared" si="73"/>
        <v>8444.0698485687808</v>
      </c>
      <c r="BU153" s="12">
        <f t="shared" si="74"/>
        <v>7612.1398485687805</v>
      </c>
      <c r="BV153" s="13">
        <f t="shared" si="75"/>
        <v>1065.6995787996293</v>
      </c>
      <c r="BW153" s="13">
        <f t="shared" si="76"/>
        <v>2131.3991575992586</v>
      </c>
      <c r="BX153" s="13">
        <f t="shared" si="70"/>
        <v>7378.3702697691515</v>
      </c>
      <c r="BY153" s="14">
        <f t="shared" si="71"/>
        <v>1159.6918241865169</v>
      </c>
    </row>
    <row r="154" spans="1:77" x14ac:dyDescent="0.25">
      <c r="A154" s="9" t="s">
        <v>79</v>
      </c>
      <c r="B154" s="10">
        <v>5242301</v>
      </c>
      <c r="C154" s="10" t="s">
        <v>278</v>
      </c>
      <c r="D154" s="10" t="s">
        <v>81</v>
      </c>
      <c r="E154" s="10" t="s">
        <v>116</v>
      </c>
      <c r="F154" s="10" t="s">
        <v>83</v>
      </c>
      <c r="G154" s="10" t="s">
        <v>117</v>
      </c>
      <c r="H154" s="10" t="s">
        <v>85</v>
      </c>
      <c r="I154" s="10" t="s">
        <v>79</v>
      </c>
      <c r="J154" s="10" t="s">
        <v>87</v>
      </c>
      <c r="K154" s="10" t="s">
        <v>121</v>
      </c>
      <c r="L154" s="10">
        <v>12</v>
      </c>
      <c r="M154" s="10">
        <v>240</v>
      </c>
      <c r="N154" s="10">
        <v>136416</v>
      </c>
      <c r="O154" s="11">
        <v>37137</v>
      </c>
      <c r="P154" s="11">
        <v>27480</v>
      </c>
      <c r="Q154" s="10">
        <v>45743584320</v>
      </c>
      <c r="R154" s="10" t="s">
        <v>89</v>
      </c>
      <c r="S154" s="10">
        <v>22</v>
      </c>
      <c r="T154" s="10" t="s">
        <v>90</v>
      </c>
      <c r="U154" s="10" t="s">
        <v>91</v>
      </c>
      <c r="V154" s="10" t="s">
        <v>92</v>
      </c>
      <c r="W154" s="12">
        <f t="shared" si="53"/>
        <v>1980.780808160742</v>
      </c>
      <c r="X154" s="12">
        <v>240</v>
      </c>
      <c r="Y154" s="12">
        <f>[1]REGRAS!$C$29</f>
        <v>1980.780808160742</v>
      </c>
      <c r="Z154" s="12">
        <v>10</v>
      </c>
      <c r="AA154" s="12">
        <f t="shared" si="60"/>
        <v>198.08</v>
      </c>
      <c r="AB154" s="12">
        <v>21</v>
      </c>
      <c r="AC154" s="12">
        <f t="shared" si="54"/>
        <v>415.96</v>
      </c>
      <c r="AD154" s="12"/>
      <c r="AE154" s="12">
        <f t="shared" si="61"/>
        <v>0</v>
      </c>
      <c r="AF154" s="12"/>
      <c r="AG154" s="12">
        <f t="shared" si="62"/>
        <v>0</v>
      </c>
      <c r="AH154" s="12">
        <f>[1]REGRAS!$F$2*100</f>
        <v>100</v>
      </c>
      <c r="AI154" s="12">
        <f t="shared" si="63"/>
        <v>1980.78</v>
      </c>
      <c r="AJ154" s="12">
        <v>70</v>
      </c>
      <c r="AK154" s="12">
        <f t="shared" si="64"/>
        <v>1386.55</v>
      </c>
      <c r="AL154" s="12">
        <f>[1]REGRAS!$F$1*100</f>
        <v>40</v>
      </c>
      <c r="AM154" s="12">
        <f t="shared" si="65"/>
        <v>792.31</v>
      </c>
      <c r="AN154" s="12">
        <f>[1]REGRAS!$F$4*100</f>
        <v>100</v>
      </c>
      <c r="AO154" s="12">
        <f t="shared" si="66"/>
        <v>1980.78</v>
      </c>
      <c r="AP154" s="12">
        <v>31</v>
      </c>
      <c r="AQ154" s="12">
        <f t="shared" si="67"/>
        <v>225.66</v>
      </c>
      <c r="AR154" s="12">
        <v>0</v>
      </c>
      <c r="AS154" s="12">
        <f t="shared" si="68"/>
        <v>0</v>
      </c>
      <c r="AT154" s="12">
        <v>20</v>
      </c>
      <c r="AU154" s="12">
        <f t="shared" si="72"/>
        <v>1310.29</v>
      </c>
      <c r="AV154" s="12">
        <v>0</v>
      </c>
      <c r="AW154" s="12">
        <f>IF([1]REGRAS!$P$2="SIM",ROUND(BS154/M154*1.25*AV154,2),0)</f>
        <v>0</v>
      </c>
      <c r="AX154" s="12">
        <f>IF([1]REGRAS!$P$1="SIM",'[1]JAN-REAJUSTE'!AX154,0)</f>
        <v>0</v>
      </c>
      <c r="AY154" s="12">
        <f>IF([1]REGRAS!$R$2="SIM",'[1]JAN-REAJUSTE'!AY154,0)</f>
        <v>0</v>
      </c>
      <c r="AZ154" s="12">
        <f>'[1]JAN-REAJUSTE'!AZ154</f>
        <v>0</v>
      </c>
      <c r="BA154" s="12">
        <f>'[1]JAN-REAJUSTE'!BA154</f>
        <v>0</v>
      </c>
      <c r="BB154" s="12">
        <f>'[1]JAN-REAJUSTE'!BB154</f>
        <v>0</v>
      </c>
      <c r="BC154" s="12">
        <f>'[1]JAN-REAJUSTE'!BC154</f>
        <v>0</v>
      </c>
      <c r="BD154" s="12">
        <f>'[1]JAN-REAJUSTE'!BD154</f>
        <v>0</v>
      </c>
      <c r="BE154" s="12">
        <f>'[1]JAN-REAJUSTE'!BE154</f>
        <v>0</v>
      </c>
      <c r="BF154" s="12">
        <f>'[1]JAN-REAJUSTE'!BF154</f>
        <v>0</v>
      </c>
      <c r="BG154" s="12">
        <f>'[1]JAN-REAJUSTE'!BG154</f>
        <v>0</v>
      </c>
      <c r="BH154" s="12">
        <f>'[1]JAN-REAJUSTE'!BH154</f>
        <v>0</v>
      </c>
      <c r="BI154" s="12">
        <f>IF([1]REGRAS!$R$1="SIM",'[1]JAN-REAJUSTE'!BI154,0)</f>
        <v>0</v>
      </c>
      <c r="BJ154" s="12">
        <f>'[1]JAN-REAJUSTE'!BJ154</f>
        <v>0</v>
      </c>
      <c r="BK154" s="12">
        <f>'[1]JAN-REAJUSTE'!BK154</f>
        <v>0</v>
      </c>
      <c r="BL154" s="12">
        <f>'[1]JAN-REAJUSTE'!BL154</f>
        <v>0</v>
      </c>
      <c r="BM154" s="12">
        <f>'[1]JAN-REAJUSTE'!BM154</f>
        <v>0</v>
      </c>
      <c r="BN154" s="12">
        <f>'[1]JAN-REAJUSTE'!BN154</f>
        <v>0</v>
      </c>
      <c r="BO154" s="12">
        <f>'[1]JAN-REAJUSTE'!BO154</f>
        <v>0</v>
      </c>
      <c r="BP154" s="12">
        <f>'[1]JAN-REAJUSTE'!BP154</f>
        <v>0</v>
      </c>
      <c r="BQ154" s="12">
        <v>0</v>
      </c>
      <c r="BR154" s="12">
        <f t="shared" si="69"/>
        <v>10271.190808160742</v>
      </c>
      <c r="BS154" s="12">
        <f t="shared" si="77"/>
        <v>8735.2408081607427</v>
      </c>
      <c r="BT154" s="12">
        <f t="shared" si="73"/>
        <v>8735.2408081607427</v>
      </c>
      <c r="BU154" s="12">
        <f t="shared" si="74"/>
        <v>7942.9308081607423</v>
      </c>
      <c r="BV154" s="13">
        <f t="shared" si="75"/>
        <v>1112.0103131425039</v>
      </c>
      <c r="BW154" s="13">
        <f t="shared" si="76"/>
        <v>2224.0206262850079</v>
      </c>
      <c r="BX154" s="13">
        <f t="shared" si="70"/>
        <v>9159.1804950182377</v>
      </c>
      <c r="BY154" s="14">
        <f t="shared" si="71"/>
        <v>1649.4146361300154</v>
      </c>
    </row>
    <row r="155" spans="1:77" x14ac:dyDescent="0.25">
      <c r="A155" s="9" t="s">
        <v>79</v>
      </c>
      <c r="B155" s="10">
        <v>5242401</v>
      </c>
      <c r="C155" s="10" t="s">
        <v>279</v>
      </c>
      <c r="D155" s="10" t="s">
        <v>81</v>
      </c>
      <c r="E155" s="10" t="s">
        <v>116</v>
      </c>
      <c r="F155" s="10" t="s">
        <v>83</v>
      </c>
      <c r="G155" s="10" t="s">
        <v>117</v>
      </c>
      <c r="H155" s="10" t="s">
        <v>85</v>
      </c>
      <c r="I155" s="10" t="s">
        <v>79</v>
      </c>
      <c r="J155" s="10" t="s">
        <v>87</v>
      </c>
      <c r="K155" s="10" t="s">
        <v>121</v>
      </c>
      <c r="L155" s="10">
        <v>13</v>
      </c>
      <c r="M155" s="10">
        <v>240</v>
      </c>
      <c r="N155" s="10">
        <v>139137</v>
      </c>
      <c r="O155" s="11">
        <v>37137</v>
      </c>
      <c r="P155" s="11">
        <v>27120</v>
      </c>
      <c r="Q155" s="10">
        <v>52641759349</v>
      </c>
      <c r="R155" s="10" t="s">
        <v>89</v>
      </c>
      <c r="S155" s="10">
        <v>22</v>
      </c>
      <c r="T155" s="10" t="s">
        <v>97</v>
      </c>
      <c r="U155" s="10" t="s">
        <v>91</v>
      </c>
      <c r="V155" s="10" t="s">
        <v>92</v>
      </c>
      <c r="W155" s="12">
        <f t="shared" si="53"/>
        <v>2079.8198485687794</v>
      </c>
      <c r="X155" s="12">
        <v>240</v>
      </c>
      <c r="Y155" s="12">
        <f>[1]REGRAS!$D$24</f>
        <v>2079.8198485687794</v>
      </c>
      <c r="Z155" s="12">
        <v>15</v>
      </c>
      <c r="AA155" s="12">
        <f t="shared" si="60"/>
        <v>311.97000000000003</v>
      </c>
      <c r="AB155" s="12">
        <v>21</v>
      </c>
      <c r="AC155" s="12">
        <f t="shared" si="54"/>
        <v>436.76</v>
      </c>
      <c r="AD155" s="12"/>
      <c r="AE155" s="12">
        <f t="shared" si="61"/>
        <v>0</v>
      </c>
      <c r="AF155" s="12"/>
      <c r="AG155" s="12">
        <f t="shared" si="62"/>
        <v>0</v>
      </c>
      <c r="AH155" s="12">
        <f>[1]REGRAS!$F$2*100</f>
        <v>100</v>
      </c>
      <c r="AI155" s="12">
        <f t="shared" si="63"/>
        <v>2079.8200000000002</v>
      </c>
      <c r="AJ155" s="12">
        <v>25</v>
      </c>
      <c r="AK155" s="12">
        <f t="shared" si="64"/>
        <v>519.95000000000005</v>
      </c>
      <c r="AL155" s="12">
        <f>[1]REGRAS!$F$1*100</f>
        <v>40</v>
      </c>
      <c r="AM155" s="12">
        <f t="shared" si="65"/>
        <v>831.93</v>
      </c>
      <c r="AN155" s="12">
        <f>[1]REGRAS!$F$4*100</f>
        <v>100</v>
      </c>
      <c r="AO155" s="12">
        <f t="shared" si="66"/>
        <v>2079.8200000000002</v>
      </c>
      <c r="AP155" s="12">
        <v>38</v>
      </c>
      <c r="AQ155" s="12">
        <f t="shared" si="67"/>
        <v>264.10000000000002</v>
      </c>
      <c r="AR155" s="12">
        <v>41</v>
      </c>
      <c r="AS155" s="12">
        <f t="shared" si="68"/>
        <v>2137.14</v>
      </c>
      <c r="AT155" s="12">
        <v>5</v>
      </c>
      <c r="AU155" s="12">
        <f t="shared" si="72"/>
        <v>312.75</v>
      </c>
      <c r="AV155" s="12">
        <v>0</v>
      </c>
      <c r="AW155" s="12">
        <f>IF([1]REGRAS!$P$2="SIM",ROUND(BS155/M155*1.25*AV155,2),0)</f>
        <v>0</v>
      </c>
      <c r="AX155" s="12">
        <f>IF([1]REGRAS!$P$1="SIM",'[1]JAN-REAJUSTE'!AX155,0)</f>
        <v>0</v>
      </c>
      <c r="AY155" s="12">
        <f>IF([1]REGRAS!$R$2="SIM",'[1]JAN-REAJUSTE'!AY155,0)</f>
        <v>0</v>
      </c>
      <c r="AZ155" s="12">
        <f>'[1]JAN-REAJUSTE'!AZ155</f>
        <v>0</v>
      </c>
      <c r="BA155" s="12">
        <f>'[1]JAN-REAJUSTE'!BA155</f>
        <v>0</v>
      </c>
      <c r="BB155" s="12">
        <f>'[1]JAN-REAJUSTE'!BB155</f>
        <v>0</v>
      </c>
      <c r="BC155" s="12">
        <f>'[1]JAN-REAJUSTE'!BC155</f>
        <v>0</v>
      </c>
      <c r="BD155" s="12">
        <f>'[1]JAN-REAJUSTE'!BD155</f>
        <v>0</v>
      </c>
      <c r="BE155" s="12">
        <f>'[1]JAN-REAJUSTE'!BE155</f>
        <v>0</v>
      </c>
      <c r="BF155" s="12">
        <f>'[1]JAN-REAJUSTE'!BF155</f>
        <v>0</v>
      </c>
      <c r="BG155" s="12">
        <f>'[1]JAN-REAJUSTE'!BG155</f>
        <v>0</v>
      </c>
      <c r="BH155" s="12">
        <f>'[1]JAN-REAJUSTE'!BH155</f>
        <v>0</v>
      </c>
      <c r="BI155" s="12">
        <f>IF([1]REGRAS!$R$1="SIM",'[1]JAN-REAJUSTE'!BI155,0)</f>
        <v>0</v>
      </c>
      <c r="BJ155" s="12">
        <f>'[1]JAN-REAJUSTE'!BJ155</f>
        <v>0</v>
      </c>
      <c r="BK155" s="12">
        <f>'[1]JAN-REAJUSTE'!BK155</f>
        <v>0</v>
      </c>
      <c r="BL155" s="12">
        <f>'[1]JAN-REAJUSTE'!BL155</f>
        <v>0</v>
      </c>
      <c r="BM155" s="12">
        <f>'[1]JAN-REAJUSTE'!BM155</f>
        <v>0</v>
      </c>
      <c r="BN155" s="12">
        <f>'[1]JAN-REAJUSTE'!BN155</f>
        <v>0</v>
      </c>
      <c r="BO155" s="12">
        <f>'[1]JAN-REAJUSTE'!BO155</f>
        <v>0</v>
      </c>
      <c r="BP155" s="12">
        <f>'[1]JAN-REAJUSTE'!BP155</f>
        <v>0</v>
      </c>
      <c r="BQ155" s="12">
        <v>0</v>
      </c>
      <c r="BR155" s="12">
        <f t="shared" si="69"/>
        <v>11054.059848568781</v>
      </c>
      <c r="BS155" s="12">
        <f t="shared" si="77"/>
        <v>8340.0698485687808</v>
      </c>
      <c r="BT155" s="12">
        <f t="shared" si="73"/>
        <v>8340.0698485687808</v>
      </c>
      <c r="BU155" s="12">
        <f t="shared" si="74"/>
        <v>7508.1398485687805</v>
      </c>
      <c r="BV155" s="13">
        <f t="shared" si="75"/>
        <v>1051.1395787996294</v>
      </c>
      <c r="BW155" s="13">
        <f t="shared" si="76"/>
        <v>2102.2791575992587</v>
      </c>
      <c r="BX155" s="13">
        <f t="shared" si="70"/>
        <v>10002.920269769151</v>
      </c>
      <c r="BY155" s="14">
        <f t="shared" si="71"/>
        <v>1881.4430741865167</v>
      </c>
    </row>
    <row r="156" spans="1:77" x14ac:dyDescent="0.25">
      <c r="A156" s="9" t="s">
        <v>79</v>
      </c>
      <c r="B156" s="10">
        <v>5290801</v>
      </c>
      <c r="C156" s="10" t="s">
        <v>280</v>
      </c>
      <c r="D156" s="10" t="s">
        <v>81</v>
      </c>
      <c r="E156" s="10" t="s">
        <v>116</v>
      </c>
      <c r="F156" s="10" t="s">
        <v>83</v>
      </c>
      <c r="G156" s="10" t="s">
        <v>117</v>
      </c>
      <c r="H156" s="10" t="s">
        <v>85</v>
      </c>
      <c r="I156" s="10" t="s">
        <v>79</v>
      </c>
      <c r="J156" s="10" t="s">
        <v>87</v>
      </c>
      <c r="K156" s="10" t="s">
        <v>118</v>
      </c>
      <c r="L156" s="10">
        <v>12</v>
      </c>
      <c r="M156" s="10">
        <v>240</v>
      </c>
      <c r="N156" s="10">
        <v>136416</v>
      </c>
      <c r="O156" s="11">
        <v>37239</v>
      </c>
      <c r="P156" s="11">
        <v>26439</v>
      </c>
      <c r="Q156" s="10">
        <v>50013980378</v>
      </c>
      <c r="R156" s="10" t="s">
        <v>89</v>
      </c>
      <c r="S156" s="10">
        <v>22</v>
      </c>
      <c r="T156" s="10" t="s">
        <v>90</v>
      </c>
      <c r="U156" s="10" t="s">
        <v>91</v>
      </c>
      <c r="V156" s="10" t="s">
        <v>92</v>
      </c>
      <c r="W156" s="12">
        <f t="shared" si="53"/>
        <v>1980.780808160742</v>
      </c>
      <c r="X156" s="12">
        <v>240</v>
      </c>
      <c r="Y156" s="12">
        <f>[1]REGRAS!$C$29</f>
        <v>1980.780808160742</v>
      </c>
      <c r="Z156" s="12">
        <v>0</v>
      </c>
      <c r="AA156" s="12">
        <f t="shared" si="60"/>
        <v>0</v>
      </c>
      <c r="AB156" s="12">
        <v>21</v>
      </c>
      <c r="AC156" s="12">
        <f t="shared" si="54"/>
        <v>415.96</v>
      </c>
      <c r="AD156" s="12"/>
      <c r="AE156" s="12">
        <f t="shared" si="61"/>
        <v>0</v>
      </c>
      <c r="AF156" s="12"/>
      <c r="AG156" s="12">
        <f t="shared" si="62"/>
        <v>0</v>
      </c>
      <c r="AH156" s="12">
        <f>[1]REGRAS!$F$2*100</f>
        <v>100</v>
      </c>
      <c r="AI156" s="12">
        <f t="shared" si="63"/>
        <v>1980.78</v>
      </c>
      <c r="AJ156" s="12">
        <v>70</v>
      </c>
      <c r="AK156" s="12">
        <f t="shared" si="64"/>
        <v>1386.55</v>
      </c>
      <c r="AL156" s="12">
        <f>[1]REGRAS!$F$1*100</f>
        <v>40</v>
      </c>
      <c r="AM156" s="12">
        <f t="shared" si="65"/>
        <v>792.31</v>
      </c>
      <c r="AN156" s="12">
        <f>[1]REGRAS!$F$4*100</f>
        <v>100</v>
      </c>
      <c r="AO156" s="12">
        <f t="shared" si="66"/>
        <v>1980.78</v>
      </c>
      <c r="AP156" s="12">
        <v>107</v>
      </c>
      <c r="AQ156" s="12">
        <f t="shared" si="67"/>
        <v>761.23</v>
      </c>
      <c r="AR156" s="12">
        <v>35</v>
      </c>
      <c r="AS156" s="12">
        <f t="shared" si="68"/>
        <v>1867.5</v>
      </c>
      <c r="AT156" s="12">
        <v>0</v>
      </c>
      <c r="AU156" s="12">
        <f t="shared" si="72"/>
        <v>0</v>
      </c>
      <c r="AV156" s="12">
        <v>0</v>
      </c>
      <c r="AW156" s="12">
        <f>IF([1]REGRAS!$P$2="SIM",ROUND(BS156/M156*1.25*AV156,2),0)</f>
        <v>0</v>
      </c>
      <c r="AX156" s="12">
        <f>IF([1]REGRAS!$P$1="SIM",'[1]JAN-REAJUSTE'!AX156,0)</f>
        <v>0</v>
      </c>
      <c r="AY156" s="12">
        <f>IF([1]REGRAS!$R$2="SIM",'[1]JAN-REAJUSTE'!AY156,0)</f>
        <v>0</v>
      </c>
      <c r="AZ156" s="12">
        <f>'[1]JAN-REAJUSTE'!AZ156</f>
        <v>0</v>
      </c>
      <c r="BA156" s="12">
        <f>'[1]JAN-REAJUSTE'!BA156</f>
        <v>0</v>
      </c>
      <c r="BB156" s="12">
        <f>'[1]JAN-REAJUSTE'!BB156</f>
        <v>0</v>
      </c>
      <c r="BC156" s="12">
        <f>'[1]JAN-REAJUSTE'!BC156</f>
        <v>0</v>
      </c>
      <c r="BD156" s="12">
        <f>'[1]JAN-REAJUSTE'!BD156</f>
        <v>0</v>
      </c>
      <c r="BE156" s="12">
        <f>'[1]JAN-REAJUSTE'!BE156</f>
        <v>0</v>
      </c>
      <c r="BF156" s="12">
        <f>'[1]JAN-REAJUSTE'!BF156</f>
        <v>0</v>
      </c>
      <c r="BG156" s="12">
        <f>'[1]JAN-REAJUSTE'!BG156</f>
        <v>0</v>
      </c>
      <c r="BH156" s="12">
        <f>'[1]JAN-REAJUSTE'!BH156</f>
        <v>0</v>
      </c>
      <c r="BI156" s="12">
        <f>IF([1]REGRAS!$R$1="SIM",'[1]JAN-REAJUSTE'!BI156,0)</f>
        <v>0</v>
      </c>
      <c r="BJ156" s="12">
        <f>'[1]JAN-REAJUSTE'!BJ156</f>
        <v>0</v>
      </c>
      <c r="BK156" s="12">
        <f>'[1]JAN-REAJUSTE'!BK156</f>
        <v>0</v>
      </c>
      <c r="BL156" s="12">
        <f>'[1]JAN-REAJUSTE'!BL156</f>
        <v>0</v>
      </c>
      <c r="BM156" s="12">
        <f>'[1]JAN-REAJUSTE'!BM156</f>
        <v>0</v>
      </c>
      <c r="BN156" s="12">
        <f>'[1]JAN-REAJUSTE'!BN156</f>
        <v>0</v>
      </c>
      <c r="BO156" s="12">
        <f>'[1]JAN-REAJUSTE'!BO156</f>
        <v>0</v>
      </c>
      <c r="BP156" s="12">
        <f>'[1]JAN-REAJUSTE'!BP156</f>
        <v>0</v>
      </c>
      <c r="BQ156" s="12">
        <v>0</v>
      </c>
      <c r="BR156" s="12">
        <f t="shared" si="69"/>
        <v>11165.890808160742</v>
      </c>
      <c r="BS156" s="12">
        <f t="shared" si="77"/>
        <v>8537.1608081607428</v>
      </c>
      <c r="BT156" s="12">
        <f t="shared" si="73"/>
        <v>8537.1608081607428</v>
      </c>
      <c r="BU156" s="12">
        <f t="shared" si="74"/>
        <v>7744.8508081607424</v>
      </c>
      <c r="BV156" s="13">
        <f t="shared" si="75"/>
        <v>1084.279113142504</v>
      </c>
      <c r="BW156" s="13">
        <f t="shared" si="76"/>
        <v>2168.558226285008</v>
      </c>
      <c r="BX156" s="13">
        <f t="shared" si="70"/>
        <v>10081.611695018239</v>
      </c>
      <c r="BY156" s="14">
        <f t="shared" si="71"/>
        <v>1903.0832161300159</v>
      </c>
    </row>
    <row r="157" spans="1:77" x14ac:dyDescent="0.25">
      <c r="A157" s="9" t="s">
        <v>79</v>
      </c>
      <c r="B157" s="10">
        <v>5382201</v>
      </c>
      <c r="C157" s="10" t="s">
        <v>281</v>
      </c>
      <c r="D157" s="10" t="s">
        <v>81</v>
      </c>
      <c r="E157" s="10" t="s">
        <v>116</v>
      </c>
      <c r="F157" s="10" t="s">
        <v>83</v>
      </c>
      <c r="G157" s="10" t="s">
        <v>117</v>
      </c>
      <c r="H157" s="10" t="s">
        <v>85</v>
      </c>
      <c r="I157" s="10" t="s">
        <v>79</v>
      </c>
      <c r="J157" s="10" t="s">
        <v>87</v>
      </c>
      <c r="K157" s="10" t="s">
        <v>121</v>
      </c>
      <c r="L157" s="10">
        <v>12</v>
      </c>
      <c r="M157" s="10">
        <v>240</v>
      </c>
      <c r="N157" s="10">
        <v>136416</v>
      </c>
      <c r="O157" s="11">
        <v>37431</v>
      </c>
      <c r="P157" s="11">
        <v>23733</v>
      </c>
      <c r="Q157" s="10">
        <v>42238730320</v>
      </c>
      <c r="R157" s="10" t="s">
        <v>89</v>
      </c>
      <c r="S157" s="10">
        <v>22</v>
      </c>
      <c r="T157" s="10" t="s">
        <v>97</v>
      </c>
      <c r="U157" s="10" t="s">
        <v>128</v>
      </c>
      <c r="V157" s="10" t="s">
        <v>92</v>
      </c>
      <c r="W157" s="12">
        <f t="shared" si="53"/>
        <v>1980.780808160742</v>
      </c>
      <c r="X157" s="12">
        <v>240</v>
      </c>
      <c r="Y157" s="12">
        <f>[1]REGRAS!$C$29</f>
        <v>1980.780808160742</v>
      </c>
      <c r="Z157" s="12">
        <v>15</v>
      </c>
      <c r="AA157" s="12">
        <f t="shared" si="60"/>
        <v>297.12</v>
      </c>
      <c r="AB157" s="12">
        <v>20</v>
      </c>
      <c r="AC157" s="12">
        <f t="shared" si="54"/>
        <v>396.16</v>
      </c>
      <c r="AD157" s="12"/>
      <c r="AE157" s="12">
        <f t="shared" si="61"/>
        <v>0</v>
      </c>
      <c r="AF157" s="12"/>
      <c r="AG157" s="12">
        <f t="shared" si="62"/>
        <v>0</v>
      </c>
      <c r="AH157" s="12">
        <f>[1]REGRAS!$F$2*100</f>
        <v>100</v>
      </c>
      <c r="AI157" s="12">
        <f t="shared" si="63"/>
        <v>1980.78</v>
      </c>
      <c r="AJ157" s="12">
        <v>30</v>
      </c>
      <c r="AK157" s="12">
        <f t="shared" si="64"/>
        <v>594.23</v>
      </c>
      <c r="AL157" s="12">
        <f>[1]REGRAS!$F$1*100</f>
        <v>40</v>
      </c>
      <c r="AM157" s="12">
        <f t="shared" si="65"/>
        <v>792.31</v>
      </c>
      <c r="AN157" s="12">
        <f>[1]REGRAS!$F$4*100</f>
        <v>100</v>
      </c>
      <c r="AO157" s="12">
        <f t="shared" si="66"/>
        <v>1980.78</v>
      </c>
      <c r="AP157" s="12">
        <v>39</v>
      </c>
      <c r="AQ157" s="12">
        <f t="shared" si="67"/>
        <v>260.72000000000003</v>
      </c>
      <c r="AR157" s="12">
        <v>0</v>
      </c>
      <c r="AS157" s="12">
        <f t="shared" si="68"/>
        <v>0</v>
      </c>
      <c r="AT157" s="12">
        <v>0</v>
      </c>
      <c r="AU157" s="12">
        <f t="shared" si="72"/>
        <v>0</v>
      </c>
      <c r="AV157" s="12">
        <v>0</v>
      </c>
      <c r="AW157" s="12">
        <f>IF([1]REGRAS!$P$2="SIM",ROUND(BS157/M157*1.25*AV157,2),0)</f>
        <v>0</v>
      </c>
      <c r="AX157" s="12">
        <f>IF([1]REGRAS!$P$1="SIM",'[1]JAN-REAJUSTE'!AX157,0)</f>
        <v>0</v>
      </c>
      <c r="AY157" s="12">
        <f>IF([1]REGRAS!$R$2="SIM",'[1]JAN-REAJUSTE'!AY157,0)</f>
        <v>0</v>
      </c>
      <c r="AZ157" s="12">
        <f>'[1]JAN-REAJUSTE'!AZ157</f>
        <v>0</v>
      </c>
      <c r="BA157" s="12">
        <f>'[1]JAN-REAJUSTE'!BA157</f>
        <v>0</v>
      </c>
      <c r="BB157" s="12">
        <f>'[1]JAN-REAJUSTE'!BB157</f>
        <v>0</v>
      </c>
      <c r="BC157" s="12">
        <f>'[1]JAN-REAJUSTE'!BC157</f>
        <v>0</v>
      </c>
      <c r="BD157" s="12">
        <f>'[1]JAN-REAJUSTE'!BD157</f>
        <v>0</v>
      </c>
      <c r="BE157" s="12">
        <f>'[1]JAN-REAJUSTE'!BE157</f>
        <v>0</v>
      </c>
      <c r="BF157" s="12">
        <f>'[1]JAN-REAJUSTE'!BF157</f>
        <v>0</v>
      </c>
      <c r="BG157" s="12">
        <f>'[1]JAN-REAJUSTE'!BG157</f>
        <v>0</v>
      </c>
      <c r="BH157" s="12">
        <f>'[1]JAN-REAJUSTE'!BH157</f>
        <v>0</v>
      </c>
      <c r="BI157" s="12">
        <f>IF([1]REGRAS!$R$1="SIM",'[1]JAN-REAJUSTE'!BI157,0)</f>
        <v>0</v>
      </c>
      <c r="BJ157" s="12">
        <f>'[1]JAN-REAJUSTE'!BJ157</f>
        <v>0</v>
      </c>
      <c r="BK157" s="12">
        <f>'[1]JAN-REAJUSTE'!BK157</f>
        <v>0</v>
      </c>
      <c r="BL157" s="12">
        <f>'[1]JAN-REAJUSTE'!BL157</f>
        <v>0</v>
      </c>
      <c r="BM157" s="12">
        <f>'[1]JAN-REAJUSTE'!BM157</f>
        <v>0</v>
      </c>
      <c r="BN157" s="12">
        <f>'[1]JAN-REAJUSTE'!BN157</f>
        <v>0</v>
      </c>
      <c r="BO157" s="12">
        <f>'[1]JAN-REAJUSTE'!BO157</f>
        <v>0</v>
      </c>
      <c r="BP157" s="12">
        <f>'[1]JAN-REAJUSTE'!BP157</f>
        <v>0</v>
      </c>
      <c r="BQ157" s="12">
        <v>0</v>
      </c>
      <c r="BR157" s="12">
        <f t="shared" si="69"/>
        <v>8282.8808081607422</v>
      </c>
      <c r="BS157" s="12">
        <f t="shared" si="77"/>
        <v>8022.1608081607428</v>
      </c>
      <c r="BT157" s="12">
        <f t="shared" si="73"/>
        <v>8022.1608081607428</v>
      </c>
      <c r="BU157" s="12">
        <f t="shared" si="74"/>
        <v>7229.8508081607424</v>
      </c>
      <c r="BV157" s="13">
        <f t="shared" si="75"/>
        <v>1012.179113142504</v>
      </c>
      <c r="BW157" s="13">
        <f t="shared" si="76"/>
        <v>2024.358226285008</v>
      </c>
      <c r="BX157" s="13">
        <f t="shared" si="70"/>
        <v>7270.7016950182378</v>
      </c>
      <c r="BY157" s="14">
        <f t="shared" si="71"/>
        <v>1130.0829661300154</v>
      </c>
    </row>
    <row r="158" spans="1:77" x14ac:dyDescent="0.25">
      <c r="A158" s="9" t="s">
        <v>79</v>
      </c>
      <c r="B158" s="10">
        <v>5382301</v>
      </c>
      <c r="C158" s="10" t="s">
        <v>282</v>
      </c>
      <c r="D158" s="10" t="s">
        <v>81</v>
      </c>
      <c r="E158" s="10" t="s">
        <v>116</v>
      </c>
      <c r="F158" s="10" t="s">
        <v>83</v>
      </c>
      <c r="G158" s="10" t="s">
        <v>117</v>
      </c>
      <c r="H158" s="10" t="s">
        <v>85</v>
      </c>
      <c r="I158" s="10" t="s">
        <v>79</v>
      </c>
      <c r="J158" s="10" t="s">
        <v>87</v>
      </c>
      <c r="K158" s="10" t="s">
        <v>152</v>
      </c>
      <c r="L158" s="10">
        <v>2</v>
      </c>
      <c r="M158" s="10">
        <v>240</v>
      </c>
      <c r="N158" s="10">
        <v>111907</v>
      </c>
      <c r="O158" s="11">
        <v>37431</v>
      </c>
      <c r="P158" s="11">
        <v>28129</v>
      </c>
      <c r="Q158" s="10">
        <v>73824844320</v>
      </c>
      <c r="R158" s="10" t="s">
        <v>89</v>
      </c>
      <c r="S158" s="10">
        <v>22</v>
      </c>
      <c r="T158" s="10" t="s">
        <v>90</v>
      </c>
      <c r="U158" s="10" t="s">
        <v>91</v>
      </c>
      <c r="V158" s="10" t="s">
        <v>92</v>
      </c>
      <c r="W158" s="12">
        <f t="shared" si="53"/>
        <v>1578.5035921600002</v>
      </c>
      <c r="X158" s="12">
        <v>240</v>
      </c>
      <c r="Y158" s="12">
        <f>[1]REGRAS!$B$25</f>
        <v>1578.5035921600002</v>
      </c>
      <c r="Z158" s="12">
        <v>0</v>
      </c>
      <c r="AA158" s="12">
        <f t="shared" si="60"/>
        <v>0</v>
      </c>
      <c r="AB158" s="12">
        <v>16</v>
      </c>
      <c r="AC158" s="12">
        <f t="shared" si="54"/>
        <v>252.56</v>
      </c>
      <c r="AD158" s="12"/>
      <c r="AE158" s="12">
        <f t="shared" si="61"/>
        <v>0</v>
      </c>
      <c r="AF158" s="12"/>
      <c r="AG158" s="12">
        <f t="shared" si="62"/>
        <v>0</v>
      </c>
      <c r="AH158" s="12">
        <f>[1]REGRAS!$F$2*100</f>
        <v>100</v>
      </c>
      <c r="AI158" s="12">
        <f t="shared" si="63"/>
        <v>1578.5</v>
      </c>
      <c r="AJ158" s="12">
        <v>25</v>
      </c>
      <c r="AK158" s="12">
        <f t="shared" si="64"/>
        <v>394.63</v>
      </c>
      <c r="AL158" s="12">
        <f>[1]REGRAS!$F$1*100</f>
        <v>40</v>
      </c>
      <c r="AM158" s="12">
        <f t="shared" si="65"/>
        <v>631.4</v>
      </c>
      <c r="AN158" s="12">
        <f>[1]REGRAS!$F$4*100</f>
        <v>100</v>
      </c>
      <c r="AO158" s="12">
        <f t="shared" si="66"/>
        <v>1578.5</v>
      </c>
      <c r="AP158" s="12">
        <v>2</v>
      </c>
      <c r="AQ158" s="12">
        <f t="shared" si="67"/>
        <v>10.02</v>
      </c>
      <c r="AR158" s="12">
        <v>0</v>
      </c>
      <c r="AS158" s="12">
        <f t="shared" si="68"/>
        <v>0</v>
      </c>
      <c r="AT158" s="12">
        <v>0</v>
      </c>
      <c r="AU158" s="12">
        <f t="shared" si="72"/>
        <v>0</v>
      </c>
      <c r="AV158" s="12">
        <v>0</v>
      </c>
      <c r="AW158" s="12">
        <f>IF([1]REGRAS!$P$2="SIM",ROUND(BS158/M158*1.25*AV158,2),0)</f>
        <v>0</v>
      </c>
      <c r="AX158" s="12">
        <f>IF([1]REGRAS!$P$1="SIM",'[1]JAN-REAJUSTE'!AX158,0)</f>
        <v>0</v>
      </c>
      <c r="AY158" s="12">
        <f>IF([1]REGRAS!$R$2="SIM",'[1]JAN-REAJUSTE'!AY158,0)</f>
        <v>0</v>
      </c>
      <c r="AZ158" s="12">
        <f>'[1]JAN-REAJUSTE'!AZ158</f>
        <v>0</v>
      </c>
      <c r="BA158" s="12">
        <f>'[1]JAN-REAJUSTE'!BA158</f>
        <v>0</v>
      </c>
      <c r="BB158" s="12">
        <f>'[1]JAN-REAJUSTE'!BB158</f>
        <v>0</v>
      </c>
      <c r="BC158" s="12">
        <f>'[1]JAN-REAJUSTE'!BC158</f>
        <v>0</v>
      </c>
      <c r="BD158" s="12">
        <f>'[1]JAN-REAJUSTE'!BD158</f>
        <v>0</v>
      </c>
      <c r="BE158" s="12">
        <f>'[1]JAN-REAJUSTE'!BE158</f>
        <v>0</v>
      </c>
      <c r="BF158" s="12">
        <f>'[1]JAN-REAJUSTE'!BF158</f>
        <v>0</v>
      </c>
      <c r="BG158" s="12">
        <f>'[1]JAN-REAJUSTE'!BG158</f>
        <v>0</v>
      </c>
      <c r="BH158" s="12">
        <f>'[1]JAN-REAJUSTE'!BH158</f>
        <v>0</v>
      </c>
      <c r="BI158" s="12">
        <f>IF([1]REGRAS!$R$1="SIM",'[1]JAN-REAJUSTE'!BI158,0)</f>
        <v>0</v>
      </c>
      <c r="BJ158" s="12">
        <f>'[1]JAN-REAJUSTE'!BJ158</f>
        <v>0</v>
      </c>
      <c r="BK158" s="12">
        <f>'[1]JAN-REAJUSTE'!BK158</f>
        <v>0</v>
      </c>
      <c r="BL158" s="12">
        <f>'[1]JAN-REAJUSTE'!BL158</f>
        <v>0</v>
      </c>
      <c r="BM158" s="12">
        <f>'[1]JAN-REAJUSTE'!BM158</f>
        <v>0</v>
      </c>
      <c r="BN158" s="12">
        <f>'[1]JAN-REAJUSTE'!BN158</f>
        <v>0</v>
      </c>
      <c r="BO158" s="12">
        <f>'[1]JAN-REAJUSTE'!BO158</f>
        <v>0</v>
      </c>
      <c r="BP158" s="12">
        <f>'[1]JAN-REAJUSTE'!BP158</f>
        <v>0</v>
      </c>
      <c r="BQ158" s="12">
        <v>0</v>
      </c>
      <c r="BR158" s="12">
        <f t="shared" si="69"/>
        <v>6024.1135921600007</v>
      </c>
      <c r="BS158" s="12">
        <f t="shared" si="77"/>
        <v>6014.0935921600003</v>
      </c>
      <c r="BT158" s="12">
        <f t="shared" si="73"/>
        <v>6014.0935921600003</v>
      </c>
      <c r="BU158" s="12">
        <f t="shared" si="74"/>
        <v>5382.6935921600007</v>
      </c>
      <c r="BV158" s="13">
        <f t="shared" si="75"/>
        <v>753.57710290240016</v>
      </c>
      <c r="BW158" s="13">
        <f t="shared" si="76"/>
        <v>1507.1542058048003</v>
      </c>
      <c r="BX158" s="13">
        <f t="shared" si="70"/>
        <v>5270.5364892576008</v>
      </c>
      <c r="BY158" s="14">
        <f t="shared" si="71"/>
        <v>580.03753454584023</v>
      </c>
    </row>
    <row r="159" spans="1:77" x14ac:dyDescent="0.25">
      <c r="A159" s="9" t="s">
        <v>79</v>
      </c>
      <c r="B159" s="10">
        <v>5382401</v>
      </c>
      <c r="C159" s="10" t="s">
        <v>283</v>
      </c>
      <c r="D159" s="10" t="s">
        <v>81</v>
      </c>
      <c r="E159" s="10" t="s">
        <v>116</v>
      </c>
      <c r="F159" s="10" t="s">
        <v>83</v>
      </c>
      <c r="G159" s="10" t="s">
        <v>117</v>
      </c>
      <c r="H159" s="10" t="s">
        <v>85</v>
      </c>
      <c r="I159" s="10" t="s">
        <v>79</v>
      </c>
      <c r="J159" s="10" t="s">
        <v>87</v>
      </c>
      <c r="K159" s="10" t="s">
        <v>121</v>
      </c>
      <c r="L159" s="10">
        <v>12</v>
      </c>
      <c r="M159" s="10">
        <v>240</v>
      </c>
      <c r="N159" s="10">
        <v>136416</v>
      </c>
      <c r="O159" s="11">
        <v>37431</v>
      </c>
      <c r="P159" s="11">
        <v>22311</v>
      </c>
      <c r="Q159" s="10">
        <v>16147987372</v>
      </c>
      <c r="R159" s="10" t="s">
        <v>89</v>
      </c>
      <c r="S159" s="10">
        <v>22</v>
      </c>
      <c r="T159" s="10" t="s">
        <v>97</v>
      </c>
      <c r="U159" s="10" t="s">
        <v>128</v>
      </c>
      <c r="V159" s="10" t="s">
        <v>92</v>
      </c>
      <c r="W159" s="12">
        <f t="shared" si="53"/>
        <v>1980.780808160742</v>
      </c>
      <c r="X159" s="12">
        <v>240</v>
      </c>
      <c r="Y159" s="12">
        <f>[1]REGRAS!$C$29</f>
        <v>1980.780808160742</v>
      </c>
      <c r="Z159" s="12">
        <v>15</v>
      </c>
      <c r="AA159" s="12">
        <f t="shared" si="60"/>
        <v>297.12</v>
      </c>
      <c r="AB159" s="12">
        <v>20</v>
      </c>
      <c r="AC159" s="12">
        <f t="shared" si="54"/>
        <v>396.16</v>
      </c>
      <c r="AD159" s="12"/>
      <c r="AE159" s="12">
        <f t="shared" si="61"/>
        <v>0</v>
      </c>
      <c r="AF159" s="12"/>
      <c r="AG159" s="12">
        <f t="shared" si="62"/>
        <v>0</v>
      </c>
      <c r="AH159" s="12">
        <f>[1]REGRAS!$F$2*100</f>
        <v>100</v>
      </c>
      <c r="AI159" s="12">
        <f t="shared" si="63"/>
        <v>1980.78</v>
      </c>
      <c r="AJ159" s="12">
        <v>30</v>
      </c>
      <c r="AK159" s="12">
        <f t="shared" si="64"/>
        <v>594.23</v>
      </c>
      <c r="AL159" s="12">
        <f>[1]REGRAS!$F$1*100</f>
        <v>40</v>
      </c>
      <c r="AM159" s="12">
        <f t="shared" si="65"/>
        <v>792.31</v>
      </c>
      <c r="AN159" s="12">
        <f>[1]REGRAS!$F$4*100</f>
        <v>100</v>
      </c>
      <c r="AO159" s="12">
        <f t="shared" si="66"/>
        <v>1980.78</v>
      </c>
      <c r="AP159" s="12">
        <v>5</v>
      </c>
      <c r="AQ159" s="12">
        <f t="shared" si="67"/>
        <v>33.43</v>
      </c>
      <c r="AR159" s="12">
        <v>0</v>
      </c>
      <c r="AS159" s="12">
        <f t="shared" si="68"/>
        <v>0</v>
      </c>
      <c r="AT159" s="12">
        <v>0</v>
      </c>
      <c r="AU159" s="12">
        <f t="shared" si="72"/>
        <v>0</v>
      </c>
      <c r="AV159" s="12">
        <v>0</v>
      </c>
      <c r="AW159" s="12">
        <f>IF([1]REGRAS!$P$2="SIM",ROUND(BS159/M159*1.25*AV159,2),0)</f>
        <v>0</v>
      </c>
      <c r="AX159" s="12">
        <f>IF([1]REGRAS!$P$1="SIM",'[1]JAN-REAJUSTE'!AX159,0)</f>
        <v>0</v>
      </c>
      <c r="AY159" s="12">
        <f>IF([1]REGRAS!$R$2="SIM",'[1]JAN-REAJUSTE'!AY159,0)</f>
        <v>0</v>
      </c>
      <c r="AZ159" s="12">
        <f>'[1]JAN-REAJUSTE'!AZ159</f>
        <v>0</v>
      </c>
      <c r="BA159" s="12">
        <f>'[1]JAN-REAJUSTE'!BA159</f>
        <v>0</v>
      </c>
      <c r="BB159" s="12">
        <f>'[1]JAN-REAJUSTE'!BB159</f>
        <v>0</v>
      </c>
      <c r="BC159" s="12">
        <f>'[1]JAN-REAJUSTE'!BC159</f>
        <v>0</v>
      </c>
      <c r="BD159" s="12">
        <f>'[1]JAN-REAJUSTE'!BD159</f>
        <v>0</v>
      </c>
      <c r="BE159" s="12">
        <f>'[1]JAN-REAJUSTE'!BE159</f>
        <v>0</v>
      </c>
      <c r="BF159" s="12">
        <f>'[1]JAN-REAJUSTE'!BF159</f>
        <v>0</v>
      </c>
      <c r="BG159" s="12">
        <f>'[1]JAN-REAJUSTE'!BG159</f>
        <v>0</v>
      </c>
      <c r="BH159" s="12">
        <f>'[1]JAN-REAJUSTE'!BH159</f>
        <v>0</v>
      </c>
      <c r="BI159" s="12">
        <f>IF([1]REGRAS!$R$1="SIM",'[1]JAN-REAJUSTE'!BI159,0)</f>
        <v>22.088951999999999</v>
      </c>
      <c r="BJ159" s="12">
        <f>'[1]JAN-REAJUSTE'!BJ159</f>
        <v>0</v>
      </c>
      <c r="BK159" s="12">
        <f>'[1]JAN-REAJUSTE'!BK159</f>
        <v>0</v>
      </c>
      <c r="BL159" s="12">
        <f>'[1]JAN-REAJUSTE'!BL159</f>
        <v>0</v>
      </c>
      <c r="BM159" s="12">
        <f>'[1]JAN-REAJUSTE'!BM159</f>
        <v>0</v>
      </c>
      <c r="BN159" s="12">
        <f>'[1]JAN-REAJUSTE'!BN159</f>
        <v>0</v>
      </c>
      <c r="BO159" s="12">
        <f>'[1]JAN-REAJUSTE'!BO159</f>
        <v>0</v>
      </c>
      <c r="BP159" s="12">
        <f>'[1]JAN-REAJUSTE'!BP159</f>
        <v>0</v>
      </c>
      <c r="BQ159" s="12">
        <f>BV159</f>
        <v>1015.2715664225041</v>
      </c>
      <c r="BR159" s="12">
        <f t="shared" si="69"/>
        <v>9092.9513265832466</v>
      </c>
      <c r="BS159" s="12">
        <f t="shared" si="77"/>
        <v>8022.1608081607428</v>
      </c>
      <c r="BT159" s="12">
        <f t="shared" si="73"/>
        <v>8022.1608081607428</v>
      </c>
      <c r="BU159" s="12">
        <f t="shared" si="74"/>
        <v>7251.9397601607425</v>
      </c>
      <c r="BV159" s="13">
        <f t="shared" si="75"/>
        <v>1015.2715664225041</v>
      </c>
      <c r="BW159" s="13">
        <f t="shared" si="76"/>
        <v>2030.5431328450081</v>
      </c>
      <c r="BX159" s="13">
        <f t="shared" si="70"/>
        <v>8077.6797601607423</v>
      </c>
      <c r="BY159" s="14">
        <f t="shared" si="71"/>
        <v>1352.0019340442041</v>
      </c>
    </row>
    <row r="160" spans="1:77" x14ac:dyDescent="0.25">
      <c r="A160" s="9" t="s">
        <v>79</v>
      </c>
      <c r="B160" s="10">
        <v>5382501</v>
      </c>
      <c r="C160" s="10" t="s">
        <v>284</v>
      </c>
      <c r="D160" s="10" t="s">
        <v>81</v>
      </c>
      <c r="E160" s="10" t="s">
        <v>116</v>
      </c>
      <c r="F160" s="10" t="s">
        <v>83</v>
      </c>
      <c r="G160" s="10" t="s">
        <v>117</v>
      </c>
      <c r="H160" s="10" t="s">
        <v>85</v>
      </c>
      <c r="I160" s="10" t="s">
        <v>79</v>
      </c>
      <c r="J160" s="10" t="s">
        <v>87</v>
      </c>
      <c r="K160" s="10" t="s">
        <v>121</v>
      </c>
      <c r="L160" s="10">
        <v>11</v>
      </c>
      <c r="M160" s="10">
        <v>240</v>
      </c>
      <c r="N160" s="10">
        <v>133738</v>
      </c>
      <c r="O160" s="11">
        <v>37431</v>
      </c>
      <c r="P160" s="11">
        <v>27447</v>
      </c>
      <c r="Q160" s="10">
        <v>70345392353</v>
      </c>
      <c r="R160" s="10" t="s">
        <v>89</v>
      </c>
      <c r="S160" s="10">
        <v>22</v>
      </c>
      <c r="T160" s="10" t="s">
        <v>90</v>
      </c>
      <c r="U160" s="10" t="s">
        <v>91</v>
      </c>
      <c r="V160" s="10" t="s">
        <v>92</v>
      </c>
      <c r="W160" s="12">
        <f t="shared" si="53"/>
        <v>1941.9419687850411</v>
      </c>
      <c r="X160" s="12">
        <v>240</v>
      </c>
      <c r="Y160" s="12">
        <f>[1]REGRAS!$C$28</f>
        <v>1941.9419687850411</v>
      </c>
      <c r="Z160" s="12">
        <v>10</v>
      </c>
      <c r="AA160" s="12">
        <f t="shared" si="60"/>
        <v>194.19</v>
      </c>
      <c r="AB160" s="12">
        <v>20</v>
      </c>
      <c r="AC160" s="12">
        <f t="shared" si="54"/>
        <v>388.39</v>
      </c>
      <c r="AD160" s="12"/>
      <c r="AE160" s="12">
        <f t="shared" si="61"/>
        <v>0</v>
      </c>
      <c r="AF160" s="12"/>
      <c r="AG160" s="12">
        <f t="shared" si="62"/>
        <v>0</v>
      </c>
      <c r="AH160" s="12">
        <f>[1]REGRAS!$F$2*100</f>
        <v>100</v>
      </c>
      <c r="AI160" s="12">
        <f t="shared" si="63"/>
        <v>1941.94</v>
      </c>
      <c r="AJ160" s="12">
        <v>25</v>
      </c>
      <c r="AK160" s="12">
        <f t="shared" si="64"/>
        <v>485.49</v>
      </c>
      <c r="AL160" s="12">
        <f>[1]REGRAS!$F$1*100</f>
        <v>40</v>
      </c>
      <c r="AM160" s="12">
        <f t="shared" si="65"/>
        <v>776.78</v>
      </c>
      <c r="AN160" s="12">
        <f>[1]REGRAS!$F$4*100</f>
        <v>100</v>
      </c>
      <c r="AO160" s="12">
        <f t="shared" si="66"/>
        <v>1941.94</v>
      </c>
      <c r="AP160" s="12">
        <v>30</v>
      </c>
      <c r="AQ160" s="12">
        <f t="shared" si="67"/>
        <v>191.77</v>
      </c>
      <c r="AR160" s="12">
        <v>0</v>
      </c>
      <c r="AS160" s="12">
        <f t="shared" si="68"/>
        <v>0</v>
      </c>
      <c r="AT160" s="12">
        <v>0</v>
      </c>
      <c r="AU160" s="12">
        <f t="shared" si="72"/>
        <v>0</v>
      </c>
      <c r="AV160" s="12">
        <v>0</v>
      </c>
      <c r="AW160" s="12">
        <f>IF([1]REGRAS!$P$2="SIM",ROUND(BS160/M160*1.25*AV160,2),0)</f>
        <v>0</v>
      </c>
      <c r="AX160" s="12">
        <f>IF([1]REGRAS!$P$1="SIM",'[1]JAN-REAJUSTE'!AX160,0)</f>
        <v>0</v>
      </c>
      <c r="AY160" s="12">
        <f>IF([1]REGRAS!$R$2="SIM",'[1]JAN-REAJUSTE'!AY160,0)</f>
        <v>0</v>
      </c>
      <c r="AZ160" s="12">
        <f>'[1]JAN-REAJUSTE'!AZ160</f>
        <v>0</v>
      </c>
      <c r="BA160" s="12">
        <f>'[1]JAN-REAJUSTE'!BA160</f>
        <v>0</v>
      </c>
      <c r="BB160" s="12">
        <f>'[1]JAN-REAJUSTE'!BB160</f>
        <v>0</v>
      </c>
      <c r="BC160" s="12">
        <f>'[1]JAN-REAJUSTE'!BC160</f>
        <v>0</v>
      </c>
      <c r="BD160" s="12">
        <f>'[1]JAN-REAJUSTE'!BD160</f>
        <v>0</v>
      </c>
      <c r="BE160" s="12">
        <f>'[1]JAN-REAJUSTE'!BE160</f>
        <v>0</v>
      </c>
      <c r="BF160" s="12">
        <f>'[1]JAN-REAJUSTE'!BF160</f>
        <v>0</v>
      </c>
      <c r="BG160" s="12">
        <f>'[1]JAN-REAJUSTE'!BG160</f>
        <v>0</v>
      </c>
      <c r="BH160" s="12">
        <f>'[1]JAN-REAJUSTE'!BH160</f>
        <v>0</v>
      </c>
      <c r="BI160" s="12">
        <f>IF([1]REGRAS!$R$1="SIM",'[1]JAN-REAJUSTE'!BI160,0)</f>
        <v>22.088951999999999</v>
      </c>
      <c r="BJ160" s="12">
        <f>'[1]JAN-REAJUSTE'!BJ160</f>
        <v>0</v>
      </c>
      <c r="BK160" s="12">
        <f>'[1]JAN-REAJUSTE'!BK160</f>
        <v>0</v>
      </c>
      <c r="BL160" s="12">
        <f>'[1]JAN-REAJUSTE'!BL160</f>
        <v>0</v>
      </c>
      <c r="BM160" s="12">
        <f>'[1]JAN-REAJUSTE'!BM160</f>
        <v>0</v>
      </c>
      <c r="BN160" s="12">
        <f>'[1]JAN-REAJUSTE'!BN160</f>
        <v>0</v>
      </c>
      <c r="BO160" s="12">
        <f>'[1]JAN-REAJUSTE'!BO160</f>
        <v>0</v>
      </c>
      <c r="BP160" s="12">
        <f>'[1]JAN-REAJUSTE'!BP160</f>
        <v>0</v>
      </c>
      <c r="BQ160" s="12">
        <v>0</v>
      </c>
      <c r="BR160" s="12">
        <f t="shared" si="69"/>
        <v>7884.5309207850414</v>
      </c>
      <c r="BS160" s="12">
        <f t="shared" si="77"/>
        <v>7670.6719687850409</v>
      </c>
      <c r="BT160" s="12">
        <f t="shared" si="73"/>
        <v>7670.6719687850409</v>
      </c>
      <c r="BU160" s="12">
        <f t="shared" si="74"/>
        <v>6915.9809207850412</v>
      </c>
      <c r="BV160" s="13">
        <f t="shared" si="75"/>
        <v>968.23732890990584</v>
      </c>
      <c r="BW160" s="13">
        <f t="shared" si="76"/>
        <v>1936.4746578198117</v>
      </c>
      <c r="BX160" s="13">
        <f t="shared" si="70"/>
        <v>6916.2935918751355</v>
      </c>
      <c r="BY160" s="14">
        <f t="shared" si="71"/>
        <v>1032.6207377656624</v>
      </c>
    </row>
    <row r="161" spans="1:77" x14ac:dyDescent="0.25">
      <c r="A161" s="9" t="s">
        <v>79</v>
      </c>
      <c r="B161" s="10">
        <v>5382601</v>
      </c>
      <c r="C161" s="10" t="s">
        <v>285</v>
      </c>
      <c r="D161" s="10" t="s">
        <v>81</v>
      </c>
      <c r="E161" s="10" t="s">
        <v>116</v>
      </c>
      <c r="F161" s="10" t="s">
        <v>83</v>
      </c>
      <c r="G161" s="10" t="s">
        <v>117</v>
      </c>
      <c r="H161" s="10" t="s">
        <v>85</v>
      </c>
      <c r="I161" s="10" t="s">
        <v>79</v>
      </c>
      <c r="J161" s="10" t="s">
        <v>87</v>
      </c>
      <c r="K161" s="10" t="s">
        <v>121</v>
      </c>
      <c r="L161" s="10">
        <v>9</v>
      </c>
      <c r="M161" s="10">
        <v>240</v>
      </c>
      <c r="N161" s="10">
        <v>128542</v>
      </c>
      <c r="O161" s="11">
        <v>37431</v>
      </c>
      <c r="P161" s="11">
        <v>29610</v>
      </c>
      <c r="Q161" s="10">
        <v>64008410325</v>
      </c>
      <c r="R161" s="10" t="s">
        <v>89</v>
      </c>
      <c r="S161" s="10">
        <v>22</v>
      </c>
      <c r="T161" s="10" t="s">
        <v>90</v>
      </c>
      <c r="U161" s="10" t="s">
        <v>91</v>
      </c>
      <c r="V161" s="10" t="s">
        <v>92</v>
      </c>
      <c r="W161" s="12">
        <f t="shared" si="53"/>
        <v>1866.5339953720118</v>
      </c>
      <c r="X161" s="12">
        <v>240</v>
      </c>
      <c r="Y161" s="12">
        <f>[1]REGRAS!$C$26</f>
        <v>1866.5339953720118</v>
      </c>
      <c r="Z161" s="12">
        <v>10</v>
      </c>
      <c r="AA161" s="12">
        <f t="shared" si="60"/>
        <v>186.65</v>
      </c>
      <c r="AB161" s="12">
        <v>20</v>
      </c>
      <c r="AC161" s="12">
        <f t="shared" si="54"/>
        <v>373.31</v>
      </c>
      <c r="AD161" s="12"/>
      <c r="AE161" s="12">
        <f t="shared" si="61"/>
        <v>0</v>
      </c>
      <c r="AF161" s="12"/>
      <c r="AG161" s="12">
        <f t="shared" si="62"/>
        <v>0</v>
      </c>
      <c r="AH161" s="12">
        <f>[1]REGRAS!$F$2*100</f>
        <v>100</v>
      </c>
      <c r="AI161" s="12">
        <f t="shared" si="63"/>
        <v>1866.53</v>
      </c>
      <c r="AJ161" s="12">
        <v>25</v>
      </c>
      <c r="AK161" s="12">
        <f t="shared" si="64"/>
        <v>466.63</v>
      </c>
      <c r="AL161" s="12">
        <f>[1]REGRAS!$F$1*100</f>
        <v>40</v>
      </c>
      <c r="AM161" s="12">
        <f t="shared" si="65"/>
        <v>746.61</v>
      </c>
      <c r="AN161" s="12">
        <f>[1]REGRAS!$F$4*100</f>
        <v>100</v>
      </c>
      <c r="AO161" s="12">
        <f t="shared" si="66"/>
        <v>1866.53</v>
      </c>
      <c r="AP161" s="12">
        <v>122</v>
      </c>
      <c r="AQ161" s="12">
        <f t="shared" si="67"/>
        <v>749.57</v>
      </c>
      <c r="AR161" s="12">
        <v>0</v>
      </c>
      <c r="AS161" s="12">
        <f t="shared" si="68"/>
        <v>0</v>
      </c>
      <c r="AT161" s="12">
        <v>5</v>
      </c>
      <c r="AU161" s="12">
        <f t="shared" si="72"/>
        <v>276.48</v>
      </c>
      <c r="AV161" s="12">
        <v>0</v>
      </c>
      <c r="AW161" s="12">
        <f>IF([1]REGRAS!$P$2="SIM",ROUND(BS161/M161*1.25*AV161,2),0)</f>
        <v>0</v>
      </c>
      <c r="AX161" s="12">
        <f>IF([1]REGRAS!$P$1="SIM",'[1]JAN-REAJUSTE'!AX161,0)</f>
        <v>0</v>
      </c>
      <c r="AY161" s="12">
        <f>IF([1]REGRAS!$R$2="SIM",'[1]JAN-REAJUSTE'!AY161,0)</f>
        <v>0</v>
      </c>
      <c r="AZ161" s="12">
        <f>'[1]JAN-REAJUSTE'!AZ161</f>
        <v>0</v>
      </c>
      <c r="BA161" s="12">
        <f>'[1]JAN-REAJUSTE'!BA161</f>
        <v>0</v>
      </c>
      <c r="BB161" s="12">
        <f>'[1]JAN-REAJUSTE'!BB161</f>
        <v>0</v>
      </c>
      <c r="BC161" s="12">
        <f>'[1]JAN-REAJUSTE'!BC161</f>
        <v>0</v>
      </c>
      <c r="BD161" s="12">
        <f>'[1]JAN-REAJUSTE'!BD161</f>
        <v>0</v>
      </c>
      <c r="BE161" s="12">
        <f>'[1]JAN-REAJUSTE'!BE161</f>
        <v>0</v>
      </c>
      <c r="BF161" s="12">
        <f>'[1]JAN-REAJUSTE'!BF161</f>
        <v>0</v>
      </c>
      <c r="BG161" s="12">
        <f>'[1]JAN-REAJUSTE'!BG161</f>
        <v>0</v>
      </c>
      <c r="BH161" s="12">
        <f>'[1]JAN-REAJUSTE'!BH161</f>
        <v>0</v>
      </c>
      <c r="BI161" s="12">
        <f>IF([1]REGRAS!$R$1="SIM",'[1]JAN-REAJUSTE'!BI161,0)</f>
        <v>0</v>
      </c>
      <c r="BJ161" s="12">
        <f>'[1]JAN-REAJUSTE'!BJ161</f>
        <v>0</v>
      </c>
      <c r="BK161" s="12">
        <f>'[1]JAN-REAJUSTE'!BK161</f>
        <v>0</v>
      </c>
      <c r="BL161" s="12">
        <f>'[1]JAN-REAJUSTE'!BL161</f>
        <v>0</v>
      </c>
      <c r="BM161" s="12">
        <f>'[1]JAN-REAJUSTE'!BM161</f>
        <v>0</v>
      </c>
      <c r="BN161" s="12">
        <f>'[1]JAN-REAJUSTE'!BN161</f>
        <v>0</v>
      </c>
      <c r="BO161" s="12">
        <f>'[1]JAN-REAJUSTE'!BO161</f>
        <v>0</v>
      </c>
      <c r="BP161" s="12">
        <f>'[1]JAN-REAJUSTE'!BP161</f>
        <v>0</v>
      </c>
      <c r="BQ161" s="12">
        <v>0</v>
      </c>
      <c r="BR161" s="12">
        <f t="shared" si="69"/>
        <v>8398.8439953720117</v>
      </c>
      <c r="BS161" s="12">
        <f t="shared" si="77"/>
        <v>7372.7939953720115</v>
      </c>
      <c r="BT161" s="12">
        <f t="shared" si="73"/>
        <v>7372.7939953720115</v>
      </c>
      <c r="BU161" s="12">
        <f t="shared" si="74"/>
        <v>6626.1839953720119</v>
      </c>
      <c r="BV161" s="13">
        <f t="shared" si="75"/>
        <v>927.66575935208175</v>
      </c>
      <c r="BW161" s="13">
        <f t="shared" si="76"/>
        <v>1855.3315187041635</v>
      </c>
      <c r="BX161" s="13">
        <f t="shared" si="70"/>
        <v>7471.1782360199304</v>
      </c>
      <c r="BY161" s="14">
        <f t="shared" si="71"/>
        <v>1185.2140149054808</v>
      </c>
    </row>
    <row r="162" spans="1:77" x14ac:dyDescent="0.25">
      <c r="A162" s="9" t="s">
        <v>79</v>
      </c>
      <c r="B162" s="10">
        <v>5382701</v>
      </c>
      <c r="C162" s="10" t="s">
        <v>286</v>
      </c>
      <c r="D162" s="10" t="s">
        <v>81</v>
      </c>
      <c r="E162" s="10" t="s">
        <v>116</v>
      </c>
      <c r="F162" s="10" t="s">
        <v>83</v>
      </c>
      <c r="G162" s="10" t="s">
        <v>117</v>
      </c>
      <c r="H162" s="10" t="s">
        <v>85</v>
      </c>
      <c r="I162" s="10" t="s">
        <v>79</v>
      </c>
      <c r="J162" s="10" t="s">
        <v>87</v>
      </c>
      <c r="K162" s="10" t="s">
        <v>121</v>
      </c>
      <c r="L162" s="10">
        <v>12</v>
      </c>
      <c r="M162" s="10">
        <v>240</v>
      </c>
      <c r="N162" s="10">
        <v>136416</v>
      </c>
      <c r="O162" s="11">
        <v>37431</v>
      </c>
      <c r="P162" s="11">
        <v>22780</v>
      </c>
      <c r="Q162" s="10">
        <v>24332941349</v>
      </c>
      <c r="R162" s="10" t="s">
        <v>89</v>
      </c>
      <c r="S162" s="10">
        <v>22</v>
      </c>
      <c r="T162" s="10" t="s">
        <v>90</v>
      </c>
      <c r="U162" s="10" t="s">
        <v>91</v>
      </c>
      <c r="V162" s="10" t="s">
        <v>92</v>
      </c>
      <c r="W162" s="12">
        <f t="shared" si="53"/>
        <v>1980.780808160742</v>
      </c>
      <c r="X162" s="12">
        <v>240</v>
      </c>
      <c r="Y162" s="12">
        <f>[1]REGRAS!$C$29</f>
        <v>1980.780808160742</v>
      </c>
      <c r="Z162" s="12">
        <v>0</v>
      </c>
      <c r="AA162" s="12">
        <f t="shared" si="60"/>
        <v>0</v>
      </c>
      <c r="AB162" s="12">
        <v>20</v>
      </c>
      <c r="AC162" s="12">
        <f t="shared" si="54"/>
        <v>396.16</v>
      </c>
      <c r="AD162" s="12"/>
      <c r="AE162" s="12">
        <f t="shared" si="61"/>
        <v>0</v>
      </c>
      <c r="AF162" s="12"/>
      <c r="AG162" s="12">
        <f t="shared" si="62"/>
        <v>0</v>
      </c>
      <c r="AH162" s="12">
        <f>[1]REGRAS!$F$2*100</f>
        <v>100</v>
      </c>
      <c r="AI162" s="12">
        <f t="shared" si="63"/>
        <v>1980.78</v>
      </c>
      <c r="AJ162" s="12">
        <v>25</v>
      </c>
      <c r="AK162" s="12">
        <f t="shared" si="64"/>
        <v>495.2</v>
      </c>
      <c r="AL162" s="12">
        <f>[1]REGRAS!$F$1*100</f>
        <v>40</v>
      </c>
      <c r="AM162" s="12">
        <f t="shared" si="65"/>
        <v>792.31</v>
      </c>
      <c r="AN162" s="12">
        <f>[1]REGRAS!$F$4*100</f>
        <v>100</v>
      </c>
      <c r="AO162" s="12">
        <f t="shared" si="66"/>
        <v>1980.78</v>
      </c>
      <c r="AP162" s="12">
        <v>137</v>
      </c>
      <c r="AQ162" s="12">
        <f t="shared" si="67"/>
        <v>870.64</v>
      </c>
      <c r="AR162" s="12">
        <v>20</v>
      </c>
      <c r="AS162" s="12">
        <f t="shared" si="68"/>
        <v>953.25</v>
      </c>
      <c r="AT162" s="12">
        <v>20</v>
      </c>
      <c r="AU162" s="12">
        <f t="shared" si="72"/>
        <v>1143.9000000000001</v>
      </c>
      <c r="AV162" s="12">
        <v>0</v>
      </c>
      <c r="AW162" s="12">
        <f>IF([1]REGRAS!$P$2="SIM",ROUND(BS162/M162*1.25*AV162,2),0)</f>
        <v>0</v>
      </c>
      <c r="AX162" s="12">
        <f>IF([1]REGRAS!$P$1="SIM",'[1]JAN-REAJUSTE'!AX162,0)</f>
        <v>0</v>
      </c>
      <c r="AY162" s="12">
        <f>IF([1]REGRAS!$R$2="SIM",'[1]JAN-REAJUSTE'!AY162,0)</f>
        <v>0</v>
      </c>
      <c r="AZ162" s="12">
        <f>'[1]JAN-REAJUSTE'!AZ162</f>
        <v>0</v>
      </c>
      <c r="BA162" s="12">
        <f>'[1]JAN-REAJUSTE'!BA162</f>
        <v>0</v>
      </c>
      <c r="BB162" s="12">
        <f>'[1]JAN-REAJUSTE'!BB162</f>
        <v>0</v>
      </c>
      <c r="BC162" s="12">
        <f>'[1]JAN-REAJUSTE'!BC162</f>
        <v>0</v>
      </c>
      <c r="BD162" s="12">
        <f>'[1]JAN-REAJUSTE'!BD162</f>
        <v>0</v>
      </c>
      <c r="BE162" s="12">
        <f>'[1]JAN-REAJUSTE'!BE162</f>
        <v>0</v>
      </c>
      <c r="BF162" s="12">
        <f>'[1]JAN-REAJUSTE'!BF162</f>
        <v>0</v>
      </c>
      <c r="BG162" s="12">
        <f>'[1]JAN-REAJUSTE'!BG162</f>
        <v>0</v>
      </c>
      <c r="BH162" s="12">
        <f>'[1]JAN-REAJUSTE'!BH162</f>
        <v>0</v>
      </c>
      <c r="BI162" s="12">
        <f>IF([1]REGRAS!$R$1="SIM",'[1]JAN-REAJUSTE'!BI162,0)</f>
        <v>0</v>
      </c>
      <c r="BJ162" s="12">
        <f>'[1]JAN-REAJUSTE'!BJ162</f>
        <v>0</v>
      </c>
      <c r="BK162" s="12">
        <f>'[1]JAN-REAJUSTE'!BK162</f>
        <v>0</v>
      </c>
      <c r="BL162" s="12">
        <f>'[1]JAN-REAJUSTE'!BL162</f>
        <v>0</v>
      </c>
      <c r="BM162" s="12">
        <f>'[1]JAN-REAJUSTE'!BM162</f>
        <v>0</v>
      </c>
      <c r="BN162" s="12">
        <f>'[1]JAN-REAJUSTE'!BN162</f>
        <v>0</v>
      </c>
      <c r="BO162" s="12">
        <f>'[1]JAN-REAJUSTE'!BO162</f>
        <v>0</v>
      </c>
      <c r="BP162" s="12">
        <f>'[1]JAN-REAJUSTE'!BP162</f>
        <v>0</v>
      </c>
      <c r="BQ162" s="12">
        <v>0</v>
      </c>
      <c r="BR162" s="12">
        <f t="shared" si="69"/>
        <v>10593.80080816074</v>
      </c>
      <c r="BS162" s="12">
        <f t="shared" si="77"/>
        <v>7626.0108081607414</v>
      </c>
      <c r="BT162" s="12">
        <f t="shared" si="73"/>
        <v>7626.0108081607414</v>
      </c>
      <c r="BU162" s="12">
        <f t="shared" si="74"/>
        <v>6833.7008081607419</v>
      </c>
      <c r="BV162" s="13">
        <f t="shared" si="75"/>
        <v>956.71811314250397</v>
      </c>
      <c r="BW162" s="13">
        <f t="shared" si="76"/>
        <v>1913.4362262850079</v>
      </c>
      <c r="BX162" s="13">
        <f t="shared" si="70"/>
        <v>9637.0826950182363</v>
      </c>
      <c r="BY162" s="14">
        <f t="shared" si="71"/>
        <v>1780.8377411300153</v>
      </c>
    </row>
    <row r="163" spans="1:77" x14ac:dyDescent="0.25">
      <c r="A163" s="9" t="s">
        <v>79</v>
      </c>
      <c r="B163" s="10">
        <v>5382801</v>
      </c>
      <c r="C163" s="10" t="s">
        <v>287</v>
      </c>
      <c r="D163" s="10" t="s">
        <v>81</v>
      </c>
      <c r="E163" s="10" t="s">
        <v>116</v>
      </c>
      <c r="F163" s="10" t="s">
        <v>83</v>
      </c>
      <c r="G163" s="10" t="s">
        <v>117</v>
      </c>
      <c r="H163" s="10" t="s">
        <v>85</v>
      </c>
      <c r="I163" s="10" t="s">
        <v>79</v>
      </c>
      <c r="J163" s="10" t="s">
        <v>87</v>
      </c>
      <c r="K163" s="10" t="s">
        <v>118</v>
      </c>
      <c r="L163" s="10">
        <v>11</v>
      </c>
      <c r="M163" s="10">
        <v>240</v>
      </c>
      <c r="N163" s="10">
        <v>133738</v>
      </c>
      <c r="O163" s="11">
        <v>37431</v>
      </c>
      <c r="P163" s="11">
        <v>24818</v>
      </c>
      <c r="Q163" s="10">
        <v>36588687320</v>
      </c>
      <c r="R163" s="10" t="s">
        <v>89</v>
      </c>
      <c r="S163" s="10">
        <v>22</v>
      </c>
      <c r="T163" s="10" t="s">
        <v>90</v>
      </c>
      <c r="U163" s="10" t="s">
        <v>91</v>
      </c>
      <c r="V163" s="10" t="s">
        <v>92</v>
      </c>
      <c r="W163" s="12">
        <f t="shared" si="53"/>
        <v>1941.9419687850411</v>
      </c>
      <c r="X163" s="12">
        <v>240</v>
      </c>
      <c r="Y163" s="12">
        <f>[1]REGRAS!$C$28</f>
        <v>1941.9419687850411</v>
      </c>
      <c r="Z163" s="12">
        <v>9</v>
      </c>
      <c r="AA163" s="12">
        <f t="shared" si="60"/>
        <v>174.77</v>
      </c>
      <c r="AB163" s="12">
        <v>20</v>
      </c>
      <c r="AC163" s="12">
        <f t="shared" si="54"/>
        <v>388.39</v>
      </c>
      <c r="AD163" s="12"/>
      <c r="AE163" s="12">
        <f t="shared" si="61"/>
        <v>0</v>
      </c>
      <c r="AF163" s="12"/>
      <c r="AG163" s="12">
        <f t="shared" si="62"/>
        <v>0</v>
      </c>
      <c r="AH163" s="12">
        <f>[1]REGRAS!$F$2*100</f>
        <v>100</v>
      </c>
      <c r="AI163" s="12">
        <f t="shared" si="63"/>
        <v>1941.94</v>
      </c>
      <c r="AJ163" s="12">
        <v>60</v>
      </c>
      <c r="AK163" s="12">
        <f t="shared" si="64"/>
        <v>1165.17</v>
      </c>
      <c r="AL163" s="12">
        <f>[1]REGRAS!$F$1*100</f>
        <v>40</v>
      </c>
      <c r="AM163" s="12">
        <f t="shared" si="65"/>
        <v>776.78</v>
      </c>
      <c r="AN163" s="12">
        <f>[1]REGRAS!$F$4*100</f>
        <v>100</v>
      </c>
      <c r="AO163" s="12">
        <f t="shared" si="66"/>
        <v>1941.94</v>
      </c>
      <c r="AP163" s="12">
        <v>124</v>
      </c>
      <c r="AQ163" s="12">
        <f t="shared" si="67"/>
        <v>860.86</v>
      </c>
      <c r="AR163" s="12">
        <v>0</v>
      </c>
      <c r="AS163" s="12">
        <f t="shared" si="68"/>
        <v>0</v>
      </c>
      <c r="AT163" s="12">
        <v>20</v>
      </c>
      <c r="AU163" s="12">
        <f t="shared" si="72"/>
        <v>1249.6400000000001</v>
      </c>
      <c r="AV163" s="12">
        <v>0</v>
      </c>
      <c r="AW163" s="12">
        <f>IF([1]REGRAS!$P$2="SIM",ROUND(BS163/M163*1.25*AV163,2),0)</f>
        <v>0</v>
      </c>
      <c r="AX163" s="12">
        <f>IF([1]REGRAS!$P$1="SIM",'[1]JAN-REAJUSTE'!AX163,0)</f>
        <v>0</v>
      </c>
      <c r="AY163" s="12">
        <f>IF([1]REGRAS!$R$2="SIM",'[1]JAN-REAJUSTE'!AY163,0)</f>
        <v>0</v>
      </c>
      <c r="AZ163" s="12">
        <f>'[1]JAN-REAJUSTE'!AZ163</f>
        <v>0</v>
      </c>
      <c r="BA163" s="12">
        <f>'[1]JAN-REAJUSTE'!BA163</f>
        <v>0</v>
      </c>
      <c r="BB163" s="12">
        <f>'[1]JAN-REAJUSTE'!BB163</f>
        <v>0</v>
      </c>
      <c r="BC163" s="12">
        <f>'[1]JAN-REAJUSTE'!BC163</f>
        <v>0</v>
      </c>
      <c r="BD163" s="12">
        <f>'[1]JAN-REAJUSTE'!BD163</f>
        <v>0</v>
      </c>
      <c r="BE163" s="12">
        <f>'[1]JAN-REAJUSTE'!BE163</f>
        <v>0</v>
      </c>
      <c r="BF163" s="12">
        <f>'[1]JAN-REAJUSTE'!BF163</f>
        <v>0</v>
      </c>
      <c r="BG163" s="12">
        <f>'[1]JAN-REAJUSTE'!BG163</f>
        <v>0</v>
      </c>
      <c r="BH163" s="12">
        <f>'[1]JAN-REAJUSTE'!BH163</f>
        <v>0</v>
      </c>
      <c r="BI163" s="12">
        <f>IF([1]REGRAS!$R$1="SIM",'[1]JAN-REAJUSTE'!BI163,0)</f>
        <v>0</v>
      </c>
      <c r="BJ163" s="12">
        <f>'[1]JAN-REAJUSTE'!BJ163</f>
        <v>0</v>
      </c>
      <c r="BK163" s="12">
        <f>'[1]JAN-REAJUSTE'!BK163</f>
        <v>0</v>
      </c>
      <c r="BL163" s="12">
        <f>'[1]JAN-REAJUSTE'!BL163</f>
        <v>0</v>
      </c>
      <c r="BM163" s="12">
        <f>'[1]JAN-REAJUSTE'!BM163</f>
        <v>0</v>
      </c>
      <c r="BN163" s="12">
        <f>'[1]JAN-REAJUSTE'!BN163</f>
        <v>0</v>
      </c>
      <c r="BO163" s="12">
        <f>'[1]JAN-REAJUSTE'!BO163</f>
        <v>0</v>
      </c>
      <c r="BP163" s="12">
        <f>'[1]JAN-REAJUSTE'!BP163</f>
        <v>0</v>
      </c>
      <c r="BQ163" s="12">
        <v>0</v>
      </c>
      <c r="BR163" s="12">
        <f t="shared" si="69"/>
        <v>10441.431968785044</v>
      </c>
      <c r="BS163" s="12">
        <f t="shared" si="77"/>
        <v>8330.931968785042</v>
      </c>
      <c r="BT163" s="12">
        <f t="shared" si="73"/>
        <v>8330.931968785042</v>
      </c>
      <c r="BU163" s="12">
        <f t="shared" si="74"/>
        <v>7554.1519687850423</v>
      </c>
      <c r="BV163" s="13">
        <f t="shared" si="75"/>
        <v>1057.581275629906</v>
      </c>
      <c r="BW163" s="13">
        <f t="shared" si="76"/>
        <v>2115.1625512598121</v>
      </c>
      <c r="BX163" s="13">
        <f t="shared" si="70"/>
        <v>9383.8506931551383</v>
      </c>
      <c r="BY163" s="14">
        <f t="shared" si="71"/>
        <v>1711.1989406176631</v>
      </c>
    </row>
    <row r="164" spans="1:77" x14ac:dyDescent="0.25">
      <c r="A164" s="9" t="s">
        <v>79</v>
      </c>
      <c r="B164" s="10">
        <v>5382901</v>
      </c>
      <c r="C164" s="10" t="s">
        <v>288</v>
      </c>
      <c r="D164" s="10" t="s">
        <v>81</v>
      </c>
      <c r="E164" s="10" t="s">
        <v>116</v>
      </c>
      <c r="F164" s="10" t="s">
        <v>83</v>
      </c>
      <c r="G164" s="10" t="s">
        <v>117</v>
      </c>
      <c r="H164" s="10" t="s">
        <v>85</v>
      </c>
      <c r="I164" s="10" t="s">
        <v>79</v>
      </c>
      <c r="J164" s="10" t="s">
        <v>87</v>
      </c>
      <c r="K164" s="10" t="s">
        <v>147</v>
      </c>
      <c r="L164" s="10">
        <v>6</v>
      </c>
      <c r="M164" s="10">
        <v>240</v>
      </c>
      <c r="N164" s="10">
        <v>121130</v>
      </c>
      <c r="O164" s="11">
        <v>37431</v>
      </c>
      <c r="P164" s="11">
        <v>27838</v>
      </c>
      <c r="Q164" s="10">
        <v>77803256368</v>
      </c>
      <c r="R164" s="10" t="s">
        <v>89</v>
      </c>
      <c r="S164" s="10">
        <v>22</v>
      </c>
      <c r="T164" s="10" t="s">
        <v>90</v>
      </c>
      <c r="U164" s="10" t="s">
        <v>128</v>
      </c>
      <c r="V164" s="10" t="s">
        <v>92</v>
      </c>
      <c r="W164" s="12">
        <f t="shared" si="53"/>
        <v>1708.6230528295082</v>
      </c>
      <c r="X164" s="12">
        <v>240</v>
      </c>
      <c r="Y164" s="12">
        <f>[1]REGRAS!$B$29</f>
        <v>1708.6230528295082</v>
      </c>
      <c r="Z164" s="12">
        <v>0</v>
      </c>
      <c r="AA164" s="12">
        <f t="shared" si="60"/>
        <v>0</v>
      </c>
      <c r="AB164" s="12">
        <v>20</v>
      </c>
      <c r="AC164" s="12">
        <f t="shared" si="54"/>
        <v>341.72</v>
      </c>
      <c r="AD164" s="12"/>
      <c r="AE164" s="12">
        <f t="shared" si="61"/>
        <v>0</v>
      </c>
      <c r="AF164" s="12"/>
      <c r="AG164" s="12">
        <f t="shared" si="62"/>
        <v>0</v>
      </c>
      <c r="AH164" s="12">
        <f>[1]REGRAS!$F$2*100</f>
        <v>100</v>
      </c>
      <c r="AI164" s="12">
        <f t="shared" si="63"/>
        <v>1708.62</v>
      </c>
      <c r="AJ164" s="12">
        <v>25</v>
      </c>
      <c r="AK164" s="12">
        <f t="shared" si="64"/>
        <v>427.16</v>
      </c>
      <c r="AL164" s="12">
        <f>[1]REGRAS!$F$1*100</f>
        <v>40</v>
      </c>
      <c r="AM164" s="12">
        <f t="shared" si="65"/>
        <v>683.45</v>
      </c>
      <c r="AN164" s="12">
        <f>[1]REGRAS!$F$4*100</f>
        <v>100</v>
      </c>
      <c r="AO164" s="12">
        <f t="shared" si="66"/>
        <v>1708.62</v>
      </c>
      <c r="AP164" s="12">
        <v>0</v>
      </c>
      <c r="AQ164" s="12">
        <f t="shared" si="67"/>
        <v>0</v>
      </c>
      <c r="AR164" s="12">
        <v>0</v>
      </c>
      <c r="AS164" s="12">
        <f t="shared" si="68"/>
        <v>0</v>
      </c>
      <c r="AT164" s="12">
        <v>0</v>
      </c>
      <c r="AU164" s="12">
        <f t="shared" si="72"/>
        <v>0</v>
      </c>
      <c r="AV164" s="12">
        <v>0</v>
      </c>
      <c r="AW164" s="12">
        <f>IF([1]REGRAS!$P$2="SIM",ROUND(BS164/M164*1.25*AV164,2),0)</f>
        <v>0</v>
      </c>
      <c r="AX164" s="12">
        <f>IF([1]REGRAS!$P$1="SIM",'[1]JAN-REAJUSTE'!AX164,0)</f>
        <v>0</v>
      </c>
      <c r="AY164" s="12">
        <f>IF([1]REGRAS!$R$2="SIM",'[1]JAN-REAJUSTE'!AY164,0)</f>
        <v>0</v>
      </c>
      <c r="AZ164" s="12">
        <f>'[1]JAN-REAJUSTE'!AZ164</f>
        <v>0</v>
      </c>
      <c r="BA164" s="12">
        <f>'[1]JAN-REAJUSTE'!BA164</f>
        <v>0</v>
      </c>
      <c r="BB164" s="12">
        <f>'[1]JAN-REAJUSTE'!BB164</f>
        <v>0</v>
      </c>
      <c r="BC164" s="12">
        <f>'[1]JAN-REAJUSTE'!BC164</f>
        <v>0</v>
      </c>
      <c r="BD164" s="12">
        <f>'[1]JAN-REAJUSTE'!BD164</f>
        <v>0</v>
      </c>
      <c r="BE164" s="12">
        <f>'[1]JAN-REAJUSTE'!BE164</f>
        <v>0</v>
      </c>
      <c r="BF164" s="12">
        <f>'[1]JAN-REAJUSTE'!BF164</f>
        <v>0</v>
      </c>
      <c r="BG164" s="12">
        <f>'[1]JAN-REAJUSTE'!BG164</f>
        <v>0</v>
      </c>
      <c r="BH164" s="12">
        <f>'[1]JAN-REAJUSTE'!BH164</f>
        <v>0</v>
      </c>
      <c r="BI164" s="12">
        <f>IF([1]REGRAS!$R$1="SIM",'[1]JAN-REAJUSTE'!BI164,0)</f>
        <v>22.088951999999999</v>
      </c>
      <c r="BJ164" s="12">
        <f>'[1]JAN-REAJUSTE'!BJ164</f>
        <v>0</v>
      </c>
      <c r="BK164" s="12">
        <f>'[1]JAN-REAJUSTE'!BK164</f>
        <v>0</v>
      </c>
      <c r="BL164" s="12">
        <f>'[1]JAN-REAJUSTE'!BL164</f>
        <v>0</v>
      </c>
      <c r="BM164" s="12">
        <f>'[1]JAN-REAJUSTE'!BM164</f>
        <v>0</v>
      </c>
      <c r="BN164" s="12">
        <f>'[1]JAN-REAJUSTE'!BN164</f>
        <v>0</v>
      </c>
      <c r="BO164" s="12">
        <f>'[1]JAN-REAJUSTE'!BO164</f>
        <v>0</v>
      </c>
      <c r="BP164" s="12">
        <f>'[1]JAN-REAJUSTE'!BP164</f>
        <v>0</v>
      </c>
      <c r="BQ164" s="12">
        <v>0</v>
      </c>
      <c r="BR164" s="12">
        <f t="shared" si="69"/>
        <v>6600.282004829508</v>
      </c>
      <c r="BS164" s="12">
        <f t="shared" si="77"/>
        <v>6578.1930528295079</v>
      </c>
      <c r="BT164" s="12">
        <f t="shared" si="73"/>
        <v>6578.1930528295079</v>
      </c>
      <c r="BU164" s="12">
        <f t="shared" si="74"/>
        <v>5916.8320048295082</v>
      </c>
      <c r="BV164" s="13">
        <f t="shared" si="75"/>
        <v>828.35648067613124</v>
      </c>
      <c r="BW164" s="13">
        <f t="shared" si="76"/>
        <v>1656.7129613522625</v>
      </c>
      <c r="BX164" s="13">
        <f t="shared" si="70"/>
        <v>5771.9255241533765</v>
      </c>
      <c r="BY164" s="14">
        <f t="shared" si="71"/>
        <v>717.91951914217873</v>
      </c>
    </row>
    <row r="165" spans="1:77" x14ac:dyDescent="0.25">
      <c r="A165" s="9" t="s">
        <v>79</v>
      </c>
      <c r="B165" s="10">
        <v>5383001</v>
      </c>
      <c r="C165" s="10" t="s">
        <v>289</v>
      </c>
      <c r="D165" s="10" t="s">
        <v>81</v>
      </c>
      <c r="E165" s="10" t="s">
        <v>116</v>
      </c>
      <c r="F165" s="10" t="s">
        <v>83</v>
      </c>
      <c r="G165" s="10" t="s">
        <v>117</v>
      </c>
      <c r="H165" s="10" t="s">
        <v>85</v>
      </c>
      <c r="I165" s="10" t="s">
        <v>79</v>
      </c>
      <c r="J165" s="10" t="s">
        <v>87</v>
      </c>
      <c r="K165" s="10" t="s">
        <v>121</v>
      </c>
      <c r="L165" s="10">
        <v>11</v>
      </c>
      <c r="M165" s="10">
        <v>240</v>
      </c>
      <c r="N165" s="10">
        <v>133738</v>
      </c>
      <c r="O165" s="11">
        <v>37431</v>
      </c>
      <c r="P165" s="11">
        <v>27759</v>
      </c>
      <c r="Q165" s="10">
        <v>69102821320</v>
      </c>
      <c r="R165" s="10" t="s">
        <v>89</v>
      </c>
      <c r="S165" s="10">
        <v>22</v>
      </c>
      <c r="T165" s="10" t="s">
        <v>90</v>
      </c>
      <c r="U165" s="10" t="s">
        <v>91</v>
      </c>
      <c r="V165" s="10" t="s">
        <v>92</v>
      </c>
      <c r="W165" s="12">
        <f t="shared" si="53"/>
        <v>1941.9419687850411</v>
      </c>
      <c r="X165" s="12">
        <v>240</v>
      </c>
      <c r="Y165" s="12">
        <f>[1]REGRAS!$C$28</f>
        <v>1941.9419687850411</v>
      </c>
      <c r="Z165" s="12">
        <v>9</v>
      </c>
      <c r="AA165" s="12">
        <f t="shared" si="60"/>
        <v>174.77</v>
      </c>
      <c r="AB165" s="12">
        <v>20</v>
      </c>
      <c r="AC165" s="12">
        <f t="shared" si="54"/>
        <v>388.39</v>
      </c>
      <c r="AD165" s="12"/>
      <c r="AE165" s="12">
        <f t="shared" si="61"/>
        <v>0</v>
      </c>
      <c r="AF165" s="12"/>
      <c r="AG165" s="12">
        <f t="shared" si="62"/>
        <v>0</v>
      </c>
      <c r="AH165" s="12">
        <f>[1]REGRAS!$F$2*100</f>
        <v>100</v>
      </c>
      <c r="AI165" s="12">
        <f t="shared" si="63"/>
        <v>1941.94</v>
      </c>
      <c r="AJ165" s="12">
        <v>25</v>
      </c>
      <c r="AK165" s="12">
        <f t="shared" si="64"/>
        <v>485.49</v>
      </c>
      <c r="AL165" s="12">
        <f>[1]REGRAS!$F$1*100</f>
        <v>40</v>
      </c>
      <c r="AM165" s="12">
        <f t="shared" si="65"/>
        <v>776.78</v>
      </c>
      <c r="AN165" s="12">
        <f>[1]REGRAS!$F$4*100</f>
        <v>100</v>
      </c>
      <c r="AO165" s="12">
        <f t="shared" si="66"/>
        <v>1941.94</v>
      </c>
      <c r="AP165" s="12">
        <v>153</v>
      </c>
      <c r="AQ165" s="12">
        <f t="shared" si="67"/>
        <v>975.53</v>
      </c>
      <c r="AR165" s="12">
        <v>0</v>
      </c>
      <c r="AS165" s="12">
        <f t="shared" si="68"/>
        <v>0</v>
      </c>
      <c r="AT165" s="12">
        <v>0</v>
      </c>
      <c r="AU165" s="12">
        <f t="shared" si="72"/>
        <v>0</v>
      </c>
      <c r="AV165" s="12">
        <v>0</v>
      </c>
      <c r="AW165" s="12">
        <f>IF([1]REGRAS!$P$2="SIM",ROUND(BS165/M165*1.25*AV165,2),0)</f>
        <v>0</v>
      </c>
      <c r="AX165" s="12">
        <f>IF([1]REGRAS!$P$1="SIM",'[1]JAN-REAJUSTE'!AX165,0)</f>
        <v>0</v>
      </c>
      <c r="AY165" s="12">
        <f>IF([1]REGRAS!$R$2="SIM",'[1]JAN-REAJUSTE'!AY165,0)</f>
        <v>0</v>
      </c>
      <c r="AZ165" s="12">
        <f>'[1]JAN-REAJUSTE'!AZ165</f>
        <v>0</v>
      </c>
      <c r="BA165" s="12">
        <f>'[1]JAN-REAJUSTE'!BA165</f>
        <v>0</v>
      </c>
      <c r="BB165" s="12">
        <f>'[1]JAN-REAJUSTE'!BB165</f>
        <v>0</v>
      </c>
      <c r="BC165" s="12">
        <f>'[1]JAN-REAJUSTE'!BC165</f>
        <v>0</v>
      </c>
      <c r="BD165" s="12">
        <f>'[1]JAN-REAJUSTE'!BD165</f>
        <v>0</v>
      </c>
      <c r="BE165" s="12">
        <f>'[1]JAN-REAJUSTE'!BE165</f>
        <v>0</v>
      </c>
      <c r="BF165" s="12">
        <f>'[1]JAN-REAJUSTE'!BF165</f>
        <v>0</v>
      </c>
      <c r="BG165" s="12">
        <f>'[1]JAN-REAJUSTE'!BG165</f>
        <v>0</v>
      </c>
      <c r="BH165" s="12">
        <f>'[1]JAN-REAJUSTE'!BH165</f>
        <v>0</v>
      </c>
      <c r="BI165" s="12">
        <f>IF([1]REGRAS!$R$1="SIM",'[1]JAN-REAJUSTE'!BI165,0)</f>
        <v>320.18401400000005</v>
      </c>
      <c r="BJ165" s="12">
        <f>'[1]JAN-REAJUSTE'!BJ165</f>
        <v>0</v>
      </c>
      <c r="BK165" s="12">
        <f>'[1]JAN-REAJUSTE'!BK165</f>
        <v>0</v>
      </c>
      <c r="BL165" s="12">
        <f>'[1]JAN-REAJUSTE'!BL165</f>
        <v>0</v>
      </c>
      <c r="BM165" s="12">
        <f>'[1]JAN-REAJUSTE'!BM165</f>
        <v>0</v>
      </c>
      <c r="BN165" s="12">
        <f>'[1]JAN-REAJUSTE'!BN165</f>
        <v>0</v>
      </c>
      <c r="BO165" s="12">
        <f>'[1]JAN-REAJUSTE'!BO165</f>
        <v>0</v>
      </c>
      <c r="BP165" s="12">
        <f>'[1]JAN-REAJUSTE'!BP165</f>
        <v>0</v>
      </c>
      <c r="BQ165" s="12">
        <v>0</v>
      </c>
      <c r="BR165" s="12">
        <f t="shared" si="69"/>
        <v>8946.9659827850428</v>
      </c>
      <c r="BS165" s="12">
        <f t="shared" si="77"/>
        <v>7651.2519687850418</v>
      </c>
      <c r="BT165" s="12">
        <f t="shared" si="73"/>
        <v>7651.2519687850418</v>
      </c>
      <c r="BU165" s="12">
        <f t="shared" si="74"/>
        <v>7194.6559827850424</v>
      </c>
      <c r="BV165" s="13">
        <f t="shared" si="75"/>
        <v>1007.251837589906</v>
      </c>
      <c r="BW165" s="13">
        <f t="shared" si="76"/>
        <v>2014.503675179812</v>
      </c>
      <c r="BX165" s="13">
        <f t="shared" si="70"/>
        <v>7939.7141451951366</v>
      </c>
      <c r="BY165" s="14">
        <f t="shared" si="71"/>
        <v>1314.0613899286627</v>
      </c>
    </row>
    <row r="166" spans="1:77" x14ac:dyDescent="0.25">
      <c r="A166" s="9" t="s">
        <v>98</v>
      </c>
      <c r="B166" s="10">
        <v>5383201</v>
      </c>
      <c r="C166" s="10" t="s">
        <v>290</v>
      </c>
      <c r="D166" s="10" t="s">
        <v>81</v>
      </c>
      <c r="E166" s="10" t="s">
        <v>100</v>
      </c>
      <c r="F166" s="10" t="s">
        <v>83</v>
      </c>
      <c r="G166" s="10" t="s">
        <v>117</v>
      </c>
      <c r="H166" s="10" t="s">
        <v>101</v>
      </c>
      <c r="I166" s="10" t="s">
        <v>79</v>
      </c>
      <c r="J166" s="10" t="s">
        <v>87</v>
      </c>
      <c r="K166" s="10" t="s">
        <v>291</v>
      </c>
      <c r="L166" s="10">
        <v>2</v>
      </c>
      <c r="M166" s="10">
        <v>180</v>
      </c>
      <c r="N166" s="10">
        <v>111907</v>
      </c>
      <c r="O166" s="11">
        <v>37431</v>
      </c>
      <c r="P166" s="11">
        <v>29000</v>
      </c>
      <c r="Q166" s="10">
        <v>61778290310</v>
      </c>
      <c r="R166" s="10" t="s">
        <v>103</v>
      </c>
      <c r="S166" s="10">
        <v>20</v>
      </c>
      <c r="T166" s="10" t="s">
        <v>90</v>
      </c>
      <c r="U166" s="10" t="s">
        <v>91</v>
      </c>
      <c r="V166" s="10" t="s">
        <v>91</v>
      </c>
      <c r="W166" s="12">
        <f t="shared" si="53"/>
        <v>1183.8776941200001</v>
      </c>
      <c r="X166" s="12">
        <v>180</v>
      </c>
      <c r="Y166" s="12">
        <f>[1]REGRAS!$B$13</f>
        <v>1183.8776941200001</v>
      </c>
      <c r="Z166" s="12">
        <v>0</v>
      </c>
      <c r="AA166" s="12">
        <f t="shared" si="60"/>
        <v>0</v>
      </c>
      <c r="AB166" s="12">
        <v>4</v>
      </c>
      <c r="AC166" s="12">
        <f t="shared" si="54"/>
        <v>47.36</v>
      </c>
      <c r="AD166" s="12"/>
      <c r="AE166" s="12">
        <f t="shared" si="61"/>
        <v>0</v>
      </c>
      <c r="AF166" s="12">
        <v>100</v>
      </c>
      <c r="AG166" s="12">
        <f t="shared" si="62"/>
        <v>1183.8800000000001</v>
      </c>
      <c r="AH166" s="12">
        <f>[1]REGRAS!$F$2*100</f>
        <v>100</v>
      </c>
      <c r="AI166" s="12">
        <f t="shared" si="63"/>
        <v>1183.8800000000001</v>
      </c>
      <c r="AJ166" s="12">
        <v>0</v>
      </c>
      <c r="AK166" s="12">
        <f t="shared" si="64"/>
        <v>0</v>
      </c>
      <c r="AL166" s="12">
        <f>[1]REGRAS!$F$1*100</f>
        <v>40</v>
      </c>
      <c r="AM166" s="12">
        <f t="shared" si="65"/>
        <v>473.55</v>
      </c>
      <c r="AN166" s="12">
        <v>0</v>
      </c>
      <c r="AO166" s="12">
        <f t="shared" si="66"/>
        <v>0</v>
      </c>
      <c r="AP166" s="12">
        <v>0</v>
      </c>
      <c r="AQ166" s="12">
        <f t="shared" si="67"/>
        <v>0</v>
      </c>
      <c r="AR166" s="12">
        <v>0</v>
      </c>
      <c r="AS166" s="12">
        <f t="shared" si="68"/>
        <v>0</v>
      </c>
      <c r="AT166" s="12"/>
      <c r="AU166" s="12"/>
      <c r="AV166" s="12">
        <v>0</v>
      </c>
      <c r="AW166" s="12">
        <f>IF([1]REGRAS!$P$2="SIM",ROUND(BS166/M166*1.25*AV166,2),0)</f>
        <v>0</v>
      </c>
      <c r="AX166" s="12">
        <f>IF([1]REGRAS!$P$1="SIM",'[1]JAN-REAJUSTE'!AX166,0)</f>
        <v>209.199725</v>
      </c>
      <c r="AY166" s="12">
        <f>IF([1]REGRAS!$R$2="SIM",'[1]JAN-REAJUSTE'!AY166,0)</f>
        <v>0</v>
      </c>
      <c r="AZ166" s="12">
        <f>'[1]JAN-REAJUSTE'!AZ166</f>
        <v>0</v>
      </c>
      <c r="BA166" s="12">
        <f>'[1]JAN-REAJUSTE'!BA166</f>
        <v>0</v>
      </c>
      <c r="BB166" s="12">
        <f>'[1]JAN-REAJUSTE'!BB166</f>
        <v>0</v>
      </c>
      <c r="BC166" s="12">
        <f>'[1]JAN-REAJUSTE'!BC166</f>
        <v>0</v>
      </c>
      <c r="BD166" s="12">
        <f>'[1]JAN-REAJUSTE'!BD166</f>
        <v>0</v>
      </c>
      <c r="BE166" s="12">
        <f>'[1]JAN-REAJUSTE'!BE166</f>
        <v>0</v>
      </c>
      <c r="BF166" s="12">
        <f>'[1]JAN-REAJUSTE'!BF166</f>
        <v>0</v>
      </c>
      <c r="BG166" s="12">
        <f>'[1]JAN-REAJUSTE'!BG166</f>
        <v>0</v>
      </c>
      <c r="BH166" s="12">
        <f>'[1]JAN-REAJUSTE'!BH166</f>
        <v>0</v>
      </c>
      <c r="BI166" s="12">
        <f>IF([1]REGRAS!$R$1="SIM",'[1]JAN-REAJUSTE'!BI166,0)</f>
        <v>22.088951999999999</v>
      </c>
      <c r="BJ166" s="12">
        <f>'[1]JAN-REAJUSTE'!BJ166</f>
        <v>0</v>
      </c>
      <c r="BK166" s="12">
        <f>'[1]JAN-REAJUSTE'!BK166</f>
        <v>0</v>
      </c>
      <c r="BL166" s="12">
        <f>'[1]JAN-REAJUSTE'!BL166</f>
        <v>0</v>
      </c>
      <c r="BM166" s="12">
        <f>'[1]JAN-REAJUSTE'!BM166</f>
        <v>0</v>
      </c>
      <c r="BN166" s="12">
        <f>'[1]JAN-REAJUSTE'!BN166</f>
        <v>0</v>
      </c>
      <c r="BO166" s="12">
        <f>'[1]JAN-REAJUSTE'!BO166</f>
        <v>0</v>
      </c>
      <c r="BP166" s="12">
        <f>'[1]JAN-REAJUSTE'!BP166</f>
        <v>0</v>
      </c>
      <c r="BQ166" s="12">
        <v>0</v>
      </c>
      <c r="BR166" s="12">
        <f t="shared" si="69"/>
        <v>4303.83637112</v>
      </c>
      <c r="BS166" s="12">
        <f t="shared" si="77"/>
        <v>4281.7474191199999</v>
      </c>
      <c r="BT166" s="12"/>
      <c r="BU166" s="12">
        <f>SUM(AW166:BI166)+AI166+AG166+AE166+Y166+AO166+AK166+AC166+AA166+AM166</f>
        <v>4303.83637112</v>
      </c>
      <c r="BV166" s="13">
        <f>IF(BU166&gt;$CF$1,(BU166-$CF$1)*0.14,0)</f>
        <v>260.6570919568</v>
      </c>
      <c r="BW166" s="13"/>
      <c r="BX166" s="13">
        <f t="shared" si="70"/>
        <v>4043.1792791632001</v>
      </c>
      <c r="BY166" s="14">
        <f t="shared" si="71"/>
        <v>273.58533781172002</v>
      </c>
    </row>
    <row r="167" spans="1:77" x14ac:dyDescent="0.25">
      <c r="A167" s="9" t="s">
        <v>98</v>
      </c>
      <c r="B167" s="10">
        <v>5383301</v>
      </c>
      <c r="C167" s="10" t="s">
        <v>292</v>
      </c>
      <c r="D167" s="10" t="s">
        <v>81</v>
      </c>
      <c r="E167" s="10" t="s">
        <v>100</v>
      </c>
      <c r="F167" s="10" t="s">
        <v>83</v>
      </c>
      <c r="G167" s="10" t="s">
        <v>117</v>
      </c>
      <c r="H167" s="10" t="s">
        <v>101</v>
      </c>
      <c r="I167" s="10" t="s">
        <v>79</v>
      </c>
      <c r="J167" s="10" t="s">
        <v>87</v>
      </c>
      <c r="K167" s="10" t="s">
        <v>152</v>
      </c>
      <c r="L167" s="10">
        <v>4</v>
      </c>
      <c r="M167" s="10">
        <v>180</v>
      </c>
      <c r="N167" s="10">
        <v>116427</v>
      </c>
      <c r="O167" s="11">
        <v>37431</v>
      </c>
      <c r="P167" s="11">
        <v>23526</v>
      </c>
      <c r="Q167" s="10">
        <v>22882740344</v>
      </c>
      <c r="R167" s="10" t="s">
        <v>103</v>
      </c>
      <c r="S167" s="10">
        <v>20</v>
      </c>
      <c r="T167" s="10" t="s">
        <v>90</v>
      </c>
      <c r="U167" s="10" t="s">
        <v>91</v>
      </c>
      <c r="V167" s="10" t="s">
        <v>91</v>
      </c>
      <c r="W167" s="12">
        <f>Y167/X167*100</f>
        <v>1231.7063529624481</v>
      </c>
      <c r="X167" s="12">
        <v>20.53</v>
      </c>
      <c r="Y167" s="12">
        <f>[1]REGRAS!$B$15*X167/100</f>
        <v>252.8693142631906</v>
      </c>
      <c r="Z167" s="12">
        <v>0</v>
      </c>
      <c r="AA167" s="12">
        <f t="shared" si="60"/>
        <v>0</v>
      </c>
      <c r="AB167" s="12">
        <v>7</v>
      </c>
      <c r="AC167" s="12">
        <f>ROUND(W167*AB167/100,2)</f>
        <v>86.22</v>
      </c>
      <c r="AD167" s="12"/>
      <c r="AE167" s="12">
        <f t="shared" si="61"/>
        <v>0</v>
      </c>
      <c r="AF167" s="12"/>
      <c r="AG167" s="12">
        <f t="shared" si="62"/>
        <v>0</v>
      </c>
      <c r="AH167" s="12">
        <f>[1]REGRAS!$F$2*100</f>
        <v>100</v>
      </c>
      <c r="AI167" s="12">
        <f t="shared" si="63"/>
        <v>252.87</v>
      </c>
      <c r="AJ167" s="12">
        <v>0</v>
      </c>
      <c r="AK167" s="12">
        <f t="shared" si="64"/>
        <v>0</v>
      </c>
      <c r="AL167" s="12">
        <f>[1]REGRAS!$F$1*100</f>
        <v>40</v>
      </c>
      <c r="AM167" s="12">
        <f t="shared" si="65"/>
        <v>101.15</v>
      </c>
      <c r="AN167" s="12">
        <f>[1]REGRAS!$F$4*100</f>
        <v>100</v>
      </c>
      <c r="AO167" s="12">
        <f t="shared" si="66"/>
        <v>252.87</v>
      </c>
      <c r="AP167" s="12">
        <v>0</v>
      </c>
      <c r="AQ167" s="12">
        <f t="shared" si="67"/>
        <v>0</v>
      </c>
      <c r="AR167" s="12">
        <v>0</v>
      </c>
      <c r="AS167" s="12">
        <f t="shared" si="68"/>
        <v>0</v>
      </c>
      <c r="AT167" s="12"/>
      <c r="AU167" s="12"/>
      <c r="AV167" s="12">
        <v>0</v>
      </c>
      <c r="AW167" s="12">
        <f>IF([1]REGRAS!$P$2="SIM",ROUND(BS167/M167*1.25*AV167,2),0)</f>
        <v>0</v>
      </c>
      <c r="AX167" s="12">
        <f>IF([1]REGRAS!$P$1="SIM",'[1]JAN-REAJUSTE'!AX167,0)</f>
        <v>754.47312199999999</v>
      </c>
      <c r="AY167" s="12">
        <f>IF([1]REGRAS!$R$2="SIM",'[1]JAN-REAJUSTE'!AY167,0)</f>
        <v>0</v>
      </c>
      <c r="AZ167" s="12">
        <f>'[1]JAN-REAJUSTE'!AZ167</f>
        <v>0</v>
      </c>
      <c r="BA167" s="12">
        <f>'[1]JAN-REAJUSTE'!BA167</f>
        <v>0</v>
      </c>
      <c r="BB167" s="12">
        <f>'[1]JAN-REAJUSTE'!BB167</f>
        <v>0</v>
      </c>
      <c r="BC167" s="12">
        <f>'[1]JAN-REAJUSTE'!BC167</f>
        <v>0</v>
      </c>
      <c r="BD167" s="12">
        <f>'[1]JAN-REAJUSTE'!BD167</f>
        <v>0</v>
      </c>
      <c r="BE167" s="12">
        <f>'[1]JAN-REAJUSTE'!BE167</f>
        <v>0</v>
      </c>
      <c r="BF167" s="12">
        <f>'[1]JAN-REAJUSTE'!BF167</f>
        <v>0</v>
      </c>
      <c r="BG167" s="12">
        <f>'[1]JAN-REAJUSTE'!BG167</f>
        <v>0</v>
      </c>
      <c r="BH167" s="12">
        <f>'[1]JAN-REAJUSTE'!BH167</f>
        <v>0</v>
      </c>
      <c r="BI167" s="12">
        <f>IF([1]REGRAS!$R$1="SIM",'[1]JAN-REAJUSTE'!BI167,0)</f>
        <v>0</v>
      </c>
      <c r="BJ167" s="12">
        <f>'[1]JAN-REAJUSTE'!BJ167</f>
        <v>0</v>
      </c>
      <c r="BK167" s="12">
        <f>'[1]JAN-REAJUSTE'!BK167</f>
        <v>0</v>
      </c>
      <c r="BL167" s="12">
        <f>'[1]JAN-REAJUSTE'!BL167</f>
        <v>0</v>
      </c>
      <c r="BM167" s="12">
        <f>'[1]JAN-REAJUSTE'!BM167</f>
        <v>0</v>
      </c>
      <c r="BN167" s="12">
        <f>'[1]JAN-REAJUSTE'!BN167</f>
        <v>0</v>
      </c>
      <c r="BO167" s="12">
        <f>'[1]JAN-REAJUSTE'!BO167</f>
        <v>0</v>
      </c>
      <c r="BP167" s="12">
        <f>'[1]JAN-REAJUSTE'!BP167</f>
        <v>0</v>
      </c>
      <c r="BQ167" s="12">
        <v>0</v>
      </c>
      <c r="BR167" s="12">
        <f t="shared" si="69"/>
        <v>1700.4524362631907</v>
      </c>
      <c r="BS167" s="12">
        <f t="shared" si="77"/>
        <v>1700.4524362631907</v>
      </c>
      <c r="BT167" s="12"/>
      <c r="BU167" s="12">
        <f>SUM(AW167:BI167)+AI167+AG167+AE167+Y167+AO167+AK167+AC167+AA167+AM167</f>
        <v>1700.4524362631907</v>
      </c>
      <c r="BV167" s="13">
        <f>IF(BU167&gt;$CF$1,(BU167-$CF$1)*0.14,0)</f>
        <v>0</v>
      </c>
      <c r="BW167" s="13"/>
      <c r="BX167" s="13">
        <f t="shared" si="70"/>
        <v>1700.4524362631907</v>
      </c>
      <c r="BY167" s="14">
        <f t="shared" si="71"/>
        <v>0</v>
      </c>
    </row>
    <row r="168" spans="1:77" x14ac:dyDescent="0.25">
      <c r="A168" s="9" t="s">
        <v>79</v>
      </c>
      <c r="B168" s="10">
        <v>5383401</v>
      </c>
      <c r="C168" s="10" t="s">
        <v>293</v>
      </c>
      <c r="D168" s="10" t="s">
        <v>81</v>
      </c>
      <c r="E168" s="10" t="s">
        <v>116</v>
      </c>
      <c r="F168" s="10" t="s">
        <v>83</v>
      </c>
      <c r="G168" s="10" t="s">
        <v>117</v>
      </c>
      <c r="H168" s="10" t="s">
        <v>85</v>
      </c>
      <c r="I168" s="10" t="s">
        <v>79</v>
      </c>
      <c r="J168" s="10" t="s">
        <v>87</v>
      </c>
      <c r="K168" s="10" t="s">
        <v>147</v>
      </c>
      <c r="L168" s="10">
        <v>10</v>
      </c>
      <c r="M168" s="10">
        <v>180</v>
      </c>
      <c r="N168" s="10">
        <v>131116</v>
      </c>
      <c r="O168" s="11">
        <v>37431</v>
      </c>
      <c r="P168" s="11">
        <v>24842</v>
      </c>
      <c r="Q168" s="10">
        <v>47000252391</v>
      </c>
      <c r="R168" s="10" t="s">
        <v>89</v>
      </c>
      <c r="S168" s="10">
        <v>22</v>
      </c>
      <c r="T168" s="10" t="s">
        <v>90</v>
      </c>
      <c r="U168" s="10" t="s">
        <v>91</v>
      </c>
      <c r="V168" s="10" t="s">
        <v>92</v>
      </c>
      <c r="W168" s="12">
        <f t="shared" ref="W168:W231" si="78">Y168</f>
        <v>1427.8985064595888</v>
      </c>
      <c r="X168" s="12">
        <v>180</v>
      </c>
      <c r="Y168" s="12">
        <f>[1]REGRAS!$C$15</f>
        <v>1427.8985064595888</v>
      </c>
      <c r="Z168" s="12">
        <v>0</v>
      </c>
      <c r="AA168" s="12">
        <f t="shared" si="60"/>
        <v>0</v>
      </c>
      <c r="AB168" s="12">
        <v>20</v>
      </c>
      <c r="AC168" s="12">
        <f t="shared" ref="AC168:AC231" si="79">ROUND(Y168*AB168/100,2)</f>
        <v>285.58</v>
      </c>
      <c r="AD168" s="12"/>
      <c r="AE168" s="12">
        <f t="shared" si="61"/>
        <v>0</v>
      </c>
      <c r="AF168" s="12"/>
      <c r="AG168" s="12">
        <f t="shared" si="62"/>
        <v>0</v>
      </c>
      <c r="AH168" s="12">
        <f>[1]REGRAS!$F$2*100</f>
        <v>100</v>
      </c>
      <c r="AI168" s="12">
        <f t="shared" si="63"/>
        <v>1427.9</v>
      </c>
      <c r="AJ168" s="12">
        <v>25</v>
      </c>
      <c r="AK168" s="12">
        <f t="shared" si="64"/>
        <v>356.97</v>
      </c>
      <c r="AL168" s="12">
        <f>[1]REGRAS!$F$1*100</f>
        <v>40</v>
      </c>
      <c r="AM168" s="12">
        <f t="shared" si="65"/>
        <v>571.16</v>
      </c>
      <c r="AN168" s="12">
        <f>[1]REGRAS!$F$4*100</f>
        <v>100</v>
      </c>
      <c r="AO168" s="12">
        <f t="shared" si="66"/>
        <v>1427.9</v>
      </c>
      <c r="AP168" s="12">
        <v>57</v>
      </c>
      <c r="AQ168" s="12">
        <f t="shared" si="67"/>
        <v>348.17</v>
      </c>
      <c r="AR168" s="12">
        <v>0</v>
      </c>
      <c r="AS168" s="12">
        <f t="shared" si="68"/>
        <v>0</v>
      </c>
      <c r="AT168" s="12">
        <v>0</v>
      </c>
      <c r="AU168" s="12">
        <f t="shared" ref="AU168:AU231" si="80">ROUND(BT168/M168*1.5*1.2*AT168,2)</f>
        <v>0</v>
      </c>
      <c r="AV168" s="12">
        <v>0</v>
      </c>
      <c r="AW168" s="12">
        <f>IF([1]REGRAS!$P$2="SIM",ROUND(BS168/M168*1.25*AV168,2),0)</f>
        <v>0</v>
      </c>
      <c r="AX168" s="12">
        <f>IF([1]REGRAS!$P$1="SIM",'[1]JAN-REAJUSTE'!AX168,0)</f>
        <v>0</v>
      </c>
      <c r="AY168" s="12">
        <f>IF([1]REGRAS!$R$2="SIM",'[1]JAN-REAJUSTE'!AY168,0)</f>
        <v>0</v>
      </c>
      <c r="AZ168" s="12">
        <f>'[1]JAN-REAJUSTE'!AZ168</f>
        <v>0</v>
      </c>
      <c r="BA168" s="12">
        <f>'[1]JAN-REAJUSTE'!BA168</f>
        <v>0</v>
      </c>
      <c r="BB168" s="12">
        <f>'[1]JAN-REAJUSTE'!BB168</f>
        <v>0</v>
      </c>
      <c r="BC168" s="12">
        <f>'[1]JAN-REAJUSTE'!BC168</f>
        <v>0</v>
      </c>
      <c r="BD168" s="12">
        <f>'[1]JAN-REAJUSTE'!BD168</f>
        <v>0</v>
      </c>
      <c r="BE168" s="12">
        <f>'[1]JAN-REAJUSTE'!BE168</f>
        <v>0</v>
      </c>
      <c r="BF168" s="12">
        <f>'[1]JAN-REAJUSTE'!BF168</f>
        <v>0</v>
      </c>
      <c r="BG168" s="12">
        <f>'[1]JAN-REAJUSTE'!BG168</f>
        <v>0</v>
      </c>
      <c r="BH168" s="12">
        <f>'[1]JAN-REAJUSTE'!BH168</f>
        <v>0</v>
      </c>
      <c r="BI168" s="12">
        <f>IF([1]REGRAS!$R$1="SIM",'[1]JAN-REAJUSTE'!BI168,0)</f>
        <v>0</v>
      </c>
      <c r="BJ168" s="12">
        <f>'[1]JAN-REAJUSTE'!BJ168</f>
        <v>0</v>
      </c>
      <c r="BK168" s="12">
        <f>'[1]JAN-REAJUSTE'!BK168</f>
        <v>0</v>
      </c>
      <c r="BL168" s="12">
        <f>'[1]JAN-REAJUSTE'!BL168</f>
        <v>0</v>
      </c>
      <c r="BM168" s="12">
        <f>'[1]JAN-REAJUSTE'!BM168</f>
        <v>0</v>
      </c>
      <c r="BN168" s="12">
        <f>'[1]JAN-REAJUSTE'!BN168</f>
        <v>0</v>
      </c>
      <c r="BO168" s="12">
        <f>'[1]JAN-REAJUSTE'!BO168</f>
        <v>0</v>
      </c>
      <c r="BP168" s="12">
        <f>'[1]JAN-REAJUSTE'!BP168</f>
        <v>0</v>
      </c>
      <c r="BQ168" s="12">
        <v>0</v>
      </c>
      <c r="BR168" s="12">
        <f t="shared" si="69"/>
        <v>5845.5785064595884</v>
      </c>
      <c r="BS168" s="12">
        <f t="shared" si="77"/>
        <v>5497.4085064595884</v>
      </c>
      <c r="BT168" s="12">
        <f t="shared" ref="BT168:BT231" si="81">SUM(AW168:BH168)+AI168+AG168+AE168+Y168+AO168+AK168+AC168+AA168+AM168</f>
        <v>5497.4085064595884</v>
      </c>
      <c r="BU168" s="12">
        <f t="shared" ref="BU168:BU231" si="82">SUM(AW168:BI168)+AI168+AG168+AE168+Y168+AO168+AK168+AC168+AA168</f>
        <v>4926.2485064595885</v>
      </c>
      <c r="BV168" s="13">
        <f t="shared" ref="BV168:BV180" si="83">BU168*0.14</f>
        <v>689.67479090434244</v>
      </c>
      <c r="BW168" s="13">
        <f t="shared" ref="BW168:BW180" si="84">BU168*0.28</f>
        <v>1379.3495818086849</v>
      </c>
      <c r="BX168" s="13">
        <f t="shared" si="70"/>
        <v>5155.903715555246</v>
      </c>
      <c r="BY168" s="14">
        <f t="shared" si="71"/>
        <v>548.51352177769274</v>
      </c>
    </row>
    <row r="169" spans="1:77" x14ac:dyDescent="0.25">
      <c r="A169" s="9" t="s">
        <v>79</v>
      </c>
      <c r="B169" s="10">
        <v>5383501</v>
      </c>
      <c r="C169" s="10" t="s">
        <v>294</v>
      </c>
      <c r="D169" s="10" t="s">
        <v>81</v>
      </c>
      <c r="E169" s="10" t="s">
        <v>116</v>
      </c>
      <c r="F169" s="10" t="s">
        <v>83</v>
      </c>
      <c r="G169" s="10" t="s">
        <v>117</v>
      </c>
      <c r="H169" s="10" t="s">
        <v>85</v>
      </c>
      <c r="I169" s="10" t="s">
        <v>79</v>
      </c>
      <c r="J169" s="10" t="s">
        <v>87</v>
      </c>
      <c r="K169" s="10" t="s">
        <v>147</v>
      </c>
      <c r="L169" s="10">
        <v>4</v>
      </c>
      <c r="M169" s="10">
        <v>240</v>
      </c>
      <c r="N169" s="10">
        <v>116427</v>
      </c>
      <c r="O169" s="11">
        <v>37431</v>
      </c>
      <c r="P169" s="11">
        <v>25222</v>
      </c>
      <c r="Q169" s="10">
        <v>79335004391</v>
      </c>
      <c r="R169" s="10" t="s">
        <v>89</v>
      </c>
      <c r="S169" s="10">
        <v>22</v>
      </c>
      <c r="T169" s="10" t="s">
        <v>90</v>
      </c>
      <c r="U169" s="10" t="s">
        <v>91</v>
      </c>
      <c r="V169" s="10" t="s">
        <v>92</v>
      </c>
      <c r="W169" s="12">
        <f t="shared" si="78"/>
        <v>1642.2751372832643</v>
      </c>
      <c r="X169" s="12">
        <v>240</v>
      </c>
      <c r="Y169" s="12">
        <f>[1]REGRAS!$B$27</f>
        <v>1642.2751372832643</v>
      </c>
      <c r="Z169" s="12">
        <v>0</v>
      </c>
      <c r="AA169" s="12">
        <f t="shared" si="60"/>
        <v>0</v>
      </c>
      <c r="AB169" s="12">
        <v>20</v>
      </c>
      <c r="AC169" s="12">
        <f t="shared" si="79"/>
        <v>328.46</v>
      </c>
      <c r="AD169" s="12"/>
      <c r="AE169" s="12">
        <f t="shared" si="61"/>
        <v>0</v>
      </c>
      <c r="AF169" s="12"/>
      <c r="AG169" s="12">
        <f t="shared" si="62"/>
        <v>0</v>
      </c>
      <c r="AH169" s="12">
        <f>[1]REGRAS!$F$2*100</f>
        <v>100</v>
      </c>
      <c r="AI169" s="12">
        <f t="shared" si="63"/>
        <v>1642.28</v>
      </c>
      <c r="AJ169" s="12">
        <v>25</v>
      </c>
      <c r="AK169" s="12">
        <f t="shared" si="64"/>
        <v>410.57</v>
      </c>
      <c r="AL169" s="12">
        <f>[1]REGRAS!$F$1*100</f>
        <v>40</v>
      </c>
      <c r="AM169" s="12">
        <f t="shared" si="65"/>
        <v>656.91</v>
      </c>
      <c r="AN169" s="12">
        <f>[1]REGRAS!$F$4*100</f>
        <v>100</v>
      </c>
      <c r="AO169" s="12">
        <f t="shared" si="66"/>
        <v>1642.28</v>
      </c>
      <c r="AP169" s="12">
        <v>118</v>
      </c>
      <c r="AQ169" s="12">
        <f t="shared" si="67"/>
        <v>621.74</v>
      </c>
      <c r="AR169" s="12">
        <v>0</v>
      </c>
      <c r="AS169" s="12">
        <f t="shared" si="68"/>
        <v>0</v>
      </c>
      <c r="AT169" s="12">
        <v>0</v>
      </c>
      <c r="AU169" s="12">
        <f t="shared" si="80"/>
        <v>0</v>
      </c>
      <c r="AV169" s="12">
        <v>0</v>
      </c>
      <c r="AW169" s="12">
        <f>IF([1]REGRAS!$P$2="SIM",ROUND(BS169/M169*1.25*AV169,2),0)</f>
        <v>0</v>
      </c>
      <c r="AX169" s="12">
        <f>IF([1]REGRAS!$P$1="SIM",'[1]JAN-REAJUSTE'!AX169,0)</f>
        <v>0</v>
      </c>
      <c r="AY169" s="12">
        <f>IF([1]REGRAS!$R$2="SIM",'[1]JAN-REAJUSTE'!AY169,0)</f>
        <v>0</v>
      </c>
      <c r="AZ169" s="12">
        <f>'[1]JAN-REAJUSTE'!AZ169</f>
        <v>0</v>
      </c>
      <c r="BA169" s="12">
        <f>'[1]JAN-REAJUSTE'!BA169</f>
        <v>0</v>
      </c>
      <c r="BB169" s="12">
        <f>'[1]JAN-REAJUSTE'!BB169</f>
        <v>0</v>
      </c>
      <c r="BC169" s="12">
        <f>'[1]JAN-REAJUSTE'!BC169</f>
        <v>0</v>
      </c>
      <c r="BD169" s="12">
        <f>'[1]JAN-REAJUSTE'!BD169</f>
        <v>0</v>
      </c>
      <c r="BE169" s="12">
        <f>'[1]JAN-REAJUSTE'!BE169</f>
        <v>0</v>
      </c>
      <c r="BF169" s="12">
        <f>'[1]JAN-REAJUSTE'!BF169</f>
        <v>0</v>
      </c>
      <c r="BG169" s="12">
        <f>'[1]JAN-REAJUSTE'!BG169</f>
        <v>0</v>
      </c>
      <c r="BH169" s="12">
        <f>'[1]JAN-REAJUSTE'!BH169</f>
        <v>0</v>
      </c>
      <c r="BI169" s="12">
        <f>IF([1]REGRAS!$R$1="SIM",'[1]JAN-REAJUSTE'!BI169,0)</f>
        <v>0</v>
      </c>
      <c r="BJ169" s="12">
        <f>'[1]JAN-REAJUSTE'!BJ169</f>
        <v>0</v>
      </c>
      <c r="BK169" s="12">
        <f>'[1]JAN-REAJUSTE'!BK169</f>
        <v>0</v>
      </c>
      <c r="BL169" s="12">
        <f>'[1]JAN-REAJUSTE'!BL169</f>
        <v>0</v>
      </c>
      <c r="BM169" s="12">
        <f>'[1]JAN-REAJUSTE'!BM169</f>
        <v>0</v>
      </c>
      <c r="BN169" s="12">
        <f>'[1]JAN-REAJUSTE'!BN169</f>
        <v>0</v>
      </c>
      <c r="BO169" s="12">
        <f>'[1]JAN-REAJUSTE'!BO169</f>
        <v>0</v>
      </c>
      <c r="BP169" s="12">
        <f>'[1]JAN-REAJUSTE'!BP169</f>
        <v>0</v>
      </c>
      <c r="BQ169" s="12">
        <v>0</v>
      </c>
      <c r="BR169" s="12">
        <f t="shared" si="69"/>
        <v>6944.5151372832634</v>
      </c>
      <c r="BS169" s="12">
        <f t="shared" si="77"/>
        <v>6322.7751372832636</v>
      </c>
      <c r="BT169" s="12">
        <f t="shared" si="81"/>
        <v>6322.7751372832636</v>
      </c>
      <c r="BU169" s="12">
        <f t="shared" si="82"/>
        <v>5665.8651372832637</v>
      </c>
      <c r="BV169" s="13">
        <f t="shared" si="83"/>
        <v>793.221119219657</v>
      </c>
      <c r="BW169" s="13">
        <f t="shared" si="84"/>
        <v>1586.442238439314</v>
      </c>
      <c r="BX169" s="13">
        <f t="shared" si="70"/>
        <v>6151.294018063606</v>
      </c>
      <c r="BY169" s="14">
        <f t="shared" si="71"/>
        <v>822.24585496749171</v>
      </c>
    </row>
    <row r="170" spans="1:77" x14ac:dyDescent="0.25">
      <c r="A170" s="9" t="s">
        <v>79</v>
      </c>
      <c r="B170" s="10">
        <v>5383601</v>
      </c>
      <c r="C170" s="10" t="s">
        <v>295</v>
      </c>
      <c r="D170" s="10" t="s">
        <v>81</v>
      </c>
      <c r="E170" s="10" t="s">
        <v>116</v>
      </c>
      <c r="F170" s="10" t="s">
        <v>83</v>
      </c>
      <c r="G170" s="10" t="s">
        <v>117</v>
      </c>
      <c r="H170" s="10" t="s">
        <v>85</v>
      </c>
      <c r="I170" s="10" t="s">
        <v>79</v>
      </c>
      <c r="J170" s="10" t="s">
        <v>87</v>
      </c>
      <c r="K170" s="10" t="s">
        <v>118</v>
      </c>
      <c r="L170" s="10">
        <v>8</v>
      </c>
      <c r="M170" s="10">
        <v>240</v>
      </c>
      <c r="N170" s="10">
        <v>126022</v>
      </c>
      <c r="O170" s="11">
        <v>37431</v>
      </c>
      <c r="P170" s="11">
        <v>25812</v>
      </c>
      <c r="Q170" s="10">
        <v>41699432368</v>
      </c>
      <c r="R170" s="10" t="s">
        <v>89</v>
      </c>
      <c r="S170" s="10">
        <v>22</v>
      </c>
      <c r="T170" s="10" t="s">
        <v>90</v>
      </c>
      <c r="U170" s="10" t="s">
        <v>91</v>
      </c>
      <c r="V170" s="10" t="s">
        <v>92</v>
      </c>
      <c r="W170" s="12">
        <f t="shared" si="78"/>
        <v>1829.9352895804036</v>
      </c>
      <c r="X170" s="12">
        <v>240</v>
      </c>
      <c r="Y170" s="12">
        <f>[1]REGRAS!$C$25</f>
        <v>1829.9352895804036</v>
      </c>
      <c r="Z170" s="12">
        <v>15</v>
      </c>
      <c r="AA170" s="12">
        <f t="shared" si="60"/>
        <v>274.49</v>
      </c>
      <c r="AB170" s="12">
        <v>20</v>
      </c>
      <c r="AC170" s="12">
        <f t="shared" si="79"/>
        <v>365.99</v>
      </c>
      <c r="AD170" s="12"/>
      <c r="AE170" s="12">
        <f t="shared" si="61"/>
        <v>0</v>
      </c>
      <c r="AF170" s="12"/>
      <c r="AG170" s="12">
        <f t="shared" si="62"/>
        <v>0</v>
      </c>
      <c r="AH170" s="12">
        <f>[1]REGRAS!$F$2*100</f>
        <v>100</v>
      </c>
      <c r="AI170" s="12">
        <f t="shared" si="63"/>
        <v>1829.94</v>
      </c>
      <c r="AJ170" s="12">
        <v>25</v>
      </c>
      <c r="AK170" s="12">
        <f t="shared" si="64"/>
        <v>457.48</v>
      </c>
      <c r="AL170" s="12">
        <f>[1]REGRAS!$F$1*100</f>
        <v>40</v>
      </c>
      <c r="AM170" s="12">
        <f t="shared" si="65"/>
        <v>731.97</v>
      </c>
      <c r="AN170" s="12">
        <f>[1]REGRAS!$F$4*100</f>
        <v>100</v>
      </c>
      <c r="AO170" s="12">
        <f t="shared" si="66"/>
        <v>1829.94</v>
      </c>
      <c r="AP170" s="12">
        <v>123</v>
      </c>
      <c r="AQ170" s="12">
        <f t="shared" si="67"/>
        <v>750.27</v>
      </c>
      <c r="AR170" s="12">
        <v>0</v>
      </c>
      <c r="AS170" s="12">
        <f t="shared" si="68"/>
        <v>0</v>
      </c>
      <c r="AT170" s="12">
        <v>0</v>
      </c>
      <c r="AU170" s="12">
        <f t="shared" si="80"/>
        <v>0</v>
      </c>
      <c r="AV170" s="12">
        <v>0</v>
      </c>
      <c r="AW170" s="12">
        <f>IF([1]REGRAS!$P$2="SIM",ROUND(BS170/M170*1.25*AV170,2),0)</f>
        <v>0</v>
      </c>
      <c r="AX170" s="12">
        <f>IF([1]REGRAS!$P$1="SIM",'[1]JAN-REAJUSTE'!AX170,0)</f>
        <v>0</v>
      </c>
      <c r="AY170" s="12">
        <f>IF([1]REGRAS!$R$2="SIM",'[1]JAN-REAJUSTE'!AY170,0)</f>
        <v>0</v>
      </c>
      <c r="AZ170" s="12">
        <f>'[1]JAN-REAJUSTE'!AZ170</f>
        <v>0</v>
      </c>
      <c r="BA170" s="12">
        <f>'[1]JAN-REAJUSTE'!BA170</f>
        <v>0</v>
      </c>
      <c r="BB170" s="12">
        <f>'[1]JAN-REAJUSTE'!BB170</f>
        <v>0</v>
      </c>
      <c r="BC170" s="12">
        <f>'[1]JAN-REAJUSTE'!BC170</f>
        <v>0</v>
      </c>
      <c r="BD170" s="12">
        <f>'[1]JAN-REAJUSTE'!BD170</f>
        <v>0</v>
      </c>
      <c r="BE170" s="12">
        <f>'[1]JAN-REAJUSTE'!BE170</f>
        <v>0</v>
      </c>
      <c r="BF170" s="12">
        <f>'[1]JAN-REAJUSTE'!BF170</f>
        <v>0</v>
      </c>
      <c r="BG170" s="12">
        <f>'[1]JAN-REAJUSTE'!BG170</f>
        <v>0</v>
      </c>
      <c r="BH170" s="12">
        <f>'[1]JAN-REAJUSTE'!BH170</f>
        <v>0</v>
      </c>
      <c r="BI170" s="12">
        <f>IF([1]REGRAS!$R$1="SIM",'[1]JAN-REAJUSTE'!BI170,0)</f>
        <v>0</v>
      </c>
      <c r="BJ170" s="12">
        <f>'[1]JAN-REAJUSTE'!BJ170</f>
        <v>0</v>
      </c>
      <c r="BK170" s="12">
        <f>'[1]JAN-REAJUSTE'!BK170</f>
        <v>0</v>
      </c>
      <c r="BL170" s="12">
        <f>'[1]JAN-REAJUSTE'!BL170</f>
        <v>0</v>
      </c>
      <c r="BM170" s="12">
        <f>'[1]JAN-REAJUSTE'!BM170</f>
        <v>0</v>
      </c>
      <c r="BN170" s="12">
        <f>'[1]JAN-REAJUSTE'!BN170</f>
        <v>0</v>
      </c>
      <c r="BO170" s="12">
        <f>'[1]JAN-REAJUSTE'!BO170</f>
        <v>0</v>
      </c>
      <c r="BP170" s="12">
        <f>'[1]JAN-REAJUSTE'!BP170</f>
        <v>0</v>
      </c>
      <c r="BQ170" s="12">
        <v>0</v>
      </c>
      <c r="BR170" s="12">
        <f t="shared" si="69"/>
        <v>8070.0152895804031</v>
      </c>
      <c r="BS170" s="12">
        <f t="shared" si="77"/>
        <v>7319.7452895804026</v>
      </c>
      <c r="BT170" s="12">
        <f t="shared" si="81"/>
        <v>7319.7452895804026</v>
      </c>
      <c r="BU170" s="12">
        <f t="shared" si="82"/>
        <v>6587.7752895804024</v>
      </c>
      <c r="BV170" s="13">
        <f t="shared" si="83"/>
        <v>922.28854054125645</v>
      </c>
      <c r="BW170" s="13">
        <f t="shared" si="84"/>
        <v>1844.5770810825129</v>
      </c>
      <c r="BX170" s="13">
        <f t="shared" si="70"/>
        <v>7147.7267490391469</v>
      </c>
      <c r="BY170" s="14">
        <f t="shared" si="71"/>
        <v>1096.2648559857657</v>
      </c>
    </row>
    <row r="171" spans="1:77" x14ac:dyDescent="0.25">
      <c r="A171" s="9" t="s">
        <v>79</v>
      </c>
      <c r="B171" s="10">
        <v>5383901</v>
      </c>
      <c r="C171" s="10" t="s">
        <v>296</v>
      </c>
      <c r="D171" s="10" t="s">
        <v>81</v>
      </c>
      <c r="E171" s="10" t="s">
        <v>116</v>
      </c>
      <c r="F171" s="10" t="s">
        <v>83</v>
      </c>
      <c r="G171" s="10" t="s">
        <v>117</v>
      </c>
      <c r="H171" s="10" t="s">
        <v>85</v>
      </c>
      <c r="I171" s="10" t="s">
        <v>79</v>
      </c>
      <c r="J171" s="10" t="s">
        <v>87</v>
      </c>
      <c r="K171" s="10" t="s">
        <v>121</v>
      </c>
      <c r="L171" s="10">
        <v>12</v>
      </c>
      <c r="M171" s="10">
        <v>240</v>
      </c>
      <c r="N171" s="10">
        <v>136416</v>
      </c>
      <c r="O171" s="11">
        <v>37431</v>
      </c>
      <c r="P171" s="11">
        <v>28328</v>
      </c>
      <c r="Q171" s="10">
        <v>77088743353</v>
      </c>
      <c r="R171" s="10" t="s">
        <v>89</v>
      </c>
      <c r="S171" s="10">
        <v>22</v>
      </c>
      <c r="T171" s="10" t="s">
        <v>90</v>
      </c>
      <c r="U171" s="10" t="s">
        <v>91</v>
      </c>
      <c r="V171" s="10" t="s">
        <v>92</v>
      </c>
      <c r="W171" s="12">
        <f t="shared" si="78"/>
        <v>1980.780808160742</v>
      </c>
      <c r="X171" s="12">
        <v>240</v>
      </c>
      <c r="Y171" s="12">
        <f>[1]REGRAS!$C$29</f>
        <v>1980.780808160742</v>
      </c>
      <c r="Z171" s="12">
        <v>15</v>
      </c>
      <c r="AA171" s="12">
        <f t="shared" si="60"/>
        <v>297.12</v>
      </c>
      <c r="AB171" s="12">
        <v>20</v>
      </c>
      <c r="AC171" s="12">
        <f t="shared" si="79"/>
        <v>396.16</v>
      </c>
      <c r="AD171" s="12"/>
      <c r="AE171" s="12">
        <f t="shared" si="61"/>
        <v>0</v>
      </c>
      <c r="AF171" s="12"/>
      <c r="AG171" s="12">
        <f t="shared" si="62"/>
        <v>0</v>
      </c>
      <c r="AH171" s="12">
        <f>[1]REGRAS!$F$2*100</f>
        <v>100</v>
      </c>
      <c r="AI171" s="12">
        <f t="shared" si="63"/>
        <v>1980.78</v>
      </c>
      <c r="AJ171" s="12">
        <v>60</v>
      </c>
      <c r="AK171" s="12">
        <f t="shared" si="64"/>
        <v>1188.47</v>
      </c>
      <c r="AL171" s="12">
        <f>[1]REGRAS!$F$1*100</f>
        <v>40</v>
      </c>
      <c r="AM171" s="12">
        <f t="shared" si="65"/>
        <v>792.31</v>
      </c>
      <c r="AN171" s="12">
        <f>[1]REGRAS!$F$4*100</f>
        <v>100</v>
      </c>
      <c r="AO171" s="12">
        <f t="shared" si="66"/>
        <v>1980.78</v>
      </c>
      <c r="AP171" s="12">
        <v>24</v>
      </c>
      <c r="AQ171" s="12">
        <f t="shared" si="67"/>
        <v>172.33</v>
      </c>
      <c r="AR171" s="12">
        <v>6</v>
      </c>
      <c r="AS171" s="12">
        <f t="shared" si="68"/>
        <v>323.12</v>
      </c>
      <c r="AT171" s="12">
        <v>24</v>
      </c>
      <c r="AU171" s="12">
        <f t="shared" si="80"/>
        <v>1550.95</v>
      </c>
      <c r="AV171" s="12">
        <v>0</v>
      </c>
      <c r="AW171" s="12">
        <f>IF([1]REGRAS!$P$2="SIM",ROUND(BS171/M171*1.25*AV171,2),0)</f>
        <v>0</v>
      </c>
      <c r="AX171" s="12">
        <f>IF([1]REGRAS!$P$1="SIM",'[1]JAN-REAJUSTE'!AX171,0)</f>
        <v>0</v>
      </c>
      <c r="AY171" s="12">
        <f>IF([1]REGRAS!$R$2="SIM",'[1]JAN-REAJUSTE'!AY171,0)</f>
        <v>0</v>
      </c>
      <c r="AZ171" s="12">
        <f>'[1]JAN-REAJUSTE'!AZ171</f>
        <v>0</v>
      </c>
      <c r="BA171" s="12">
        <f>'[1]JAN-REAJUSTE'!BA171</f>
        <v>0</v>
      </c>
      <c r="BB171" s="12">
        <f>'[1]JAN-REAJUSTE'!BB171</f>
        <v>0</v>
      </c>
      <c r="BC171" s="12">
        <f>'[1]JAN-REAJUSTE'!BC171</f>
        <v>0</v>
      </c>
      <c r="BD171" s="12">
        <f>'[1]JAN-REAJUSTE'!BD171</f>
        <v>0</v>
      </c>
      <c r="BE171" s="12">
        <f>'[1]JAN-REAJUSTE'!BE171</f>
        <v>0</v>
      </c>
      <c r="BF171" s="12">
        <f>'[1]JAN-REAJUSTE'!BF171</f>
        <v>0</v>
      </c>
      <c r="BG171" s="12">
        <f>'[1]JAN-REAJUSTE'!BG171</f>
        <v>0</v>
      </c>
      <c r="BH171" s="12">
        <f>'[1]JAN-REAJUSTE'!BH171</f>
        <v>0</v>
      </c>
      <c r="BI171" s="12">
        <f>IF([1]REGRAS!$R$1="SIM",'[1]JAN-REAJUSTE'!BI171,0)</f>
        <v>0</v>
      </c>
      <c r="BJ171" s="12">
        <f>'[1]JAN-REAJUSTE'!BJ171</f>
        <v>0</v>
      </c>
      <c r="BK171" s="12">
        <f>'[1]JAN-REAJUSTE'!BK171</f>
        <v>0</v>
      </c>
      <c r="BL171" s="12">
        <f>'[1]JAN-REAJUSTE'!BL171</f>
        <v>0</v>
      </c>
      <c r="BM171" s="12">
        <f>'[1]JAN-REAJUSTE'!BM171</f>
        <v>0</v>
      </c>
      <c r="BN171" s="12">
        <f>'[1]JAN-REAJUSTE'!BN171</f>
        <v>0</v>
      </c>
      <c r="BO171" s="12">
        <f>'[1]JAN-REAJUSTE'!BO171</f>
        <v>0</v>
      </c>
      <c r="BP171" s="12">
        <f>'[1]JAN-REAJUSTE'!BP171</f>
        <v>0</v>
      </c>
      <c r="BQ171" s="12">
        <v>0</v>
      </c>
      <c r="BR171" s="12">
        <f t="shared" si="69"/>
        <v>10662.800808160742</v>
      </c>
      <c r="BS171" s="12">
        <f t="shared" si="77"/>
        <v>8616.4008081607426</v>
      </c>
      <c r="BT171" s="12">
        <f t="shared" si="81"/>
        <v>8616.4008081607426</v>
      </c>
      <c r="BU171" s="12">
        <f t="shared" si="82"/>
        <v>7824.0908081607422</v>
      </c>
      <c r="BV171" s="13">
        <f t="shared" si="83"/>
        <v>1095.3727131425039</v>
      </c>
      <c r="BW171" s="13">
        <f t="shared" si="84"/>
        <v>2190.7454262850079</v>
      </c>
      <c r="BX171" s="13">
        <f t="shared" si="70"/>
        <v>9567.4280950182383</v>
      </c>
      <c r="BY171" s="14">
        <f t="shared" si="71"/>
        <v>1761.6827261300155</v>
      </c>
    </row>
    <row r="172" spans="1:77" x14ac:dyDescent="0.25">
      <c r="A172" s="9" t="s">
        <v>79</v>
      </c>
      <c r="B172" s="10">
        <v>5384001</v>
      </c>
      <c r="C172" s="10" t="s">
        <v>297</v>
      </c>
      <c r="D172" s="10" t="s">
        <v>81</v>
      </c>
      <c r="E172" s="10" t="s">
        <v>116</v>
      </c>
      <c r="F172" s="10" t="s">
        <v>83</v>
      </c>
      <c r="G172" s="10" t="s">
        <v>117</v>
      </c>
      <c r="H172" s="10" t="s">
        <v>85</v>
      </c>
      <c r="I172" s="10" t="s">
        <v>79</v>
      </c>
      <c r="J172" s="10" t="s">
        <v>87</v>
      </c>
      <c r="K172" s="10" t="s">
        <v>147</v>
      </c>
      <c r="L172" s="10">
        <v>7</v>
      </c>
      <c r="M172" s="10">
        <v>240</v>
      </c>
      <c r="N172" s="10">
        <v>123551</v>
      </c>
      <c r="O172" s="11">
        <v>37431</v>
      </c>
      <c r="P172" s="11">
        <v>29841</v>
      </c>
      <c r="Q172" s="10">
        <v>83430890306</v>
      </c>
      <c r="R172" s="10" t="s">
        <v>89</v>
      </c>
      <c r="S172" s="10">
        <v>22</v>
      </c>
      <c r="T172" s="10" t="s">
        <v>90</v>
      </c>
      <c r="U172" s="10" t="s">
        <v>128</v>
      </c>
      <c r="V172" s="10" t="s">
        <v>92</v>
      </c>
      <c r="W172" s="12">
        <f t="shared" si="78"/>
        <v>1794.0542054709838</v>
      </c>
      <c r="X172" s="12">
        <v>240</v>
      </c>
      <c r="Y172" s="12">
        <f>[1]REGRAS!$C$24</f>
        <v>1794.0542054709838</v>
      </c>
      <c r="Z172" s="12">
        <v>10</v>
      </c>
      <c r="AA172" s="12">
        <f t="shared" si="60"/>
        <v>179.41</v>
      </c>
      <c r="AB172" s="12">
        <v>20</v>
      </c>
      <c r="AC172" s="12">
        <f t="shared" si="79"/>
        <v>358.81</v>
      </c>
      <c r="AD172" s="12"/>
      <c r="AE172" s="12">
        <f t="shared" si="61"/>
        <v>0</v>
      </c>
      <c r="AF172" s="12"/>
      <c r="AG172" s="12">
        <f t="shared" si="62"/>
        <v>0</v>
      </c>
      <c r="AH172" s="12">
        <f>[1]REGRAS!$F$2*100</f>
        <v>100</v>
      </c>
      <c r="AI172" s="12">
        <f t="shared" si="63"/>
        <v>1794.05</v>
      </c>
      <c r="AJ172" s="12">
        <v>25</v>
      </c>
      <c r="AK172" s="12">
        <f t="shared" si="64"/>
        <v>448.51</v>
      </c>
      <c r="AL172" s="12">
        <f>[1]REGRAS!$F$1*100</f>
        <v>40</v>
      </c>
      <c r="AM172" s="12">
        <f t="shared" si="65"/>
        <v>717.62</v>
      </c>
      <c r="AN172" s="12">
        <f>[1]REGRAS!$F$4*100</f>
        <v>100</v>
      </c>
      <c r="AO172" s="12">
        <f t="shared" si="66"/>
        <v>1794.05</v>
      </c>
      <c r="AP172" s="12">
        <v>153</v>
      </c>
      <c r="AQ172" s="12">
        <f t="shared" si="67"/>
        <v>903.53</v>
      </c>
      <c r="AR172" s="12">
        <v>0</v>
      </c>
      <c r="AS172" s="12">
        <f t="shared" si="68"/>
        <v>0</v>
      </c>
      <c r="AT172" s="12">
        <v>0</v>
      </c>
      <c r="AU172" s="12">
        <f t="shared" si="80"/>
        <v>0</v>
      </c>
      <c r="AV172" s="12">
        <v>0</v>
      </c>
      <c r="AW172" s="12">
        <f>IF([1]REGRAS!$P$2="SIM",ROUND(BS172/M172*1.25*AV172,2),0)</f>
        <v>0</v>
      </c>
      <c r="AX172" s="12">
        <f>IF([1]REGRAS!$P$1="SIM",'[1]JAN-REAJUSTE'!AX172,0)</f>
        <v>0</v>
      </c>
      <c r="AY172" s="12">
        <f>IF([1]REGRAS!$R$2="SIM",'[1]JAN-REAJUSTE'!AY172,0)</f>
        <v>0</v>
      </c>
      <c r="AZ172" s="12">
        <f>'[1]JAN-REAJUSTE'!AZ172</f>
        <v>0</v>
      </c>
      <c r="BA172" s="12">
        <f>'[1]JAN-REAJUSTE'!BA172</f>
        <v>0</v>
      </c>
      <c r="BB172" s="12">
        <f>'[1]JAN-REAJUSTE'!BB172</f>
        <v>0</v>
      </c>
      <c r="BC172" s="12">
        <f>'[1]JAN-REAJUSTE'!BC172</f>
        <v>0</v>
      </c>
      <c r="BD172" s="12">
        <f>'[1]JAN-REAJUSTE'!BD172</f>
        <v>0</v>
      </c>
      <c r="BE172" s="12">
        <f>'[1]JAN-REAJUSTE'!BE172</f>
        <v>0</v>
      </c>
      <c r="BF172" s="12">
        <f>'[1]JAN-REAJUSTE'!BF172</f>
        <v>0</v>
      </c>
      <c r="BG172" s="12">
        <f>'[1]JAN-REAJUSTE'!BG172</f>
        <v>0</v>
      </c>
      <c r="BH172" s="12">
        <f>'[1]JAN-REAJUSTE'!BH172</f>
        <v>0</v>
      </c>
      <c r="BI172" s="12">
        <f>IF([1]REGRAS!$R$1="SIM",'[1]JAN-REAJUSTE'!BI172,0)</f>
        <v>0</v>
      </c>
      <c r="BJ172" s="12">
        <f>'[1]JAN-REAJUSTE'!BJ172</f>
        <v>0</v>
      </c>
      <c r="BK172" s="12">
        <f>'[1]JAN-REAJUSTE'!BK172</f>
        <v>0</v>
      </c>
      <c r="BL172" s="12">
        <f>'[1]JAN-REAJUSTE'!BL172</f>
        <v>0</v>
      </c>
      <c r="BM172" s="12">
        <f>'[1]JAN-REAJUSTE'!BM172</f>
        <v>0</v>
      </c>
      <c r="BN172" s="12">
        <f>'[1]JAN-REAJUSTE'!BN172</f>
        <v>0</v>
      </c>
      <c r="BO172" s="12">
        <f>'[1]JAN-REAJUSTE'!BO172</f>
        <v>0</v>
      </c>
      <c r="BP172" s="12">
        <f>'[1]JAN-REAJUSTE'!BP172</f>
        <v>0</v>
      </c>
      <c r="BQ172" s="12">
        <v>0</v>
      </c>
      <c r="BR172" s="12">
        <f t="shared" si="69"/>
        <v>7990.0342054709836</v>
      </c>
      <c r="BS172" s="12">
        <f t="shared" si="77"/>
        <v>7086.5042054709838</v>
      </c>
      <c r="BT172" s="12">
        <f t="shared" si="81"/>
        <v>7086.5042054709838</v>
      </c>
      <c r="BU172" s="12">
        <f t="shared" si="82"/>
        <v>6368.8842054709839</v>
      </c>
      <c r="BV172" s="13">
        <f t="shared" si="83"/>
        <v>891.64378876593787</v>
      </c>
      <c r="BW172" s="13">
        <f t="shared" si="84"/>
        <v>1783.2875775318757</v>
      </c>
      <c r="BX172" s="13">
        <f t="shared" si="70"/>
        <v>7098.3904167050459</v>
      </c>
      <c r="BY172" s="14">
        <f t="shared" si="71"/>
        <v>1082.6973645938879</v>
      </c>
    </row>
    <row r="173" spans="1:77" x14ac:dyDescent="0.25">
      <c r="A173" s="9" t="s">
        <v>79</v>
      </c>
      <c r="B173" s="10">
        <v>5384101</v>
      </c>
      <c r="C173" s="10" t="s">
        <v>298</v>
      </c>
      <c r="D173" s="10" t="s">
        <v>81</v>
      </c>
      <c r="E173" s="10" t="s">
        <v>116</v>
      </c>
      <c r="F173" s="10" t="s">
        <v>83</v>
      </c>
      <c r="G173" s="10" t="s">
        <v>117</v>
      </c>
      <c r="H173" s="10" t="s">
        <v>85</v>
      </c>
      <c r="I173" s="10" t="s">
        <v>79</v>
      </c>
      <c r="J173" s="10" t="s">
        <v>87</v>
      </c>
      <c r="K173" s="10" t="s">
        <v>152</v>
      </c>
      <c r="L173" s="10">
        <v>2</v>
      </c>
      <c r="M173" s="10">
        <v>240</v>
      </c>
      <c r="N173" s="10">
        <v>111907</v>
      </c>
      <c r="O173" s="11">
        <v>37431</v>
      </c>
      <c r="P173" s="11">
        <v>28700</v>
      </c>
      <c r="Q173" s="10">
        <v>80437206300</v>
      </c>
      <c r="R173" s="10" t="s">
        <v>89</v>
      </c>
      <c r="S173" s="10">
        <v>22</v>
      </c>
      <c r="T173" s="10" t="s">
        <v>90</v>
      </c>
      <c r="U173" s="10" t="s">
        <v>91</v>
      </c>
      <c r="V173" s="10" t="s">
        <v>92</v>
      </c>
      <c r="W173" s="12">
        <f t="shared" si="78"/>
        <v>1578.5035921600002</v>
      </c>
      <c r="X173" s="12">
        <v>240</v>
      </c>
      <c r="Y173" s="12">
        <f>[1]REGRAS!$B$25</f>
        <v>1578.5035921600002</v>
      </c>
      <c r="Z173" s="12">
        <v>0</v>
      </c>
      <c r="AA173" s="12">
        <f t="shared" si="60"/>
        <v>0</v>
      </c>
      <c r="AB173" s="12">
        <v>18</v>
      </c>
      <c r="AC173" s="12">
        <f t="shared" si="79"/>
        <v>284.13</v>
      </c>
      <c r="AD173" s="12"/>
      <c r="AE173" s="12">
        <f t="shared" si="61"/>
        <v>0</v>
      </c>
      <c r="AF173" s="12"/>
      <c r="AG173" s="12">
        <f t="shared" si="62"/>
        <v>0</v>
      </c>
      <c r="AH173" s="12">
        <f>[1]REGRAS!$F$2*100</f>
        <v>100</v>
      </c>
      <c r="AI173" s="12">
        <f t="shared" si="63"/>
        <v>1578.5</v>
      </c>
      <c r="AJ173" s="12">
        <v>25</v>
      </c>
      <c r="AK173" s="12">
        <f t="shared" si="64"/>
        <v>394.63</v>
      </c>
      <c r="AL173" s="12">
        <f>[1]REGRAS!$F$1*100</f>
        <v>40</v>
      </c>
      <c r="AM173" s="12">
        <f t="shared" si="65"/>
        <v>631.4</v>
      </c>
      <c r="AN173" s="12">
        <f>[1]REGRAS!$F$4*100</f>
        <v>100</v>
      </c>
      <c r="AO173" s="12">
        <f t="shared" si="66"/>
        <v>1578.5</v>
      </c>
      <c r="AP173" s="12">
        <v>24</v>
      </c>
      <c r="AQ173" s="12">
        <f t="shared" si="67"/>
        <v>120.91</v>
      </c>
      <c r="AR173" s="12">
        <v>0</v>
      </c>
      <c r="AS173" s="12">
        <f t="shared" si="68"/>
        <v>0</v>
      </c>
      <c r="AT173" s="12">
        <v>0</v>
      </c>
      <c r="AU173" s="12">
        <f t="shared" si="80"/>
        <v>0</v>
      </c>
      <c r="AV173" s="12">
        <v>0</v>
      </c>
      <c r="AW173" s="12">
        <f>IF([1]REGRAS!$P$2="SIM",ROUND(BS173/M173*1.25*AV173,2),0)</f>
        <v>0</v>
      </c>
      <c r="AX173" s="12">
        <f>IF([1]REGRAS!$P$1="SIM",'[1]JAN-REAJUSTE'!AX173,0)</f>
        <v>0</v>
      </c>
      <c r="AY173" s="12">
        <f>IF([1]REGRAS!$R$2="SIM",'[1]JAN-REAJUSTE'!AY173,0)</f>
        <v>0</v>
      </c>
      <c r="AZ173" s="12">
        <f>'[1]JAN-REAJUSTE'!AZ173</f>
        <v>0</v>
      </c>
      <c r="BA173" s="12">
        <f>'[1]JAN-REAJUSTE'!BA173</f>
        <v>0</v>
      </c>
      <c r="BB173" s="12">
        <f>'[1]JAN-REAJUSTE'!BB173</f>
        <v>0</v>
      </c>
      <c r="BC173" s="12">
        <f>'[1]JAN-REAJUSTE'!BC173</f>
        <v>0</v>
      </c>
      <c r="BD173" s="12">
        <f>'[1]JAN-REAJUSTE'!BD173</f>
        <v>0</v>
      </c>
      <c r="BE173" s="12">
        <f>'[1]JAN-REAJUSTE'!BE173</f>
        <v>0</v>
      </c>
      <c r="BF173" s="12">
        <f>'[1]JAN-REAJUSTE'!BF173</f>
        <v>0</v>
      </c>
      <c r="BG173" s="12">
        <f>'[1]JAN-REAJUSTE'!BG173</f>
        <v>0</v>
      </c>
      <c r="BH173" s="12">
        <f>'[1]JAN-REAJUSTE'!BH173</f>
        <v>0</v>
      </c>
      <c r="BI173" s="12">
        <f>IF([1]REGRAS!$R$1="SIM",'[1]JAN-REAJUSTE'!BI173,0)</f>
        <v>22.088951999999999</v>
      </c>
      <c r="BJ173" s="12">
        <f>'[1]JAN-REAJUSTE'!BJ173</f>
        <v>0</v>
      </c>
      <c r="BK173" s="12">
        <f>'[1]JAN-REAJUSTE'!BK173</f>
        <v>0</v>
      </c>
      <c r="BL173" s="12">
        <f>'[1]JAN-REAJUSTE'!BL173</f>
        <v>0</v>
      </c>
      <c r="BM173" s="12">
        <f>'[1]JAN-REAJUSTE'!BM173</f>
        <v>0</v>
      </c>
      <c r="BN173" s="12">
        <f>'[1]JAN-REAJUSTE'!BN173</f>
        <v>0</v>
      </c>
      <c r="BO173" s="12">
        <f>'[1]JAN-REAJUSTE'!BO173</f>
        <v>0</v>
      </c>
      <c r="BP173" s="12">
        <f>'[1]JAN-REAJUSTE'!BP173</f>
        <v>0</v>
      </c>
      <c r="BQ173" s="12">
        <v>0</v>
      </c>
      <c r="BR173" s="12">
        <f t="shared" si="69"/>
        <v>6188.6625441599999</v>
      </c>
      <c r="BS173" s="12">
        <f t="shared" si="77"/>
        <v>6045.66359216</v>
      </c>
      <c r="BT173" s="12">
        <f t="shared" si="81"/>
        <v>6045.66359216</v>
      </c>
      <c r="BU173" s="12">
        <f t="shared" si="82"/>
        <v>5436.3525441600004</v>
      </c>
      <c r="BV173" s="13">
        <f t="shared" si="83"/>
        <v>761.08935618240014</v>
      </c>
      <c r="BW173" s="13">
        <f t="shared" si="84"/>
        <v>1522.1787123648003</v>
      </c>
      <c r="BX173" s="13">
        <f t="shared" si="70"/>
        <v>5427.5731879775994</v>
      </c>
      <c r="BY173" s="14">
        <f t="shared" si="71"/>
        <v>623.22262669383997</v>
      </c>
    </row>
    <row r="174" spans="1:77" x14ac:dyDescent="0.25">
      <c r="A174" s="9" t="s">
        <v>79</v>
      </c>
      <c r="B174" s="10">
        <v>5384601</v>
      </c>
      <c r="C174" s="10" t="s">
        <v>299</v>
      </c>
      <c r="D174" s="10" t="s">
        <v>81</v>
      </c>
      <c r="E174" s="10" t="s">
        <v>116</v>
      </c>
      <c r="F174" s="10" t="s">
        <v>83</v>
      </c>
      <c r="G174" s="10" t="s">
        <v>117</v>
      </c>
      <c r="H174" s="10" t="s">
        <v>85</v>
      </c>
      <c r="I174" s="10" t="s">
        <v>79</v>
      </c>
      <c r="J174" s="10" t="s">
        <v>87</v>
      </c>
      <c r="K174" s="10" t="s">
        <v>118</v>
      </c>
      <c r="L174" s="10">
        <v>11</v>
      </c>
      <c r="M174" s="10">
        <v>240</v>
      </c>
      <c r="N174" s="10">
        <v>133738</v>
      </c>
      <c r="O174" s="11">
        <v>37431</v>
      </c>
      <c r="P174" s="11">
        <v>25612</v>
      </c>
      <c r="Q174" s="10">
        <v>38293838353</v>
      </c>
      <c r="R174" s="10" t="s">
        <v>89</v>
      </c>
      <c r="S174" s="10">
        <v>22</v>
      </c>
      <c r="T174" s="10" t="s">
        <v>90</v>
      </c>
      <c r="U174" s="10" t="s">
        <v>128</v>
      </c>
      <c r="V174" s="10" t="s">
        <v>92</v>
      </c>
      <c r="W174" s="12">
        <f t="shared" si="78"/>
        <v>1941.9419687850411</v>
      </c>
      <c r="X174" s="12">
        <v>240</v>
      </c>
      <c r="Y174" s="12">
        <f>[1]REGRAS!$C$28</f>
        <v>1941.9419687850411</v>
      </c>
      <c r="Z174" s="12">
        <v>9</v>
      </c>
      <c r="AA174" s="12">
        <f t="shared" si="60"/>
        <v>174.77</v>
      </c>
      <c r="AB174" s="12">
        <v>20</v>
      </c>
      <c r="AC174" s="12">
        <f t="shared" si="79"/>
        <v>388.39</v>
      </c>
      <c r="AD174" s="12"/>
      <c r="AE174" s="12">
        <f t="shared" si="61"/>
        <v>0</v>
      </c>
      <c r="AF174" s="12"/>
      <c r="AG174" s="12">
        <f t="shared" si="62"/>
        <v>0</v>
      </c>
      <c r="AH174" s="12">
        <f>[1]REGRAS!$F$2*100</f>
        <v>100</v>
      </c>
      <c r="AI174" s="12">
        <f t="shared" si="63"/>
        <v>1941.94</v>
      </c>
      <c r="AJ174" s="12">
        <v>60</v>
      </c>
      <c r="AK174" s="12">
        <f t="shared" si="64"/>
        <v>1165.17</v>
      </c>
      <c r="AL174" s="12">
        <f>[1]REGRAS!$F$1*100</f>
        <v>40</v>
      </c>
      <c r="AM174" s="12">
        <f t="shared" si="65"/>
        <v>776.78</v>
      </c>
      <c r="AN174" s="12">
        <f>[1]REGRAS!$F$4*100</f>
        <v>100</v>
      </c>
      <c r="AO174" s="12">
        <f t="shared" si="66"/>
        <v>1941.94</v>
      </c>
      <c r="AP174" s="12">
        <v>0</v>
      </c>
      <c r="AQ174" s="12">
        <f t="shared" si="67"/>
        <v>0</v>
      </c>
      <c r="AR174" s="12">
        <v>0</v>
      </c>
      <c r="AS174" s="12">
        <f t="shared" si="68"/>
        <v>0</v>
      </c>
      <c r="AT174" s="12">
        <v>0</v>
      </c>
      <c r="AU174" s="12">
        <f t="shared" si="80"/>
        <v>0</v>
      </c>
      <c r="AV174" s="12">
        <v>0</v>
      </c>
      <c r="AW174" s="12">
        <f>IF([1]REGRAS!$P$2="SIM",ROUND(BS174/M174*1.25*AV174,2),0)</f>
        <v>0</v>
      </c>
      <c r="AX174" s="12">
        <f>IF([1]REGRAS!$P$1="SIM",'[1]JAN-REAJUSTE'!AX174,0)</f>
        <v>0</v>
      </c>
      <c r="AY174" s="12">
        <f>IF([1]REGRAS!$R$2="SIM",'[1]JAN-REAJUSTE'!AY174,0)</f>
        <v>0</v>
      </c>
      <c r="AZ174" s="12">
        <f>'[1]JAN-REAJUSTE'!AZ174</f>
        <v>0</v>
      </c>
      <c r="BA174" s="12">
        <f>'[1]JAN-REAJUSTE'!BA174</f>
        <v>0</v>
      </c>
      <c r="BB174" s="12">
        <f>'[1]JAN-REAJUSTE'!BB174</f>
        <v>0</v>
      </c>
      <c r="BC174" s="12">
        <f>'[1]JAN-REAJUSTE'!BC174</f>
        <v>0</v>
      </c>
      <c r="BD174" s="12">
        <f>'[1]JAN-REAJUSTE'!BD174</f>
        <v>0</v>
      </c>
      <c r="BE174" s="12">
        <f>'[1]JAN-REAJUSTE'!BE174</f>
        <v>0</v>
      </c>
      <c r="BF174" s="12">
        <f>'[1]JAN-REAJUSTE'!BF174</f>
        <v>0</v>
      </c>
      <c r="BG174" s="12">
        <f>'[1]JAN-REAJUSTE'!BG174</f>
        <v>0</v>
      </c>
      <c r="BH174" s="12">
        <f>'[1]JAN-REAJUSTE'!BH174</f>
        <v>0</v>
      </c>
      <c r="BI174" s="12">
        <f>IF([1]REGRAS!$R$1="SIM",'[1]JAN-REAJUSTE'!BI174,0)</f>
        <v>0</v>
      </c>
      <c r="BJ174" s="12">
        <f>'[1]JAN-REAJUSTE'!BJ174</f>
        <v>0</v>
      </c>
      <c r="BK174" s="12">
        <f>'[1]JAN-REAJUSTE'!BK174</f>
        <v>0</v>
      </c>
      <c r="BL174" s="12">
        <f>'[1]JAN-REAJUSTE'!BL174</f>
        <v>0</v>
      </c>
      <c r="BM174" s="12">
        <f>'[1]JAN-REAJUSTE'!BM174</f>
        <v>0</v>
      </c>
      <c r="BN174" s="12">
        <f>'[1]JAN-REAJUSTE'!BN174</f>
        <v>0</v>
      </c>
      <c r="BO174" s="12">
        <f>'[1]JAN-REAJUSTE'!BO174</f>
        <v>0</v>
      </c>
      <c r="BP174" s="12">
        <f>'[1]JAN-REAJUSTE'!BP174</f>
        <v>0</v>
      </c>
      <c r="BQ174" s="12">
        <v>0</v>
      </c>
      <c r="BR174" s="12">
        <f t="shared" si="69"/>
        <v>8330.931968785042</v>
      </c>
      <c r="BS174" s="12">
        <f t="shared" si="77"/>
        <v>8330.931968785042</v>
      </c>
      <c r="BT174" s="12">
        <f t="shared" si="81"/>
        <v>8330.931968785042</v>
      </c>
      <c r="BU174" s="12">
        <f t="shared" si="82"/>
        <v>7554.1519687850423</v>
      </c>
      <c r="BV174" s="13">
        <f t="shared" si="83"/>
        <v>1057.581275629906</v>
      </c>
      <c r="BW174" s="13">
        <f t="shared" si="84"/>
        <v>2115.1625512598121</v>
      </c>
      <c r="BX174" s="13">
        <f t="shared" si="70"/>
        <v>7273.3506931551365</v>
      </c>
      <c r="BY174" s="14">
        <f t="shared" si="71"/>
        <v>1130.8114406176628</v>
      </c>
    </row>
    <row r="175" spans="1:77" x14ac:dyDescent="0.25">
      <c r="A175" s="9" t="s">
        <v>79</v>
      </c>
      <c r="B175" s="10">
        <v>5384701</v>
      </c>
      <c r="C175" s="10" t="s">
        <v>300</v>
      </c>
      <c r="D175" s="10" t="s">
        <v>81</v>
      </c>
      <c r="E175" s="10" t="s">
        <v>116</v>
      </c>
      <c r="F175" s="10" t="s">
        <v>83</v>
      </c>
      <c r="G175" s="10" t="s">
        <v>117</v>
      </c>
      <c r="H175" s="10" t="s">
        <v>85</v>
      </c>
      <c r="I175" s="10" t="s">
        <v>79</v>
      </c>
      <c r="J175" s="10" t="s">
        <v>87</v>
      </c>
      <c r="K175" s="10" t="s">
        <v>121</v>
      </c>
      <c r="L175" s="10">
        <v>12</v>
      </c>
      <c r="M175" s="10">
        <v>240</v>
      </c>
      <c r="N175" s="10">
        <v>136416</v>
      </c>
      <c r="O175" s="11">
        <v>37431</v>
      </c>
      <c r="P175" s="11">
        <v>21100</v>
      </c>
      <c r="Q175" s="10">
        <v>11628499320</v>
      </c>
      <c r="R175" s="10" t="s">
        <v>89</v>
      </c>
      <c r="S175" s="10">
        <v>22</v>
      </c>
      <c r="T175" s="10" t="s">
        <v>90</v>
      </c>
      <c r="U175" s="10" t="s">
        <v>91</v>
      </c>
      <c r="V175" s="10" t="s">
        <v>92</v>
      </c>
      <c r="W175" s="12">
        <f t="shared" si="78"/>
        <v>1980.780808160742</v>
      </c>
      <c r="X175" s="12">
        <v>240</v>
      </c>
      <c r="Y175" s="12">
        <f>[1]REGRAS!$C$29</f>
        <v>1980.780808160742</v>
      </c>
      <c r="Z175" s="12">
        <v>15</v>
      </c>
      <c r="AA175" s="12">
        <f t="shared" si="60"/>
        <v>297.12</v>
      </c>
      <c r="AB175" s="12">
        <v>20</v>
      </c>
      <c r="AC175" s="12">
        <f t="shared" si="79"/>
        <v>396.16</v>
      </c>
      <c r="AD175" s="12"/>
      <c r="AE175" s="12">
        <f t="shared" si="61"/>
        <v>0</v>
      </c>
      <c r="AF175" s="12"/>
      <c r="AG175" s="12">
        <f t="shared" si="62"/>
        <v>0</v>
      </c>
      <c r="AH175" s="12">
        <f>[1]REGRAS!$F$2*100</f>
        <v>100</v>
      </c>
      <c r="AI175" s="12">
        <f t="shared" si="63"/>
        <v>1980.78</v>
      </c>
      <c r="AJ175" s="12">
        <v>30</v>
      </c>
      <c r="AK175" s="12">
        <f t="shared" si="64"/>
        <v>594.23</v>
      </c>
      <c r="AL175" s="12">
        <f>[1]REGRAS!$F$1*100</f>
        <v>40</v>
      </c>
      <c r="AM175" s="12">
        <f t="shared" si="65"/>
        <v>792.31</v>
      </c>
      <c r="AN175" s="12">
        <f>[1]REGRAS!$F$4*100</f>
        <v>100</v>
      </c>
      <c r="AO175" s="12">
        <f t="shared" si="66"/>
        <v>1980.78</v>
      </c>
      <c r="AP175" s="12">
        <v>0</v>
      </c>
      <c r="AQ175" s="12">
        <f t="shared" si="67"/>
        <v>0</v>
      </c>
      <c r="AR175" s="12">
        <v>0</v>
      </c>
      <c r="AS175" s="12">
        <f t="shared" si="68"/>
        <v>0</v>
      </c>
      <c r="AT175" s="12">
        <v>0</v>
      </c>
      <c r="AU175" s="12">
        <f t="shared" si="80"/>
        <v>0</v>
      </c>
      <c r="AV175" s="12">
        <v>0</v>
      </c>
      <c r="AW175" s="12">
        <f>IF([1]REGRAS!$P$2="SIM",ROUND(BS175/M175*1.25*AV175,2),0)</f>
        <v>0</v>
      </c>
      <c r="AX175" s="12">
        <f>IF([1]REGRAS!$P$1="SIM",'[1]JAN-REAJUSTE'!AX175,0)</f>
        <v>0</v>
      </c>
      <c r="AY175" s="12">
        <f>IF([1]REGRAS!$R$2="SIM",'[1]JAN-REAJUSTE'!AY175,0)</f>
        <v>0</v>
      </c>
      <c r="AZ175" s="12">
        <f>'[1]JAN-REAJUSTE'!AZ175</f>
        <v>0</v>
      </c>
      <c r="BA175" s="12">
        <f>'[1]JAN-REAJUSTE'!BA175</f>
        <v>0</v>
      </c>
      <c r="BB175" s="12">
        <f>'[1]JAN-REAJUSTE'!BB175</f>
        <v>0</v>
      </c>
      <c r="BC175" s="12">
        <f>'[1]JAN-REAJUSTE'!BC175</f>
        <v>0</v>
      </c>
      <c r="BD175" s="12">
        <f>'[1]JAN-REAJUSTE'!BD175</f>
        <v>0</v>
      </c>
      <c r="BE175" s="12">
        <f>'[1]JAN-REAJUSTE'!BE175</f>
        <v>0</v>
      </c>
      <c r="BF175" s="12">
        <f>'[1]JAN-REAJUSTE'!BF175</f>
        <v>0</v>
      </c>
      <c r="BG175" s="12">
        <f>'[1]JAN-REAJUSTE'!BG175</f>
        <v>0</v>
      </c>
      <c r="BH175" s="12">
        <f>'[1]JAN-REAJUSTE'!BH175</f>
        <v>0</v>
      </c>
      <c r="BI175" s="12">
        <f>IF([1]REGRAS!$R$1="SIM",'[1]JAN-REAJUSTE'!BI175,0)</f>
        <v>0</v>
      </c>
      <c r="BJ175" s="12">
        <f>'[1]JAN-REAJUSTE'!BJ175</f>
        <v>0</v>
      </c>
      <c r="BK175" s="12">
        <f>'[1]JAN-REAJUSTE'!BK175</f>
        <v>0</v>
      </c>
      <c r="BL175" s="12">
        <f>'[1]JAN-REAJUSTE'!BL175</f>
        <v>0</v>
      </c>
      <c r="BM175" s="12">
        <f>'[1]JAN-REAJUSTE'!BM175</f>
        <v>0</v>
      </c>
      <c r="BN175" s="12">
        <f>'[1]JAN-REAJUSTE'!BN175</f>
        <v>0</v>
      </c>
      <c r="BO175" s="12">
        <f>'[1]JAN-REAJUSTE'!BO175</f>
        <v>0</v>
      </c>
      <c r="BP175" s="12">
        <f>'[1]JAN-REAJUSTE'!BP175</f>
        <v>0</v>
      </c>
      <c r="BQ175" s="12">
        <v>0</v>
      </c>
      <c r="BR175" s="12">
        <f t="shared" si="69"/>
        <v>8022.1608081607428</v>
      </c>
      <c r="BS175" s="12">
        <f t="shared" si="77"/>
        <v>8022.1608081607428</v>
      </c>
      <c r="BT175" s="12">
        <f t="shared" si="81"/>
        <v>8022.1608081607428</v>
      </c>
      <c r="BU175" s="12">
        <f t="shared" si="82"/>
        <v>7229.8508081607424</v>
      </c>
      <c r="BV175" s="13">
        <f t="shared" si="83"/>
        <v>1012.179113142504</v>
      </c>
      <c r="BW175" s="13">
        <f t="shared" si="84"/>
        <v>2024.358226285008</v>
      </c>
      <c r="BX175" s="13">
        <f t="shared" si="70"/>
        <v>7009.9816950182385</v>
      </c>
      <c r="BY175" s="14">
        <f t="shared" si="71"/>
        <v>1058.3849661300155</v>
      </c>
    </row>
    <row r="176" spans="1:77" x14ac:dyDescent="0.25">
      <c r="A176" s="9" t="s">
        <v>79</v>
      </c>
      <c r="B176" s="10">
        <v>5384901</v>
      </c>
      <c r="C176" s="10" t="s">
        <v>301</v>
      </c>
      <c r="D176" s="10" t="s">
        <v>81</v>
      </c>
      <c r="E176" s="10" t="s">
        <v>116</v>
      </c>
      <c r="F176" s="10" t="s">
        <v>83</v>
      </c>
      <c r="G176" s="10" t="s">
        <v>117</v>
      </c>
      <c r="H176" s="10" t="s">
        <v>85</v>
      </c>
      <c r="I176" s="10" t="s">
        <v>79</v>
      </c>
      <c r="J176" s="10" t="s">
        <v>87</v>
      </c>
      <c r="K176" s="10" t="s">
        <v>121</v>
      </c>
      <c r="L176" s="10">
        <v>12</v>
      </c>
      <c r="M176" s="10">
        <v>240</v>
      </c>
      <c r="N176" s="10">
        <v>136416</v>
      </c>
      <c r="O176" s="11">
        <v>37431</v>
      </c>
      <c r="P176" s="11">
        <v>25219</v>
      </c>
      <c r="Q176" s="10">
        <v>38587998315</v>
      </c>
      <c r="R176" s="10" t="s">
        <v>89</v>
      </c>
      <c r="S176" s="10">
        <v>22</v>
      </c>
      <c r="T176" s="10" t="s">
        <v>90</v>
      </c>
      <c r="U176" s="10" t="s">
        <v>91</v>
      </c>
      <c r="V176" s="10" t="s">
        <v>92</v>
      </c>
      <c r="W176" s="12">
        <f t="shared" si="78"/>
        <v>1980.780808160742</v>
      </c>
      <c r="X176" s="12">
        <v>240</v>
      </c>
      <c r="Y176" s="12">
        <f>[1]REGRAS!$C$29</f>
        <v>1980.780808160742</v>
      </c>
      <c r="Z176" s="12">
        <v>15</v>
      </c>
      <c r="AA176" s="12">
        <f t="shared" si="60"/>
        <v>297.12</v>
      </c>
      <c r="AB176" s="12">
        <v>20</v>
      </c>
      <c r="AC176" s="12">
        <f t="shared" si="79"/>
        <v>396.16</v>
      </c>
      <c r="AD176" s="12"/>
      <c r="AE176" s="12">
        <f t="shared" si="61"/>
        <v>0</v>
      </c>
      <c r="AF176" s="12"/>
      <c r="AG176" s="12">
        <f t="shared" si="62"/>
        <v>0</v>
      </c>
      <c r="AH176" s="12">
        <f>[1]REGRAS!$F$2*100</f>
        <v>100</v>
      </c>
      <c r="AI176" s="12">
        <f t="shared" si="63"/>
        <v>1980.78</v>
      </c>
      <c r="AJ176" s="12">
        <v>25</v>
      </c>
      <c r="AK176" s="12">
        <f t="shared" si="64"/>
        <v>495.2</v>
      </c>
      <c r="AL176" s="12">
        <f>[1]REGRAS!$F$1*100</f>
        <v>40</v>
      </c>
      <c r="AM176" s="12">
        <f t="shared" si="65"/>
        <v>792.31</v>
      </c>
      <c r="AN176" s="12">
        <f>[1]REGRAS!$F$4*100</f>
        <v>100</v>
      </c>
      <c r="AO176" s="12">
        <f t="shared" si="66"/>
        <v>1980.78</v>
      </c>
      <c r="AP176" s="12">
        <v>142</v>
      </c>
      <c r="AQ176" s="12">
        <f t="shared" si="67"/>
        <v>937.57</v>
      </c>
      <c r="AR176" s="12">
        <v>20</v>
      </c>
      <c r="AS176" s="12">
        <f t="shared" si="68"/>
        <v>990.39</v>
      </c>
      <c r="AT176" s="12">
        <v>0</v>
      </c>
      <c r="AU176" s="12">
        <f t="shared" si="80"/>
        <v>0</v>
      </c>
      <c r="AV176" s="12">
        <v>0</v>
      </c>
      <c r="AW176" s="12">
        <f>IF([1]REGRAS!$P$2="SIM",ROUND(BS176/M176*1.25*AV176,2),0)</f>
        <v>0</v>
      </c>
      <c r="AX176" s="12">
        <f>IF([1]REGRAS!$P$1="SIM",'[1]JAN-REAJUSTE'!AX176,0)</f>
        <v>0</v>
      </c>
      <c r="AY176" s="12">
        <f>IF([1]REGRAS!$R$2="SIM",'[1]JAN-REAJUSTE'!AY176,0)</f>
        <v>0</v>
      </c>
      <c r="AZ176" s="12">
        <f>'[1]JAN-REAJUSTE'!AZ176</f>
        <v>0</v>
      </c>
      <c r="BA176" s="12">
        <f>'[1]JAN-REAJUSTE'!BA176</f>
        <v>0</v>
      </c>
      <c r="BB176" s="12">
        <f>'[1]JAN-REAJUSTE'!BB176</f>
        <v>0</v>
      </c>
      <c r="BC176" s="12">
        <f>'[1]JAN-REAJUSTE'!BC176</f>
        <v>0</v>
      </c>
      <c r="BD176" s="12">
        <f>'[1]JAN-REAJUSTE'!BD176</f>
        <v>0</v>
      </c>
      <c r="BE176" s="12">
        <f>'[1]JAN-REAJUSTE'!BE176</f>
        <v>0</v>
      </c>
      <c r="BF176" s="12">
        <f>'[1]JAN-REAJUSTE'!BF176</f>
        <v>0</v>
      </c>
      <c r="BG176" s="12">
        <f>'[1]JAN-REAJUSTE'!BG176</f>
        <v>0</v>
      </c>
      <c r="BH176" s="12">
        <f>'[1]JAN-REAJUSTE'!BH176</f>
        <v>0</v>
      </c>
      <c r="BI176" s="12">
        <f>IF([1]REGRAS!$R$1="SIM",'[1]JAN-REAJUSTE'!BI176,0)</f>
        <v>0</v>
      </c>
      <c r="BJ176" s="12">
        <f>'[1]JAN-REAJUSTE'!BJ176</f>
        <v>0</v>
      </c>
      <c r="BK176" s="12">
        <f>'[1]JAN-REAJUSTE'!BK176</f>
        <v>0</v>
      </c>
      <c r="BL176" s="12">
        <f>'[1]JAN-REAJUSTE'!BL176</f>
        <v>0</v>
      </c>
      <c r="BM176" s="12">
        <f>'[1]JAN-REAJUSTE'!BM176</f>
        <v>0</v>
      </c>
      <c r="BN176" s="12">
        <f>'[1]JAN-REAJUSTE'!BN176</f>
        <v>0</v>
      </c>
      <c r="BO176" s="12">
        <f>'[1]JAN-REAJUSTE'!BO176</f>
        <v>0</v>
      </c>
      <c r="BP176" s="12">
        <f>'[1]JAN-REAJUSTE'!BP176</f>
        <v>0</v>
      </c>
      <c r="BQ176" s="12">
        <v>0</v>
      </c>
      <c r="BR176" s="12">
        <f t="shared" si="69"/>
        <v>9851.0908081607413</v>
      </c>
      <c r="BS176" s="12">
        <f t="shared" si="77"/>
        <v>7923.1308081607422</v>
      </c>
      <c r="BT176" s="12">
        <f t="shared" si="81"/>
        <v>7923.1308081607422</v>
      </c>
      <c r="BU176" s="12">
        <f t="shared" si="82"/>
        <v>7130.8208081607418</v>
      </c>
      <c r="BV176" s="13">
        <f t="shared" si="83"/>
        <v>998.314913142504</v>
      </c>
      <c r="BW176" s="13">
        <f t="shared" si="84"/>
        <v>1996.629826285008</v>
      </c>
      <c r="BX176" s="13">
        <f t="shared" si="70"/>
        <v>8852.7758950182379</v>
      </c>
      <c r="BY176" s="14">
        <f t="shared" si="71"/>
        <v>1565.1533711300153</v>
      </c>
    </row>
    <row r="177" spans="1:77" x14ac:dyDescent="0.25">
      <c r="A177" s="9" t="s">
        <v>79</v>
      </c>
      <c r="B177" s="10">
        <v>5385001</v>
      </c>
      <c r="C177" s="10" t="s">
        <v>302</v>
      </c>
      <c r="D177" s="10" t="s">
        <v>81</v>
      </c>
      <c r="E177" s="10" t="s">
        <v>116</v>
      </c>
      <c r="F177" s="10" t="s">
        <v>83</v>
      </c>
      <c r="G177" s="10" t="s">
        <v>117</v>
      </c>
      <c r="H177" s="10" t="s">
        <v>85</v>
      </c>
      <c r="I177" s="10" t="s">
        <v>79</v>
      </c>
      <c r="J177" s="10" t="s">
        <v>87</v>
      </c>
      <c r="K177" s="10" t="s">
        <v>147</v>
      </c>
      <c r="L177" s="10">
        <v>10</v>
      </c>
      <c r="M177" s="10">
        <v>240</v>
      </c>
      <c r="N177" s="10">
        <v>131116</v>
      </c>
      <c r="O177" s="11">
        <v>37431</v>
      </c>
      <c r="P177" s="11">
        <v>29494</v>
      </c>
      <c r="Q177" s="10">
        <v>62971760359</v>
      </c>
      <c r="R177" s="10" t="s">
        <v>89</v>
      </c>
      <c r="S177" s="10">
        <v>22</v>
      </c>
      <c r="T177" s="10" t="s">
        <v>90</v>
      </c>
      <c r="U177" s="10" t="s">
        <v>91</v>
      </c>
      <c r="V177" s="10" t="s">
        <v>92</v>
      </c>
      <c r="W177" s="12">
        <f t="shared" si="78"/>
        <v>1903.8646752794521</v>
      </c>
      <c r="X177" s="12">
        <v>240</v>
      </c>
      <c r="Y177" s="12">
        <f>[1]REGRAS!$C$27</f>
        <v>1903.8646752794521</v>
      </c>
      <c r="Z177" s="12">
        <v>15</v>
      </c>
      <c r="AA177" s="12">
        <f t="shared" si="60"/>
        <v>285.58</v>
      </c>
      <c r="AB177" s="12">
        <v>20</v>
      </c>
      <c r="AC177" s="12">
        <f t="shared" si="79"/>
        <v>380.77</v>
      </c>
      <c r="AD177" s="12"/>
      <c r="AE177" s="12">
        <f t="shared" si="61"/>
        <v>0</v>
      </c>
      <c r="AF177" s="12"/>
      <c r="AG177" s="12">
        <f t="shared" si="62"/>
        <v>0</v>
      </c>
      <c r="AH177" s="12">
        <f>[1]REGRAS!$F$2*100</f>
        <v>100</v>
      </c>
      <c r="AI177" s="12">
        <f t="shared" si="63"/>
        <v>1903.86</v>
      </c>
      <c r="AJ177" s="12">
        <v>25</v>
      </c>
      <c r="AK177" s="12">
        <f t="shared" si="64"/>
        <v>475.97</v>
      </c>
      <c r="AL177" s="12">
        <f>[1]REGRAS!$F$1*100</f>
        <v>40</v>
      </c>
      <c r="AM177" s="12">
        <f t="shared" si="65"/>
        <v>761.55</v>
      </c>
      <c r="AN177" s="12">
        <f>[1]REGRAS!$F$4*100</f>
        <v>100</v>
      </c>
      <c r="AO177" s="12">
        <f t="shared" si="66"/>
        <v>1903.86</v>
      </c>
      <c r="AP177" s="12">
        <v>0</v>
      </c>
      <c r="AQ177" s="12">
        <f t="shared" si="67"/>
        <v>0</v>
      </c>
      <c r="AR177" s="12">
        <v>0</v>
      </c>
      <c r="AS177" s="12">
        <f t="shared" si="68"/>
        <v>0</v>
      </c>
      <c r="AT177" s="12">
        <v>0</v>
      </c>
      <c r="AU177" s="12">
        <f t="shared" si="80"/>
        <v>0</v>
      </c>
      <c r="AV177" s="12">
        <v>0</v>
      </c>
      <c r="AW177" s="12">
        <f>IF([1]REGRAS!$P$2="SIM",ROUND(BS177/M177*1.25*AV177,2),0)</f>
        <v>0</v>
      </c>
      <c r="AX177" s="12">
        <f>IF([1]REGRAS!$P$1="SIM",'[1]JAN-REAJUSTE'!AX177,0)</f>
        <v>0</v>
      </c>
      <c r="AY177" s="12">
        <f>IF([1]REGRAS!$R$2="SIM",'[1]JAN-REAJUSTE'!AY177,0)</f>
        <v>0</v>
      </c>
      <c r="AZ177" s="12">
        <f>'[1]JAN-REAJUSTE'!AZ177</f>
        <v>0</v>
      </c>
      <c r="BA177" s="12">
        <f>'[1]JAN-REAJUSTE'!BA177</f>
        <v>0</v>
      </c>
      <c r="BB177" s="12">
        <f>'[1]JAN-REAJUSTE'!BB177</f>
        <v>0</v>
      </c>
      <c r="BC177" s="12">
        <f>'[1]JAN-REAJUSTE'!BC177</f>
        <v>0</v>
      </c>
      <c r="BD177" s="12">
        <f>'[1]JAN-REAJUSTE'!BD177</f>
        <v>0</v>
      </c>
      <c r="BE177" s="12">
        <f>'[1]JAN-REAJUSTE'!BE177</f>
        <v>0</v>
      </c>
      <c r="BF177" s="12">
        <f>'[1]JAN-REAJUSTE'!BF177</f>
        <v>0</v>
      </c>
      <c r="BG177" s="12">
        <f>'[1]JAN-REAJUSTE'!BG177</f>
        <v>0</v>
      </c>
      <c r="BH177" s="12">
        <f>'[1]JAN-REAJUSTE'!BH177</f>
        <v>0</v>
      </c>
      <c r="BI177" s="12">
        <f>IF([1]REGRAS!$R$1="SIM",'[1]JAN-REAJUSTE'!BI177,0)</f>
        <v>0</v>
      </c>
      <c r="BJ177" s="12">
        <f>'[1]JAN-REAJUSTE'!BJ177</f>
        <v>0</v>
      </c>
      <c r="BK177" s="12">
        <f>'[1]JAN-REAJUSTE'!BK177</f>
        <v>0</v>
      </c>
      <c r="BL177" s="12">
        <f>'[1]JAN-REAJUSTE'!BL177</f>
        <v>0</v>
      </c>
      <c r="BM177" s="12">
        <f>'[1]JAN-REAJUSTE'!BM177</f>
        <v>0</v>
      </c>
      <c r="BN177" s="12">
        <f>'[1]JAN-REAJUSTE'!BN177</f>
        <v>0</v>
      </c>
      <c r="BO177" s="12">
        <f>'[1]JAN-REAJUSTE'!BO177</f>
        <v>0</v>
      </c>
      <c r="BP177" s="12">
        <f>'[1]JAN-REAJUSTE'!BP177</f>
        <v>0</v>
      </c>
      <c r="BQ177" s="12">
        <v>0</v>
      </c>
      <c r="BR177" s="12">
        <f t="shared" si="69"/>
        <v>7615.4546752794513</v>
      </c>
      <c r="BS177" s="12">
        <f t="shared" si="77"/>
        <v>7615.4546752794513</v>
      </c>
      <c r="BT177" s="12">
        <f t="shared" si="81"/>
        <v>7615.4546752794513</v>
      </c>
      <c r="BU177" s="12">
        <f t="shared" si="82"/>
        <v>6853.9046752794511</v>
      </c>
      <c r="BV177" s="13">
        <f t="shared" si="83"/>
        <v>959.54665453912321</v>
      </c>
      <c r="BW177" s="13">
        <f t="shared" si="84"/>
        <v>1919.0933090782464</v>
      </c>
      <c r="BX177" s="13">
        <f t="shared" si="70"/>
        <v>6655.9080207403276</v>
      </c>
      <c r="BY177" s="14">
        <f t="shared" si="71"/>
        <v>961.01470570359027</v>
      </c>
    </row>
    <row r="178" spans="1:77" x14ac:dyDescent="0.25">
      <c r="A178" s="9" t="s">
        <v>79</v>
      </c>
      <c r="B178" s="10">
        <v>5385101</v>
      </c>
      <c r="C178" s="10" t="s">
        <v>303</v>
      </c>
      <c r="D178" s="10" t="s">
        <v>81</v>
      </c>
      <c r="E178" s="10" t="s">
        <v>116</v>
      </c>
      <c r="F178" s="10" t="s">
        <v>83</v>
      </c>
      <c r="G178" s="10" t="s">
        <v>117</v>
      </c>
      <c r="H178" s="10" t="s">
        <v>85</v>
      </c>
      <c r="I178" s="10" t="s">
        <v>79</v>
      </c>
      <c r="J178" s="10" t="s">
        <v>87</v>
      </c>
      <c r="K178" s="10" t="s">
        <v>152</v>
      </c>
      <c r="L178" s="10">
        <v>9</v>
      </c>
      <c r="M178" s="10">
        <v>240</v>
      </c>
      <c r="N178" s="10">
        <v>128542</v>
      </c>
      <c r="O178" s="11">
        <v>37431</v>
      </c>
      <c r="P178" s="11">
        <v>27208</v>
      </c>
      <c r="Q178" s="10">
        <v>71577661320</v>
      </c>
      <c r="R178" s="10" t="s">
        <v>89</v>
      </c>
      <c r="S178" s="10">
        <v>22</v>
      </c>
      <c r="T178" s="10" t="s">
        <v>90</v>
      </c>
      <c r="U178" s="10" t="s">
        <v>91</v>
      </c>
      <c r="V178" s="10" t="s">
        <v>92</v>
      </c>
      <c r="W178" s="12">
        <f t="shared" si="78"/>
        <v>1866.5339953720118</v>
      </c>
      <c r="X178" s="12">
        <v>240</v>
      </c>
      <c r="Y178" s="12">
        <f>[1]REGRAS!$C$26</f>
        <v>1866.5339953720118</v>
      </c>
      <c r="Z178" s="12">
        <v>0</v>
      </c>
      <c r="AA178" s="12">
        <f t="shared" si="60"/>
        <v>0</v>
      </c>
      <c r="AB178" s="12">
        <v>20</v>
      </c>
      <c r="AC178" s="12">
        <f t="shared" si="79"/>
        <v>373.31</v>
      </c>
      <c r="AD178" s="12"/>
      <c r="AE178" s="12">
        <f t="shared" si="61"/>
        <v>0</v>
      </c>
      <c r="AF178" s="12"/>
      <c r="AG178" s="12">
        <f t="shared" si="62"/>
        <v>0</v>
      </c>
      <c r="AH178" s="12">
        <f>[1]REGRAS!$F$2*100</f>
        <v>100</v>
      </c>
      <c r="AI178" s="12">
        <f t="shared" si="63"/>
        <v>1866.53</v>
      </c>
      <c r="AJ178" s="12">
        <v>25</v>
      </c>
      <c r="AK178" s="12">
        <f t="shared" si="64"/>
        <v>466.63</v>
      </c>
      <c r="AL178" s="12">
        <f>[1]REGRAS!$F$1*100</f>
        <v>40</v>
      </c>
      <c r="AM178" s="12">
        <f t="shared" si="65"/>
        <v>746.61</v>
      </c>
      <c r="AN178" s="12">
        <f>[1]REGRAS!$F$4*100</f>
        <v>100</v>
      </c>
      <c r="AO178" s="12">
        <f t="shared" si="66"/>
        <v>1866.53</v>
      </c>
      <c r="AP178" s="12">
        <v>36</v>
      </c>
      <c r="AQ178" s="12">
        <f t="shared" si="67"/>
        <v>215.58</v>
      </c>
      <c r="AR178" s="12">
        <v>20</v>
      </c>
      <c r="AS178" s="12">
        <f t="shared" si="68"/>
        <v>898.27</v>
      </c>
      <c r="AT178" s="12">
        <v>0</v>
      </c>
      <c r="AU178" s="12">
        <f t="shared" si="80"/>
        <v>0</v>
      </c>
      <c r="AV178" s="12">
        <v>0</v>
      </c>
      <c r="AW178" s="12">
        <f>IF([1]REGRAS!$P$2="SIM",ROUND(BS178/M178*1.25*AV178,2),0)</f>
        <v>0</v>
      </c>
      <c r="AX178" s="12">
        <f>IF([1]REGRAS!$P$1="SIM",'[1]JAN-REAJUSTE'!AX178,0)</f>
        <v>0</v>
      </c>
      <c r="AY178" s="12">
        <f>IF([1]REGRAS!$R$2="SIM",'[1]JAN-REAJUSTE'!AY178,0)</f>
        <v>0</v>
      </c>
      <c r="AZ178" s="12">
        <f>'[1]JAN-REAJUSTE'!AZ178</f>
        <v>0</v>
      </c>
      <c r="BA178" s="12">
        <f>'[1]JAN-REAJUSTE'!BA178</f>
        <v>0</v>
      </c>
      <c r="BB178" s="12">
        <f>'[1]JAN-REAJUSTE'!BB178</f>
        <v>0</v>
      </c>
      <c r="BC178" s="12">
        <f>'[1]JAN-REAJUSTE'!BC178</f>
        <v>0</v>
      </c>
      <c r="BD178" s="12">
        <f>'[1]JAN-REAJUSTE'!BD178</f>
        <v>0</v>
      </c>
      <c r="BE178" s="12">
        <f>'[1]JAN-REAJUSTE'!BE178</f>
        <v>0</v>
      </c>
      <c r="BF178" s="12">
        <f>'[1]JAN-REAJUSTE'!BF178</f>
        <v>0</v>
      </c>
      <c r="BG178" s="12">
        <f>'[1]JAN-REAJUSTE'!BG178</f>
        <v>0</v>
      </c>
      <c r="BH178" s="12">
        <f>'[1]JAN-REAJUSTE'!BH178</f>
        <v>0</v>
      </c>
      <c r="BI178" s="12">
        <f>IF([1]REGRAS!$R$1="SIM",'[1]JAN-REAJUSTE'!BI178,0)</f>
        <v>146.29699099999999</v>
      </c>
      <c r="BJ178" s="12">
        <f>'[1]JAN-REAJUSTE'!BJ178</f>
        <v>0</v>
      </c>
      <c r="BK178" s="12">
        <f>'[1]JAN-REAJUSTE'!BK178</f>
        <v>0</v>
      </c>
      <c r="BL178" s="12">
        <f>'[1]JAN-REAJUSTE'!BL178</f>
        <v>0</v>
      </c>
      <c r="BM178" s="12">
        <f>'[1]JAN-REAJUSTE'!BM178</f>
        <v>0</v>
      </c>
      <c r="BN178" s="12">
        <f>'[1]JAN-REAJUSTE'!BN178</f>
        <v>0</v>
      </c>
      <c r="BO178" s="12">
        <f>'[1]JAN-REAJUSTE'!BO178</f>
        <v>0</v>
      </c>
      <c r="BP178" s="12">
        <f>'[1]JAN-REAJUSTE'!BP178</f>
        <v>0</v>
      </c>
      <c r="BQ178" s="12">
        <v>0</v>
      </c>
      <c r="BR178" s="12">
        <f t="shared" si="69"/>
        <v>8446.2909863720124</v>
      </c>
      <c r="BS178" s="12">
        <f t="shared" si="77"/>
        <v>7186.1439953720119</v>
      </c>
      <c r="BT178" s="12">
        <f t="shared" si="81"/>
        <v>7186.1439953720119</v>
      </c>
      <c r="BU178" s="12">
        <f t="shared" si="82"/>
        <v>6585.8309863720124</v>
      </c>
      <c r="BV178" s="13">
        <f t="shared" si="83"/>
        <v>922.01633809208181</v>
      </c>
      <c r="BW178" s="13">
        <f t="shared" si="84"/>
        <v>1844.0326761841636</v>
      </c>
      <c r="BX178" s="13">
        <f t="shared" si="70"/>
        <v>7524.2746482799303</v>
      </c>
      <c r="BY178" s="14">
        <f t="shared" si="71"/>
        <v>1199.8155282769808</v>
      </c>
    </row>
    <row r="179" spans="1:77" x14ac:dyDescent="0.25">
      <c r="A179" s="9" t="s">
        <v>79</v>
      </c>
      <c r="B179" s="10">
        <v>5385201</v>
      </c>
      <c r="C179" s="10" t="s">
        <v>304</v>
      </c>
      <c r="D179" s="10" t="s">
        <v>81</v>
      </c>
      <c r="E179" s="10" t="s">
        <v>120</v>
      </c>
      <c r="F179" s="10" t="s">
        <v>83</v>
      </c>
      <c r="G179" s="10" t="s">
        <v>117</v>
      </c>
      <c r="H179" s="10" t="s">
        <v>85</v>
      </c>
      <c r="I179" s="10" t="s">
        <v>79</v>
      </c>
      <c r="J179" s="10" t="s">
        <v>87</v>
      </c>
      <c r="K179" s="10" t="s">
        <v>147</v>
      </c>
      <c r="L179" s="10">
        <v>10</v>
      </c>
      <c r="M179" s="10">
        <v>240</v>
      </c>
      <c r="N179" s="10">
        <v>131116</v>
      </c>
      <c r="O179" s="11">
        <v>37431</v>
      </c>
      <c r="P179" s="11">
        <v>24269</v>
      </c>
      <c r="Q179" s="10">
        <v>27280365353</v>
      </c>
      <c r="R179" s="10" t="s">
        <v>89</v>
      </c>
      <c r="S179" s="10">
        <v>22</v>
      </c>
      <c r="T179" s="10" t="s">
        <v>90</v>
      </c>
      <c r="U179" s="10" t="s">
        <v>91</v>
      </c>
      <c r="V179" s="10" t="s">
        <v>92</v>
      </c>
      <c r="W179" s="12">
        <f t="shared" si="78"/>
        <v>1903.8646752794521</v>
      </c>
      <c r="X179" s="12">
        <v>240</v>
      </c>
      <c r="Y179" s="12">
        <f>[1]REGRAS!$C$27</f>
        <v>1903.8646752794521</v>
      </c>
      <c r="Z179" s="12">
        <v>10</v>
      </c>
      <c r="AA179" s="12">
        <f t="shared" si="60"/>
        <v>190.39</v>
      </c>
      <c r="AB179" s="12">
        <v>20</v>
      </c>
      <c r="AC179" s="12">
        <f t="shared" si="79"/>
        <v>380.77</v>
      </c>
      <c r="AD179" s="12"/>
      <c r="AE179" s="12">
        <f t="shared" si="61"/>
        <v>0</v>
      </c>
      <c r="AF179" s="12"/>
      <c r="AG179" s="12">
        <f t="shared" si="62"/>
        <v>0</v>
      </c>
      <c r="AH179" s="12">
        <f>[1]REGRAS!$F$2*100</f>
        <v>100</v>
      </c>
      <c r="AI179" s="12">
        <f t="shared" si="63"/>
        <v>1903.86</v>
      </c>
      <c r="AJ179" s="12">
        <v>30</v>
      </c>
      <c r="AK179" s="12">
        <f t="shared" si="64"/>
        <v>571.16</v>
      </c>
      <c r="AL179" s="12">
        <f>[1]REGRAS!$F$1*100</f>
        <v>40</v>
      </c>
      <c r="AM179" s="12">
        <f t="shared" si="65"/>
        <v>761.55</v>
      </c>
      <c r="AN179" s="12">
        <f>[1]REGRAS!$F$4*100</f>
        <v>100</v>
      </c>
      <c r="AO179" s="12">
        <f t="shared" si="66"/>
        <v>1903.86</v>
      </c>
      <c r="AP179" s="12">
        <v>27</v>
      </c>
      <c r="AQ179" s="12">
        <f t="shared" si="67"/>
        <v>171.35</v>
      </c>
      <c r="AR179" s="12">
        <v>0</v>
      </c>
      <c r="AS179" s="12">
        <f t="shared" si="68"/>
        <v>0</v>
      </c>
      <c r="AT179" s="12">
        <v>0</v>
      </c>
      <c r="AU179" s="12">
        <f t="shared" si="80"/>
        <v>0</v>
      </c>
      <c r="AV179" s="12">
        <v>0</v>
      </c>
      <c r="AW179" s="12">
        <f>IF([1]REGRAS!$P$2="SIM",ROUND(BS179/M179*1.25*AV179,2),0)</f>
        <v>0</v>
      </c>
      <c r="AX179" s="12">
        <f>IF([1]REGRAS!$P$1="SIM",'[1]JAN-REAJUSTE'!AX179,0)</f>
        <v>0</v>
      </c>
      <c r="AY179" s="12">
        <f>IF([1]REGRAS!$R$2="SIM",'[1]JAN-REAJUSTE'!AY179,0)</f>
        <v>0</v>
      </c>
      <c r="AZ179" s="12">
        <f>'[1]JAN-REAJUSTE'!AZ179</f>
        <v>0</v>
      </c>
      <c r="BA179" s="12">
        <f>'[1]JAN-REAJUSTE'!BA179</f>
        <v>0</v>
      </c>
      <c r="BB179" s="12">
        <f>'[1]JAN-REAJUSTE'!BB179</f>
        <v>0</v>
      </c>
      <c r="BC179" s="12">
        <f>'[1]JAN-REAJUSTE'!BC179</f>
        <v>0</v>
      </c>
      <c r="BD179" s="12">
        <f>'[1]JAN-REAJUSTE'!BD179</f>
        <v>0</v>
      </c>
      <c r="BE179" s="12">
        <f>'[1]JAN-REAJUSTE'!BE179</f>
        <v>0</v>
      </c>
      <c r="BF179" s="12">
        <f>'[1]JAN-REAJUSTE'!BF179</f>
        <v>0</v>
      </c>
      <c r="BG179" s="12">
        <f>'[1]JAN-REAJUSTE'!BG179</f>
        <v>0</v>
      </c>
      <c r="BH179" s="12">
        <f>'[1]JAN-REAJUSTE'!BH179</f>
        <v>0</v>
      </c>
      <c r="BI179" s="12">
        <f>IF([1]REGRAS!$R$1="SIM",'[1]JAN-REAJUSTE'!BI179,0)</f>
        <v>0</v>
      </c>
      <c r="BJ179" s="12">
        <f>'[1]JAN-REAJUSTE'!BJ179</f>
        <v>0</v>
      </c>
      <c r="BK179" s="12">
        <f>'[1]JAN-REAJUSTE'!BK179</f>
        <v>0</v>
      </c>
      <c r="BL179" s="12">
        <f>'[1]JAN-REAJUSTE'!BL179</f>
        <v>0</v>
      </c>
      <c r="BM179" s="12">
        <f>'[1]JAN-REAJUSTE'!BM179</f>
        <v>0</v>
      </c>
      <c r="BN179" s="12">
        <f>'[1]JAN-REAJUSTE'!BN179</f>
        <v>0</v>
      </c>
      <c r="BO179" s="12">
        <f>'[1]JAN-REAJUSTE'!BO179</f>
        <v>0</v>
      </c>
      <c r="BP179" s="12">
        <f>'[1]JAN-REAJUSTE'!BP179</f>
        <v>0</v>
      </c>
      <c r="BQ179" s="12">
        <v>0</v>
      </c>
      <c r="BR179" s="12">
        <f t="shared" si="69"/>
        <v>7786.8046752794526</v>
      </c>
      <c r="BS179" s="12">
        <f t="shared" si="77"/>
        <v>7615.4546752794522</v>
      </c>
      <c r="BT179" s="12">
        <f t="shared" si="81"/>
        <v>7615.4546752794522</v>
      </c>
      <c r="BU179" s="12">
        <f t="shared" si="82"/>
        <v>6853.904675279452</v>
      </c>
      <c r="BV179" s="13">
        <f t="shared" si="83"/>
        <v>959.54665453912332</v>
      </c>
      <c r="BW179" s="13">
        <f t="shared" si="84"/>
        <v>1919.0933090782466</v>
      </c>
      <c r="BX179" s="13">
        <f t="shared" si="70"/>
        <v>6827.2580207403289</v>
      </c>
      <c r="BY179" s="14">
        <f t="shared" si="71"/>
        <v>1008.1359557035906</v>
      </c>
    </row>
    <row r="180" spans="1:77" x14ac:dyDescent="0.25">
      <c r="A180" s="9" t="s">
        <v>79</v>
      </c>
      <c r="B180" s="10">
        <v>5385301</v>
      </c>
      <c r="C180" s="10" t="s">
        <v>305</v>
      </c>
      <c r="D180" s="10" t="s">
        <v>81</v>
      </c>
      <c r="E180" s="10" t="s">
        <v>116</v>
      </c>
      <c r="F180" s="10" t="s">
        <v>83</v>
      </c>
      <c r="G180" s="10" t="s">
        <v>117</v>
      </c>
      <c r="H180" s="10" t="s">
        <v>85</v>
      </c>
      <c r="I180" s="10" t="s">
        <v>79</v>
      </c>
      <c r="J180" s="10" t="s">
        <v>87</v>
      </c>
      <c r="K180" s="10" t="s">
        <v>152</v>
      </c>
      <c r="L180" s="10">
        <v>7</v>
      </c>
      <c r="M180" s="10">
        <v>240</v>
      </c>
      <c r="N180" s="10">
        <v>123551</v>
      </c>
      <c r="O180" s="11">
        <v>37431</v>
      </c>
      <c r="P180" s="11">
        <v>26441</v>
      </c>
      <c r="Q180" s="10">
        <v>57326088349</v>
      </c>
      <c r="R180" s="10" t="s">
        <v>89</v>
      </c>
      <c r="S180" s="10">
        <v>22</v>
      </c>
      <c r="T180" s="10" t="s">
        <v>90</v>
      </c>
      <c r="U180" s="10" t="s">
        <v>91</v>
      </c>
      <c r="V180" s="10" t="s">
        <v>92</v>
      </c>
      <c r="W180" s="12">
        <f t="shared" si="78"/>
        <v>1794.0542054709838</v>
      </c>
      <c r="X180" s="12">
        <v>240</v>
      </c>
      <c r="Y180" s="12">
        <f>[1]REGRAS!$C$24</f>
        <v>1794.0542054709838</v>
      </c>
      <c r="Z180" s="12">
        <v>10</v>
      </c>
      <c r="AA180" s="12">
        <f t="shared" si="60"/>
        <v>179.41</v>
      </c>
      <c r="AB180" s="12">
        <v>20</v>
      </c>
      <c r="AC180" s="12">
        <f t="shared" si="79"/>
        <v>358.81</v>
      </c>
      <c r="AD180" s="12"/>
      <c r="AE180" s="12">
        <f t="shared" si="61"/>
        <v>0</v>
      </c>
      <c r="AF180" s="12"/>
      <c r="AG180" s="12">
        <f t="shared" si="62"/>
        <v>0</v>
      </c>
      <c r="AH180" s="12">
        <f>[1]REGRAS!$F$2*100</f>
        <v>100</v>
      </c>
      <c r="AI180" s="12">
        <f t="shared" si="63"/>
        <v>1794.05</v>
      </c>
      <c r="AJ180" s="12">
        <v>25</v>
      </c>
      <c r="AK180" s="12">
        <f t="shared" si="64"/>
        <v>448.51</v>
      </c>
      <c r="AL180" s="12">
        <f>[1]REGRAS!$F$1*100</f>
        <v>40</v>
      </c>
      <c r="AM180" s="12">
        <f t="shared" si="65"/>
        <v>717.62</v>
      </c>
      <c r="AN180" s="12">
        <f>[1]REGRAS!$F$4*100</f>
        <v>100</v>
      </c>
      <c r="AO180" s="12">
        <f t="shared" si="66"/>
        <v>1794.05</v>
      </c>
      <c r="AP180" s="12">
        <v>119</v>
      </c>
      <c r="AQ180" s="12">
        <f t="shared" si="67"/>
        <v>702.75</v>
      </c>
      <c r="AR180" s="12">
        <v>30</v>
      </c>
      <c r="AS180" s="12">
        <f t="shared" si="68"/>
        <v>1328.72</v>
      </c>
      <c r="AT180" s="12">
        <v>20</v>
      </c>
      <c r="AU180" s="12">
        <f t="shared" si="80"/>
        <v>1062.98</v>
      </c>
      <c r="AV180" s="12">
        <v>0</v>
      </c>
      <c r="AW180" s="12">
        <f>IF([1]REGRAS!$P$2="SIM",ROUND(BS180/M180*1.25*AV180,2),0)</f>
        <v>0</v>
      </c>
      <c r="AX180" s="12">
        <f>IF([1]REGRAS!$P$1="SIM",'[1]JAN-REAJUSTE'!AX180,0)</f>
        <v>0</v>
      </c>
      <c r="AY180" s="12">
        <f>IF([1]REGRAS!$R$2="SIM",'[1]JAN-REAJUSTE'!AY180,0)</f>
        <v>0</v>
      </c>
      <c r="AZ180" s="12">
        <f>'[1]JAN-REAJUSTE'!AZ180</f>
        <v>0</v>
      </c>
      <c r="BA180" s="12">
        <f>'[1]JAN-REAJUSTE'!BA180</f>
        <v>0</v>
      </c>
      <c r="BB180" s="12">
        <f>'[1]JAN-REAJUSTE'!BB180</f>
        <v>0</v>
      </c>
      <c r="BC180" s="12">
        <f>'[1]JAN-REAJUSTE'!BC180</f>
        <v>0</v>
      </c>
      <c r="BD180" s="12">
        <f>'[1]JAN-REAJUSTE'!BD180</f>
        <v>0</v>
      </c>
      <c r="BE180" s="12">
        <f>'[1]JAN-REAJUSTE'!BE180</f>
        <v>0</v>
      </c>
      <c r="BF180" s="12">
        <f>'[1]JAN-REAJUSTE'!BF180</f>
        <v>0</v>
      </c>
      <c r="BG180" s="12">
        <f>'[1]JAN-REAJUSTE'!BG180</f>
        <v>0</v>
      </c>
      <c r="BH180" s="12">
        <f>'[1]JAN-REAJUSTE'!BH180</f>
        <v>0</v>
      </c>
      <c r="BI180" s="12">
        <f>IF([1]REGRAS!$R$1="SIM",'[1]JAN-REAJUSTE'!BI180,0)</f>
        <v>0</v>
      </c>
      <c r="BJ180" s="12">
        <f>'[1]JAN-REAJUSTE'!BJ180</f>
        <v>0</v>
      </c>
      <c r="BK180" s="12">
        <f>'[1]JAN-REAJUSTE'!BK180</f>
        <v>0</v>
      </c>
      <c r="BL180" s="12">
        <f>'[1]JAN-REAJUSTE'!BL180</f>
        <v>0</v>
      </c>
      <c r="BM180" s="12">
        <f>'[1]JAN-REAJUSTE'!BM180</f>
        <v>0</v>
      </c>
      <c r="BN180" s="12">
        <f>'[1]JAN-REAJUSTE'!BN180</f>
        <v>0</v>
      </c>
      <c r="BO180" s="12">
        <f>'[1]JAN-REAJUSTE'!BO180</f>
        <v>0</v>
      </c>
      <c r="BP180" s="12">
        <f>'[1]JAN-REAJUSTE'!BP180</f>
        <v>0</v>
      </c>
      <c r="BQ180" s="12">
        <v>0</v>
      </c>
      <c r="BR180" s="12">
        <f t="shared" si="69"/>
        <v>10180.954205470984</v>
      </c>
      <c r="BS180" s="12">
        <f t="shared" si="77"/>
        <v>7086.5042054709838</v>
      </c>
      <c r="BT180" s="12">
        <f t="shared" si="81"/>
        <v>7086.5042054709838</v>
      </c>
      <c r="BU180" s="12">
        <f t="shared" si="82"/>
        <v>6368.8842054709839</v>
      </c>
      <c r="BV180" s="13">
        <f t="shared" si="83"/>
        <v>891.64378876593787</v>
      </c>
      <c r="BW180" s="13">
        <f t="shared" si="84"/>
        <v>1783.2875775318757</v>
      </c>
      <c r="BX180" s="13">
        <f t="shared" si="70"/>
        <v>9289.310416705046</v>
      </c>
      <c r="BY180" s="14">
        <f t="shared" si="71"/>
        <v>1685.2003645938876</v>
      </c>
    </row>
    <row r="181" spans="1:77" x14ac:dyDescent="0.25">
      <c r="A181" s="9" t="s">
        <v>79</v>
      </c>
      <c r="B181" s="10">
        <v>5385401</v>
      </c>
      <c r="C181" s="10" t="s">
        <v>306</v>
      </c>
      <c r="D181" s="10" t="s">
        <v>81</v>
      </c>
      <c r="E181" s="10" t="s">
        <v>116</v>
      </c>
      <c r="F181" s="10" t="s">
        <v>83</v>
      </c>
      <c r="G181" s="10" t="s">
        <v>117</v>
      </c>
      <c r="H181" s="10" t="s">
        <v>85</v>
      </c>
      <c r="I181" s="10" t="s">
        <v>79</v>
      </c>
      <c r="J181" s="10" t="s">
        <v>87</v>
      </c>
      <c r="K181" s="10" t="s">
        <v>121</v>
      </c>
      <c r="L181" s="10">
        <v>12</v>
      </c>
      <c r="M181" s="10">
        <v>240</v>
      </c>
      <c r="N181" s="10">
        <v>136416</v>
      </c>
      <c r="O181" s="11">
        <v>37431</v>
      </c>
      <c r="P181" s="11">
        <v>25270</v>
      </c>
      <c r="Q181" s="10">
        <v>35899069368</v>
      </c>
      <c r="R181" s="10" t="s">
        <v>89</v>
      </c>
      <c r="S181" s="10">
        <v>22</v>
      </c>
      <c r="T181" s="10" t="s">
        <v>97</v>
      </c>
      <c r="U181" s="10" t="s">
        <v>114</v>
      </c>
      <c r="V181" s="10" t="s">
        <v>92</v>
      </c>
      <c r="W181" s="12">
        <f t="shared" si="78"/>
        <v>1980.780808160742</v>
      </c>
      <c r="X181" s="12">
        <v>240</v>
      </c>
      <c r="Y181" s="12">
        <f>[1]REGRAS!$C$29</f>
        <v>1980.780808160742</v>
      </c>
      <c r="Z181" s="12">
        <v>15</v>
      </c>
      <c r="AA181" s="12">
        <f t="shared" si="60"/>
        <v>297.12</v>
      </c>
      <c r="AB181" s="12">
        <v>20</v>
      </c>
      <c r="AC181" s="12">
        <f t="shared" si="79"/>
        <v>396.16</v>
      </c>
      <c r="AD181" s="12"/>
      <c r="AE181" s="12">
        <f t="shared" si="61"/>
        <v>0</v>
      </c>
      <c r="AF181" s="12"/>
      <c r="AG181" s="12">
        <f t="shared" si="62"/>
        <v>0</v>
      </c>
      <c r="AH181" s="12">
        <f>[1]REGRAS!$F$2*100</f>
        <v>100</v>
      </c>
      <c r="AI181" s="12">
        <f t="shared" si="63"/>
        <v>1980.78</v>
      </c>
      <c r="AJ181" s="12">
        <v>60</v>
      </c>
      <c r="AK181" s="12">
        <f t="shared" si="64"/>
        <v>1188.47</v>
      </c>
      <c r="AL181" s="12">
        <f>[1]REGRAS!$F$1*100</f>
        <v>40</v>
      </c>
      <c r="AM181" s="12">
        <f t="shared" si="65"/>
        <v>792.31</v>
      </c>
      <c r="AN181" s="12">
        <f>[1]REGRAS!$F$4*100</f>
        <v>100</v>
      </c>
      <c r="AO181" s="12">
        <f t="shared" si="66"/>
        <v>1980.78</v>
      </c>
      <c r="AP181" s="12">
        <v>0</v>
      </c>
      <c r="AQ181" s="12">
        <f t="shared" si="67"/>
        <v>0</v>
      </c>
      <c r="AR181" s="12">
        <v>0</v>
      </c>
      <c r="AS181" s="12">
        <f t="shared" si="68"/>
        <v>0</v>
      </c>
      <c r="AT181" s="12">
        <v>0</v>
      </c>
      <c r="AU181" s="12">
        <f t="shared" si="80"/>
        <v>0</v>
      </c>
      <c r="AV181" s="12">
        <v>0</v>
      </c>
      <c r="AW181" s="12">
        <f>IF([1]REGRAS!$P$2="SIM",ROUND(BS181/M181*1.25*AV181,2),0)</f>
        <v>0</v>
      </c>
      <c r="AX181" s="12">
        <f>IF([1]REGRAS!$P$1="SIM",'[1]JAN-REAJUSTE'!AX181,0)</f>
        <v>0</v>
      </c>
      <c r="AY181" s="12">
        <f>IF([1]REGRAS!$R$2="SIM",'[1]JAN-REAJUSTE'!AY181,0)</f>
        <v>0</v>
      </c>
      <c r="AZ181" s="12">
        <f>'[1]JAN-REAJUSTE'!AZ181</f>
        <v>0</v>
      </c>
      <c r="BA181" s="12">
        <f>'[1]JAN-REAJUSTE'!BA181</f>
        <v>0</v>
      </c>
      <c r="BB181" s="12">
        <f>'[1]JAN-REAJUSTE'!BB181</f>
        <v>0</v>
      </c>
      <c r="BC181" s="12">
        <f>'[1]JAN-REAJUSTE'!BC181</f>
        <v>0</v>
      </c>
      <c r="BD181" s="12">
        <f>'[1]JAN-REAJUSTE'!BD181</f>
        <v>0</v>
      </c>
      <c r="BE181" s="12">
        <f>'[1]JAN-REAJUSTE'!BE181</f>
        <v>0</v>
      </c>
      <c r="BF181" s="12">
        <f>'[1]JAN-REAJUSTE'!BF181</f>
        <v>0</v>
      </c>
      <c r="BG181" s="12">
        <f>'[1]JAN-REAJUSTE'!BG181</f>
        <v>0</v>
      </c>
      <c r="BH181" s="12">
        <f>'[1]JAN-REAJUSTE'!BH181</f>
        <v>0</v>
      </c>
      <c r="BI181" s="12">
        <f>IF([1]REGRAS!$R$1="SIM",'[1]JAN-REAJUSTE'!BI181,0)</f>
        <v>22.088951999999999</v>
      </c>
      <c r="BJ181" s="12">
        <f>'[1]JAN-REAJUSTE'!BJ181</f>
        <v>0</v>
      </c>
      <c r="BK181" s="12">
        <f>'[1]JAN-REAJUSTE'!BK181</f>
        <v>0</v>
      </c>
      <c r="BL181" s="12">
        <f>'[1]JAN-REAJUSTE'!BL181</f>
        <v>0</v>
      </c>
      <c r="BM181" s="12">
        <f>'[1]JAN-REAJUSTE'!BM181</f>
        <v>0</v>
      </c>
      <c r="BN181" s="12">
        <f>'[1]JAN-REAJUSTE'!BN181</f>
        <v>0</v>
      </c>
      <c r="BO181" s="12">
        <f>'[1]JAN-REAJUSTE'!BO181</f>
        <v>0</v>
      </c>
      <c r="BP181" s="12">
        <f>'[1]JAN-REAJUSTE'!BP181</f>
        <v>0</v>
      </c>
      <c r="BQ181" s="12">
        <v>0</v>
      </c>
      <c r="BR181" s="12">
        <f t="shared" si="69"/>
        <v>8638.4897601607427</v>
      </c>
      <c r="BS181" s="12">
        <f t="shared" si="77"/>
        <v>8616.4008081607426</v>
      </c>
      <c r="BT181" s="12">
        <f t="shared" si="81"/>
        <v>8616.4008081607426</v>
      </c>
      <c r="BU181" s="12">
        <f t="shared" si="82"/>
        <v>7846.1797601607423</v>
      </c>
      <c r="BV181" s="13">
        <f>IF(BU181&gt;$CF$1,(BU181-$CF$1)*0.14,0)</f>
        <v>756.58516642250402</v>
      </c>
      <c r="BW181" s="13">
        <f>IF(BU181&gt;$CF$1,(BU181-$CF$1)*0.28,0)</f>
        <v>1513.170332845008</v>
      </c>
      <c r="BX181" s="13">
        <f t="shared" si="70"/>
        <v>7881.9045937382389</v>
      </c>
      <c r="BY181" s="14">
        <f t="shared" si="71"/>
        <v>1298.1637632780157</v>
      </c>
    </row>
    <row r="182" spans="1:77" x14ac:dyDescent="0.25">
      <c r="A182" s="9" t="s">
        <v>79</v>
      </c>
      <c r="B182" s="10">
        <v>5385501</v>
      </c>
      <c r="C182" s="10" t="s">
        <v>307</v>
      </c>
      <c r="D182" s="10" t="s">
        <v>81</v>
      </c>
      <c r="E182" s="10" t="s">
        <v>116</v>
      </c>
      <c r="F182" s="10" t="s">
        <v>83</v>
      </c>
      <c r="G182" s="10" t="s">
        <v>117</v>
      </c>
      <c r="H182" s="10" t="s">
        <v>85</v>
      </c>
      <c r="I182" s="10" t="s">
        <v>79</v>
      </c>
      <c r="J182" s="10" t="s">
        <v>87</v>
      </c>
      <c r="K182" s="10" t="s">
        <v>118</v>
      </c>
      <c r="L182" s="10">
        <v>9</v>
      </c>
      <c r="M182" s="10">
        <v>240</v>
      </c>
      <c r="N182" s="10">
        <v>128542</v>
      </c>
      <c r="O182" s="11">
        <v>37431</v>
      </c>
      <c r="P182" s="11">
        <v>25682</v>
      </c>
      <c r="Q182" s="10">
        <v>41031121315</v>
      </c>
      <c r="R182" s="10" t="s">
        <v>89</v>
      </c>
      <c r="S182" s="10">
        <v>22</v>
      </c>
      <c r="T182" s="10" t="s">
        <v>90</v>
      </c>
      <c r="U182" s="10" t="s">
        <v>91</v>
      </c>
      <c r="V182" s="10" t="s">
        <v>92</v>
      </c>
      <c r="W182" s="12">
        <f t="shared" si="78"/>
        <v>1866.5339953720118</v>
      </c>
      <c r="X182" s="12">
        <v>240</v>
      </c>
      <c r="Y182" s="12">
        <f>[1]REGRAS!$C$26</f>
        <v>1866.5339953720118</v>
      </c>
      <c r="Z182" s="12">
        <v>0</v>
      </c>
      <c r="AA182" s="12">
        <f t="shared" si="60"/>
        <v>0</v>
      </c>
      <c r="AB182" s="12">
        <v>20</v>
      </c>
      <c r="AC182" s="12">
        <f t="shared" si="79"/>
        <v>373.31</v>
      </c>
      <c r="AD182" s="12"/>
      <c r="AE182" s="12">
        <f t="shared" si="61"/>
        <v>0</v>
      </c>
      <c r="AF182" s="12"/>
      <c r="AG182" s="12">
        <f t="shared" si="62"/>
        <v>0</v>
      </c>
      <c r="AH182" s="12">
        <f>[1]REGRAS!$F$2*100</f>
        <v>100</v>
      </c>
      <c r="AI182" s="12">
        <f t="shared" si="63"/>
        <v>1866.53</v>
      </c>
      <c r="AJ182" s="12">
        <v>25</v>
      </c>
      <c r="AK182" s="12">
        <f t="shared" si="64"/>
        <v>466.63</v>
      </c>
      <c r="AL182" s="12">
        <f>[1]REGRAS!$F$1*100</f>
        <v>40</v>
      </c>
      <c r="AM182" s="12">
        <f t="shared" si="65"/>
        <v>746.61</v>
      </c>
      <c r="AN182" s="12">
        <f>[1]REGRAS!$F$4*100</f>
        <v>100</v>
      </c>
      <c r="AO182" s="12">
        <f t="shared" si="66"/>
        <v>1866.53</v>
      </c>
      <c r="AP182" s="12">
        <v>24</v>
      </c>
      <c r="AQ182" s="12">
        <f t="shared" si="67"/>
        <v>143.72</v>
      </c>
      <c r="AR182" s="12">
        <v>19</v>
      </c>
      <c r="AS182" s="12">
        <f t="shared" si="68"/>
        <v>853.35</v>
      </c>
      <c r="AT182" s="12">
        <v>1</v>
      </c>
      <c r="AU182" s="12">
        <f t="shared" si="80"/>
        <v>53.9</v>
      </c>
      <c r="AV182" s="12">
        <v>0</v>
      </c>
      <c r="AW182" s="12">
        <f>IF([1]REGRAS!$P$2="SIM",ROUND(BS182/M182*1.25*AV182,2),0)</f>
        <v>0</v>
      </c>
      <c r="AX182" s="12">
        <f>IF([1]REGRAS!$P$1="SIM",'[1]JAN-REAJUSTE'!AX182,0)</f>
        <v>0</v>
      </c>
      <c r="AY182" s="12">
        <f>IF([1]REGRAS!$R$2="SIM",'[1]JAN-REAJUSTE'!AY182,0)</f>
        <v>0</v>
      </c>
      <c r="AZ182" s="12">
        <f>'[1]JAN-REAJUSTE'!AZ182</f>
        <v>0</v>
      </c>
      <c r="BA182" s="12">
        <f>'[1]JAN-REAJUSTE'!BA182</f>
        <v>0</v>
      </c>
      <c r="BB182" s="12">
        <f>'[1]JAN-REAJUSTE'!BB182</f>
        <v>0</v>
      </c>
      <c r="BC182" s="12">
        <f>'[1]JAN-REAJUSTE'!BC182</f>
        <v>0</v>
      </c>
      <c r="BD182" s="12">
        <f>'[1]JAN-REAJUSTE'!BD182</f>
        <v>0</v>
      </c>
      <c r="BE182" s="12">
        <f>'[1]JAN-REAJUSTE'!BE182</f>
        <v>0</v>
      </c>
      <c r="BF182" s="12">
        <f>'[1]JAN-REAJUSTE'!BF182</f>
        <v>0</v>
      </c>
      <c r="BG182" s="12">
        <f>'[1]JAN-REAJUSTE'!BG182</f>
        <v>0</v>
      </c>
      <c r="BH182" s="12">
        <f>'[1]JAN-REAJUSTE'!BH182</f>
        <v>0</v>
      </c>
      <c r="BI182" s="12">
        <f>IF([1]REGRAS!$R$1="SIM",'[1]JAN-REAJUSTE'!BI182,0)</f>
        <v>0</v>
      </c>
      <c r="BJ182" s="12">
        <f>'[1]JAN-REAJUSTE'!BJ182</f>
        <v>0</v>
      </c>
      <c r="BK182" s="12">
        <f>'[1]JAN-REAJUSTE'!BK182</f>
        <v>0</v>
      </c>
      <c r="BL182" s="12">
        <f>'[1]JAN-REAJUSTE'!BL182</f>
        <v>0</v>
      </c>
      <c r="BM182" s="12">
        <f>'[1]JAN-REAJUSTE'!BM182</f>
        <v>0</v>
      </c>
      <c r="BN182" s="12">
        <f>'[1]JAN-REAJUSTE'!BN182</f>
        <v>0</v>
      </c>
      <c r="BO182" s="12">
        <f>'[1]JAN-REAJUSTE'!BO182</f>
        <v>0</v>
      </c>
      <c r="BP182" s="12">
        <f>'[1]JAN-REAJUSTE'!BP182</f>
        <v>0</v>
      </c>
      <c r="BQ182" s="12">
        <v>0</v>
      </c>
      <c r="BR182" s="12">
        <f t="shared" si="69"/>
        <v>8237.1139953720121</v>
      </c>
      <c r="BS182" s="12">
        <f t="shared" si="77"/>
        <v>7186.1439953720119</v>
      </c>
      <c r="BT182" s="12">
        <f t="shared" si="81"/>
        <v>7186.1439953720119</v>
      </c>
      <c r="BU182" s="12">
        <f t="shared" si="82"/>
        <v>6439.5339953720122</v>
      </c>
      <c r="BV182" s="13">
        <f t="shared" ref="BV182:BV245" si="85">BU182*0.14</f>
        <v>901.53475935208178</v>
      </c>
      <c r="BW182" s="13">
        <f t="shared" ref="BW182:BW245" si="86">BU182*0.28</f>
        <v>1803.0695187041636</v>
      </c>
      <c r="BX182" s="13">
        <f t="shared" si="70"/>
        <v>7335.5792360199302</v>
      </c>
      <c r="BY182" s="14">
        <f t="shared" si="71"/>
        <v>1147.9242899054811</v>
      </c>
    </row>
    <row r="183" spans="1:77" x14ac:dyDescent="0.25">
      <c r="A183" s="9" t="s">
        <v>79</v>
      </c>
      <c r="B183" s="10">
        <v>5385601</v>
      </c>
      <c r="C183" s="10" t="s">
        <v>308</v>
      </c>
      <c r="D183" s="10" t="s">
        <v>81</v>
      </c>
      <c r="E183" s="10" t="s">
        <v>116</v>
      </c>
      <c r="F183" s="10" t="s">
        <v>83</v>
      </c>
      <c r="G183" s="10" t="s">
        <v>117</v>
      </c>
      <c r="H183" s="10" t="s">
        <v>85</v>
      </c>
      <c r="I183" s="10" t="s">
        <v>79</v>
      </c>
      <c r="J183" s="10" t="s">
        <v>87</v>
      </c>
      <c r="K183" s="10" t="s">
        <v>147</v>
      </c>
      <c r="L183" s="10">
        <v>4</v>
      </c>
      <c r="M183" s="10">
        <v>240</v>
      </c>
      <c r="N183" s="10">
        <v>116427</v>
      </c>
      <c r="O183" s="11">
        <v>37431</v>
      </c>
      <c r="P183" s="11">
        <v>28263</v>
      </c>
      <c r="Q183" s="10">
        <v>68876289372</v>
      </c>
      <c r="R183" s="10" t="s">
        <v>89</v>
      </c>
      <c r="S183" s="10">
        <v>22</v>
      </c>
      <c r="T183" s="10" t="s">
        <v>90</v>
      </c>
      <c r="U183" s="10" t="s">
        <v>91</v>
      </c>
      <c r="V183" s="10" t="s">
        <v>92</v>
      </c>
      <c r="W183" s="12">
        <f t="shared" si="78"/>
        <v>1642.2751372832643</v>
      </c>
      <c r="X183" s="12">
        <v>240</v>
      </c>
      <c r="Y183" s="12">
        <f>[1]REGRAS!$B$27</f>
        <v>1642.2751372832643</v>
      </c>
      <c r="Z183" s="12">
        <v>0</v>
      </c>
      <c r="AA183" s="12">
        <f t="shared" si="60"/>
        <v>0</v>
      </c>
      <c r="AB183" s="12">
        <v>19</v>
      </c>
      <c r="AC183" s="12">
        <f t="shared" si="79"/>
        <v>312.02999999999997</v>
      </c>
      <c r="AD183" s="12"/>
      <c r="AE183" s="12">
        <f t="shared" si="61"/>
        <v>0</v>
      </c>
      <c r="AF183" s="12"/>
      <c r="AG183" s="12">
        <f t="shared" si="62"/>
        <v>0</v>
      </c>
      <c r="AH183" s="12">
        <f>[1]REGRAS!$F$2*100</f>
        <v>100</v>
      </c>
      <c r="AI183" s="12">
        <f t="shared" si="63"/>
        <v>1642.28</v>
      </c>
      <c r="AJ183" s="12">
        <v>70</v>
      </c>
      <c r="AK183" s="12">
        <f t="shared" si="64"/>
        <v>1149.5899999999999</v>
      </c>
      <c r="AL183" s="12">
        <f>[1]REGRAS!$F$1*100</f>
        <v>40</v>
      </c>
      <c r="AM183" s="12">
        <f t="shared" si="65"/>
        <v>656.91</v>
      </c>
      <c r="AN183" s="12">
        <f>[1]REGRAS!$F$4*100</f>
        <v>100</v>
      </c>
      <c r="AO183" s="12">
        <f t="shared" si="66"/>
        <v>1642.28</v>
      </c>
      <c r="AP183" s="12">
        <v>0</v>
      </c>
      <c r="AQ183" s="12">
        <f t="shared" si="67"/>
        <v>0</v>
      </c>
      <c r="AR183" s="12">
        <v>0</v>
      </c>
      <c r="AS183" s="12">
        <f t="shared" si="68"/>
        <v>0</v>
      </c>
      <c r="AT183" s="12">
        <v>0</v>
      </c>
      <c r="AU183" s="12">
        <f t="shared" si="80"/>
        <v>0</v>
      </c>
      <c r="AV183" s="12">
        <v>0</v>
      </c>
      <c r="AW183" s="12">
        <f>IF([1]REGRAS!$P$2="SIM",ROUND(BS183/M183*1.25*AV183,2),0)</f>
        <v>0</v>
      </c>
      <c r="AX183" s="12">
        <f>IF([1]REGRAS!$P$1="SIM",'[1]JAN-REAJUSTE'!AX183,0)</f>
        <v>0</v>
      </c>
      <c r="AY183" s="12">
        <f>IF([1]REGRAS!$R$2="SIM",'[1]JAN-REAJUSTE'!AY183,0)</f>
        <v>0</v>
      </c>
      <c r="AZ183" s="12">
        <f>'[1]JAN-REAJUSTE'!AZ183</f>
        <v>0</v>
      </c>
      <c r="BA183" s="12">
        <f>'[1]JAN-REAJUSTE'!BA183</f>
        <v>0</v>
      </c>
      <c r="BB183" s="12">
        <f>'[1]JAN-REAJUSTE'!BB183</f>
        <v>0</v>
      </c>
      <c r="BC183" s="12">
        <f>'[1]JAN-REAJUSTE'!BC183</f>
        <v>0</v>
      </c>
      <c r="BD183" s="12">
        <f>'[1]JAN-REAJUSTE'!BD183</f>
        <v>0</v>
      </c>
      <c r="BE183" s="12">
        <f>'[1]JAN-REAJUSTE'!BE183</f>
        <v>0</v>
      </c>
      <c r="BF183" s="12">
        <f>'[1]JAN-REAJUSTE'!BF183</f>
        <v>0</v>
      </c>
      <c r="BG183" s="12">
        <f>'[1]JAN-REAJUSTE'!BG183</f>
        <v>0</v>
      </c>
      <c r="BH183" s="12">
        <f>'[1]JAN-REAJUSTE'!BH183</f>
        <v>0</v>
      </c>
      <c r="BI183" s="12">
        <f>IF([1]REGRAS!$R$1="SIM",'[1]JAN-REAJUSTE'!BI183,0)</f>
        <v>0</v>
      </c>
      <c r="BJ183" s="12">
        <f>'[1]JAN-REAJUSTE'!BJ183</f>
        <v>0</v>
      </c>
      <c r="BK183" s="12">
        <f>'[1]JAN-REAJUSTE'!BK183</f>
        <v>0</v>
      </c>
      <c r="BL183" s="12">
        <f>'[1]JAN-REAJUSTE'!BL183</f>
        <v>0</v>
      </c>
      <c r="BM183" s="12">
        <f>'[1]JAN-REAJUSTE'!BM183</f>
        <v>0</v>
      </c>
      <c r="BN183" s="12">
        <f>'[1]JAN-REAJUSTE'!BN183</f>
        <v>0</v>
      </c>
      <c r="BO183" s="12">
        <f>'[1]JAN-REAJUSTE'!BO183</f>
        <v>0</v>
      </c>
      <c r="BP183" s="12">
        <f>'[1]JAN-REAJUSTE'!BP183</f>
        <v>0</v>
      </c>
      <c r="BQ183" s="12">
        <v>0</v>
      </c>
      <c r="BR183" s="12">
        <f t="shared" si="69"/>
        <v>7045.3651372832637</v>
      </c>
      <c r="BS183" s="12">
        <f t="shared" si="77"/>
        <v>7045.3651372832637</v>
      </c>
      <c r="BT183" s="12">
        <f t="shared" si="81"/>
        <v>7045.3651372832637</v>
      </c>
      <c r="BU183" s="12">
        <f t="shared" si="82"/>
        <v>6388.4551372832639</v>
      </c>
      <c r="BV183" s="13">
        <f t="shared" si="85"/>
        <v>894.383719219657</v>
      </c>
      <c r="BW183" s="13">
        <f t="shared" si="86"/>
        <v>1788.767438439314</v>
      </c>
      <c r="BX183" s="13">
        <f t="shared" si="70"/>
        <v>6150.9814180636067</v>
      </c>
      <c r="BY183" s="14">
        <f t="shared" si="71"/>
        <v>822.15988996749195</v>
      </c>
    </row>
    <row r="184" spans="1:77" x14ac:dyDescent="0.25">
      <c r="A184" s="9" t="s">
        <v>79</v>
      </c>
      <c r="B184" s="10">
        <v>5385701</v>
      </c>
      <c r="C184" s="10" t="s">
        <v>309</v>
      </c>
      <c r="D184" s="10" t="s">
        <v>81</v>
      </c>
      <c r="E184" s="10" t="s">
        <v>116</v>
      </c>
      <c r="F184" s="10" t="s">
        <v>83</v>
      </c>
      <c r="G184" s="10" t="s">
        <v>117</v>
      </c>
      <c r="H184" s="10" t="s">
        <v>85</v>
      </c>
      <c r="I184" s="10" t="s">
        <v>79</v>
      </c>
      <c r="J184" s="10" t="s">
        <v>87</v>
      </c>
      <c r="K184" s="10" t="s">
        <v>121</v>
      </c>
      <c r="L184" s="10">
        <v>12</v>
      </c>
      <c r="M184" s="10">
        <v>240</v>
      </c>
      <c r="N184" s="10">
        <v>136416</v>
      </c>
      <c r="O184" s="11">
        <v>37431</v>
      </c>
      <c r="P184" s="11">
        <v>28818</v>
      </c>
      <c r="Q184" s="10">
        <v>82727368372</v>
      </c>
      <c r="R184" s="10" t="s">
        <v>89</v>
      </c>
      <c r="S184" s="10">
        <v>22</v>
      </c>
      <c r="T184" s="10" t="s">
        <v>97</v>
      </c>
      <c r="U184" s="10" t="s">
        <v>91</v>
      </c>
      <c r="V184" s="10" t="s">
        <v>92</v>
      </c>
      <c r="W184" s="12">
        <f t="shared" si="78"/>
        <v>1980.780808160742</v>
      </c>
      <c r="X184" s="12">
        <v>240</v>
      </c>
      <c r="Y184" s="12">
        <f>[1]REGRAS!$C$29</f>
        <v>1980.780808160742</v>
      </c>
      <c r="Z184" s="12">
        <v>10</v>
      </c>
      <c r="AA184" s="12">
        <f t="shared" si="60"/>
        <v>198.08</v>
      </c>
      <c r="AB184" s="12">
        <v>20</v>
      </c>
      <c r="AC184" s="12">
        <f t="shared" si="79"/>
        <v>396.16</v>
      </c>
      <c r="AD184" s="12"/>
      <c r="AE184" s="12">
        <f t="shared" si="61"/>
        <v>0</v>
      </c>
      <c r="AF184" s="12"/>
      <c r="AG184" s="12">
        <f t="shared" si="62"/>
        <v>0</v>
      </c>
      <c r="AH184" s="12">
        <f>[1]REGRAS!$F$2*100</f>
        <v>100</v>
      </c>
      <c r="AI184" s="12">
        <f t="shared" si="63"/>
        <v>1980.78</v>
      </c>
      <c r="AJ184" s="12">
        <v>60</v>
      </c>
      <c r="AK184" s="12">
        <f t="shared" si="64"/>
        <v>1188.47</v>
      </c>
      <c r="AL184" s="12">
        <f>[1]REGRAS!$F$1*100</f>
        <v>40</v>
      </c>
      <c r="AM184" s="12">
        <f t="shared" si="65"/>
        <v>792.31</v>
      </c>
      <c r="AN184" s="12">
        <f>[1]REGRAS!$F$4*100</f>
        <v>100</v>
      </c>
      <c r="AO184" s="12">
        <f t="shared" si="66"/>
        <v>1980.78</v>
      </c>
      <c r="AP184" s="12">
        <v>0</v>
      </c>
      <c r="AQ184" s="12">
        <f t="shared" si="67"/>
        <v>0</v>
      </c>
      <c r="AR184" s="12">
        <v>0</v>
      </c>
      <c r="AS184" s="12">
        <f t="shared" si="68"/>
        <v>0</v>
      </c>
      <c r="AT184" s="12">
        <v>0</v>
      </c>
      <c r="AU184" s="12">
        <f t="shared" si="80"/>
        <v>0</v>
      </c>
      <c r="AV184" s="12">
        <v>0</v>
      </c>
      <c r="AW184" s="12">
        <f>IF([1]REGRAS!$P$2="SIM",ROUND(BS184/M184*1.25*AV184,2),0)</f>
        <v>0</v>
      </c>
      <c r="AX184" s="12">
        <f>IF([1]REGRAS!$P$1="SIM",'[1]JAN-REAJUSTE'!AX184,0)</f>
        <v>0</v>
      </c>
      <c r="AY184" s="12">
        <f>IF([1]REGRAS!$R$2="SIM",'[1]JAN-REAJUSTE'!AY184,0)</f>
        <v>0</v>
      </c>
      <c r="AZ184" s="12">
        <f>'[1]JAN-REAJUSTE'!AZ184</f>
        <v>0</v>
      </c>
      <c r="BA184" s="12">
        <f>'[1]JAN-REAJUSTE'!BA184</f>
        <v>0</v>
      </c>
      <c r="BB184" s="12">
        <f>'[1]JAN-REAJUSTE'!BB184</f>
        <v>0</v>
      </c>
      <c r="BC184" s="12">
        <f>'[1]JAN-REAJUSTE'!BC184</f>
        <v>0</v>
      </c>
      <c r="BD184" s="12">
        <f>'[1]JAN-REAJUSTE'!BD184</f>
        <v>0</v>
      </c>
      <c r="BE184" s="12">
        <f>'[1]JAN-REAJUSTE'!BE184</f>
        <v>0</v>
      </c>
      <c r="BF184" s="12">
        <f>'[1]JAN-REAJUSTE'!BF184</f>
        <v>0</v>
      </c>
      <c r="BG184" s="12">
        <f>'[1]JAN-REAJUSTE'!BG184</f>
        <v>0</v>
      </c>
      <c r="BH184" s="12">
        <f>'[1]JAN-REAJUSTE'!BH184</f>
        <v>0</v>
      </c>
      <c r="BI184" s="12">
        <f>IF([1]REGRAS!$R$1="SIM",'[1]JAN-REAJUSTE'!BI184,0)</f>
        <v>0</v>
      </c>
      <c r="BJ184" s="12">
        <f>'[1]JAN-REAJUSTE'!BJ184</f>
        <v>0</v>
      </c>
      <c r="BK184" s="12">
        <f>'[1]JAN-REAJUSTE'!BK184</f>
        <v>0</v>
      </c>
      <c r="BL184" s="12">
        <f>'[1]JAN-REAJUSTE'!BL184</f>
        <v>0</v>
      </c>
      <c r="BM184" s="12">
        <f>'[1]JAN-REAJUSTE'!BM184</f>
        <v>0</v>
      </c>
      <c r="BN184" s="12">
        <f>'[1]JAN-REAJUSTE'!BN184</f>
        <v>0</v>
      </c>
      <c r="BO184" s="12">
        <f>'[1]JAN-REAJUSTE'!BO184</f>
        <v>0</v>
      </c>
      <c r="BP184" s="12">
        <f>'[1]JAN-REAJUSTE'!BP184</f>
        <v>0</v>
      </c>
      <c r="BQ184" s="12">
        <v>0</v>
      </c>
      <c r="BR184" s="12">
        <f t="shared" si="69"/>
        <v>8517.3608081607417</v>
      </c>
      <c r="BS184" s="12">
        <f t="shared" si="77"/>
        <v>8517.3608081607417</v>
      </c>
      <c r="BT184" s="12">
        <f t="shared" si="81"/>
        <v>8517.3608081607417</v>
      </c>
      <c r="BU184" s="12">
        <f t="shared" si="82"/>
        <v>7725.0508081607422</v>
      </c>
      <c r="BV184" s="13">
        <f t="shared" si="85"/>
        <v>1081.5071131425041</v>
      </c>
      <c r="BW184" s="13">
        <f t="shared" si="86"/>
        <v>2163.0142262850081</v>
      </c>
      <c r="BX184" s="13">
        <f t="shared" si="70"/>
        <v>7435.8536950182379</v>
      </c>
      <c r="BY184" s="14">
        <f t="shared" si="71"/>
        <v>1175.4997661300154</v>
      </c>
    </row>
    <row r="185" spans="1:77" x14ac:dyDescent="0.25">
      <c r="A185" s="9" t="s">
        <v>79</v>
      </c>
      <c r="B185" s="10">
        <v>5385801</v>
      </c>
      <c r="C185" s="10" t="s">
        <v>310</v>
      </c>
      <c r="D185" s="10" t="s">
        <v>81</v>
      </c>
      <c r="E185" s="10" t="s">
        <v>116</v>
      </c>
      <c r="F185" s="10" t="s">
        <v>83</v>
      </c>
      <c r="G185" s="10" t="s">
        <v>117</v>
      </c>
      <c r="H185" s="10" t="s">
        <v>85</v>
      </c>
      <c r="I185" s="10" t="s">
        <v>79</v>
      </c>
      <c r="J185" s="10" t="s">
        <v>87</v>
      </c>
      <c r="K185" s="10" t="s">
        <v>121</v>
      </c>
      <c r="L185" s="10">
        <v>12</v>
      </c>
      <c r="M185" s="10">
        <v>240</v>
      </c>
      <c r="N185" s="10">
        <v>136416</v>
      </c>
      <c r="O185" s="11">
        <v>37431</v>
      </c>
      <c r="P185" s="11">
        <v>28471</v>
      </c>
      <c r="Q185" s="10">
        <v>77850840330</v>
      </c>
      <c r="R185" s="10" t="s">
        <v>89</v>
      </c>
      <c r="S185" s="10">
        <v>22</v>
      </c>
      <c r="T185" s="10" t="s">
        <v>90</v>
      </c>
      <c r="U185" s="10" t="s">
        <v>91</v>
      </c>
      <c r="V185" s="10" t="s">
        <v>92</v>
      </c>
      <c r="W185" s="12">
        <f t="shared" si="78"/>
        <v>1980.780808160742</v>
      </c>
      <c r="X185" s="12">
        <v>240</v>
      </c>
      <c r="Y185" s="12">
        <f>[1]REGRAS!$C$29</f>
        <v>1980.780808160742</v>
      </c>
      <c r="Z185" s="12">
        <v>10</v>
      </c>
      <c r="AA185" s="12">
        <f t="shared" si="60"/>
        <v>198.08</v>
      </c>
      <c r="AB185" s="12">
        <v>20</v>
      </c>
      <c r="AC185" s="12">
        <f t="shared" si="79"/>
        <v>396.16</v>
      </c>
      <c r="AD185" s="12"/>
      <c r="AE185" s="12">
        <f t="shared" si="61"/>
        <v>0</v>
      </c>
      <c r="AF185" s="12"/>
      <c r="AG185" s="12">
        <f t="shared" si="62"/>
        <v>0</v>
      </c>
      <c r="AH185" s="12">
        <f>[1]REGRAS!$F$2*100</f>
        <v>100</v>
      </c>
      <c r="AI185" s="12">
        <f t="shared" si="63"/>
        <v>1980.78</v>
      </c>
      <c r="AJ185" s="12">
        <v>25</v>
      </c>
      <c r="AK185" s="12">
        <f t="shared" si="64"/>
        <v>495.2</v>
      </c>
      <c r="AL185" s="12">
        <f>[1]REGRAS!$F$1*100</f>
        <v>40</v>
      </c>
      <c r="AM185" s="12">
        <f t="shared" si="65"/>
        <v>792.31</v>
      </c>
      <c r="AN185" s="12">
        <f>[1]REGRAS!$F$4*100</f>
        <v>100</v>
      </c>
      <c r="AO185" s="12">
        <f t="shared" si="66"/>
        <v>1980.78</v>
      </c>
      <c r="AP185" s="12">
        <v>113</v>
      </c>
      <c r="AQ185" s="12">
        <f t="shared" si="67"/>
        <v>736.77</v>
      </c>
      <c r="AR185" s="12">
        <v>0</v>
      </c>
      <c r="AS185" s="12">
        <f t="shared" si="68"/>
        <v>0</v>
      </c>
      <c r="AT185" s="12">
        <v>38</v>
      </c>
      <c r="AU185" s="12">
        <f t="shared" si="80"/>
        <v>2229.87</v>
      </c>
      <c r="AV185" s="12">
        <v>0</v>
      </c>
      <c r="AW185" s="12">
        <f>IF([1]REGRAS!$P$2="SIM",ROUND(BS185/M185*1.25*AV185,2),0)</f>
        <v>0</v>
      </c>
      <c r="AX185" s="12">
        <f>IF([1]REGRAS!$P$1="SIM",'[1]JAN-REAJUSTE'!AX185,0)</f>
        <v>0</v>
      </c>
      <c r="AY185" s="12">
        <f>IF([1]REGRAS!$R$2="SIM",'[1]JAN-REAJUSTE'!AY185,0)</f>
        <v>0</v>
      </c>
      <c r="AZ185" s="12">
        <f>'[1]JAN-REAJUSTE'!AZ185</f>
        <v>0</v>
      </c>
      <c r="BA185" s="12">
        <f>'[1]JAN-REAJUSTE'!BA185</f>
        <v>0</v>
      </c>
      <c r="BB185" s="12">
        <f>'[1]JAN-REAJUSTE'!BB185</f>
        <v>0</v>
      </c>
      <c r="BC185" s="12">
        <f>'[1]JAN-REAJUSTE'!BC185</f>
        <v>0</v>
      </c>
      <c r="BD185" s="12">
        <f>'[1]JAN-REAJUSTE'!BD185</f>
        <v>0</v>
      </c>
      <c r="BE185" s="12">
        <f>'[1]JAN-REAJUSTE'!BE185</f>
        <v>0</v>
      </c>
      <c r="BF185" s="12">
        <f>'[1]JAN-REAJUSTE'!BF185</f>
        <v>0</v>
      </c>
      <c r="BG185" s="12">
        <f>'[1]JAN-REAJUSTE'!BG185</f>
        <v>0</v>
      </c>
      <c r="BH185" s="12">
        <f>'[1]JAN-REAJUSTE'!BH185</f>
        <v>0</v>
      </c>
      <c r="BI185" s="12">
        <f>IF([1]REGRAS!$R$1="SIM",'[1]JAN-REAJUSTE'!BI185,0)</f>
        <v>0</v>
      </c>
      <c r="BJ185" s="12">
        <f>'[1]JAN-REAJUSTE'!BJ185</f>
        <v>0</v>
      </c>
      <c r="BK185" s="12">
        <f>'[1]JAN-REAJUSTE'!BK185</f>
        <v>0</v>
      </c>
      <c r="BL185" s="12">
        <f>'[1]JAN-REAJUSTE'!BL185</f>
        <v>0</v>
      </c>
      <c r="BM185" s="12">
        <f>'[1]JAN-REAJUSTE'!BM185</f>
        <v>0</v>
      </c>
      <c r="BN185" s="12">
        <f>'[1]JAN-REAJUSTE'!BN185</f>
        <v>0</v>
      </c>
      <c r="BO185" s="12">
        <f>'[1]JAN-REAJUSTE'!BO185</f>
        <v>0</v>
      </c>
      <c r="BP185" s="12">
        <f>'[1]JAN-REAJUSTE'!BP185</f>
        <v>0</v>
      </c>
      <c r="BQ185" s="12">
        <v>0</v>
      </c>
      <c r="BR185" s="12">
        <f t="shared" si="69"/>
        <v>10790.730808160743</v>
      </c>
      <c r="BS185" s="12">
        <f t="shared" si="77"/>
        <v>7824.0908081607413</v>
      </c>
      <c r="BT185" s="12">
        <f t="shared" si="81"/>
        <v>7824.0908081607413</v>
      </c>
      <c r="BU185" s="12">
        <f t="shared" si="82"/>
        <v>7031.7808081607418</v>
      </c>
      <c r="BV185" s="13">
        <f t="shared" si="85"/>
        <v>984.44931314250391</v>
      </c>
      <c r="BW185" s="13">
        <f t="shared" si="86"/>
        <v>1968.8986262850078</v>
      </c>
      <c r="BX185" s="13">
        <f t="shared" si="70"/>
        <v>9806.2814950182383</v>
      </c>
      <c r="BY185" s="14">
        <f t="shared" si="71"/>
        <v>1827.3674111300156</v>
      </c>
    </row>
    <row r="186" spans="1:77" x14ac:dyDescent="0.25">
      <c r="A186" s="9" t="s">
        <v>79</v>
      </c>
      <c r="B186" s="10">
        <v>5386101</v>
      </c>
      <c r="C186" s="10" t="s">
        <v>311</v>
      </c>
      <c r="D186" s="10" t="s">
        <v>81</v>
      </c>
      <c r="E186" s="10" t="s">
        <v>116</v>
      </c>
      <c r="F186" s="10" t="s">
        <v>83</v>
      </c>
      <c r="G186" s="10" t="s">
        <v>117</v>
      </c>
      <c r="H186" s="10" t="s">
        <v>85</v>
      </c>
      <c r="I186" s="10" t="s">
        <v>79</v>
      </c>
      <c r="J186" s="10" t="s">
        <v>87</v>
      </c>
      <c r="K186" s="10" t="s">
        <v>121</v>
      </c>
      <c r="L186" s="10">
        <v>12</v>
      </c>
      <c r="M186" s="10">
        <v>240</v>
      </c>
      <c r="N186" s="10">
        <v>136416</v>
      </c>
      <c r="O186" s="11">
        <v>37431</v>
      </c>
      <c r="P186" s="11">
        <v>25793</v>
      </c>
      <c r="Q186" s="10">
        <v>44834560325</v>
      </c>
      <c r="R186" s="10" t="s">
        <v>89</v>
      </c>
      <c r="S186" s="10">
        <v>22</v>
      </c>
      <c r="T186" s="10" t="s">
        <v>90</v>
      </c>
      <c r="U186" s="10" t="s">
        <v>91</v>
      </c>
      <c r="V186" s="10" t="s">
        <v>92</v>
      </c>
      <c r="W186" s="12">
        <f t="shared" si="78"/>
        <v>1980.780808160742</v>
      </c>
      <c r="X186" s="12">
        <v>240</v>
      </c>
      <c r="Y186" s="12">
        <f>[1]REGRAS!$C$29</f>
        <v>1980.780808160742</v>
      </c>
      <c r="Z186" s="12">
        <v>0</v>
      </c>
      <c r="AA186" s="12">
        <f t="shared" si="60"/>
        <v>0</v>
      </c>
      <c r="AB186" s="12">
        <v>20</v>
      </c>
      <c r="AC186" s="12">
        <f t="shared" si="79"/>
        <v>396.16</v>
      </c>
      <c r="AD186" s="12"/>
      <c r="AE186" s="12">
        <f t="shared" si="61"/>
        <v>0</v>
      </c>
      <c r="AF186" s="12"/>
      <c r="AG186" s="12">
        <f t="shared" si="62"/>
        <v>0</v>
      </c>
      <c r="AH186" s="12">
        <f>[1]REGRAS!$F$2*100</f>
        <v>100</v>
      </c>
      <c r="AI186" s="12">
        <f t="shared" si="63"/>
        <v>1980.78</v>
      </c>
      <c r="AJ186" s="12">
        <v>25</v>
      </c>
      <c r="AK186" s="12">
        <f t="shared" si="64"/>
        <v>495.2</v>
      </c>
      <c r="AL186" s="12">
        <f>[1]REGRAS!$F$1*100</f>
        <v>40</v>
      </c>
      <c r="AM186" s="12">
        <f t="shared" si="65"/>
        <v>792.31</v>
      </c>
      <c r="AN186" s="12">
        <f>[1]REGRAS!$F$4*100</f>
        <v>100</v>
      </c>
      <c r="AO186" s="12">
        <f t="shared" si="66"/>
        <v>1980.78</v>
      </c>
      <c r="AP186" s="12">
        <v>0</v>
      </c>
      <c r="AQ186" s="12">
        <f t="shared" si="67"/>
        <v>0</v>
      </c>
      <c r="AR186" s="12">
        <v>15</v>
      </c>
      <c r="AS186" s="12">
        <f t="shared" si="68"/>
        <v>714.94</v>
      </c>
      <c r="AT186" s="12">
        <v>1</v>
      </c>
      <c r="AU186" s="12">
        <f t="shared" si="80"/>
        <v>57.2</v>
      </c>
      <c r="AV186" s="12">
        <v>0</v>
      </c>
      <c r="AW186" s="12">
        <f>IF([1]REGRAS!$P$2="SIM",ROUND(BS186/M186*1.25*AV186,2),0)</f>
        <v>0</v>
      </c>
      <c r="AX186" s="12">
        <f>IF([1]REGRAS!$P$1="SIM",'[1]JAN-REAJUSTE'!AX186,0)</f>
        <v>0</v>
      </c>
      <c r="AY186" s="12">
        <f>IF([1]REGRAS!$R$2="SIM",'[1]JAN-REAJUSTE'!AY186,0)</f>
        <v>0</v>
      </c>
      <c r="AZ186" s="12">
        <f>'[1]JAN-REAJUSTE'!AZ186</f>
        <v>0</v>
      </c>
      <c r="BA186" s="12">
        <f>'[1]JAN-REAJUSTE'!BA186</f>
        <v>0</v>
      </c>
      <c r="BB186" s="12">
        <f>'[1]JAN-REAJUSTE'!BB186</f>
        <v>0</v>
      </c>
      <c r="BC186" s="12">
        <f>'[1]JAN-REAJUSTE'!BC186</f>
        <v>0</v>
      </c>
      <c r="BD186" s="12">
        <f>'[1]JAN-REAJUSTE'!BD186</f>
        <v>0</v>
      </c>
      <c r="BE186" s="12">
        <f>'[1]JAN-REAJUSTE'!BE186</f>
        <v>0</v>
      </c>
      <c r="BF186" s="12">
        <f>'[1]JAN-REAJUSTE'!BF186</f>
        <v>0</v>
      </c>
      <c r="BG186" s="12">
        <f>'[1]JAN-REAJUSTE'!BG186</f>
        <v>0</v>
      </c>
      <c r="BH186" s="12">
        <f>'[1]JAN-REAJUSTE'!BH186</f>
        <v>0</v>
      </c>
      <c r="BI186" s="12">
        <f>IF([1]REGRAS!$R$1="SIM",'[1]JAN-REAJUSTE'!BI186,0)</f>
        <v>0</v>
      </c>
      <c r="BJ186" s="12">
        <f>'[1]JAN-REAJUSTE'!BJ186</f>
        <v>0</v>
      </c>
      <c r="BK186" s="12">
        <f>'[1]JAN-REAJUSTE'!BK186</f>
        <v>0</v>
      </c>
      <c r="BL186" s="12">
        <f>'[1]JAN-REAJUSTE'!BL186</f>
        <v>0</v>
      </c>
      <c r="BM186" s="12">
        <f>'[1]JAN-REAJUSTE'!BM186</f>
        <v>0</v>
      </c>
      <c r="BN186" s="12">
        <f>'[1]JAN-REAJUSTE'!BN186</f>
        <v>0</v>
      </c>
      <c r="BO186" s="12">
        <f>'[1]JAN-REAJUSTE'!BO186</f>
        <v>0</v>
      </c>
      <c r="BP186" s="12">
        <f>'[1]JAN-REAJUSTE'!BP186</f>
        <v>0</v>
      </c>
      <c r="BQ186" s="12">
        <v>0</v>
      </c>
      <c r="BR186" s="12">
        <f t="shared" si="69"/>
        <v>8398.1508081607408</v>
      </c>
      <c r="BS186" s="12">
        <f t="shared" si="77"/>
        <v>7626.0108081607414</v>
      </c>
      <c r="BT186" s="12">
        <f t="shared" si="81"/>
        <v>7626.0108081607414</v>
      </c>
      <c r="BU186" s="12">
        <f t="shared" si="82"/>
        <v>6833.7008081607419</v>
      </c>
      <c r="BV186" s="13">
        <f t="shared" si="85"/>
        <v>956.71811314250397</v>
      </c>
      <c r="BW186" s="13">
        <f t="shared" si="86"/>
        <v>1913.4362262850079</v>
      </c>
      <c r="BX186" s="13">
        <f t="shared" si="70"/>
        <v>7441.4326950182367</v>
      </c>
      <c r="BY186" s="14">
        <f t="shared" si="71"/>
        <v>1177.0339911300152</v>
      </c>
    </row>
    <row r="187" spans="1:77" x14ac:dyDescent="0.25">
      <c r="A187" s="9" t="s">
        <v>79</v>
      </c>
      <c r="B187" s="10">
        <v>5386301</v>
      </c>
      <c r="C187" s="10" t="s">
        <v>312</v>
      </c>
      <c r="D187" s="10" t="s">
        <v>81</v>
      </c>
      <c r="E187" s="10" t="s">
        <v>116</v>
      </c>
      <c r="F187" s="10" t="s">
        <v>83</v>
      </c>
      <c r="G187" s="10" t="s">
        <v>117</v>
      </c>
      <c r="H187" s="10" t="s">
        <v>85</v>
      </c>
      <c r="I187" s="10" t="s">
        <v>79</v>
      </c>
      <c r="J187" s="10" t="s">
        <v>87</v>
      </c>
      <c r="K187" s="10" t="s">
        <v>118</v>
      </c>
      <c r="L187" s="10">
        <v>11</v>
      </c>
      <c r="M187" s="10">
        <v>240</v>
      </c>
      <c r="N187" s="10">
        <v>133738</v>
      </c>
      <c r="O187" s="11">
        <v>37431</v>
      </c>
      <c r="P187" s="11">
        <v>28205</v>
      </c>
      <c r="Q187" s="10">
        <v>67493246300</v>
      </c>
      <c r="R187" s="10" t="s">
        <v>89</v>
      </c>
      <c r="S187" s="10">
        <v>22</v>
      </c>
      <c r="T187" s="10" t="s">
        <v>90</v>
      </c>
      <c r="U187" s="10" t="s">
        <v>91</v>
      </c>
      <c r="V187" s="10" t="s">
        <v>92</v>
      </c>
      <c r="W187" s="12">
        <f t="shared" si="78"/>
        <v>1941.9419687850411</v>
      </c>
      <c r="X187" s="12">
        <v>240</v>
      </c>
      <c r="Y187" s="12">
        <f>[1]REGRAS!$C$28</f>
        <v>1941.9419687850411</v>
      </c>
      <c r="Z187" s="12">
        <v>15</v>
      </c>
      <c r="AA187" s="12">
        <f t="shared" si="60"/>
        <v>291.29000000000002</v>
      </c>
      <c r="AB187" s="12">
        <v>20</v>
      </c>
      <c r="AC187" s="12">
        <f t="shared" si="79"/>
        <v>388.39</v>
      </c>
      <c r="AD187" s="12"/>
      <c r="AE187" s="12">
        <f t="shared" si="61"/>
        <v>0</v>
      </c>
      <c r="AF187" s="12"/>
      <c r="AG187" s="12">
        <f t="shared" si="62"/>
        <v>0</v>
      </c>
      <c r="AH187" s="12">
        <f>[1]REGRAS!$F$2*100</f>
        <v>100</v>
      </c>
      <c r="AI187" s="12">
        <f t="shared" si="63"/>
        <v>1941.94</v>
      </c>
      <c r="AJ187" s="12">
        <v>30</v>
      </c>
      <c r="AK187" s="12">
        <f t="shared" si="64"/>
        <v>582.58000000000004</v>
      </c>
      <c r="AL187" s="12">
        <f>[1]REGRAS!$F$1*100</f>
        <v>40</v>
      </c>
      <c r="AM187" s="12">
        <f t="shared" si="65"/>
        <v>776.78</v>
      </c>
      <c r="AN187" s="12">
        <f>[1]REGRAS!$F$4*100</f>
        <v>100</v>
      </c>
      <c r="AO187" s="12">
        <f t="shared" si="66"/>
        <v>1941.94</v>
      </c>
      <c r="AP187" s="12">
        <v>140</v>
      </c>
      <c r="AQ187" s="12">
        <f t="shared" si="67"/>
        <v>917.57</v>
      </c>
      <c r="AR187" s="12">
        <v>0</v>
      </c>
      <c r="AS187" s="12">
        <f t="shared" si="68"/>
        <v>0</v>
      </c>
      <c r="AT187" s="12">
        <v>0</v>
      </c>
      <c r="AU187" s="12">
        <f t="shared" si="80"/>
        <v>0</v>
      </c>
      <c r="AV187" s="12">
        <v>0</v>
      </c>
      <c r="AW187" s="12">
        <f>IF([1]REGRAS!$P$2="SIM",ROUND(BS187/M187*1.25*AV187,2),0)</f>
        <v>0</v>
      </c>
      <c r="AX187" s="12">
        <f>IF([1]REGRAS!$P$1="SIM",'[1]JAN-REAJUSTE'!AX187,0)</f>
        <v>0</v>
      </c>
      <c r="AY187" s="12">
        <f>IF([1]REGRAS!$R$2="SIM",'[1]JAN-REAJUSTE'!AY187,0)</f>
        <v>0</v>
      </c>
      <c r="AZ187" s="12">
        <f>'[1]JAN-REAJUSTE'!AZ187</f>
        <v>0</v>
      </c>
      <c r="BA187" s="12">
        <f>'[1]JAN-REAJUSTE'!BA187</f>
        <v>0</v>
      </c>
      <c r="BB187" s="12">
        <f>'[1]JAN-REAJUSTE'!BB187</f>
        <v>0</v>
      </c>
      <c r="BC187" s="12">
        <f>'[1]JAN-REAJUSTE'!BC187</f>
        <v>0</v>
      </c>
      <c r="BD187" s="12">
        <f>'[1]JAN-REAJUSTE'!BD187</f>
        <v>0</v>
      </c>
      <c r="BE187" s="12">
        <f>'[1]JAN-REAJUSTE'!BE187</f>
        <v>0</v>
      </c>
      <c r="BF187" s="12">
        <f>'[1]JAN-REAJUSTE'!BF187</f>
        <v>0</v>
      </c>
      <c r="BG187" s="12">
        <f>'[1]JAN-REAJUSTE'!BG187</f>
        <v>0</v>
      </c>
      <c r="BH187" s="12">
        <f>'[1]JAN-REAJUSTE'!BH187</f>
        <v>0</v>
      </c>
      <c r="BI187" s="12">
        <f>IF([1]REGRAS!$R$1="SIM",'[1]JAN-REAJUSTE'!BI187,0)</f>
        <v>0</v>
      </c>
      <c r="BJ187" s="12">
        <f>'[1]JAN-REAJUSTE'!BJ187</f>
        <v>0</v>
      </c>
      <c r="BK187" s="12">
        <f>'[1]JAN-REAJUSTE'!BK187</f>
        <v>0</v>
      </c>
      <c r="BL187" s="12">
        <f>'[1]JAN-REAJUSTE'!BL187</f>
        <v>0</v>
      </c>
      <c r="BM187" s="12">
        <f>'[1]JAN-REAJUSTE'!BM187</f>
        <v>0</v>
      </c>
      <c r="BN187" s="12">
        <f>'[1]JAN-REAJUSTE'!BN187</f>
        <v>0</v>
      </c>
      <c r="BO187" s="12">
        <f>'[1]JAN-REAJUSTE'!BO187</f>
        <v>0</v>
      </c>
      <c r="BP187" s="12">
        <f>'[1]JAN-REAJUSTE'!BP187</f>
        <v>0</v>
      </c>
      <c r="BQ187" s="12">
        <v>0</v>
      </c>
      <c r="BR187" s="12">
        <f t="shared" si="69"/>
        <v>8782.431968785042</v>
      </c>
      <c r="BS187" s="12">
        <f t="shared" si="77"/>
        <v>7864.8619687850414</v>
      </c>
      <c r="BT187" s="12">
        <f t="shared" si="81"/>
        <v>7864.8619687850414</v>
      </c>
      <c r="BU187" s="12">
        <f t="shared" si="82"/>
        <v>7088.0819687850417</v>
      </c>
      <c r="BV187" s="13">
        <f t="shared" si="85"/>
        <v>992.33147562990598</v>
      </c>
      <c r="BW187" s="13">
        <f t="shared" si="86"/>
        <v>1984.662951259812</v>
      </c>
      <c r="BX187" s="13">
        <f t="shared" si="70"/>
        <v>7790.1004931551361</v>
      </c>
      <c r="BY187" s="14">
        <f t="shared" si="71"/>
        <v>1272.9176356176627</v>
      </c>
    </row>
    <row r="188" spans="1:77" x14ac:dyDescent="0.25">
      <c r="A188" s="9" t="s">
        <v>79</v>
      </c>
      <c r="B188" s="10">
        <v>5386601</v>
      </c>
      <c r="C188" s="10" t="s">
        <v>313</v>
      </c>
      <c r="D188" s="10" t="s">
        <v>81</v>
      </c>
      <c r="E188" s="10" t="s">
        <v>116</v>
      </c>
      <c r="F188" s="10" t="s">
        <v>83</v>
      </c>
      <c r="G188" s="10" t="s">
        <v>117</v>
      </c>
      <c r="H188" s="10" t="s">
        <v>85</v>
      </c>
      <c r="I188" s="10" t="s">
        <v>79</v>
      </c>
      <c r="J188" s="10" t="s">
        <v>87</v>
      </c>
      <c r="K188" s="10" t="s">
        <v>121</v>
      </c>
      <c r="L188" s="10">
        <v>9</v>
      </c>
      <c r="M188" s="10">
        <v>240</v>
      </c>
      <c r="N188" s="10">
        <v>128542</v>
      </c>
      <c r="O188" s="11">
        <v>37431</v>
      </c>
      <c r="P188" s="11">
        <v>28744</v>
      </c>
      <c r="Q188" s="10">
        <v>83929363372</v>
      </c>
      <c r="R188" s="10" t="s">
        <v>89</v>
      </c>
      <c r="S188" s="10">
        <v>22</v>
      </c>
      <c r="T188" s="10" t="s">
        <v>90</v>
      </c>
      <c r="U188" s="10" t="s">
        <v>91</v>
      </c>
      <c r="V188" s="10" t="s">
        <v>92</v>
      </c>
      <c r="W188" s="12">
        <f t="shared" si="78"/>
        <v>1866.5339953720118</v>
      </c>
      <c r="X188" s="12">
        <v>240</v>
      </c>
      <c r="Y188" s="12">
        <f>[1]REGRAS!$C$26</f>
        <v>1866.5339953720118</v>
      </c>
      <c r="Z188" s="12">
        <v>9</v>
      </c>
      <c r="AA188" s="12">
        <f t="shared" si="60"/>
        <v>167.99</v>
      </c>
      <c r="AB188" s="12">
        <v>19</v>
      </c>
      <c r="AC188" s="12">
        <f t="shared" si="79"/>
        <v>354.64</v>
      </c>
      <c r="AD188" s="12"/>
      <c r="AE188" s="12">
        <f t="shared" si="61"/>
        <v>0</v>
      </c>
      <c r="AF188" s="12"/>
      <c r="AG188" s="12">
        <f t="shared" si="62"/>
        <v>0</v>
      </c>
      <c r="AH188" s="12">
        <f>[1]REGRAS!$F$2*100</f>
        <v>100</v>
      </c>
      <c r="AI188" s="12">
        <f t="shared" si="63"/>
        <v>1866.53</v>
      </c>
      <c r="AJ188" s="12">
        <v>70</v>
      </c>
      <c r="AK188" s="12">
        <f t="shared" si="64"/>
        <v>1306.57</v>
      </c>
      <c r="AL188" s="12">
        <f>[1]REGRAS!$F$1*100</f>
        <v>40</v>
      </c>
      <c r="AM188" s="12">
        <f t="shared" si="65"/>
        <v>746.61</v>
      </c>
      <c r="AN188" s="12">
        <f>[1]REGRAS!$F$4*100</f>
        <v>100</v>
      </c>
      <c r="AO188" s="12">
        <f t="shared" si="66"/>
        <v>1866.53</v>
      </c>
      <c r="AP188" s="12">
        <v>15</v>
      </c>
      <c r="AQ188" s="12">
        <f t="shared" si="67"/>
        <v>102.19</v>
      </c>
      <c r="AR188" s="12">
        <v>0</v>
      </c>
      <c r="AS188" s="12">
        <f t="shared" si="68"/>
        <v>0</v>
      </c>
      <c r="AT188" s="12">
        <v>0</v>
      </c>
      <c r="AU188" s="12">
        <f t="shared" si="80"/>
        <v>0</v>
      </c>
      <c r="AV188" s="12">
        <v>0</v>
      </c>
      <c r="AW188" s="12">
        <f>IF([1]REGRAS!$P$2="SIM",ROUND(BS188/M188*1.25*AV188,2),0)</f>
        <v>0</v>
      </c>
      <c r="AX188" s="12">
        <f>IF([1]REGRAS!$P$1="SIM",'[1]JAN-REAJUSTE'!AX188,0)</f>
        <v>0</v>
      </c>
      <c r="AY188" s="12">
        <f>IF([1]REGRAS!$R$2="SIM",'[1]JAN-REAJUSTE'!AY188,0)</f>
        <v>0</v>
      </c>
      <c r="AZ188" s="12">
        <f>'[1]JAN-REAJUSTE'!AZ188</f>
        <v>0</v>
      </c>
      <c r="BA188" s="12">
        <f>'[1]JAN-REAJUSTE'!BA188</f>
        <v>0</v>
      </c>
      <c r="BB188" s="12">
        <f>'[1]JAN-REAJUSTE'!BB188</f>
        <v>0</v>
      </c>
      <c r="BC188" s="12">
        <f>'[1]JAN-REAJUSTE'!BC188</f>
        <v>0</v>
      </c>
      <c r="BD188" s="12">
        <f>'[1]JAN-REAJUSTE'!BD188</f>
        <v>0</v>
      </c>
      <c r="BE188" s="12">
        <f>'[1]JAN-REAJUSTE'!BE188</f>
        <v>0</v>
      </c>
      <c r="BF188" s="12">
        <f>'[1]JAN-REAJUSTE'!BF188</f>
        <v>0</v>
      </c>
      <c r="BG188" s="12">
        <f>'[1]JAN-REAJUSTE'!BG188</f>
        <v>0</v>
      </c>
      <c r="BH188" s="12">
        <f>'[1]JAN-REAJUSTE'!BH188</f>
        <v>0</v>
      </c>
      <c r="BI188" s="12">
        <f>IF([1]REGRAS!$R$1="SIM",'[1]JAN-REAJUSTE'!BI188,0)</f>
        <v>0</v>
      </c>
      <c r="BJ188" s="12">
        <f>'[1]JAN-REAJUSTE'!BJ188</f>
        <v>0</v>
      </c>
      <c r="BK188" s="12">
        <f>'[1]JAN-REAJUSTE'!BK188</f>
        <v>0</v>
      </c>
      <c r="BL188" s="12">
        <f>'[1]JAN-REAJUSTE'!BL188</f>
        <v>0</v>
      </c>
      <c r="BM188" s="12">
        <f>'[1]JAN-REAJUSTE'!BM188</f>
        <v>0</v>
      </c>
      <c r="BN188" s="12">
        <f>'[1]JAN-REAJUSTE'!BN188</f>
        <v>0</v>
      </c>
      <c r="BO188" s="12">
        <f>'[1]JAN-REAJUSTE'!BO188</f>
        <v>0</v>
      </c>
      <c r="BP188" s="12">
        <f>'[1]JAN-REAJUSTE'!BP188</f>
        <v>0</v>
      </c>
      <c r="BQ188" s="12">
        <v>0</v>
      </c>
      <c r="BR188" s="12">
        <f t="shared" si="69"/>
        <v>8277.5939953720117</v>
      </c>
      <c r="BS188" s="12">
        <f t="shared" si="77"/>
        <v>8175.4039953720112</v>
      </c>
      <c r="BT188" s="12">
        <f t="shared" si="81"/>
        <v>8175.4039953720112</v>
      </c>
      <c r="BU188" s="12">
        <f t="shared" si="82"/>
        <v>7428.7939953720115</v>
      </c>
      <c r="BV188" s="13">
        <f t="shared" si="85"/>
        <v>1040.0311593520817</v>
      </c>
      <c r="BW188" s="13">
        <f t="shared" si="86"/>
        <v>2080.0623187041633</v>
      </c>
      <c r="BX188" s="13">
        <f t="shared" si="70"/>
        <v>7237.5628360199298</v>
      </c>
      <c r="BY188" s="14">
        <f t="shared" si="71"/>
        <v>1120.9697799054807</v>
      </c>
    </row>
    <row r="189" spans="1:77" x14ac:dyDescent="0.25">
      <c r="A189" s="9" t="s">
        <v>79</v>
      </c>
      <c r="B189" s="10">
        <v>5386701</v>
      </c>
      <c r="C189" s="10" t="s">
        <v>314</v>
      </c>
      <c r="D189" s="10" t="s">
        <v>81</v>
      </c>
      <c r="E189" s="10" t="s">
        <v>116</v>
      </c>
      <c r="F189" s="10" t="s">
        <v>83</v>
      </c>
      <c r="G189" s="10" t="s">
        <v>117</v>
      </c>
      <c r="H189" s="10" t="s">
        <v>85</v>
      </c>
      <c r="I189" s="10" t="s">
        <v>79</v>
      </c>
      <c r="J189" s="10" t="s">
        <v>87</v>
      </c>
      <c r="K189" s="10" t="s">
        <v>152</v>
      </c>
      <c r="L189" s="10">
        <v>2</v>
      </c>
      <c r="M189" s="10">
        <v>240</v>
      </c>
      <c r="N189" s="10">
        <v>111907</v>
      </c>
      <c r="O189" s="11">
        <v>37431</v>
      </c>
      <c r="P189" s="11">
        <v>27419</v>
      </c>
      <c r="Q189" s="10">
        <v>70615152368</v>
      </c>
      <c r="R189" s="10" t="s">
        <v>89</v>
      </c>
      <c r="S189" s="10">
        <v>22</v>
      </c>
      <c r="T189" s="10" t="s">
        <v>90</v>
      </c>
      <c r="U189" s="10" t="s">
        <v>91</v>
      </c>
      <c r="V189" s="10" t="s">
        <v>92</v>
      </c>
      <c r="W189" s="12">
        <f t="shared" si="78"/>
        <v>1578.5035921600002</v>
      </c>
      <c r="X189" s="12">
        <v>240</v>
      </c>
      <c r="Y189" s="12">
        <f>[1]REGRAS!$B$25</f>
        <v>1578.5035921600002</v>
      </c>
      <c r="Z189" s="12">
        <v>0</v>
      </c>
      <c r="AA189" s="12">
        <f t="shared" si="60"/>
        <v>0</v>
      </c>
      <c r="AB189" s="12">
        <v>19</v>
      </c>
      <c r="AC189" s="12">
        <f t="shared" si="79"/>
        <v>299.92</v>
      </c>
      <c r="AD189" s="12"/>
      <c r="AE189" s="12">
        <f t="shared" si="61"/>
        <v>0</v>
      </c>
      <c r="AF189" s="12"/>
      <c r="AG189" s="12">
        <f t="shared" si="62"/>
        <v>0</v>
      </c>
      <c r="AH189" s="12">
        <f>[1]REGRAS!$F$2*100</f>
        <v>100</v>
      </c>
      <c r="AI189" s="12">
        <f t="shared" si="63"/>
        <v>1578.5</v>
      </c>
      <c r="AJ189" s="12">
        <v>25</v>
      </c>
      <c r="AK189" s="12">
        <f t="shared" si="64"/>
        <v>394.63</v>
      </c>
      <c r="AL189" s="12">
        <f>[1]REGRAS!$F$1*100</f>
        <v>40</v>
      </c>
      <c r="AM189" s="12">
        <f t="shared" si="65"/>
        <v>631.4</v>
      </c>
      <c r="AN189" s="12">
        <f>[1]REGRAS!$F$4*100</f>
        <v>100</v>
      </c>
      <c r="AO189" s="12">
        <f t="shared" si="66"/>
        <v>1578.5</v>
      </c>
      <c r="AP189" s="12">
        <v>147</v>
      </c>
      <c r="AQ189" s="12">
        <f t="shared" si="67"/>
        <v>742.53</v>
      </c>
      <c r="AR189" s="12">
        <v>0</v>
      </c>
      <c r="AS189" s="12">
        <f t="shared" si="68"/>
        <v>0</v>
      </c>
      <c r="AT189" s="12">
        <v>0</v>
      </c>
      <c r="AU189" s="12">
        <f t="shared" si="80"/>
        <v>0</v>
      </c>
      <c r="AV189" s="12">
        <v>0</v>
      </c>
      <c r="AW189" s="12">
        <f>IF([1]REGRAS!$P$2="SIM",ROUND(BS189/M189*1.25*AV189,2),0)</f>
        <v>0</v>
      </c>
      <c r="AX189" s="12">
        <f>IF([1]REGRAS!$P$1="SIM",'[1]JAN-REAJUSTE'!AX189,0)</f>
        <v>0</v>
      </c>
      <c r="AY189" s="12">
        <f>IF([1]REGRAS!$R$2="SIM",'[1]JAN-REAJUSTE'!AY189,0)</f>
        <v>0</v>
      </c>
      <c r="AZ189" s="12">
        <f>'[1]JAN-REAJUSTE'!AZ189</f>
        <v>0</v>
      </c>
      <c r="BA189" s="12">
        <f>'[1]JAN-REAJUSTE'!BA189</f>
        <v>0</v>
      </c>
      <c r="BB189" s="12">
        <f>'[1]JAN-REAJUSTE'!BB189</f>
        <v>0</v>
      </c>
      <c r="BC189" s="12">
        <f>'[1]JAN-REAJUSTE'!BC189</f>
        <v>0</v>
      </c>
      <c r="BD189" s="12">
        <f>'[1]JAN-REAJUSTE'!BD189</f>
        <v>0</v>
      </c>
      <c r="BE189" s="12">
        <f>'[1]JAN-REAJUSTE'!BE189</f>
        <v>0</v>
      </c>
      <c r="BF189" s="12">
        <f>'[1]JAN-REAJUSTE'!BF189</f>
        <v>0</v>
      </c>
      <c r="BG189" s="12">
        <f>'[1]JAN-REAJUSTE'!BG189</f>
        <v>0</v>
      </c>
      <c r="BH189" s="12">
        <f>'[1]JAN-REAJUSTE'!BH189</f>
        <v>0</v>
      </c>
      <c r="BI189" s="12">
        <f>IF([1]REGRAS!$R$1="SIM",'[1]JAN-REAJUSTE'!BI189,0)</f>
        <v>0</v>
      </c>
      <c r="BJ189" s="12">
        <f>'[1]JAN-REAJUSTE'!BJ189</f>
        <v>0</v>
      </c>
      <c r="BK189" s="12">
        <f>'[1]JAN-REAJUSTE'!BK189</f>
        <v>0</v>
      </c>
      <c r="BL189" s="12">
        <f>'[1]JAN-REAJUSTE'!BL189</f>
        <v>0</v>
      </c>
      <c r="BM189" s="12">
        <f>'[1]JAN-REAJUSTE'!BM189</f>
        <v>0</v>
      </c>
      <c r="BN189" s="12">
        <f>'[1]JAN-REAJUSTE'!BN189</f>
        <v>0</v>
      </c>
      <c r="BO189" s="12">
        <f>'[1]JAN-REAJUSTE'!BO189</f>
        <v>0</v>
      </c>
      <c r="BP189" s="12">
        <f>'[1]JAN-REAJUSTE'!BP189</f>
        <v>0</v>
      </c>
      <c r="BQ189" s="12">
        <v>0</v>
      </c>
      <c r="BR189" s="12">
        <f t="shared" si="69"/>
        <v>6803.9835921599997</v>
      </c>
      <c r="BS189" s="12">
        <f t="shared" si="77"/>
        <v>6061.45359216</v>
      </c>
      <c r="BT189" s="12">
        <f t="shared" si="81"/>
        <v>6061.45359216</v>
      </c>
      <c r="BU189" s="12">
        <f t="shared" si="82"/>
        <v>5430.0535921600003</v>
      </c>
      <c r="BV189" s="13">
        <f t="shared" si="85"/>
        <v>760.20750290240017</v>
      </c>
      <c r="BW189" s="13">
        <f t="shared" si="86"/>
        <v>1520.4150058048003</v>
      </c>
      <c r="BX189" s="13">
        <f t="shared" si="70"/>
        <v>6043.7760892575998</v>
      </c>
      <c r="BY189" s="14">
        <f t="shared" si="71"/>
        <v>792.67842454584013</v>
      </c>
    </row>
    <row r="190" spans="1:77" x14ac:dyDescent="0.25">
      <c r="A190" s="9" t="s">
        <v>79</v>
      </c>
      <c r="B190" s="10">
        <v>5386901</v>
      </c>
      <c r="C190" s="10" t="s">
        <v>315</v>
      </c>
      <c r="D190" s="10" t="s">
        <v>81</v>
      </c>
      <c r="E190" s="10" t="s">
        <v>116</v>
      </c>
      <c r="F190" s="10" t="s">
        <v>83</v>
      </c>
      <c r="G190" s="10" t="s">
        <v>117</v>
      </c>
      <c r="H190" s="10" t="s">
        <v>85</v>
      </c>
      <c r="I190" s="10" t="s">
        <v>79</v>
      </c>
      <c r="J190" s="10" t="s">
        <v>87</v>
      </c>
      <c r="K190" s="10" t="s">
        <v>121</v>
      </c>
      <c r="L190" s="10">
        <v>12</v>
      </c>
      <c r="M190" s="10">
        <v>240</v>
      </c>
      <c r="N190" s="10">
        <v>136416</v>
      </c>
      <c r="O190" s="11">
        <v>37431</v>
      </c>
      <c r="P190" s="11">
        <v>26653</v>
      </c>
      <c r="Q190" s="10">
        <v>68283997300</v>
      </c>
      <c r="R190" s="10" t="s">
        <v>89</v>
      </c>
      <c r="S190" s="10">
        <v>22</v>
      </c>
      <c r="T190" s="10" t="s">
        <v>90</v>
      </c>
      <c r="U190" s="10" t="s">
        <v>91</v>
      </c>
      <c r="V190" s="10" t="s">
        <v>92</v>
      </c>
      <c r="W190" s="12">
        <f t="shared" si="78"/>
        <v>1980.780808160742</v>
      </c>
      <c r="X190" s="12">
        <v>240</v>
      </c>
      <c r="Y190" s="12">
        <f>[1]REGRAS!$C$29</f>
        <v>1980.780808160742</v>
      </c>
      <c r="Z190" s="12">
        <v>0</v>
      </c>
      <c r="AA190" s="12">
        <f t="shared" si="60"/>
        <v>0</v>
      </c>
      <c r="AB190" s="12">
        <v>20</v>
      </c>
      <c r="AC190" s="12">
        <f t="shared" si="79"/>
        <v>396.16</v>
      </c>
      <c r="AD190" s="12"/>
      <c r="AE190" s="12">
        <f t="shared" si="61"/>
        <v>0</v>
      </c>
      <c r="AF190" s="12"/>
      <c r="AG190" s="12">
        <f t="shared" si="62"/>
        <v>0</v>
      </c>
      <c r="AH190" s="12">
        <f>[1]REGRAS!$F$2*100</f>
        <v>100</v>
      </c>
      <c r="AI190" s="12">
        <f t="shared" si="63"/>
        <v>1980.78</v>
      </c>
      <c r="AJ190" s="12">
        <v>25</v>
      </c>
      <c r="AK190" s="12">
        <f t="shared" si="64"/>
        <v>495.2</v>
      </c>
      <c r="AL190" s="12">
        <f>[1]REGRAS!$F$1*100</f>
        <v>40</v>
      </c>
      <c r="AM190" s="12">
        <f t="shared" si="65"/>
        <v>792.31</v>
      </c>
      <c r="AN190" s="12">
        <f>[1]REGRAS!$F$4*100</f>
        <v>100</v>
      </c>
      <c r="AO190" s="12">
        <f t="shared" si="66"/>
        <v>1980.78</v>
      </c>
      <c r="AP190" s="12">
        <v>102</v>
      </c>
      <c r="AQ190" s="12">
        <f t="shared" si="67"/>
        <v>648.21</v>
      </c>
      <c r="AR190" s="12">
        <v>32</v>
      </c>
      <c r="AS190" s="12">
        <f t="shared" si="68"/>
        <v>1525.2</v>
      </c>
      <c r="AT190" s="12">
        <v>0</v>
      </c>
      <c r="AU190" s="12">
        <f t="shared" si="80"/>
        <v>0</v>
      </c>
      <c r="AV190" s="12">
        <v>0</v>
      </c>
      <c r="AW190" s="12">
        <f>IF([1]REGRAS!$P$2="SIM",ROUND(BS190/M190*1.25*AV190,2),0)</f>
        <v>0</v>
      </c>
      <c r="AX190" s="12">
        <f>IF([1]REGRAS!$P$1="SIM",'[1]JAN-REAJUSTE'!AX190,0)</f>
        <v>0</v>
      </c>
      <c r="AY190" s="12">
        <f>IF([1]REGRAS!$R$2="SIM",'[1]JAN-REAJUSTE'!AY190,0)</f>
        <v>0</v>
      </c>
      <c r="AZ190" s="12">
        <f>'[1]JAN-REAJUSTE'!AZ190</f>
        <v>0</v>
      </c>
      <c r="BA190" s="12">
        <f>'[1]JAN-REAJUSTE'!BA190</f>
        <v>0</v>
      </c>
      <c r="BB190" s="12">
        <f>'[1]JAN-REAJUSTE'!BB190</f>
        <v>0</v>
      </c>
      <c r="BC190" s="12">
        <f>'[1]JAN-REAJUSTE'!BC190</f>
        <v>0</v>
      </c>
      <c r="BD190" s="12">
        <f>'[1]JAN-REAJUSTE'!BD190</f>
        <v>0</v>
      </c>
      <c r="BE190" s="12">
        <f>'[1]JAN-REAJUSTE'!BE190</f>
        <v>0</v>
      </c>
      <c r="BF190" s="12">
        <f>'[1]JAN-REAJUSTE'!BF190</f>
        <v>0</v>
      </c>
      <c r="BG190" s="12">
        <f>'[1]JAN-REAJUSTE'!BG190</f>
        <v>0</v>
      </c>
      <c r="BH190" s="12">
        <f>'[1]JAN-REAJUSTE'!BH190</f>
        <v>0</v>
      </c>
      <c r="BI190" s="12">
        <f>IF([1]REGRAS!$R$1="SIM",'[1]JAN-REAJUSTE'!BI190,0)</f>
        <v>0</v>
      </c>
      <c r="BJ190" s="12">
        <f>'[1]JAN-REAJUSTE'!BJ190</f>
        <v>0</v>
      </c>
      <c r="BK190" s="12">
        <f>'[1]JAN-REAJUSTE'!BK190</f>
        <v>0</v>
      </c>
      <c r="BL190" s="12">
        <f>'[1]JAN-REAJUSTE'!BL190</f>
        <v>0</v>
      </c>
      <c r="BM190" s="12">
        <f>'[1]JAN-REAJUSTE'!BM190</f>
        <v>0</v>
      </c>
      <c r="BN190" s="12">
        <f>'[1]JAN-REAJUSTE'!BN190</f>
        <v>0</v>
      </c>
      <c r="BO190" s="12">
        <f>'[1]JAN-REAJUSTE'!BO190</f>
        <v>0</v>
      </c>
      <c r="BP190" s="12">
        <f>'[1]JAN-REAJUSTE'!BP190</f>
        <v>0</v>
      </c>
      <c r="BQ190" s="12">
        <v>0</v>
      </c>
      <c r="BR190" s="12">
        <f t="shared" si="69"/>
        <v>9799.4208081607412</v>
      </c>
      <c r="BS190" s="12">
        <f t="shared" si="77"/>
        <v>7626.0108081607414</v>
      </c>
      <c r="BT190" s="12">
        <f t="shared" si="81"/>
        <v>7626.0108081607414</v>
      </c>
      <c r="BU190" s="12">
        <f t="shared" si="82"/>
        <v>6833.7008081607419</v>
      </c>
      <c r="BV190" s="13">
        <f t="shared" si="85"/>
        <v>956.71811314250397</v>
      </c>
      <c r="BW190" s="13">
        <f t="shared" si="86"/>
        <v>1913.4362262850079</v>
      </c>
      <c r="BX190" s="13">
        <f t="shared" si="70"/>
        <v>8842.7026950182371</v>
      </c>
      <c r="BY190" s="14">
        <f t="shared" si="71"/>
        <v>1562.3832411300154</v>
      </c>
    </row>
    <row r="191" spans="1:77" x14ac:dyDescent="0.25">
      <c r="A191" s="9" t="s">
        <v>79</v>
      </c>
      <c r="B191" s="10">
        <v>5387101</v>
      </c>
      <c r="C191" s="10" t="s">
        <v>316</v>
      </c>
      <c r="D191" s="10" t="s">
        <v>81</v>
      </c>
      <c r="E191" s="10" t="s">
        <v>120</v>
      </c>
      <c r="F191" s="10" t="s">
        <v>83</v>
      </c>
      <c r="G191" s="10" t="s">
        <v>117</v>
      </c>
      <c r="H191" s="10" t="s">
        <v>85</v>
      </c>
      <c r="I191" s="10" t="s">
        <v>79</v>
      </c>
      <c r="J191" s="10" t="s">
        <v>87</v>
      </c>
      <c r="K191" s="10" t="s">
        <v>121</v>
      </c>
      <c r="L191" s="10">
        <v>12</v>
      </c>
      <c r="M191" s="10">
        <v>240</v>
      </c>
      <c r="N191" s="10">
        <v>136416</v>
      </c>
      <c r="O191" s="11">
        <v>37431</v>
      </c>
      <c r="P191" s="11">
        <v>23278</v>
      </c>
      <c r="Q191" s="10">
        <v>27803252320</v>
      </c>
      <c r="R191" s="10" t="s">
        <v>89</v>
      </c>
      <c r="S191" s="10">
        <v>22</v>
      </c>
      <c r="T191" s="10" t="s">
        <v>97</v>
      </c>
      <c r="U191" s="10" t="s">
        <v>91</v>
      </c>
      <c r="V191" s="10" t="s">
        <v>92</v>
      </c>
      <c r="W191" s="12">
        <f t="shared" si="78"/>
        <v>1980.780808160742</v>
      </c>
      <c r="X191" s="12">
        <v>240</v>
      </c>
      <c r="Y191" s="12">
        <f>[1]REGRAS!$C$29</f>
        <v>1980.780808160742</v>
      </c>
      <c r="Z191" s="12">
        <v>10</v>
      </c>
      <c r="AA191" s="12">
        <f t="shared" si="60"/>
        <v>198.08</v>
      </c>
      <c r="AB191" s="12">
        <v>20</v>
      </c>
      <c r="AC191" s="12">
        <f t="shared" si="79"/>
        <v>396.16</v>
      </c>
      <c r="AD191" s="12"/>
      <c r="AE191" s="12">
        <f t="shared" si="61"/>
        <v>0</v>
      </c>
      <c r="AF191" s="12"/>
      <c r="AG191" s="12">
        <f t="shared" si="62"/>
        <v>0</v>
      </c>
      <c r="AH191" s="12">
        <f>[1]REGRAS!$F$2*100</f>
        <v>100</v>
      </c>
      <c r="AI191" s="12">
        <f t="shared" si="63"/>
        <v>1980.78</v>
      </c>
      <c r="AJ191" s="12">
        <v>60</v>
      </c>
      <c r="AK191" s="12">
        <f t="shared" si="64"/>
        <v>1188.47</v>
      </c>
      <c r="AL191" s="12">
        <f>[1]REGRAS!$F$1*100</f>
        <v>40</v>
      </c>
      <c r="AM191" s="12">
        <f t="shared" si="65"/>
        <v>792.31</v>
      </c>
      <c r="AN191" s="12">
        <f>[1]REGRAS!$F$4*100</f>
        <v>100</v>
      </c>
      <c r="AO191" s="12">
        <f t="shared" si="66"/>
        <v>1980.78</v>
      </c>
      <c r="AP191" s="12">
        <v>93</v>
      </c>
      <c r="AQ191" s="12">
        <f t="shared" si="67"/>
        <v>660.1</v>
      </c>
      <c r="AR191" s="12">
        <v>0</v>
      </c>
      <c r="AS191" s="12">
        <f t="shared" si="68"/>
        <v>0</v>
      </c>
      <c r="AT191" s="12">
        <v>0</v>
      </c>
      <c r="AU191" s="12">
        <f t="shared" si="80"/>
        <v>0</v>
      </c>
      <c r="AV191" s="12">
        <v>0</v>
      </c>
      <c r="AW191" s="12">
        <f>IF([1]REGRAS!$P$2="SIM",ROUND(BS191/M191*1.25*AV191,2),0)</f>
        <v>0</v>
      </c>
      <c r="AX191" s="12">
        <f>IF([1]REGRAS!$P$1="SIM",'[1]JAN-REAJUSTE'!AX191,0)</f>
        <v>0</v>
      </c>
      <c r="AY191" s="12">
        <f>IF([1]REGRAS!$R$2="SIM",'[1]JAN-REAJUSTE'!AY191,0)</f>
        <v>0</v>
      </c>
      <c r="AZ191" s="12">
        <f>'[1]JAN-REAJUSTE'!AZ191</f>
        <v>0</v>
      </c>
      <c r="BA191" s="12">
        <f>'[1]JAN-REAJUSTE'!BA191</f>
        <v>0</v>
      </c>
      <c r="BB191" s="12">
        <f>'[1]JAN-REAJUSTE'!BB191</f>
        <v>0</v>
      </c>
      <c r="BC191" s="12">
        <f>'[1]JAN-REAJUSTE'!BC191</f>
        <v>0</v>
      </c>
      <c r="BD191" s="12">
        <f>'[1]JAN-REAJUSTE'!BD191</f>
        <v>0</v>
      </c>
      <c r="BE191" s="12">
        <f>'[1]JAN-REAJUSTE'!BE191</f>
        <v>0</v>
      </c>
      <c r="BF191" s="12">
        <f>'[1]JAN-REAJUSTE'!BF191</f>
        <v>0</v>
      </c>
      <c r="BG191" s="12">
        <f>'[1]JAN-REAJUSTE'!BG191</f>
        <v>0</v>
      </c>
      <c r="BH191" s="12">
        <f>'[1]JAN-REAJUSTE'!BH191</f>
        <v>0</v>
      </c>
      <c r="BI191" s="12">
        <f>IF([1]REGRAS!$R$1="SIM",'[1]JAN-REAJUSTE'!BI191,0)</f>
        <v>0</v>
      </c>
      <c r="BJ191" s="12">
        <f>'[1]JAN-REAJUSTE'!BJ191</f>
        <v>0</v>
      </c>
      <c r="BK191" s="12">
        <f>'[1]JAN-REAJUSTE'!BK191</f>
        <v>0</v>
      </c>
      <c r="BL191" s="12">
        <f>'[1]JAN-REAJUSTE'!BL191</f>
        <v>0</v>
      </c>
      <c r="BM191" s="12">
        <f>'[1]JAN-REAJUSTE'!BM191</f>
        <v>0</v>
      </c>
      <c r="BN191" s="12">
        <f>'[1]JAN-REAJUSTE'!BN191</f>
        <v>0</v>
      </c>
      <c r="BO191" s="12">
        <f>'[1]JAN-REAJUSTE'!BO191</f>
        <v>0</v>
      </c>
      <c r="BP191" s="12">
        <f>'[1]JAN-REAJUSTE'!BP191</f>
        <v>0</v>
      </c>
      <c r="BQ191" s="12">
        <v>0</v>
      </c>
      <c r="BR191" s="12">
        <f t="shared" si="69"/>
        <v>9177.4608081607421</v>
      </c>
      <c r="BS191" s="12">
        <f t="shared" si="77"/>
        <v>8517.3608081607417</v>
      </c>
      <c r="BT191" s="12">
        <f t="shared" si="81"/>
        <v>8517.3608081607417</v>
      </c>
      <c r="BU191" s="12">
        <f t="shared" si="82"/>
        <v>7725.0508081607422</v>
      </c>
      <c r="BV191" s="13">
        <f t="shared" si="85"/>
        <v>1081.5071131425041</v>
      </c>
      <c r="BW191" s="13">
        <f t="shared" si="86"/>
        <v>2163.0142262850081</v>
      </c>
      <c r="BX191" s="13">
        <f t="shared" si="70"/>
        <v>8095.9536950182382</v>
      </c>
      <c r="BY191" s="14">
        <f t="shared" si="71"/>
        <v>1357.0272661300155</v>
      </c>
    </row>
    <row r="192" spans="1:77" x14ac:dyDescent="0.25">
      <c r="A192" s="9" t="s">
        <v>79</v>
      </c>
      <c r="B192" s="10">
        <v>5387301</v>
      </c>
      <c r="C192" s="10" t="s">
        <v>317</v>
      </c>
      <c r="D192" s="10" t="s">
        <v>81</v>
      </c>
      <c r="E192" s="10" t="s">
        <v>120</v>
      </c>
      <c r="F192" s="10" t="s">
        <v>83</v>
      </c>
      <c r="G192" s="10" t="s">
        <v>117</v>
      </c>
      <c r="H192" s="10" t="s">
        <v>85</v>
      </c>
      <c r="I192" s="10" t="s">
        <v>79</v>
      </c>
      <c r="J192" s="10" t="s">
        <v>87</v>
      </c>
      <c r="K192" s="10" t="s">
        <v>121</v>
      </c>
      <c r="L192" s="10">
        <v>12</v>
      </c>
      <c r="M192" s="10">
        <v>240</v>
      </c>
      <c r="N192" s="10">
        <v>136416</v>
      </c>
      <c r="O192" s="11">
        <v>37431</v>
      </c>
      <c r="P192" s="11">
        <v>28653</v>
      </c>
      <c r="Q192" s="10">
        <v>61391212304</v>
      </c>
      <c r="R192" s="10" t="s">
        <v>89</v>
      </c>
      <c r="S192" s="10">
        <v>22</v>
      </c>
      <c r="T192" s="10" t="s">
        <v>97</v>
      </c>
      <c r="U192" s="10" t="s">
        <v>91</v>
      </c>
      <c r="V192" s="10" t="s">
        <v>92</v>
      </c>
      <c r="W192" s="12">
        <f t="shared" si="78"/>
        <v>1980.780808160742</v>
      </c>
      <c r="X192" s="12">
        <v>240</v>
      </c>
      <c r="Y192" s="12">
        <f>[1]REGRAS!$C$29</f>
        <v>1980.780808160742</v>
      </c>
      <c r="Z192" s="12">
        <v>10</v>
      </c>
      <c r="AA192" s="12">
        <f t="shared" si="60"/>
        <v>198.08</v>
      </c>
      <c r="AB192" s="12">
        <v>20</v>
      </c>
      <c r="AC192" s="12">
        <f t="shared" si="79"/>
        <v>396.16</v>
      </c>
      <c r="AD192" s="12"/>
      <c r="AE192" s="12">
        <f t="shared" si="61"/>
        <v>0</v>
      </c>
      <c r="AF192" s="12"/>
      <c r="AG192" s="12">
        <f t="shared" si="62"/>
        <v>0</v>
      </c>
      <c r="AH192" s="12">
        <f>[1]REGRAS!$F$2*100</f>
        <v>100</v>
      </c>
      <c r="AI192" s="12">
        <f t="shared" si="63"/>
        <v>1980.78</v>
      </c>
      <c r="AJ192" s="12">
        <v>60</v>
      </c>
      <c r="AK192" s="12">
        <f t="shared" si="64"/>
        <v>1188.47</v>
      </c>
      <c r="AL192" s="12">
        <f>[1]REGRAS!$F$1*100</f>
        <v>40</v>
      </c>
      <c r="AM192" s="12">
        <f t="shared" si="65"/>
        <v>792.31</v>
      </c>
      <c r="AN192" s="12">
        <f>[1]REGRAS!$F$4*100</f>
        <v>100</v>
      </c>
      <c r="AO192" s="12">
        <f t="shared" si="66"/>
        <v>1980.78</v>
      </c>
      <c r="AP192" s="12">
        <v>97</v>
      </c>
      <c r="AQ192" s="12">
        <f t="shared" si="67"/>
        <v>688.49</v>
      </c>
      <c r="AR192" s="12">
        <v>46</v>
      </c>
      <c r="AS192" s="12">
        <f t="shared" si="68"/>
        <v>2448.7399999999998</v>
      </c>
      <c r="AT192" s="12">
        <v>6</v>
      </c>
      <c r="AU192" s="12">
        <f t="shared" si="80"/>
        <v>383.28</v>
      </c>
      <c r="AV192" s="12">
        <v>0</v>
      </c>
      <c r="AW192" s="12">
        <f>IF([1]REGRAS!$P$2="SIM",ROUND(BS192/M192*1.25*AV192,2),0)</f>
        <v>0</v>
      </c>
      <c r="AX192" s="12">
        <f>IF([1]REGRAS!$P$1="SIM",'[1]JAN-REAJUSTE'!AX192,0)</f>
        <v>0</v>
      </c>
      <c r="AY192" s="12">
        <f>IF([1]REGRAS!$R$2="SIM",'[1]JAN-REAJUSTE'!AY192,0)</f>
        <v>0</v>
      </c>
      <c r="AZ192" s="12">
        <f>'[1]JAN-REAJUSTE'!AZ192</f>
        <v>0</v>
      </c>
      <c r="BA192" s="12">
        <f>'[1]JAN-REAJUSTE'!BA192</f>
        <v>0</v>
      </c>
      <c r="BB192" s="12">
        <f>'[1]JAN-REAJUSTE'!BB192</f>
        <v>0</v>
      </c>
      <c r="BC192" s="12">
        <f>'[1]JAN-REAJUSTE'!BC192</f>
        <v>0</v>
      </c>
      <c r="BD192" s="12">
        <f>'[1]JAN-REAJUSTE'!BD192</f>
        <v>0</v>
      </c>
      <c r="BE192" s="12">
        <f>'[1]JAN-REAJUSTE'!BE192</f>
        <v>0</v>
      </c>
      <c r="BF192" s="12">
        <f>'[1]JAN-REAJUSTE'!BF192</f>
        <v>0</v>
      </c>
      <c r="BG192" s="12">
        <f>'[1]JAN-REAJUSTE'!BG192</f>
        <v>0</v>
      </c>
      <c r="BH192" s="12">
        <f>'[1]JAN-REAJUSTE'!BH192</f>
        <v>0</v>
      </c>
      <c r="BI192" s="12">
        <f>IF([1]REGRAS!$R$1="SIM",'[1]JAN-REAJUSTE'!BI192,0)</f>
        <v>0</v>
      </c>
      <c r="BJ192" s="12">
        <f>'[1]JAN-REAJUSTE'!BJ192</f>
        <v>0</v>
      </c>
      <c r="BK192" s="12">
        <f>'[1]JAN-REAJUSTE'!BK192</f>
        <v>0</v>
      </c>
      <c r="BL192" s="12">
        <f>'[1]JAN-REAJUSTE'!BL192</f>
        <v>0</v>
      </c>
      <c r="BM192" s="12">
        <f>'[1]JAN-REAJUSTE'!BM192</f>
        <v>0</v>
      </c>
      <c r="BN192" s="12">
        <f>'[1]JAN-REAJUSTE'!BN192</f>
        <v>0</v>
      </c>
      <c r="BO192" s="12">
        <f>'[1]JAN-REAJUSTE'!BO192</f>
        <v>0</v>
      </c>
      <c r="BP192" s="12">
        <f>'[1]JAN-REAJUSTE'!BP192</f>
        <v>0</v>
      </c>
      <c r="BQ192" s="12">
        <v>0</v>
      </c>
      <c r="BR192" s="12">
        <f t="shared" si="69"/>
        <v>12037.87080816074</v>
      </c>
      <c r="BS192" s="12">
        <f t="shared" si="77"/>
        <v>8517.3608081607417</v>
      </c>
      <c r="BT192" s="12">
        <f t="shared" si="81"/>
        <v>8517.3608081607417</v>
      </c>
      <c r="BU192" s="12">
        <f t="shared" si="82"/>
        <v>7725.0508081607422</v>
      </c>
      <c r="BV192" s="13">
        <f t="shared" si="85"/>
        <v>1081.5071131425041</v>
      </c>
      <c r="BW192" s="13">
        <f t="shared" si="86"/>
        <v>2163.0142262850081</v>
      </c>
      <c r="BX192" s="13">
        <f t="shared" si="70"/>
        <v>10956.363695018235</v>
      </c>
      <c r="BY192" s="14">
        <f t="shared" si="71"/>
        <v>2143.6400161300148</v>
      </c>
    </row>
    <row r="193" spans="1:77" x14ac:dyDescent="0.25">
      <c r="A193" s="9" t="s">
        <v>79</v>
      </c>
      <c r="B193" s="10">
        <v>5387401</v>
      </c>
      <c r="C193" s="10" t="s">
        <v>318</v>
      </c>
      <c r="D193" s="10" t="s">
        <v>81</v>
      </c>
      <c r="E193" s="10" t="s">
        <v>116</v>
      </c>
      <c r="F193" s="10" t="s">
        <v>83</v>
      </c>
      <c r="G193" s="10" t="s">
        <v>117</v>
      </c>
      <c r="H193" s="10" t="s">
        <v>85</v>
      </c>
      <c r="I193" s="10" t="s">
        <v>79</v>
      </c>
      <c r="J193" s="10" t="s">
        <v>87</v>
      </c>
      <c r="K193" s="10" t="s">
        <v>121</v>
      </c>
      <c r="L193" s="10">
        <v>12</v>
      </c>
      <c r="M193" s="10">
        <v>240</v>
      </c>
      <c r="N193" s="10">
        <v>136416</v>
      </c>
      <c r="O193" s="11">
        <v>37431</v>
      </c>
      <c r="P193" s="11">
        <v>23210</v>
      </c>
      <c r="Q193" s="10">
        <v>32138857387</v>
      </c>
      <c r="R193" s="10" t="s">
        <v>89</v>
      </c>
      <c r="S193" s="10">
        <v>22</v>
      </c>
      <c r="T193" s="10" t="s">
        <v>90</v>
      </c>
      <c r="U193" s="10" t="s">
        <v>91</v>
      </c>
      <c r="V193" s="10" t="s">
        <v>92</v>
      </c>
      <c r="W193" s="12">
        <f t="shared" si="78"/>
        <v>1980.780808160742</v>
      </c>
      <c r="X193" s="12">
        <v>240</v>
      </c>
      <c r="Y193" s="12">
        <f>[1]REGRAS!$C$29</f>
        <v>1980.780808160742</v>
      </c>
      <c r="Z193" s="12">
        <v>9</v>
      </c>
      <c r="AA193" s="12">
        <f t="shared" si="60"/>
        <v>178.27</v>
      </c>
      <c r="AB193" s="12">
        <v>20</v>
      </c>
      <c r="AC193" s="12">
        <f t="shared" si="79"/>
        <v>396.16</v>
      </c>
      <c r="AD193" s="12"/>
      <c r="AE193" s="12">
        <f t="shared" si="61"/>
        <v>0</v>
      </c>
      <c r="AF193" s="12"/>
      <c r="AG193" s="12">
        <f t="shared" si="62"/>
        <v>0</v>
      </c>
      <c r="AH193" s="12">
        <f>[1]REGRAS!$F$2*100</f>
        <v>100</v>
      </c>
      <c r="AI193" s="12">
        <f t="shared" si="63"/>
        <v>1980.78</v>
      </c>
      <c r="AJ193" s="12">
        <v>30</v>
      </c>
      <c r="AK193" s="12">
        <f t="shared" si="64"/>
        <v>594.23</v>
      </c>
      <c r="AL193" s="12">
        <f>[1]REGRAS!$F$1*100</f>
        <v>40</v>
      </c>
      <c r="AM193" s="12">
        <f t="shared" si="65"/>
        <v>792.31</v>
      </c>
      <c r="AN193" s="12">
        <f>[1]REGRAS!$F$4*100</f>
        <v>100</v>
      </c>
      <c r="AO193" s="12">
        <f t="shared" si="66"/>
        <v>1980.78</v>
      </c>
      <c r="AP193" s="12">
        <v>114</v>
      </c>
      <c r="AQ193" s="12">
        <f t="shared" si="67"/>
        <v>750.81</v>
      </c>
      <c r="AR193" s="12">
        <v>0</v>
      </c>
      <c r="AS193" s="12">
        <f t="shared" si="68"/>
        <v>0</v>
      </c>
      <c r="AT193" s="12">
        <v>0</v>
      </c>
      <c r="AU193" s="12">
        <f t="shared" si="80"/>
        <v>0</v>
      </c>
      <c r="AV193" s="12">
        <v>0</v>
      </c>
      <c r="AW193" s="12">
        <f>IF([1]REGRAS!$P$2="SIM",ROUND(BS193/M193*1.25*AV193,2),0)</f>
        <v>0</v>
      </c>
      <c r="AX193" s="12">
        <f>IF([1]REGRAS!$P$1="SIM",'[1]JAN-REAJUSTE'!AX193,0)</f>
        <v>0</v>
      </c>
      <c r="AY193" s="12">
        <f>IF([1]REGRAS!$R$2="SIM",'[1]JAN-REAJUSTE'!AY193,0)</f>
        <v>0</v>
      </c>
      <c r="AZ193" s="12">
        <f>'[1]JAN-REAJUSTE'!AZ193</f>
        <v>0</v>
      </c>
      <c r="BA193" s="12">
        <f>'[1]JAN-REAJUSTE'!BA193</f>
        <v>0</v>
      </c>
      <c r="BB193" s="12">
        <f>'[1]JAN-REAJUSTE'!BB193</f>
        <v>0</v>
      </c>
      <c r="BC193" s="12">
        <f>'[1]JAN-REAJUSTE'!BC193</f>
        <v>0</v>
      </c>
      <c r="BD193" s="12">
        <f>'[1]JAN-REAJUSTE'!BD193</f>
        <v>0</v>
      </c>
      <c r="BE193" s="12">
        <f>'[1]JAN-REAJUSTE'!BE193</f>
        <v>0</v>
      </c>
      <c r="BF193" s="12">
        <f>'[1]JAN-REAJUSTE'!BF193</f>
        <v>0</v>
      </c>
      <c r="BG193" s="12">
        <f>'[1]JAN-REAJUSTE'!BG193</f>
        <v>0</v>
      </c>
      <c r="BH193" s="12">
        <f>'[1]JAN-REAJUSTE'!BH193</f>
        <v>0</v>
      </c>
      <c r="BI193" s="12">
        <f>IF([1]REGRAS!$R$1="SIM",'[1]JAN-REAJUSTE'!BI193,0)</f>
        <v>0</v>
      </c>
      <c r="BJ193" s="12">
        <f>'[1]JAN-REAJUSTE'!BJ193</f>
        <v>0</v>
      </c>
      <c r="BK193" s="12">
        <f>'[1]JAN-REAJUSTE'!BK193</f>
        <v>0</v>
      </c>
      <c r="BL193" s="12">
        <f>'[1]JAN-REAJUSTE'!BL193</f>
        <v>0</v>
      </c>
      <c r="BM193" s="12">
        <f>'[1]JAN-REAJUSTE'!BM193</f>
        <v>0</v>
      </c>
      <c r="BN193" s="12">
        <f>'[1]JAN-REAJUSTE'!BN193</f>
        <v>0</v>
      </c>
      <c r="BO193" s="12">
        <f>'[1]JAN-REAJUSTE'!BO193</f>
        <v>0</v>
      </c>
      <c r="BP193" s="12">
        <f>'[1]JAN-REAJUSTE'!BP193</f>
        <v>0</v>
      </c>
      <c r="BQ193" s="12">
        <v>0</v>
      </c>
      <c r="BR193" s="12">
        <f t="shared" si="69"/>
        <v>8654.1208081607419</v>
      </c>
      <c r="BS193" s="12">
        <f t="shared" si="77"/>
        <v>7903.3108081607425</v>
      </c>
      <c r="BT193" s="12">
        <f t="shared" si="81"/>
        <v>7903.3108081607425</v>
      </c>
      <c r="BU193" s="12">
        <f t="shared" si="82"/>
        <v>7111.000808160743</v>
      </c>
      <c r="BV193" s="13">
        <f t="shared" si="85"/>
        <v>995.54011314250408</v>
      </c>
      <c r="BW193" s="13">
        <f t="shared" si="86"/>
        <v>1991.0802262850082</v>
      </c>
      <c r="BX193" s="13">
        <f t="shared" si="70"/>
        <v>7658.5806950182377</v>
      </c>
      <c r="BY193" s="14">
        <f t="shared" si="71"/>
        <v>1236.7496911300154</v>
      </c>
    </row>
    <row r="194" spans="1:77" x14ac:dyDescent="0.25">
      <c r="A194" s="9" t="s">
        <v>79</v>
      </c>
      <c r="B194" s="10">
        <v>5387501</v>
      </c>
      <c r="C194" s="10" t="s">
        <v>319</v>
      </c>
      <c r="D194" s="10" t="s">
        <v>81</v>
      </c>
      <c r="E194" s="10" t="s">
        <v>116</v>
      </c>
      <c r="F194" s="10" t="s">
        <v>83</v>
      </c>
      <c r="G194" s="10" t="s">
        <v>117</v>
      </c>
      <c r="H194" s="10" t="s">
        <v>85</v>
      </c>
      <c r="I194" s="10" t="s">
        <v>79</v>
      </c>
      <c r="J194" s="10" t="s">
        <v>87</v>
      </c>
      <c r="K194" s="10" t="s">
        <v>121</v>
      </c>
      <c r="L194" s="10">
        <v>12</v>
      </c>
      <c r="M194" s="10">
        <v>240</v>
      </c>
      <c r="N194" s="10">
        <v>136416</v>
      </c>
      <c r="O194" s="11">
        <v>37431</v>
      </c>
      <c r="P194" s="11">
        <v>25158</v>
      </c>
      <c r="Q194" s="10">
        <v>36871923349</v>
      </c>
      <c r="R194" s="10" t="s">
        <v>89</v>
      </c>
      <c r="S194" s="10">
        <v>22</v>
      </c>
      <c r="T194" s="10" t="s">
        <v>90</v>
      </c>
      <c r="U194" s="10" t="s">
        <v>91</v>
      </c>
      <c r="V194" s="10" t="s">
        <v>92</v>
      </c>
      <c r="W194" s="12">
        <f t="shared" si="78"/>
        <v>1980.780808160742</v>
      </c>
      <c r="X194" s="12">
        <v>240</v>
      </c>
      <c r="Y194" s="12">
        <f>[1]REGRAS!$C$29</f>
        <v>1980.780808160742</v>
      </c>
      <c r="Z194" s="12">
        <v>0</v>
      </c>
      <c r="AA194" s="12">
        <f t="shared" ref="AA194:AA257" si="87">ROUND(Y194*Z194/100,2)</f>
        <v>0</v>
      </c>
      <c r="AB194" s="12">
        <v>20</v>
      </c>
      <c r="AC194" s="12">
        <f t="shared" si="79"/>
        <v>396.16</v>
      </c>
      <c r="AD194" s="12"/>
      <c r="AE194" s="12">
        <f t="shared" ref="AE194:AE257" si="88">ROUND(Y194*AD194/100,2)</f>
        <v>0</v>
      </c>
      <c r="AF194" s="12"/>
      <c r="AG194" s="12">
        <f t="shared" ref="AG194:AG257" si="89">ROUND(Y194*AF194/100,2)</f>
        <v>0</v>
      </c>
      <c r="AH194" s="12">
        <f>[1]REGRAS!$F$2*100</f>
        <v>100</v>
      </c>
      <c r="AI194" s="12">
        <f t="shared" ref="AI194:AI257" si="90">ROUND(Y194*AH194/100,2)</f>
        <v>1980.78</v>
      </c>
      <c r="AJ194" s="12">
        <v>25</v>
      </c>
      <c r="AK194" s="12">
        <f t="shared" ref="AK194:AK257" si="91">ROUND(Y194*AJ194/100,2)</f>
        <v>495.2</v>
      </c>
      <c r="AL194" s="12">
        <f>[1]REGRAS!$F$1*100</f>
        <v>40</v>
      </c>
      <c r="AM194" s="12">
        <f t="shared" ref="AM194:AM257" si="92">ROUND(Y194*AL194/100,2)</f>
        <v>792.31</v>
      </c>
      <c r="AN194" s="12">
        <f>[1]REGRAS!$F$4*100</f>
        <v>100</v>
      </c>
      <c r="AO194" s="12">
        <f t="shared" ref="AO194:AO257" si="93">ROUND(Y194*AN194/100,2)</f>
        <v>1980.78</v>
      </c>
      <c r="AP194" s="12">
        <v>108</v>
      </c>
      <c r="AQ194" s="12">
        <f t="shared" ref="AQ194:AQ257" si="94">ROUND(BT194/M194*0.2*AP194,2)</f>
        <v>686.34</v>
      </c>
      <c r="AR194" s="12">
        <v>5</v>
      </c>
      <c r="AS194" s="12">
        <f t="shared" ref="AS194:AS257" si="95">ROUND(BT194/M194*1.5*AR194,2)</f>
        <v>238.31</v>
      </c>
      <c r="AT194" s="12">
        <v>0</v>
      </c>
      <c r="AU194" s="12">
        <f t="shared" si="80"/>
        <v>0</v>
      </c>
      <c r="AV194" s="12">
        <v>0</v>
      </c>
      <c r="AW194" s="12">
        <f>IF([1]REGRAS!$P$2="SIM",ROUND(BS194/M194*1.25*AV194,2),0)</f>
        <v>0</v>
      </c>
      <c r="AX194" s="12">
        <f>IF([1]REGRAS!$P$1="SIM",'[1]JAN-REAJUSTE'!AX194,0)</f>
        <v>0</v>
      </c>
      <c r="AY194" s="12">
        <f>IF([1]REGRAS!$R$2="SIM",'[1]JAN-REAJUSTE'!AY194,0)</f>
        <v>0</v>
      </c>
      <c r="AZ194" s="12">
        <f>'[1]JAN-REAJUSTE'!AZ194</f>
        <v>0</v>
      </c>
      <c r="BA194" s="12">
        <f>'[1]JAN-REAJUSTE'!BA194</f>
        <v>0</v>
      </c>
      <c r="BB194" s="12">
        <f>'[1]JAN-REAJUSTE'!BB194</f>
        <v>0</v>
      </c>
      <c r="BC194" s="12">
        <f>'[1]JAN-REAJUSTE'!BC194</f>
        <v>0</v>
      </c>
      <c r="BD194" s="12">
        <f>'[1]JAN-REAJUSTE'!BD194</f>
        <v>0</v>
      </c>
      <c r="BE194" s="12">
        <f>'[1]JAN-REAJUSTE'!BE194</f>
        <v>0</v>
      </c>
      <c r="BF194" s="12">
        <f>'[1]JAN-REAJUSTE'!BF194</f>
        <v>0</v>
      </c>
      <c r="BG194" s="12">
        <f>'[1]JAN-REAJUSTE'!BG194</f>
        <v>0</v>
      </c>
      <c r="BH194" s="12">
        <f>'[1]JAN-REAJUSTE'!BH194</f>
        <v>0</v>
      </c>
      <c r="BI194" s="12">
        <f>IF([1]REGRAS!$R$1="SIM",'[1]JAN-REAJUSTE'!BI194,0)</f>
        <v>22.088951999999999</v>
      </c>
      <c r="BJ194" s="12">
        <f>'[1]JAN-REAJUSTE'!BJ194</f>
        <v>0</v>
      </c>
      <c r="BK194" s="12">
        <f>'[1]JAN-REAJUSTE'!BK194</f>
        <v>0</v>
      </c>
      <c r="BL194" s="12">
        <f>'[1]JAN-REAJUSTE'!BL194</f>
        <v>0</v>
      </c>
      <c r="BM194" s="12">
        <f>'[1]JAN-REAJUSTE'!BM194</f>
        <v>0</v>
      </c>
      <c r="BN194" s="12">
        <f>'[1]JAN-REAJUSTE'!BN194</f>
        <v>0</v>
      </c>
      <c r="BO194" s="12">
        <f>'[1]JAN-REAJUSTE'!BO194</f>
        <v>0</v>
      </c>
      <c r="BP194" s="12">
        <f>'[1]JAN-REAJUSTE'!BP194</f>
        <v>0</v>
      </c>
      <c r="BQ194" s="12">
        <v>0</v>
      </c>
      <c r="BR194" s="12">
        <f t="shared" ref="BR194:BR257" si="96">SUM(AW194:BQ194)+AI194+AG194+AE194+Y194+AO194+AK194+AC194+AA194+AU194+AS194+AQ194+AM194</f>
        <v>8572.7497601607429</v>
      </c>
      <c r="BS194" s="12">
        <f t="shared" si="77"/>
        <v>7626.0108081607414</v>
      </c>
      <c r="BT194" s="12">
        <f t="shared" si="81"/>
        <v>7626.0108081607414</v>
      </c>
      <c r="BU194" s="12">
        <f t="shared" si="82"/>
        <v>6855.7897601607419</v>
      </c>
      <c r="BV194" s="13">
        <f t="shared" si="85"/>
        <v>959.81056642250394</v>
      </c>
      <c r="BW194" s="13">
        <f t="shared" si="86"/>
        <v>1919.6211328450079</v>
      </c>
      <c r="BX194" s="13">
        <f t="shared" ref="BX194:BX257" si="97">BR194-BV194</f>
        <v>7612.9391937382388</v>
      </c>
      <c r="BY194" s="14">
        <f t="shared" ref="BY194:BY257" si="98">IF(BX194&gt;4664.68,BX194*0.275-869.36,IF(BX194&gt;3751.05,BX194*0.225-636.13,IF(BX194&gt;2826.65,BX194*0.15-354.8,IF(BX194&gt;1903.98,BX194*0.075-142.8,0))))</f>
        <v>1224.1982782780156</v>
      </c>
    </row>
    <row r="195" spans="1:77" x14ac:dyDescent="0.25">
      <c r="A195" s="9" t="s">
        <v>79</v>
      </c>
      <c r="B195" s="10">
        <v>5387601</v>
      </c>
      <c r="C195" s="10" t="s">
        <v>320</v>
      </c>
      <c r="D195" s="10" t="s">
        <v>81</v>
      </c>
      <c r="E195" s="10" t="s">
        <v>116</v>
      </c>
      <c r="F195" s="10" t="s">
        <v>83</v>
      </c>
      <c r="G195" s="10" t="s">
        <v>117</v>
      </c>
      <c r="H195" s="10" t="s">
        <v>85</v>
      </c>
      <c r="I195" s="10" t="s">
        <v>79</v>
      </c>
      <c r="J195" s="10" t="s">
        <v>87</v>
      </c>
      <c r="K195" s="10" t="s">
        <v>121</v>
      </c>
      <c r="L195" s="10">
        <v>12</v>
      </c>
      <c r="M195" s="10">
        <v>240</v>
      </c>
      <c r="N195" s="10">
        <v>136416</v>
      </c>
      <c r="O195" s="11">
        <v>37431</v>
      </c>
      <c r="P195" s="11">
        <v>30010</v>
      </c>
      <c r="Q195" s="10">
        <v>65751540344</v>
      </c>
      <c r="R195" s="10" t="s">
        <v>89</v>
      </c>
      <c r="S195" s="10">
        <v>22</v>
      </c>
      <c r="T195" s="10" t="s">
        <v>90</v>
      </c>
      <c r="U195" s="10" t="s">
        <v>91</v>
      </c>
      <c r="V195" s="10" t="s">
        <v>92</v>
      </c>
      <c r="W195" s="12">
        <f t="shared" si="78"/>
        <v>1980.780808160742</v>
      </c>
      <c r="X195" s="12">
        <v>240</v>
      </c>
      <c r="Y195" s="12">
        <f>[1]REGRAS!$C$29</f>
        <v>1980.780808160742</v>
      </c>
      <c r="Z195" s="12">
        <v>15</v>
      </c>
      <c r="AA195" s="12">
        <f t="shared" si="87"/>
        <v>297.12</v>
      </c>
      <c r="AB195" s="12">
        <v>20</v>
      </c>
      <c r="AC195" s="12">
        <f t="shared" si="79"/>
        <v>396.16</v>
      </c>
      <c r="AD195" s="12"/>
      <c r="AE195" s="12">
        <f t="shared" si="88"/>
        <v>0</v>
      </c>
      <c r="AF195" s="12"/>
      <c r="AG195" s="12">
        <f t="shared" si="89"/>
        <v>0</v>
      </c>
      <c r="AH195" s="12">
        <f>[1]REGRAS!$F$2*100</f>
        <v>100</v>
      </c>
      <c r="AI195" s="12">
        <f t="shared" si="90"/>
        <v>1980.78</v>
      </c>
      <c r="AJ195" s="12">
        <v>25</v>
      </c>
      <c r="AK195" s="12">
        <f t="shared" si="91"/>
        <v>495.2</v>
      </c>
      <c r="AL195" s="12">
        <f>[1]REGRAS!$F$1*100</f>
        <v>40</v>
      </c>
      <c r="AM195" s="12">
        <f t="shared" si="92"/>
        <v>792.31</v>
      </c>
      <c r="AN195" s="12">
        <f>[1]REGRAS!$F$4*100</f>
        <v>100</v>
      </c>
      <c r="AO195" s="12">
        <f t="shared" si="93"/>
        <v>1980.78</v>
      </c>
      <c r="AP195" s="12">
        <v>153</v>
      </c>
      <c r="AQ195" s="12">
        <f t="shared" si="94"/>
        <v>1010.2</v>
      </c>
      <c r="AR195" s="12">
        <v>0</v>
      </c>
      <c r="AS195" s="12">
        <f t="shared" si="95"/>
        <v>0</v>
      </c>
      <c r="AT195" s="12">
        <v>0</v>
      </c>
      <c r="AU195" s="12">
        <f t="shared" si="80"/>
        <v>0</v>
      </c>
      <c r="AV195" s="12">
        <v>0</v>
      </c>
      <c r="AW195" s="12">
        <f>IF([1]REGRAS!$P$2="SIM",ROUND(BS195/M195*1.25*AV195,2),0)</f>
        <v>0</v>
      </c>
      <c r="AX195" s="12">
        <f>IF([1]REGRAS!$P$1="SIM",'[1]JAN-REAJUSTE'!AX195,0)</f>
        <v>0</v>
      </c>
      <c r="AY195" s="12">
        <f>IF([1]REGRAS!$R$2="SIM",'[1]JAN-REAJUSTE'!AY195,0)</f>
        <v>0</v>
      </c>
      <c r="AZ195" s="12">
        <f>'[1]JAN-REAJUSTE'!AZ195</f>
        <v>0</v>
      </c>
      <c r="BA195" s="12">
        <f>'[1]JAN-REAJUSTE'!BA195</f>
        <v>0</v>
      </c>
      <c r="BB195" s="12">
        <f>'[1]JAN-REAJUSTE'!BB195</f>
        <v>0</v>
      </c>
      <c r="BC195" s="12">
        <f>'[1]JAN-REAJUSTE'!BC195</f>
        <v>0</v>
      </c>
      <c r="BD195" s="12">
        <f>'[1]JAN-REAJUSTE'!BD195</f>
        <v>0</v>
      </c>
      <c r="BE195" s="12">
        <f>'[1]JAN-REAJUSTE'!BE195</f>
        <v>0</v>
      </c>
      <c r="BF195" s="12">
        <f>'[1]JAN-REAJUSTE'!BF195</f>
        <v>0</v>
      </c>
      <c r="BG195" s="12">
        <f>'[1]JAN-REAJUSTE'!BG195</f>
        <v>0</v>
      </c>
      <c r="BH195" s="12">
        <f>'[1]JAN-REAJUSTE'!BH195</f>
        <v>0</v>
      </c>
      <c r="BI195" s="12">
        <f>IF([1]REGRAS!$R$1="SIM",'[1]JAN-REAJUSTE'!BI195,0)</f>
        <v>0</v>
      </c>
      <c r="BJ195" s="12">
        <f>'[1]JAN-REAJUSTE'!BJ195</f>
        <v>0</v>
      </c>
      <c r="BK195" s="12">
        <f>'[1]JAN-REAJUSTE'!BK195</f>
        <v>0</v>
      </c>
      <c r="BL195" s="12">
        <f>'[1]JAN-REAJUSTE'!BL195</f>
        <v>0</v>
      </c>
      <c r="BM195" s="12">
        <f>'[1]JAN-REAJUSTE'!BM195</f>
        <v>0</v>
      </c>
      <c r="BN195" s="12">
        <f>'[1]JAN-REAJUSTE'!BN195</f>
        <v>0</v>
      </c>
      <c r="BO195" s="12">
        <f>'[1]JAN-REAJUSTE'!BO195</f>
        <v>0</v>
      </c>
      <c r="BP195" s="12">
        <f>'[1]JAN-REAJUSTE'!BP195</f>
        <v>0</v>
      </c>
      <c r="BQ195" s="12">
        <v>0</v>
      </c>
      <c r="BR195" s="12">
        <f t="shared" si="96"/>
        <v>8933.3308081607411</v>
      </c>
      <c r="BS195" s="12">
        <f t="shared" si="77"/>
        <v>7923.1308081607422</v>
      </c>
      <c r="BT195" s="12">
        <f t="shared" si="81"/>
        <v>7923.1308081607422</v>
      </c>
      <c r="BU195" s="12">
        <f t="shared" si="82"/>
        <v>7130.8208081607418</v>
      </c>
      <c r="BV195" s="13">
        <f t="shared" si="85"/>
        <v>998.314913142504</v>
      </c>
      <c r="BW195" s="13">
        <f t="shared" si="86"/>
        <v>1996.629826285008</v>
      </c>
      <c r="BX195" s="13">
        <f t="shared" si="97"/>
        <v>7935.0158950182367</v>
      </c>
      <c r="BY195" s="14">
        <f t="shared" si="98"/>
        <v>1312.7693711300153</v>
      </c>
    </row>
    <row r="196" spans="1:77" x14ac:dyDescent="0.25">
      <c r="A196" s="9" t="s">
        <v>79</v>
      </c>
      <c r="B196" s="10">
        <v>5387701</v>
      </c>
      <c r="C196" s="10" t="s">
        <v>321</v>
      </c>
      <c r="D196" s="10" t="s">
        <v>81</v>
      </c>
      <c r="E196" s="10" t="s">
        <v>116</v>
      </c>
      <c r="F196" s="10" t="s">
        <v>83</v>
      </c>
      <c r="G196" s="10" t="s">
        <v>117</v>
      </c>
      <c r="H196" s="10" t="s">
        <v>85</v>
      </c>
      <c r="I196" s="10" t="s">
        <v>79</v>
      </c>
      <c r="J196" s="10" t="s">
        <v>87</v>
      </c>
      <c r="K196" s="10" t="s">
        <v>147</v>
      </c>
      <c r="L196" s="10">
        <v>4</v>
      </c>
      <c r="M196" s="10">
        <v>180</v>
      </c>
      <c r="N196" s="10">
        <v>116427</v>
      </c>
      <c r="O196" s="11">
        <v>37431</v>
      </c>
      <c r="P196" s="11">
        <v>28018</v>
      </c>
      <c r="Q196" s="10">
        <v>76535347320</v>
      </c>
      <c r="R196" s="10" t="s">
        <v>89</v>
      </c>
      <c r="S196" s="10">
        <v>22</v>
      </c>
      <c r="T196" s="10" t="s">
        <v>90</v>
      </c>
      <c r="U196" s="10" t="s">
        <v>91</v>
      </c>
      <c r="V196" s="10" t="s">
        <v>92</v>
      </c>
      <c r="W196" s="12">
        <f t="shared" si="78"/>
        <v>1231.7063529624481</v>
      </c>
      <c r="X196" s="12">
        <v>180</v>
      </c>
      <c r="Y196" s="12">
        <f>[1]REGRAS!$B$15</f>
        <v>1231.7063529624481</v>
      </c>
      <c r="Z196" s="12">
        <v>10</v>
      </c>
      <c r="AA196" s="12">
        <f t="shared" si="87"/>
        <v>123.17</v>
      </c>
      <c r="AB196" s="12">
        <v>19</v>
      </c>
      <c r="AC196" s="12">
        <f t="shared" si="79"/>
        <v>234.02</v>
      </c>
      <c r="AD196" s="12"/>
      <c r="AE196" s="12">
        <f t="shared" si="88"/>
        <v>0</v>
      </c>
      <c r="AF196" s="12"/>
      <c r="AG196" s="12">
        <f t="shared" si="89"/>
        <v>0</v>
      </c>
      <c r="AH196" s="12">
        <f>[1]REGRAS!$F$2*100</f>
        <v>100</v>
      </c>
      <c r="AI196" s="12">
        <f t="shared" si="90"/>
        <v>1231.71</v>
      </c>
      <c r="AJ196" s="12">
        <v>25</v>
      </c>
      <c r="AK196" s="12">
        <f t="shared" si="91"/>
        <v>307.93</v>
      </c>
      <c r="AL196" s="12">
        <f>[1]REGRAS!$F$1*100</f>
        <v>40</v>
      </c>
      <c r="AM196" s="12">
        <f t="shared" si="92"/>
        <v>492.68</v>
      </c>
      <c r="AN196" s="12">
        <f>[1]REGRAS!$F$4*100</f>
        <v>100</v>
      </c>
      <c r="AO196" s="12">
        <f t="shared" si="93"/>
        <v>1231.71</v>
      </c>
      <c r="AP196" s="12">
        <v>22</v>
      </c>
      <c r="AQ196" s="12">
        <f t="shared" si="94"/>
        <v>118.63</v>
      </c>
      <c r="AR196" s="12">
        <v>0</v>
      </c>
      <c r="AS196" s="12">
        <f t="shared" si="95"/>
        <v>0</v>
      </c>
      <c r="AT196" s="12">
        <v>0</v>
      </c>
      <c r="AU196" s="12">
        <f t="shared" si="80"/>
        <v>0</v>
      </c>
      <c r="AV196" s="12">
        <v>0</v>
      </c>
      <c r="AW196" s="12">
        <f>IF([1]REGRAS!$P$2="SIM",ROUND(BS196/M196*1.25*AV196,2),0)</f>
        <v>0</v>
      </c>
      <c r="AX196" s="12">
        <f>IF([1]REGRAS!$P$1="SIM",'[1]JAN-REAJUSTE'!AX196,0)</f>
        <v>0</v>
      </c>
      <c r="AY196" s="12">
        <f>IF([1]REGRAS!$R$2="SIM",'[1]JAN-REAJUSTE'!AY196,0)</f>
        <v>0</v>
      </c>
      <c r="AZ196" s="12">
        <f>'[1]JAN-REAJUSTE'!AZ196</f>
        <v>0</v>
      </c>
      <c r="BA196" s="12">
        <f>'[1]JAN-REAJUSTE'!BA196</f>
        <v>0</v>
      </c>
      <c r="BB196" s="12">
        <f>'[1]JAN-REAJUSTE'!BB196</f>
        <v>0</v>
      </c>
      <c r="BC196" s="12">
        <f>'[1]JAN-REAJUSTE'!BC196</f>
        <v>0</v>
      </c>
      <c r="BD196" s="12">
        <f>'[1]JAN-REAJUSTE'!BD196</f>
        <v>0</v>
      </c>
      <c r="BE196" s="12">
        <f>'[1]JAN-REAJUSTE'!BE196</f>
        <v>0</v>
      </c>
      <c r="BF196" s="12">
        <f>'[1]JAN-REAJUSTE'!BF196</f>
        <v>0</v>
      </c>
      <c r="BG196" s="12">
        <f>'[1]JAN-REAJUSTE'!BG196</f>
        <v>0</v>
      </c>
      <c r="BH196" s="12">
        <f>'[1]JAN-REAJUSTE'!BH196</f>
        <v>0</v>
      </c>
      <c r="BI196" s="12">
        <f>IF([1]REGRAS!$R$1="SIM",'[1]JAN-REAJUSTE'!BI196,0)</f>
        <v>0</v>
      </c>
      <c r="BJ196" s="12">
        <f>'[1]JAN-REAJUSTE'!BJ196</f>
        <v>0</v>
      </c>
      <c r="BK196" s="12">
        <f>'[1]JAN-REAJUSTE'!BK196</f>
        <v>0</v>
      </c>
      <c r="BL196" s="12">
        <f>'[1]JAN-REAJUSTE'!BL196</f>
        <v>0</v>
      </c>
      <c r="BM196" s="12">
        <f>'[1]JAN-REAJUSTE'!BM196</f>
        <v>0</v>
      </c>
      <c r="BN196" s="12">
        <f>'[1]JAN-REAJUSTE'!BN196</f>
        <v>0</v>
      </c>
      <c r="BO196" s="12">
        <f>'[1]JAN-REAJUSTE'!BO196</f>
        <v>0</v>
      </c>
      <c r="BP196" s="12">
        <f>'[1]JAN-REAJUSTE'!BP196</f>
        <v>0</v>
      </c>
      <c r="BQ196" s="12">
        <v>0</v>
      </c>
      <c r="BR196" s="12">
        <f t="shared" si="96"/>
        <v>4971.5563529624487</v>
      </c>
      <c r="BS196" s="12">
        <f t="shared" si="77"/>
        <v>4852.9263529624486</v>
      </c>
      <c r="BT196" s="12">
        <f t="shared" si="81"/>
        <v>4852.9263529624486</v>
      </c>
      <c r="BU196" s="12">
        <f t="shared" si="82"/>
        <v>4360.2463529624483</v>
      </c>
      <c r="BV196" s="13">
        <f t="shared" si="85"/>
        <v>610.43448941474287</v>
      </c>
      <c r="BW196" s="13">
        <f t="shared" si="86"/>
        <v>1220.8689788294857</v>
      </c>
      <c r="BX196" s="13">
        <f t="shared" si="97"/>
        <v>4361.1218635477062</v>
      </c>
      <c r="BY196" s="14">
        <f t="shared" si="98"/>
        <v>345.12241929823392</v>
      </c>
    </row>
    <row r="197" spans="1:77" x14ac:dyDescent="0.25">
      <c r="A197" s="9" t="s">
        <v>79</v>
      </c>
      <c r="B197" s="10">
        <v>5387801</v>
      </c>
      <c r="C197" s="10" t="s">
        <v>322</v>
      </c>
      <c r="D197" s="10" t="s">
        <v>81</v>
      </c>
      <c r="E197" s="10" t="s">
        <v>116</v>
      </c>
      <c r="F197" s="10" t="s">
        <v>83</v>
      </c>
      <c r="G197" s="10" t="s">
        <v>117</v>
      </c>
      <c r="H197" s="10" t="s">
        <v>85</v>
      </c>
      <c r="I197" s="10" t="s">
        <v>79</v>
      </c>
      <c r="J197" s="10" t="s">
        <v>87</v>
      </c>
      <c r="K197" s="10" t="s">
        <v>152</v>
      </c>
      <c r="L197" s="10">
        <v>2</v>
      </c>
      <c r="M197" s="10">
        <v>240</v>
      </c>
      <c r="N197" s="10">
        <v>111907</v>
      </c>
      <c r="O197" s="11">
        <v>37431</v>
      </c>
      <c r="P197" s="11">
        <v>27822</v>
      </c>
      <c r="Q197" s="10">
        <v>75231328391</v>
      </c>
      <c r="R197" s="10" t="s">
        <v>89</v>
      </c>
      <c r="S197" s="10">
        <v>22</v>
      </c>
      <c r="T197" s="10" t="s">
        <v>90</v>
      </c>
      <c r="U197" s="10" t="s">
        <v>91</v>
      </c>
      <c r="V197" s="10" t="s">
        <v>92</v>
      </c>
      <c r="W197" s="12">
        <f t="shared" si="78"/>
        <v>1578.5035921600002</v>
      </c>
      <c r="X197" s="12">
        <v>240</v>
      </c>
      <c r="Y197" s="12">
        <f>[1]REGRAS!$B$25</f>
        <v>1578.5035921600002</v>
      </c>
      <c r="Z197" s="12">
        <v>9</v>
      </c>
      <c r="AA197" s="12">
        <f t="shared" si="87"/>
        <v>142.07</v>
      </c>
      <c r="AB197" s="12">
        <v>18</v>
      </c>
      <c r="AC197" s="12">
        <f t="shared" si="79"/>
        <v>284.13</v>
      </c>
      <c r="AD197" s="12"/>
      <c r="AE197" s="12">
        <f t="shared" si="88"/>
        <v>0</v>
      </c>
      <c r="AF197" s="12"/>
      <c r="AG197" s="12">
        <f t="shared" si="89"/>
        <v>0</v>
      </c>
      <c r="AH197" s="12">
        <f>[1]REGRAS!$F$2*100</f>
        <v>100</v>
      </c>
      <c r="AI197" s="12">
        <f t="shared" si="90"/>
        <v>1578.5</v>
      </c>
      <c r="AJ197" s="12">
        <v>25</v>
      </c>
      <c r="AK197" s="12">
        <f t="shared" si="91"/>
        <v>394.63</v>
      </c>
      <c r="AL197" s="12">
        <f>[1]REGRAS!$F$1*100</f>
        <v>40</v>
      </c>
      <c r="AM197" s="12">
        <f t="shared" si="92"/>
        <v>631.4</v>
      </c>
      <c r="AN197" s="12">
        <f>[1]REGRAS!$F$4*100</f>
        <v>100</v>
      </c>
      <c r="AO197" s="12">
        <f t="shared" si="93"/>
        <v>1578.5</v>
      </c>
      <c r="AP197" s="12">
        <v>27</v>
      </c>
      <c r="AQ197" s="12">
        <f t="shared" si="94"/>
        <v>139.22</v>
      </c>
      <c r="AR197" s="12">
        <v>35</v>
      </c>
      <c r="AS197" s="12">
        <f t="shared" si="95"/>
        <v>1353.57</v>
      </c>
      <c r="AT197" s="12">
        <v>1</v>
      </c>
      <c r="AU197" s="12">
        <f t="shared" si="80"/>
        <v>46.41</v>
      </c>
      <c r="AV197" s="12">
        <v>0</v>
      </c>
      <c r="AW197" s="12">
        <f>IF([1]REGRAS!$P$2="SIM",ROUND(BS197/M197*1.25*AV197,2),0)</f>
        <v>0</v>
      </c>
      <c r="AX197" s="12">
        <f>IF([1]REGRAS!$P$1="SIM",'[1]JAN-REAJUSTE'!AX197,0)</f>
        <v>0</v>
      </c>
      <c r="AY197" s="12">
        <f>IF([1]REGRAS!$R$2="SIM",'[1]JAN-REAJUSTE'!AY197,0)</f>
        <v>0</v>
      </c>
      <c r="AZ197" s="12">
        <f>'[1]JAN-REAJUSTE'!AZ197</f>
        <v>0</v>
      </c>
      <c r="BA197" s="12">
        <f>'[1]JAN-REAJUSTE'!BA197</f>
        <v>0</v>
      </c>
      <c r="BB197" s="12">
        <f>'[1]JAN-REAJUSTE'!BB197</f>
        <v>0</v>
      </c>
      <c r="BC197" s="12">
        <f>'[1]JAN-REAJUSTE'!BC197</f>
        <v>0</v>
      </c>
      <c r="BD197" s="12">
        <f>'[1]JAN-REAJUSTE'!BD197</f>
        <v>0</v>
      </c>
      <c r="BE197" s="12">
        <f>'[1]JAN-REAJUSTE'!BE197</f>
        <v>0</v>
      </c>
      <c r="BF197" s="12">
        <f>'[1]JAN-REAJUSTE'!BF197</f>
        <v>0</v>
      </c>
      <c r="BG197" s="12">
        <f>'[1]JAN-REAJUSTE'!BG197</f>
        <v>0</v>
      </c>
      <c r="BH197" s="12">
        <f>'[1]JAN-REAJUSTE'!BH197</f>
        <v>0</v>
      </c>
      <c r="BI197" s="12">
        <f>IF([1]REGRAS!$R$1="SIM",'[1]JAN-REAJUSTE'!BI197,0)</f>
        <v>0</v>
      </c>
      <c r="BJ197" s="12">
        <f>'[1]JAN-REAJUSTE'!BJ197</f>
        <v>0</v>
      </c>
      <c r="BK197" s="12">
        <f>'[1]JAN-REAJUSTE'!BK197</f>
        <v>0</v>
      </c>
      <c r="BL197" s="12">
        <f>'[1]JAN-REAJUSTE'!BL197</f>
        <v>0</v>
      </c>
      <c r="BM197" s="12">
        <f>'[1]JAN-REAJUSTE'!BM197</f>
        <v>0</v>
      </c>
      <c r="BN197" s="12">
        <f>'[1]JAN-REAJUSTE'!BN197</f>
        <v>0</v>
      </c>
      <c r="BO197" s="12">
        <f>'[1]JAN-REAJUSTE'!BO197</f>
        <v>0</v>
      </c>
      <c r="BP197" s="12">
        <f>'[1]JAN-REAJUSTE'!BP197</f>
        <v>0</v>
      </c>
      <c r="BQ197" s="12">
        <v>0</v>
      </c>
      <c r="BR197" s="12">
        <f t="shared" si="96"/>
        <v>7726.9335921599995</v>
      </c>
      <c r="BS197" s="12">
        <f t="shared" si="77"/>
        <v>6187.7335921599997</v>
      </c>
      <c r="BT197" s="12">
        <f t="shared" si="81"/>
        <v>6187.7335921599997</v>
      </c>
      <c r="BU197" s="12">
        <f t="shared" si="82"/>
        <v>5556.3335921600001</v>
      </c>
      <c r="BV197" s="13">
        <f t="shared" si="85"/>
        <v>777.88670290240009</v>
      </c>
      <c r="BW197" s="13">
        <f t="shared" si="86"/>
        <v>1555.7734058048002</v>
      </c>
      <c r="BX197" s="13">
        <f t="shared" si="97"/>
        <v>6949.0468892575991</v>
      </c>
      <c r="BY197" s="14">
        <f t="shared" si="98"/>
        <v>1041.6278945458398</v>
      </c>
    </row>
    <row r="198" spans="1:77" x14ac:dyDescent="0.25">
      <c r="A198" s="9" t="s">
        <v>79</v>
      </c>
      <c r="B198" s="10">
        <v>5387901</v>
      </c>
      <c r="C198" s="10" t="s">
        <v>323</v>
      </c>
      <c r="D198" s="10" t="s">
        <v>81</v>
      </c>
      <c r="E198" s="10" t="s">
        <v>116</v>
      </c>
      <c r="F198" s="10" t="s">
        <v>83</v>
      </c>
      <c r="G198" s="10" t="s">
        <v>117</v>
      </c>
      <c r="H198" s="10" t="s">
        <v>85</v>
      </c>
      <c r="I198" s="10" t="s">
        <v>79</v>
      </c>
      <c r="J198" s="10" t="s">
        <v>87</v>
      </c>
      <c r="K198" s="10" t="s">
        <v>121</v>
      </c>
      <c r="L198" s="10">
        <v>12</v>
      </c>
      <c r="M198" s="10">
        <v>240</v>
      </c>
      <c r="N198" s="10">
        <v>136416</v>
      </c>
      <c r="O198" s="11">
        <v>37431</v>
      </c>
      <c r="P198" s="11">
        <v>27531</v>
      </c>
      <c r="Q198" s="10">
        <v>70501483349</v>
      </c>
      <c r="R198" s="10" t="s">
        <v>89</v>
      </c>
      <c r="S198" s="10">
        <v>22</v>
      </c>
      <c r="T198" s="10" t="s">
        <v>90</v>
      </c>
      <c r="U198" s="10" t="s">
        <v>91</v>
      </c>
      <c r="V198" s="10" t="s">
        <v>92</v>
      </c>
      <c r="W198" s="12">
        <f t="shared" si="78"/>
        <v>1980.780808160742</v>
      </c>
      <c r="X198" s="12">
        <v>240</v>
      </c>
      <c r="Y198" s="12">
        <f>[1]REGRAS!$C$29</f>
        <v>1980.780808160742</v>
      </c>
      <c r="Z198" s="12">
        <v>10</v>
      </c>
      <c r="AA198" s="12">
        <f t="shared" si="87"/>
        <v>198.08</v>
      </c>
      <c r="AB198" s="12">
        <v>20</v>
      </c>
      <c r="AC198" s="12">
        <f t="shared" si="79"/>
        <v>396.16</v>
      </c>
      <c r="AD198" s="12"/>
      <c r="AE198" s="12">
        <f t="shared" si="88"/>
        <v>0</v>
      </c>
      <c r="AF198" s="12"/>
      <c r="AG198" s="12">
        <f t="shared" si="89"/>
        <v>0</v>
      </c>
      <c r="AH198" s="12">
        <f>[1]REGRAS!$F$2*100</f>
        <v>100</v>
      </c>
      <c r="AI198" s="12">
        <f t="shared" si="90"/>
        <v>1980.78</v>
      </c>
      <c r="AJ198" s="12">
        <v>25</v>
      </c>
      <c r="AK198" s="12">
        <f t="shared" si="91"/>
        <v>495.2</v>
      </c>
      <c r="AL198" s="12">
        <f>[1]REGRAS!$F$1*100</f>
        <v>40</v>
      </c>
      <c r="AM198" s="12">
        <f t="shared" si="92"/>
        <v>792.31</v>
      </c>
      <c r="AN198" s="12">
        <f>[1]REGRAS!$F$4*100</f>
        <v>100</v>
      </c>
      <c r="AO198" s="12">
        <f t="shared" si="93"/>
        <v>1980.78</v>
      </c>
      <c r="AP198" s="12">
        <v>2</v>
      </c>
      <c r="AQ198" s="12">
        <f t="shared" si="94"/>
        <v>13.04</v>
      </c>
      <c r="AR198" s="12">
        <v>0</v>
      </c>
      <c r="AS198" s="12">
        <f t="shared" si="95"/>
        <v>0</v>
      </c>
      <c r="AT198" s="12">
        <v>0</v>
      </c>
      <c r="AU198" s="12">
        <f t="shared" si="80"/>
        <v>0</v>
      </c>
      <c r="AV198" s="12">
        <v>0</v>
      </c>
      <c r="AW198" s="12">
        <f>IF([1]REGRAS!$P$2="SIM",ROUND(BS198/M198*1.25*AV198,2),0)</f>
        <v>0</v>
      </c>
      <c r="AX198" s="12">
        <f>IF([1]REGRAS!$P$1="SIM",'[1]JAN-REAJUSTE'!AX198,0)</f>
        <v>0</v>
      </c>
      <c r="AY198" s="12">
        <f>IF([1]REGRAS!$R$2="SIM",'[1]JAN-REAJUSTE'!AY198,0)</f>
        <v>0</v>
      </c>
      <c r="AZ198" s="12">
        <f>'[1]JAN-REAJUSTE'!AZ198</f>
        <v>0</v>
      </c>
      <c r="BA198" s="12">
        <f>'[1]JAN-REAJUSTE'!BA198</f>
        <v>0</v>
      </c>
      <c r="BB198" s="12">
        <f>'[1]JAN-REAJUSTE'!BB198</f>
        <v>0</v>
      </c>
      <c r="BC198" s="12">
        <f>'[1]JAN-REAJUSTE'!BC198</f>
        <v>0</v>
      </c>
      <c r="BD198" s="12">
        <f>'[1]JAN-REAJUSTE'!BD198</f>
        <v>0</v>
      </c>
      <c r="BE198" s="12">
        <f>'[1]JAN-REAJUSTE'!BE198</f>
        <v>0</v>
      </c>
      <c r="BF198" s="12">
        <f>'[1]JAN-REAJUSTE'!BF198</f>
        <v>0</v>
      </c>
      <c r="BG198" s="12">
        <f>'[1]JAN-REAJUSTE'!BG198</f>
        <v>0</v>
      </c>
      <c r="BH198" s="12">
        <f>'[1]JAN-REAJUSTE'!BH198</f>
        <v>0</v>
      </c>
      <c r="BI198" s="12">
        <f>IF([1]REGRAS!$R$1="SIM",'[1]JAN-REAJUSTE'!BI198,0)</f>
        <v>22.088951999999999</v>
      </c>
      <c r="BJ198" s="12">
        <f>'[1]JAN-REAJUSTE'!BJ198</f>
        <v>0</v>
      </c>
      <c r="BK198" s="12">
        <f>'[1]JAN-REAJUSTE'!BK198</f>
        <v>0</v>
      </c>
      <c r="BL198" s="12">
        <f>'[1]JAN-REAJUSTE'!BL198</f>
        <v>0</v>
      </c>
      <c r="BM198" s="12">
        <f>'[1]JAN-REAJUSTE'!BM198</f>
        <v>0</v>
      </c>
      <c r="BN198" s="12">
        <f>'[1]JAN-REAJUSTE'!BN198</f>
        <v>0</v>
      </c>
      <c r="BO198" s="12">
        <f>'[1]JAN-REAJUSTE'!BO198</f>
        <v>0</v>
      </c>
      <c r="BP198" s="12">
        <f>'[1]JAN-REAJUSTE'!BP198</f>
        <v>0</v>
      </c>
      <c r="BQ198" s="12">
        <v>0</v>
      </c>
      <c r="BR198" s="12">
        <f t="shared" si="96"/>
        <v>7859.2197601607422</v>
      </c>
      <c r="BS198" s="12">
        <f t="shared" si="77"/>
        <v>7824.0908081607413</v>
      </c>
      <c r="BT198" s="12">
        <f t="shared" si="81"/>
        <v>7824.0908081607413</v>
      </c>
      <c r="BU198" s="12">
        <f t="shared" si="82"/>
        <v>7053.8697601607419</v>
      </c>
      <c r="BV198" s="13">
        <f t="shared" si="85"/>
        <v>987.541766422504</v>
      </c>
      <c r="BW198" s="13">
        <f t="shared" si="86"/>
        <v>1975.083532845008</v>
      </c>
      <c r="BX198" s="13">
        <f t="shared" si="97"/>
        <v>6871.677993738238</v>
      </c>
      <c r="BY198" s="14">
        <f t="shared" si="98"/>
        <v>1020.3514482780155</v>
      </c>
    </row>
    <row r="199" spans="1:77" x14ac:dyDescent="0.25">
      <c r="A199" s="9" t="s">
        <v>79</v>
      </c>
      <c r="B199" s="10">
        <v>5388101</v>
      </c>
      <c r="C199" s="10" t="s">
        <v>324</v>
      </c>
      <c r="D199" s="10" t="s">
        <v>81</v>
      </c>
      <c r="E199" s="10" t="s">
        <v>116</v>
      </c>
      <c r="F199" s="10" t="s">
        <v>83</v>
      </c>
      <c r="G199" s="10" t="s">
        <v>117</v>
      </c>
      <c r="H199" s="10" t="s">
        <v>85</v>
      </c>
      <c r="I199" s="10" t="s">
        <v>79</v>
      </c>
      <c r="J199" s="10" t="s">
        <v>87</v>
      </c>
      <c r="K199" s="10" t="s">
        <v>121</v>
      </c>
      <c r="L199" s="10">
        <v>12</v>
      </c>
      <c r="M199" s="10">
        <v>240</v>
      </c>
      <c r="N199" s="10">
        <v>136416</v>
      </c>
      <c r="O199" s="11">
        <v>37431</v>
      </c>
      <c r="P199" s="11">
        <v>27161</v>
      </c>
      <c r="Q199" s="10">
        <v>54861519349</v>
      </c>
      <c r="R199" s="10" t="s">
        <v>89</v>
      </c>
      <c r="S199" s="10">
        <v>22</v>
      </c>
      <c r="T199" s="10" t="s">
        <v>90</v>
      </c>
      <c r="U199" s="10" t="s">
        <v>128</v>
      </c>
      <c r="V199" s="10" t="s">
        <v>92</v>
      </c>
      <c r="W199" s="12">
        <f t="shared" si="78"/>
        <v>1980.780808160742</v>
      </c>
      <c r="X199" s="12">
        <v>240</v>
      </c>
      <c r="Y199" s="12">
        <f>[1]REGRAS!$C$29</f>
        <v>1980.780808160742</v>
      </c>
      <c r="Z199" s="12">
        <v>10</v>
      </c>
      <c r="AA199" s="12">
        <f t="shared" si="87"/>
        <v>198.08</v>
      </c>
      <c r="AB199" s="12">
        <v>20</v>
      </c>
      <c r="AC199" s="12">
        <f t="shared" si="79"/>
        <v>396.16</v>
      </c>
      <c r="AD199" s="12"/>
      <c r="AE199" s="12">
        <f t="shared" si="88"/>
        <v>0</v>
      </c>
      <c r="AF199" s="12"/>
      <c r="AG199" s="12">
        <f t="shared" si="89"/>
        <v>0</v>
      </c>
      <c r="AH199" s="12">
        <f>[1]REGRAS!$F$2*100</f>
        <v>100</v>
      </c>
      <c r="AI199" s="12">
        <f t="shared" si="90"/>
        <v>1980.78</v>
      </c>
      <c r="AJ199" s="12">
        <v>25</v>
      </c>
      <c r="AK199" s="12">
        <f t="shared" si="91"/>
        <v>495.2</v>
      </c>
      <c r="AL199" s="12">
        <f>[1]REGRAS!$F$1*100</f>
        <v>40</v>
      </c>
      <c r="AM199" s="12">
        <f t="shared" si="92"/>
        <v>792.31</v>
      </c>
      <c r="AN199" s="12">
        <f>[1]REGRAS!$F$4*100</f>
        <v>100</v>
      </c>
      <c r="AO199" s="12">
        <f t="shared" si="93"/>
        <v>1980.78</v>
      </c>
      <c r="AP199" s="12">
        <v>0</v>
      </c>
      <c r="AQ199" s="12">
        <f t="shared" si="94"/>
        <v>0</v>
      </c>
      <c r="AR199" s="12">
        <v>0</v>
      </c>
      <c r="AS199" s="12">
        <f t="shared" si="95"/>
        <v>0</v>
      </c>
      <c r="AT199" s="12">
        <v>0</v>
      </c>
      <c r="AU199" s="12">
        <f t="shared" si="80"/>
        <v>0</v>
      </c>
      <c r="AV199" s="12">
        <v>0</v>
      </c>
      <c r="AW199" s="12">
        <f>IF([1]REGRAS!$P$2="SIM",ROUND(BS199/M199*1.25*AV199,2),0)</f>
        <v>0</v>
      </c>
      <c r="AX199" s="12">
        <f>IF([1]REGRAS!$P$1="SIM",'[1]JAN-REAJUSTE'!AX199,0)</f>
        <v>0</v>
      </c>
      <c r="AY199" s="12">
        <f>IF([1]REGRAS!$R$2="SIM",'[1]JAN-REAJUSTE'!AY199,0)</f>
        <v>0</v>
      </c>
      <c r="AZ199" s="12">
        <f>'[1]JAN-REAJUSTE'!AZ199</f>
        <v>0</v>
      </c>
      <c r="BA199" s="12">
        <f>'[1]JAN-REAJUSTE'!BA199</f>
        <v>0</v>
      </c>
      <c r="BB199" s="12">
        <f>'[1]JAN-REAJUSTE'!BB199</f>
        <v>0</v>
      </c>
      <c r="BC199" s="12">
        <f>'[1]JAN-REAJUSTE'!BC199</f>
        <v>0</v>
      </c>
      <c r="BD199" s="12">
        <f>'[1]JAN-REAJUSTE'!BD199</f>
        <v>0</v>
      </c>
      <c r="BE199" s="12">
        <f>'[1]JAN-REAJUSTE'!BE199</f>
        <v>0</v>
      </c>
      <c r="BF199" s="12">
        <f>'[1]JAN-REAJUSTE'!BF199</f>
        <v>0</v>
      </c>
      <c r="BG199" s="12">
        <f>'[1]JAN-REAJUSTE'!BG199</f>
        <v>0</v>
      </c>
      <c r="BH199" s="12">
        <f>'[1]JAN-REAJUSTE'!BH199</f>
        <v>0</v>
      </c>
      <c r="BI199" s="12">
        <f>IF([1]REGRAS!$R$1="SIM",'[1]JAN-REAJUSTE'!BI199,0)</f>
        <v>0</v>
      </c>
      <c r="BJ199" s="12">
        <f>'[1]JAN-REAJUSTE'!BJ199</f>
        <v>0</v>
      </c>
      <c r="BK199" s="12">
        <f>'[1]JAN-REAJUSTE'!BK199</f>
        <v>0</v>
      </c>
      <c r="BL199" s="12">
        <f>'[1]JAN-REAJUSTE'!BL199</f>
        <v>0</v>
      </c>
      <c r="BM199" s="12">
        <f>'[1]JAN-REAJUSTE'!BM199</f>
        <v>0</v>
      </c>
      <c r="BN199" s="12">
        <f>'[1]JAN-REAJUSTE'!BN199</f>
        <v>0</v>
      </c>
      <c r="BO199" s="12">
        <f>'[1]JAN-REAJUSTE'!BO199</f>
        <v>0</v>
      </c>
      <c r="BP199" s="12">
        <f>'[1]JAN-REAJUSTE'!BP199</f>
        <v>0</v>
      </c>
      <c r="BQ199" s="12">
        <v>0</v>
      </c>
      <c r="BR199" s="12">
        <f t="shared" si="96"/>
        <v>7824.0908081607413</v>
      </c>
      <c r="BS199" s="12">
        <f t="shared" ref="BS199:BS262" si="99">SUM(AX199:BH199)+AI199+AG199+AE199+Y199+AO199+AK199+AC199+AA199+AM199</f>
        <v>7824.0908081607413</v>
      </c>
      <c r="BT199" s="12">
        <f t="shared" si="81"/>
        <v>7824.0908081607413</v>
      </c>
      <c r="BU199" s="12">
        <f t="shared" si="82"/>
        <v>7031.7808081607418</v>
      </c>
      <c r="BV199" s="13">
        <f t="shared" si="85"/>
        <v>984.44931314250391</v>
      </c>
      <c r="BW199" s="13">
        <f t="shared" si="86"/>
        <v>1968.8986262850078</v>
      </c>
      <c r="BX199" s="13">
        <f t="shared" si="97"/>
        <v>6839.641495018237</v>
      </c>
      <c r="BY199" s="14">
        <f t="shared" si="98"/>
        <v>1011.5414111300153</v>
      </c>
    </row>
    <row r="200" spans="1:77" x14ac:dyDescent="0.25">
      <c r="A200" s="9" t="s">
        <v>79</v>
      </c>
      <c r="B200" s="10">
        <v>5388201</v>
      </c>
      <c r="C200" s="10" t="s">
        <v>325</v>
      </c>
      <c r="D200" s="10" t="s">
        <v>81</v>
      </c>
      <c r="E200" s="10" t="s">
        <v>116</v>
      </c>
      <c r="F200" s="10" t="s">
        <v>83</v>
      </c>
      <c r="G200" s="10" t="s">
        <v>117</v>
      </c>
      <c r="H200" s="10" t="s">
        <v>85</v>
      </c>
      <c r="I200" s="10" t="s">
        <v>79</v>
      </c>
      <c r="J200" s="10" t="s">
        <v>87</v>
      </c>
      <c r="K200" s="10" t="s">
        <v>121</v>
      </c>
      <c r="L200" s="10">
        <v>12</v>
      </c>
      <c r="M200" s="10">
        <v>240</v>
      </c>
      <c r="N200" s="10">
        <v>136416</v>
      </c>
      <c r="O200" s="11">
        <v>37431</v>
      </c>
      <c r="P200" s="11">
        <v>26965</v>
      </c>
      <c r="Q200" s="10">
        <v>49116444353</v>
      </c>
      <c r="R200" s="10" t="s">
        <v>89</v>
      </c>
      <c r="S200" s="10">
        <v>22</v>
      </c>
      <c r="T200" s="10" t="s">
        <v>90</v>
      </c>
      <c r="U200" s="10" t="s">
        <v>91</v>
      </c>
      <c r="V200" s="10" t="s">
        <v>92</v>
      </c>
      <c r="W200" s="12">
        <f t="shared" si="78"/>
        <v>1980.780808160742</v>
      </c>
      <c r="X200" s="12">
        <v>240</v>
      </c>
      <c r="Y200" s="12">
        <f>[1]REGRAS!$C$29</f>
        <v>1980.780808160742</v>
      </c>
      <c r="Z200" s="12">
        <v>15</v>
      </c>
      <c r="AA200" s="12">
        <f t="shared" si="87"/>
        <v>297.12</v>
      </c>
      <c r="AB200" s="12">
        <v>20</v>
      </c>
      <c r="AC200" s="12">
        <f t="shared" si="79"/>
        <v>396.16</v>
      </c>
      <c r="AD200" s="12"/>
      <c r="AE200" s="12">
        <f t="shared" si="88"/>
        <v>0</v>
      </c>
      <c r="AF200" s="12"/>
      <c r="AG200" s="12">
        <f t="shared" si="89"/>
        <v>0</v>
      </c>
      <c r="AH200" s="12">
        <f>[1]REGRAS!$F$2*100</f>
        <v>100</v>
      </c>
      <c r="AI200" s="12">
        <f t="shared" si="90"/>
        <v>1980.78</v>
      </c>
      <c r="AJ200" s="12">
        <v>70</v>
      </c>
      <c r="AK200" s="12">
        <f t="shared" si="91"/>
        <v>1386.55</v>
      </c>
      <c r="AL200" s="12">
        <f>[1]REGRAS!$F$1*100</f>
        <v>40</v>
      </c>
      <c r="AM200" s="12">
        <f t="shared" si="92"/>
        <v>792.31</v>
      </c>
      <c r="AN200" s="12">
        <f>[1]REGRAS!$F$4*100</f>
        <v>100</v>
      </c>
      <c r="AO200" s="12">
        <f t="shared" si="93"/>
        <v>1980.78</v>
      </c>
      <c r="AP200" s="12">
        <v>30</v>
      </c>
      <c r="AQ200" s="12">
        <f t="shared" si="94"/>
        <v>220.36</v>
      </c>
      <c r="AR200" s="12">
        <v>0</v>
      </c>
      <c r="AS200" s="12">
        <f t="shared" si="95"/>
        <v>0</v>
      </c>
      <c r="AT200" s="12">
        <v>0</v>
      </c>
      <c r="AU200" s="12">
        <f t="shared" si="80"/>
        <v>0</v>
      </c>
      <c r="AV200" s="12">
        <v>0</v>
      </c>
      <c r="AW200" s="12">
        <f>IF([1]REGRAS!$P$2="SIM",ROUND(BS200/M200*1.25*AV200,2),0)</f>
        <v>0</v>
      </c>
      <c r="AX200" s="12">
        <f>IF([1]REGRAS!$P$1="SIM",'[1]JAN-REAJUSTE'!AX200,0)</f>
        <v>0</v>
      </c>
      <c r="AY200" s="12">
        <f>IF([1]REGRAS!$R$2="SIM",'[1]JAN-REAJUSTE'!AY200,0)</f>
        <v>0</v>
      </c>
      <c r="AZ200" s="12">
        <f>'[1]JAN-REAJUSTE'!AZ200</f>
        <v>0</v>
      </c>
      <c r="BA200" s="12">
        <f>'[1]JAN-REAJUSTE'!BA200</f>
        <v>0</v>
      </c>
      <c r="BB200" s="12">
        <f>'[1]JAN-REAJUSTE'!BB200</f>
        <v>0</v>
      </c>
      <c r="BC200" s="12">
        <f>'[1]JAN-REAJUSTE'!BC200</f>
        <v>0</v>
      </c>
      <c r="BD200" s="12">
        <f>'[1]JAN-REAJUSTE'!BD200</f>
        <v>0</v>
      </c>
      <c r="BE200" s="12">
        <f>'[1]JAN-REAJUSTE'!BE200</f>
        <v>0</v>
      </c>
      <c r="BF200" s="12">
        <f>'[1]JAN-REAJUSTE'!BF200</f>
        <v>0</v>
      </c>
      <c r="BG200" s="12">
        <f>'[1]JAN-REAJUSTE'!BG200</f>
        <v>0</v>
      </c>
      <c r="BH200" s="12">
        <f>'[1]JAN-REAJUSTE'!BH200</f>
        <v>0</v>
      </c>
      <c r="BI200" s="12">
        <f>IF([1]REGRAS!$R$1="SIM",'[1]JAN-REAJUSTE'!BI200,0)</f>
        <v>0</v>
      </c>
      <c r="BJ200" s="12">
        <f>'[1]JAN-REAJUSTE'!BJ200</f>
        <v>0</v>
      </c>
      <c r="BK200" s="12">
        <f>'[1]JAN-REAJUSTE'!BK200</f>
        <v>0</v>
      </c>
      <c r="BL200" s="12">
        <f>'[1]JAN-REAJUSTE'!BL200</f>
        <v>0</v>
      </c>
      <c r="BM200" s="12">
        <f>'[1]JAN-REAJUSTE'!BM200</f>
        <v>0</v>
      </c>
      <c r="BN200" s="12">
        <f>'[1]JAN-REAJUSTE'!BN200</f>
        <v>0</v>
      </c>
      <c r="BO200" s="12">
        <f>'[1]JAN-REAJUSTE'!BO200</f>
        <v>0</v>
      </c>
      <c r="BP200" s="12">
        <f>'[1]JAN-REAJUSTE'!BP200</f>
        <v>0</v>
      </c>
      <c r="BQ200" s="12">
        <v>0</v>
      </c>
      <c r="BR200" s="12">
        <f t="shared" si="96"/>
        <v>9034.8408081607413</v>
      </c>
      <c r="BS200" s="12">
        <f t="shared" si="99"/>
        <v>8814.4808081607425</v>
      </c>
      <c r="BT200" s="12">
        <f t="shared" si="81"/>
        <v>8814.4808081607425</v>
      </c>
      <c r="BU200" s="12">
        <f t="shared" si="82"/>
        <v>8022.1708081607421</v>
      </c>
      <c r="BV200" s="13">
        <f t="shared" si="85"/>
        <v>1123.1039131425041</v>
      </c>
      <c r="BW200" s="13">
        <f t="shared" si="86"/>
        <v>2246.2078262850082</v>
      </c>
      <c r="BX200" s="13">
        <f t="shared" si="97"/>
        <v>7911.7368950182372</v>
      </c>
      <c r="BY200" s="14">
        <f t="shared" si="98"/>
        <v>1306.3676461300151</v>
      </c>
    </row>
    <row r="201" spans="1:77" x14ac:dyDescent="0.25">
      <c r="A201" s="9" t="s">
        <v>79</v>
      </c>
      <c r="B201" s="10">
        <v>5388301</v>
      </c>
      <c r="C201" s="10" t="s">
        <v>326</v>
      </c>
      <c r="D201" s="10" t="s">
        <v>81</v>
      </c>
      <c r="E201" s="10" t="s">
        <v>116</v>
      </c>
      <c r="F201" s="10" t="s">
        <v>83</v>
      </c>
      <c r="G201" s="10" t="s">
        <v>117</v>
      </c>
      <c r="H201" s="10" t="s">
        <v>85</v>
      </c>
      <c r="I201" s="10" t="s">
        <v>79</v>
      </c>
      <c r="J201" s="10" t="s">
        <v>87</v>
      </c>
      <c r="K201" s="10" t="s">
        <v>121</v>
      </c>
      <c r="L201" s="10">
        <v>12</v>
      </c>
      <c r="M201" s="10">
        <v>240</v>
      </c>
      <c r="N201" s="10">
        <v>136416</v>
      </c>
      <c r="O201" s="11">
        <v>37431</v>
      </c>
      <c r="P201" s="11">
        <v>28380</v>
      </c>
      <c r="Q201" s="10">
        <v>75462559372</v>
      </c>
      <c r="R201" s="10" t="s">
        <v>89</v>
      </c>
      <c r="S201" s="10">
        <v>22</v>
      </c>
      <c r="T201" s="10" t="s">
        <v>97</v>
      </c>
      <c r="U201" s="10" t="s">
        <v>91</v>
      </c>
      <c r="V201" s="10" t="s">
        <v>92</v>
      </c>
      <c r="W201" s="12">
        <f t="shared" si="78"/>
        <v>1980.780808160742</v>
      </c>
      <c r="X201" s="12">
        <v>240</v>
      </c>
      <c r="Y201" s="12">
        <f>[1]REGRAS!$C$29</f>
        <v>1980.780808160742</v>
      </c>
      <c r="Z201" s="12">
        <v>15</v>
      </c>
      <c r="AA201" s="12">
        <f t="shared" si="87"/>
        <v>297.12</v>
      </c>
      <c r="AB201" s="12">
        <v>20</v>
      </c>
      <c r="AC201" s="12">
        <f t="shared" si="79"/>
        <v>396.16</v>
      </c>
      <c r="AD201" s="12"/>
      <c r="AE201" s="12">
        <f t="shared" si="88"/>
        <v>0</v>
      </c>
      <c r="AF201" s="12"/>
      <c r="AG201" s="12">
        <f t="shared" si="89"/>
        <v>0</v>
      </c>
      <c r="AH201" s="12">
        <f>[1]REGRAS!$F$2*100</f>
        <v>100</v>
      </c>
      <c r="AI201" s="12">
        <f t="shared" si="90"/>
        <v>1980.78</v>
      </c>
      <c r="AJ201" s="12">
        <v>25</v>
      </c>
      <c r="AK201" s="12">
        <f t="shared" si="91"/>
        <v>495.2</v>
      </c>
      <c r="AL201" s="12">
        <f>[1]REGRAS!$F$1*100</f>
        <v>40</v>
      </c>
      <c r="AM201" s="12">
        <f t="shared" si="92"/>
        <v>792.31</v>
      </c>
      <c r="AN201" s="12">
        <f>[1]REGRAS!$F$4*100</f>
        <v>100</v>
      </c>
      <c r="AO201" s="12">
        <f t="shared" si="93"/>
        <v>1980.78</v>
      </c>
      <c r="AP201" s="12">
        <v>21</v>
      </c>
      <c r="AQ201" s="12">
        <f t="shared" si="94"/>
        <v>138.65</v>
      </c>
      <c r="AR201" s="12">
        <v>0</v>
      </c>
      <c r="AS201" s="12">
        <f t="shared" si="95"/>
        <v>0</v>
      </c>
      <c r="AT201" s="12">
        <v>0</v>
      </c>
      <c r="AU201" s="12">
        <f t="shared" si="80"/>
        <v>0</v>
      </c>
      <c r="AV201" s="12">
        <v>0</v>
      </c>
      <c r="AW201" s="12">
        <f>IF([1]REGRAS!$P$2="SIM",ROUND(BS201/M201*1.25*AV201,2),0)</f>
        <v>0</v>
      </c>
      <c r="AX201" s="12">
        <f>IF([1]REGRAS!$P$1="SIM",'[1]JAN-REAJUSTE'!AX201,0)</f>
        <v>0</v>
      </c>
      <c r="AY201" s="12">
        <f>IF([1]REGRAS!$R$2="SIM",'[1]JAN-REAJUSTE'!AY201,0)</f>
        <v>0</v>
      </c>
      <c r="AZ201" s="12">
        <f>'[1]JAN-REAJUSTE'!AZ201</f>
        <v>0</v>
      </c>
      <c r="BA201" s="12">
        <f>'[1]JAN-REAJUSTE'!BA201</f>
        <v>0</v>
      </c>
      <c r="BB201" s="12">
        <f>'[1]JAN-REAJUSTE'!BB201</f>
        <v>0</v>
      </c>
      <c r="BC201" s="12">
        <f>'[1]JAN-REAJUSTE'!BC201</f>
        <v>0</v>
      </c>
      <c r="BD201" s="12">
        <f>'[1]JAN-REAJUSTE'!BD201</f>
        <v>0</v>
      </c>
      <c r="BE201" s="12">
        <f>'[1]JAN-REAJUSTE'!BE201</f>
        <v>0</v>
      </c>
      <c r="BF201" s="12">
        <f>'[1]JAN-REAJUSTE'!BF201</f>
        <v>0</v>
      </c>
      <c r="BG201" s="12">
        <f>'[1]JAN-REAJUSTE'!BG201</f>
        <v>0</v>
      </c>
      <c r="BH201" s="12">
        <f>'[1]JAN-REAJUSTE'!BH201</f>
        <v>0</v>
      </c>
      <c r="BI201" s="12">
        <f>IF([1]REGRAS!$R$1="SIM",'[1]JAN-REAJUSTE'!BI201,0)</f>
        <v>0</v>
      </c>
      <c r="BJ201" s="12">
        <f>'[1]JAN-REAJUSTE'!BJ201</f>
        <v>0</v>
      </c>
      <c r="BK201" s="12">
        <f>'[1]JAN-REAJUSTE'!BK201</f>
        <v>0</v>
      </c>
      <c r="BL201" s="12">
        <f>'[1]JAN-REAJUSTE'!BL201</f>
        <v>0</v>
      </c>
      <c r="BM201" s="12">
        <f>'[1]JAN-REAJUSTE'!BM201</f>
        <v>0</v>
      </c>
      <c r="BN201" s="12">
        <f>'[1]JAN-REAJUSTE'!BN201</f>
        <v>0</v>
      </c>
      <c r="BO201" s="12">
        <f>'[1]JAN-REAJUSTE'!BO201</f>
        <v>0</v>
      </c>
      <c r="BP201" s="12">
        <f>'[1]JAN-REAJUSTE'!BP201</f>
        <v>0</v>
      </c>
      <c r="BQ201" s="12">
        <v>0</v>
      </c>
      <c r="BR201" s="12">
        <f t="shared" si="96"/>
        <v>8061.7808081607418</v>
      </c>
      <c r="BS201" s="12">
        <f t="shared" si="99"/>
        <v>7923.1308081607422</v>
      </c>
      <c r="BT201" s="12">
        <f t="shared" si="81"/>
        <v>7923.1308081607422</v>
      </c>
      <c r="BU201" s="12">
        <f t="shared" si="82"/>
        <v>7130.8208081607418</v>
      </c>
      <c r="BV201" s="13">
        <f t="shared" si="85"/>
        <v>998.314913142504</v>
      </c>
      <c r="BW201" s="13">
        <f t="shared" si="86"/>
        <v>1996.629826285008</v>
      </c>
      <c r="BX201" s="13">
        <f t="shared" si="97"/>
        <v>7063.4658950182375</v>
      </c>
      <c r="BY201" s="14">
        <f t="shared" si="98"/>
        <v>1073.0931211300153</v>
      </c>
    </row>
    <row r="202" spans="1:77" x14ac:dyDescent="0.25">
      <c r="A202" s="9" t="s">
        <v>79</v>
      </c>
      <c r="B202" s="10">
        <v>5388401</v>
      </c>
      <c r="C202" s="10" t="s">
        <v>327</v>
      </c>
      <c r="D202" s="10" t="s">
        <v>81</v>
      </c>
      <c r="E202" s="10" t="s">
        <v>120</v>
      </c>
      <c r="F202" s="10" t="s">
        <v>83</v>
      </c>
      <c r="G202" s="10" t="s">
        <v>117</v>
      </c>
      <c r="H202" s="10" t="s">
        <v>85</v>
      </c>
      <c r="I202" s="10" t="s">
        <v>79</v>
      </c>
      <c r="J202" s="10" t="s">
        <v>87</v>
      </c>
      <c r="K202" s="10" t="s">
        <v>121</v>
      </c>
      <c r="L202" s="10">
        <v>12</v>
      </c>
      <c r="M202" s="10">
        <v>180</v>
      </c>
      <c r="N202" s="10">
        <v>136416</v>
      </c>
      <c r="O202" s="11">
        <v>37431</v>
      </c>
      <c r="P202" s="11">
        <v>26799</v>
      </c>
      <c r="Q202" s="10">
        <v>46167757372</v>
      </c>
      <c r="R202" s="10" t="s">
        <v>89</v>
      </c>
      <c r="S202" s="10">
        <v>22</v>
      </c>
      <c r="T202" s="10" t="s">
        <v>90</v>
      </c>
      <c r="U202" s="10" t="s">
        <v>91</v>
      </c>
      <c r="V202" s="10" t="s">
        <v>92</v>
      </c>
      <c r="W202" s="12">
        <f t="shared" si="78"/>
        <v>1456.4564765887806</v>
      </c>
      <c r="X202" s="12">
        <v>180</v>
      </c>
      <c r="Y202" s="12">
        <f>[1]REGRAS!$C$16</f>
        <v>1456.4564765887806</v>
      </c>
      <c r="Z202" s="12">
        <v>15</v>
      </c>
      <c r="AA202" s="12">
        <f t="shared" si="87"/>
        <v>218.47</v>
      </c>
      <c r="AB202" s="12">
        <v>20</v>
      </c>
      <c r="AC202" s="12">
        <f t="shared" si="79"/>
        <v>291.29000000000002</v>
      </c>
      <c r="AD202" s="12"/>
      <c r="AE202" s="12">
        <f t="shared" si="88"/>
        <v>0</v>
      </c>
      <c r="AF202" s="12"/>
      <c r="AG202" s="12">
        <f t="shared" si="89"/>
        <v>0</v>
      </c>
      <c r="AH202" s="12">
        <f>[1]REGRAS!$F$2*100</f>
        <v>100</v>
      </c>
      <c r="AI202" s="12">
        <f t="shared" si="90"/>
        <v>1456.46</v>
      </c>
      <c r="AJ202" s="12">
        <v>30</v>
      </c>
      <c r="AK202" s="12">
        <f t="shared" si="91"/>
        <v>436.94</v>
      </c>
      <c r="AL202" s="12">
        <f>[1]REGRAS!$F$1*100</f>
        <v>40</v>
      </c>
      <c r="AM202" s="12">
        <f t="shared" si="92"/>
        <v>582.58000000000004</v>
      </c>
      <c r="AN202" s="12">
        <f>[1]REGRAS!$F$4*100</f>
        <v>100</v>
      </c>
      <c r="AO202" s="12">
        <f t="shared" si="93"/>
        <v>1456.46</v>
      </c>
      <c r="AP202" s="12">
        <v>148</v>
      </c>
      <c r="AQ202" s="12">
        <f t="shared" si="94"/>
        <v>970</v>
      </c>
      <c r="AR202" s="12">
        <v>0</v>
      </c>
      <c r="AS202" s="12">
        <f t="shared" si="95"/>
        <v>0</v>
      </c>
      <c r="AT202" s="12">
        <v>0</v>
      </c>
      <c r="AU202" s="12">
        <f t="shared" si="80"/>
        <v>0</v>
      </c>
      <c r="AV202" s="12">
        <v>0</v>
      </c>
      <c r="AW202" s="12">
        <f>IF([1]REGRAS!$P$2="SIM",ROUND(BS202/M202*1.25*AV202,2),0)</f>
        <v>0</v>
      </c>
      <c r="AX202" s="12">
        <f>IF([1]REGRAS!$P$1="SIM",'[1]JAN-REAJUSTE'!AX202,0)</f>
        <v>0</v>
      </c>
      <c r="AY202" s="12">
        <f>IF([1]REGRAS!$R$2="SIM",'[1]JAN-REAJUSTE'!AY202,0)</f>
        <v>0</v>
      </c>
      <c r="AZ202" s="12">
        <f>'[1]JAN-REAJUSTE'!AZ202</f>
        <v>0</v>
      </c>
      <c r="BA202" s="12">
        <f>'[1]JAN-REAJUSTE'!BA202</f>
        <v>0</v>
      </c>
      <c r="BB202" s="12">
        <f>'[1]JAN-REAJUSTE'!BB202</f>
        <v>0</v>
      </c>
      <c r="BC202" s="12">
        <f>'[1]JAN-REAJUSTE'!BC202</f>
        <v>0</v>
      </c>
      <c r="BD202" s="12">
        <f>'[1]JAN-REAJUSTE'!BD202</f>
        <v>0</v>
      </c>
      <c r="BE202" s="12">
        <f>'[1]JAN-REAJUSTE'!BE202</f>
        <v>0</v>
      </c>
      <c r="BF202" s="12">
        <f>'[1]JAN-REAJUSTE'!BF202</f>
        <v>0</v>
      </c>
      <c r="BG202" s="12">
        <f>'[1]JAN-REAJUSTE'!BG202</f>
        <v>0</v>
      </c>
      <c r="BH202" s="12">
        <f>'[1]JAN-REAJUSTE'!BH202</f>
        <v>0</v>
      </c>
      <c r="BI202" s="12">
        <f>IF([1]REGRAS!$R$1="SIM",'[1]JAN-REAJUSTE'!BI202,0)</f>
        <v>0</v>
      </c>
      <c r="BJ202" s="12">
        <f>'[1]JAN-REAJUSTE'!BJ202</f>
        <v>0</v>
      </c>
      <c r="BK202" s="12">
        <f>'[1]JAN-REAJUSTE'!BK202</f>
        <v>0</v>
      </c>
      <c r="BL202" s="12">
        <f>'[1]JAN-REAJUSTE'!BL202</f>
        <v>0</v>
      </c>
      <c r="BM202" s="12">
        <f>'[1]JAN-REAJUSTE'!BM202</f>
        <v>0</v>
      </c>
      <c r="BN202" s="12">
        <f>'[1]JAN-REAJUSTE'!BN202</f>
        <v>0</v>
      </c>
      <c r="BO202" s="12">
        <f>'[1]JAN-REAJUSTE'!BO202</f>
        <v>0</v>
      </c>
      <c r="BP202" s="12">
        <f>'[1]JAN-REAJUSTE'!BP202</f>
        <v>0</v>
      </c>
      <c r="BQ202" s="12">
        <v>0</v>
      </c>
      <c r="BR202" s="12">
        <f t="shared" si="96"/>
        <v>6868.6564765887806</v>
      </c>
      <c r="BS202" s="12">
        <f t="shared" si="99"/>
        <v>5898.6564765887806</v>
      </c>
      <c r="BT202" s="12">
        <f t="shared" si="81"/>
        <v>5898.6564765887806</v>
      </c>
      <c r="BU202" s="12">
        <f t="shared" si="82"/>
        <v>5316.0764765887807</v>
      </c>
      <c r="BV202" s="13">
        <f t="shared" si="85"/>
        <v>744.25070672242941</v>
      </c>
      <c r="BW202" s="13">
        <f t="shared" si="86"/>
        <v>1488.5014134448588</v>
      </c>
      <c r="BX202" s="13">
        <f t="shared" si="97"/>
        <v>6124.405769866351</v>
      </c>
      <c r="BY202" s="14">
        <f t="shared" si="98"/>
        <v>814.85158671324655</v>
      </c>
    </row>
    <row r="203" spans="1:77" x14ac:dyDescent="0.25">
      <c r="A203" s="9" t="s">
        <v>79</v>
      </c>
      <c r="B203" s="10">
        <v>5388501</v>
      </c>
      <c r="C203" s="10" t="s">
        <v>328</v>
      </c>
      <c r="D203" s="10" t="s">
        <v>81</v>
      </c>
      <c r="E203" s="10" t="s">
        <v>116</v>
      </c>
      <c r="F203" s="10" t="s">
        <v>83</v>
      </c>
      <c r="G203" s="10" t="s">
        <v>117</v>
      </c>
      <c r="H203" s="10" t="s">
        <v>85</v>
      </c>
      <c r="I203" s="10" t="s">
        <v>79</v>
      </c>
      <c r="J203" s="10" t="s">
        <v>87</v>
      </c>
      <c r="K203" s="10" t="s">
        <v>121</v>
      </c>
      <c r="L203" s="10">
        <v>10</v>
      </c>
      <c r="M203" s="10">
        <v>240</v>
      </c>
      <c r="N203" s="10">
        <v>131116</v>
      </c>
      <c r="O203" s="11">
        <v>37431</v>
      </c>
      <c r="P203" s="11">
        <v>28978</v>
      </c>
      <c r="Q203" s="10">
        <v>83845585315</v>
      </c>
      <c r="R203" s="10" t="s">
        <v>89</v>
      </c>
      <c r="S203" s="10">
        <v>22</v>
      </c>
      <c r="T203" s="10" t="s">
        <v>90</v>
      </c>
      <c r="U203" s="10" t="s">
        <v>91</v>
      </c>
      <c r="V203" s="10" t="s">
        <v>92</v>
      </c>
      <c r="W203" s="12">
        <f t="shared" si="78"/>
        <v>1903.8646752794521</v>
      </c>
      <c r="X203" s="12">
        <v>240</v>
      </c>
      <c r="Y203" s="12">
        <f>[1]REGRAS!$C$27</f>
        <v>1903.8646752794521</v>
      </c>
      <c r="Z203" s="12">
        <v>0</v>
      </c>
      <c r="AA203" s="12">
        <f t="shared" si="87"/>
        <v>0</v>
      </c>
      <c r="AB203" s="12">
        <v>17</v>
      </c>
      <c r="AC203" s="12">
        <f t="shared" si="79"/>
        <v>323.66000000000003</v>
      </c>
      <c r="AD203" s="12"/>
      <c r="AE203" s="12">
        <f t="shared" si="88"/>
        <v>0</v>
      </c>
      <c r="AF203" s="12"/>
      <c r="AG203" s="12">
        <f t="shared" si="89"/>
        <v>0</v>
      </c>
      <c r="AH203" s="12">
        <f>[1]REGRAS!$F$2*100</f>
        <v>100</v>
      </c>
      <c r="AI203" s="12">
        <f t="shared" si="90"/>
        <v>1903.86</v>
      </c>
      <c r="AJ203" s="12">
        <v>70</v>
      </c>
      <c r="AK203" s="12">
        <f t="shared" si="91"/>
        <v>1332.71</v>
      </c>
      <c r="AL203" s="12">
        <f>[1]REGRAS!$F$1*100</f>
        <v>40</v>
      </c>
      <c r="AM203" s="12">
        <f t="shared" si="92"/>
        <v>761.55</v>
      </c>
      <c r="AN203" s="12">
        <f>[1]REGRAS!$F$4*100</f>
        <v>100</v>
      </c>
      <c r="AO203" s="12">
        <f t="shared" si="93"/>
        <v>1903.86</v>
      </c>
      <c r="AP203" s="12">
        <v>16</v>
      </c>
      <c r="AQ203" s="12">
        <f t="shared" si="94"/>
        <v>108.39</v>
      </c>
      <c r="AR203" s="12">
        <v>15</v>
      </c>
      <c r="AS203" s="12">
        <f t="shared" si="95"/>
        <v>762.14</v>
      </c>
      <c r="AT203" s="12">
        <v>0</v>
      </c>
      <c r="AU203" s="12">
        <f t="shared" si="80"/>
        <v>0</v>
      </c>
      <c r="AV203" s="12">
        <v>0</v>
      </c>
      <c r="AW203" s="12">
        <f>IF([1]REGRAS!$P$2="SIM",ROUND(BS203/M203*1.25*AV203,2),0)</f>
        <v>0</v>
      </c>
      <c r="AX203" s="12">
        <f>IF([1]REGRAS!$P$1="SIM",'[1]JAN-REAJUSTE'!AX203,0)</f>
        <v>0</v>
      </c>
      <c r="AY203" s="12">
        <f>IF([1]REGRAS!$R$2="SIM",'[1]JAN-REAJUSTE'!AY203,0)</f>
        <v>0</v>
      </c>
      <c r="AZ203" s="12">
        <f>'[1]JAN-REAJUSTE'!AZ203</f>
        <v>0</v>
      </c>
      <c r="BA203" s="12">
        <f>'[1]JAN-REAJUSTE'!BA203</f>
        <v>0</v>
      </c>
      <c r="BB203" s="12">
        <f>'[1]JAN-REAJUSTE'!BB203</f>
        <v>0</v>
      </c>
      <c r="BC203" s="12">
        <f>'[1]JAN-REAJUSTE'!BC203</f>
        <v>0</v>
      </c>
      <c r="BD203" s="12">
        <f>'[1]JAN-REAJUSTE'!BD203</f>
        <v>0</v>
      </c>
      <c r="BE203" s="12">
        <f>'[1]JAN-REAJUSTE'!BE203</f>
        <v>0</v>
      </c>
      <c r="BF203" s="12">
        <f>'[1]JAN-REAJUSTE'!BF203</f>
        <v>0</v>
      </c>
      <c r="BG203" s="12">
        <f>'[1]JAN-REAJUSTE'!BG203</f>
        <v>0</v>
      </c>
      <c r="BH203" s="12">
        <f>'[1]JAN-REAJUSTE'!BH203</f>
        <v>0</v>
      </c>
      <c r="BI203" s="12">
        <f>IF([1]REGRAS!$R$1="SIM",'[1]JAN-REAJUSTE'!BI203,0)</f>
        <v>0</v>
      </c>
      <c r="BJ203" s="12">
        <f>'[1]JAN-REAJUSTE'!BJ203</f>
        <v>0</v>
      </c>
      <c r="BK203" s="12">
        <f>'[1]JAN-REAJUSTE'!BK203</f>
        <v>0</v>
      </c>
      <c r="BL203" s="12">
        <f>'[1]JAN-REAJUSTE'!BL203</f>
        <v>0</v>
      </c>
      <c r="BM203" s="12">
        <f>'[1]JAN-REAJUSTE'!BM203</f>
        <v>0</v>
      </c>
      <c r="BN203" s="12">
        <f>'[1]JAN-REAJUSTE'!BN203</f>
        <v>0</v>
      </c>
      <c r="BO203" s="12">
        <f>'[1]JAN-REAJUSTE'!BO203</f>
        <v>0</v>
      </c>
      <c r="BP203" s="12">
        <f>'[1]JAN-REAJUSTE'!BP203</f>
        <v>0</v>
      </c>
      <c r="BQ203" s="12">
        <v>0</v>
      </c>
      <c r="BR203" s="12">
        <f t="shared" si="96"/>
        <v>9000.0346752794503</v>
      </c>
      <c r="BS203" s="12">
        <f t="shared" si="99"/>
        <v>8129.5046752794515</v>
      </c>
      <c r="BT203" s="12">
        <f t="shared" si="81"/>
        <v>8129.5046752794515</v>
      </c>
      <c r="BU203" s="12">
        <f t="shared" si="82"/>
        <v>7367.9546752794513</v>
      </c>
      <c r="BV203" s="13">
        <f t="shared" si="85"/>
        <v>1031.5136545391233</v>
      </c>
      <c r="BW203" s="13">
        <f t="shared" si="86"/>
        <v>2063.0273090782466</v>
      </c>
      <c r="BX203" s="13">
        <f t="shared" si="97"/>
        <v>7968.521020740327</v>
      </c>
      <c r="BY203" s="14">
        <f t="shared" si="98"/>
        <v>1321.98328070359</v>
      </c>
    </row>
    <row r="204" spans="1:77" x14ac:dyDescent="0.25">
      <c r="A204" s="9" t="s">
        <v>79</v>
      </c>
      <c r="B204" s="10">
        <v>5388601</v>
      </c>
      <c r="C204" s="10" t="s">
        <v>329</v>
      </c>
      <c r="D204" s="10" t="s">
        <v>81</v>
      </c>
      <c r="E204" s="10" t="s">
        <v>116</v>
      </c>
      <c r="F204" s="10" t="s">
        <v>83</v>
      </c>
      <c r="G204" s="10" t="s">
        <v>117</v>
      </c>
      <c r="H204" s="10" t="s">
        <v>85</v>
      </c>
      <c r="I204" s="10" t="s">
        <v>79</v>
      </c>
      <c r="J204" s="10" t="s">
        <v>87</v>
      </c>
      <c r="K204" s="10" t="s">
        <v>121</v>
      </c>
      <c r="L204" s="10">
        <v>11</v>
      </c>
      <c r="M204" s="10">
        <v>240</v>
      </c>
      <c r="N204" s="10">
        <v>133738</v>
      </c>
      <c r="O204" s="11">
        <v>37431</v>
      </c>
      <c r="P204" s="11">
        <v>28690</v>
      </c>
      <c r="Q204" s="10">
        <v>78400031334</v>
      </c>
      <c r="R204" s="10" t="s">
        <v>89</v>
      </c>
      <c r="S204" s="10">
        <v>22</v>
      </c>
      <c r="T204" s="10" t="s">
        <v>90</v>
      </c>
      <c r="U204" s="10" t="s">
        <v>91</v>
      </c>
      <c r="V204" s="10" t="s">
        <v>92</v>
      </c>
      <c r="W204" s="12">
        <f t="shared" si="78"/>
        <v>1941.9419687850411</v>
      </c>
      <c r="X204" s="12">
        <v>240</v>
      </c>
      <c r="Y204" s="12">
        <f>[1]REGRAS!$C$28</f>
        <v>1941.9419687850411</v>
      </c>
      <c r="Z204" s="12">
        <v>15</v>
      </c>
      <c r="AA204" s="12">
        <f t="shared" si="87"/>
        <v>291.29000000000002</v>
      </c>
      <c r="AB204" s="12">
        <v>20</v>
      </c>
      <c r="AC204" s="12">
        <f t="shared" si="79"/>
        <v>388.39</v>
      </c>
      <c r="AD204" s="12"/>
      <c r="AE204" s="12">
        <f t="shared" si="88"/>
        <v>0</v>
      </c>
      <c r="AF204" s="12"/>
      <c r="AG204" s="12">
        <f t="shared" si="89"/>
        <v>0</v>
      </c>
      <c r="AH204" s="12">
        <f>[1]REGRAS!$F$2*100</f>
        <v>100</v>
      </c>
      <c r="AI204" s="12">
        <f t="shared" si="90"/>
        <v>1941.94</v>
      </c>
      <c r="AJ204" s="12">
        <v>25</v>
      </c>
      <c r="AK204" s="12">
        <f t="shared" si="91"/>
        <v>485.49</v>
      </c>
      <c r="AL204" s="12">
        <f>[1]REGRAS!$F$1*100</f>
        <v>40</v>
      </c>
      <c r="AM204" s="12">
        <f t="shared" si="92"/>
        <v>776.78</v>
      </c>
      <c r="AN204" s="12">
        <f>[1]REGRAS!$F$4*100</f>
        <v>100</v>
      </c>
      <c r="AO204" s="12">
        <f t="shared" si="93"/>
        <v>1941.94</v>
      </c>
      <c r="AP204" s="12">
        <v>148</v>
      </c>
      <c r="AQ204" s="12">
        <f t="shared" si="94"/>
        <v>958.03</v>
      </c>
      <c r="AR204" s="12">
        <v>0</v>
      </c>
      <c r="AS204" s="12">
        <f t="shared" si="95"/>
        <v>0</v>
      </c>
      <c r="AT204" s="12">
        <v>0</v>
      </c>
      <c r="AU204" s="12">
        <f t="shared" si="80"/>
        <v>0</v>
      </c>
      <c r="AV204" s="12">
        <v>0</v>
      </c>
      <c r="AW204" s="12">
        <f>IF([1]REGRAS!$P$2="SIM",ROUND(BS204/M204*1.25*AV204,2),0)</f>
        <v>0</v>
      </c>
      <c r="AX204" s="12">
        <f>IF([1]REGRAS!$P$1="SIM",'[1]JAN-REAJUSTE'!AX204,0)</f>
        <v>0</v>
      </c>
      <c r="AY204" s="12">
        <f>IF([1]REGRAS!$R$2="SIM",'[1]JAN-REAJUSTE'!AY204,0)</f>
        <v>0</v>
      </c>
      <c r="AZ204" s="12">
        <f>'[1]JAN-REAJUSTE'!AZ204</f>
        <v>0</v>
      </c>
      <c r="BA204" s="12">
        <f>'[1]JAN-REAJUSTE'!BA204</f>
        <v>0</v>
      </c>
      <c r="BB204" s="12">
        <f>'[1]JAN-REAJUSTE'!BB204</f>
        <v>0</v>
      </c>
      <c r="BC204" s="12">
        <f>'[1]JAN-REAJUSTE'!BC204</f>
        <v>0</v>
      </c>
      <c r="BD204" s="12">
        <f>'[1]JAN-REAJUSTE'!BD204</f>
        <v>0</v>
      </c>
      <c r="BE204" s="12">
        <f>'[1]JAN-REAJUSTE'!BE204</f>
        <v>0</v>
      </c>
      <c r="BF204" s="12">
        <f>'[1]JAN-REAJUSTE'!BF204</f>
        <v>0</v>
      </c>
      <c r="BG204" s="12">
        <f>'[1]JAN-REAJUSTE'!BG204</f>
        <v>0</v>
      </c>
      <c r="BH204" s="12">
        <f>'[1]JAN-REAJUSTE'!BH204</f>
        <v>0</v>
      </c>
      <c r="BI204" s="12">
        <f>IF([1]REGRAS!$R$1="SIM",'[1]JAN-REAJUSTE'!BI204,0)</f>
        <v>0</v>
      </c>
      <c r="BJ204" s="12">
        <f>'[1]JAN-REAJUSTE'!BJ204</f>
        <v>0</v>
      </c>
      <c r="BK204" s="12">
        <f>'[1]JAN-REAJUSTE'!BK204</f>
        <v>0</v>
      </c>
      <c r="BL204" s="12">
        <f>'[1]JAN-REAJUSTE'!BL204</f>
        <v>0</v>
      </c>
      <c r="BM204" s="12">
        <f>'[1]JAN-REAJUSTE'!BM204</f>
        <v>0</v>
      </c>
      <c r="BN204" s="12">
        <f>'[1]JAN-REAJUSTE'!BN204</f>
        <v>0</v>
      </c>
      <c r="BO204" s="12">
        <f>'[1]JAN-REAJUSTE'!BO204</f>
        <v>0</v>
      </c>
      <c r="BP204" s="12">
        <f>'[1]JAN-REAJUSTE'!BP204</f>
        <v>0</v>
      </c>
      <c r="BQ204" s="12">
        <v>0</v>
      </c>
      <c r="BR204" s="12">
        <f t="shared" si="96"/>
        <v>8725.801968785041</v>
      </c>
      <c r="BS204" s="12">
        <f t="shared" si="99"/>
        <v>7767.7719687850413</v>
      </c>
      <c r="BT204" s="12">
        <f t="shared" si="81"/>
        <v>7767.7719687850413</v>
      </c>
      <c r="BU204" s="12">
        <f t="shared" si="82"/>
        <v>6990.9919687850415</v>
      </c>
      <c r="BV204" s="13">
        <f t="shared" si="85"/>
        <v>978.73887562990592</v>
      </c>
      <c r="BW204" s="13">
        <f t="shared" si="86"/>
        <v>1957.4777512598118</v>
      </c>
      <c r="BX204" s="13">
        <f t="shared" si="97"/>
        <v>7747.063093155135</v>
      </c>
      <c r="BY204" s="14">
        <f t="shared" si="98"/>
        <v>1261.0823506176621</v>
      </c>
    </row>
    <row r="205" spans="1:77" x14ac:dyDescent="0.25">
      <c r="A205" s="9" t="s">
        <v>79</v>
      </c>
      <c r="B205" s="10">
        <v>5388801</v>
      </c>
      <c r="C205" s="10" t="s">
        <v>330</v>
      </c>
      <c r="D205" s="10" t="s">
        <v>81</v>
      </c>
      <c r="E205" s="10" t="s">
        <v>116</v>
      </c>
      <c r="F205" s="10" t="s">
        <v>83</v>
      </c>
      <c r="G205" s="10" t="s">
        <v>117</v>
      </c>
      <c r="H205" s="10" t="s">
        <v>85</v>
      </c>
      <c r="I205" s="10" t="s">
        <v>79</v>
      </c>
      <c r="J205" s="10" t="s">
        <v>87</v>
      </c>
      <c r="K205" s="10" t="s">
        <v>121</v>
      </c>
      <c r="L205" s="10">
        <v>12</v>
      </c>
      <c r="M205" s="10">
        <v>240</v>
      </c>
      <c r="N205" s="10">
        <v>136416</v>
      </c>
      <c r="O205" s="11">
        <v>37431</v>
      </c>
      <c r="P205" s="11">
        <v>27635</v>
      </c>
      <c r="Q205" s="10">
        <v>69662355391</v>
      </c>
      <c r="R205" s="10" t="s">
        <v>89</v>
      </c>
      <c r="S205" s="10">
        <v>22</v>
      </c>
      <c r="T205" s="10" t="s">
        <v>97</v>
      </c>
      <c r="U205" s="10" t="s">
        <v>91</v>
      </c>
      <c r="V205" s="10" t="s">
        <v>92</v>
      </c>
      <c r="W205" s="12">
        <f t="shared" si="78"/>
        <v>1980.780808160742</v>
      </c>
      <c r="X205" s="12">
        <v>240</v>
      </c>
      <c r="Y205" s="12">
        <f>[1]REGRAS!$C$29</f>
        <v>1980.780808160742</v>
      </c>
      <c r="Z205" s="12">
        <v>10</v>
      </c>
      <c r="AA205" s="12">
        <f t="shared" si="87"/>
        <v>198.08</v>
      </c>
      <c r="AB205" s="12">
        <v>20</v>
      </c>
      <c r="AC205" s="12">
        <f t="shared" si="79"/>
        <v>396.16</v>
      </c>
      <c r="AD205" s="12"/>
      <c r="AE205" s="12">
        <f t="shared" si="88"/>
        <v>0</v>
      </c>
      <c r="AF205" s="12"/>
      <c r="AG205" s="12">
        <f t="shared" si="89"/>
        <v>0</v>
      </c>
      <c r="AH205" s="12">
        <f>[1]REGRAS!$F$2*100</f>
        <v>100</v>
      </c>
      <c r="AI205" s="12">
        <f t="shared" si="90"/>
        <v>1980.78</v>
      </c>
      <c r="AJ205" s="12">
        <v>25</v>
      </c>
      <c r="AK205" s="12">
        <f t="shared" si="91"/>
        <v>495.2</v>
      </c>
      <c r="AL205" s="12">
        <f>[1]REGRAS!$F$1*100</f>
        <v>40</v>
      </c>
      <c r="AM205" s="12">
        <f t="shared" si="92"/>
        <v>792.31</v>
      </c>
      <c r="AN205" s="12">
        <f>[1]REGRAS!$F$4*100</f>
        <v>100</v>
      </c>
      <c r="AO205" s="12">
        <f t="shared" si="93"/>
        <v>1980.78</v>
      </c>
      <c r="AP205" s="12">
        <v>0</v>
      </c>
      <c r="AQ205" s="12">
        <f t="shared" si="94"/>
        <v>0</v>
      </c>
      <c r="AR205" s="12">
        <v>22</v>
      </c>
      <c r="AS205" s="12">
        <f t="shared" si="95"/>
        <v>1075.81</v>
      </c>
      <c r="AT205" s="12">
        <v>1</v>
      </c>
      <c r="AU205" s="12">
        <f t="shared" si="80"/>
        <v>58.68</v>
      </c>
      <c r="AV205" s="12">
        <v>0</v>
      </c>
      <c r="AW205" s="12">
        <f>IF([1]REGRAS!$P$2="SIM",ROUND(BS205/M205*1.25*AV205,2),0)</f>
        <v>0</v>
      </c>
      <c r="AX205" s="12">
        <f>IF([1]REGRAS!$P$1="SIM",'[1]JAN-REAJUSTE'!AX205,0)</f>
        <v>0</v>
      </c>
      <c r="AY205" s="12">
        <f>IF([1]REGRAS!$R$2="SIM",'[1]JAN-REAJUSTE'!AY205,0)</f>
        <v>0</v>
      </c>
      <c r="AZ205" s="12">
        <f>'[1]JAN-REAJUSTE'!AZ205</f>
        <v>0</v>
      </c>
      <c r="BA205" s="12">
        <f>'[1]JAN-REAJUSTE'!BA205</f>
        <v>0</v>
      </c>
      <c r="BB205" s="12">
        <f>'[1]JAN-REAJUSTE'!BB205</f>
        <v>0</v>
      </c>
      <c r="BC205" s="12">
        <f>'[1]JAN-REAJUSTE'!BC205</f>
        <v>0</v>
      </c>
      <c r="BD205" s="12">
        <f>'[1]JAN-REAJUSTE'!BD205</f>
        <v>0</v>
      </c>
      <c r="BE205" s="12">
        <f>'[1]JAN-REAJUSTE'!BE205</f>
        <v>0</v>
      </c>
      <c r="BF205" s="12">
        <f>'[1]JAN-REAJUSTE'!BF205</f>
        <v>0</v>
      </c>
      <c r="BG205" s="12">
        <f>'[1]JAN-REAJUSTE'!BG205</f>
        <v>0</v>
      </c>
      <c r="BH205" s="12">
        <f>'[1]JAN-REAJUSTE'!BH205</f>
        <v>0</v>
      </c>
      <c r="BI205" s="12">
        <f>IF([1]REGRAS!$R$1="SIM",'[1]JAN-REAJUSTE'!BI205,0)</f>
        <v>0</v>
      </c>
      <c r="BJ205" s="12">
        <f>'[1]JAN-REAJUSTE'!BJ205</f>
        <v>0</v>
      </c>
      <c r="BK205" s="12">
        <f>'[1]JAN-REAJUSTE'!BK205</f>
        <v>0</v>
      </c>
      <c r="BL205" s="12">
        <f>'[1]JAN-REAJUSTE'!BL205</f>
        <v>0</v>
      </c>
      <c r="BM205" s="12">
        <f>'[1]JAN-REAJUSTE'!BM205</f>
        <v>0</v>
      </c>
      <c r="BN205" s="12">
        <f>'[1]JAN-REAJUSTE'!BN205</f>
        <v>0</v>
      </c>
      <c r="BO205" s="12">
        <f>'[1]JAN-REAJUSTE'!BO205</f>
        <v>0</v>
      </c>
      <c r="BP205" s="12">
        <f>'[1]JAN-REAJUSTE'!BP205</f>
        <v>0</v>
      </c>
      <c r="BQ205" s="12">
        <v>0</v>
      </c>
      <c r="BR205" s="12">
        <f t="shared" si="96"/>
        <v>8958.5808081607411</v>
      </c>
      <c r="BS205" s="12">
        <f t="shared" si="99"/>
        <v>7824.0908081607413</v>
      </c>
      <c r="BT205" s="12">
        <f t="shared" si="81"/>
        <v>7824.0908081607413</v>
      </c>
      <c r="BU205" s="12">
        <f t="shared" si="82"/>
        <v>7031.7808081607418</v>
      </c>
      <c r="BV205" s="13">
        <f t="shared" si="85"/>
        <v>984.44931314250391</v>
      </c>
      <c r="BW205" s="13">
        <f t="shared" si="86"/>
        <v>1968.8986262850078</v>
      </c>
      <c r="BX205" s="13">
        <f t="shared" si="97"/>
        <v>7974.1314950182368</v>
      </c>
      <c r="BY205" s="14">
        <f t="shared" si="98"/>
        <v>1323.5261611300152</v>
      </c>
    </row>
    <row r="206" spans="1:77" x14ac:dyDescent="0.25">
      <c r="A206" s="9" t="s">
        <v>79</v>
      </c>
      <c r="B206" s="10">
        <v>5388901</v>
      </c>
      <c r="C206" s="10" t="s">
        <v>331</v>
      </c>
      <c r="D206" s="10" t="s">
        <v>81</v>
      </c>
      <c r="E206" s="10" t="s">
        <v>116</v>
      </c>
      <c r="F206" s="10" t="s">
        <v>83</v>
      </c>
      <c r="G206" s="10" t="s">
        <v>117</v>
      </c>
      <c r="H206" s="10" t="s">
        <v>85</v>
      </c>
      <c r="I206" s="10" t="s">
        <v>79</v>
      </c>
      <c r="J206" s="10" t="s">
        <v>87</v>
      </c>
      <c r="K206" s="10" t="s">
        <v>118</v>
      </c>
      <c r="L206" s="10">
        <v>11</v>
      </c>
      <c r="M206" s="10">
        <v>240</v>
      </c>
      <c r="N206" s="10">
        <v>133738</v>
      </c>
      <c r="O206" s="11">
        <v>37431</v>
      </c>
      <c r="P206" s="11">
        <v>25581</v>
      </c>
      <c r="Q206" s="10">
        <v>48075892372</v>
      </c>
      <c r="R206" s="10" t="s">
        <v>89</v>
      </c>
      <c r="S206" s="10">
        <v>22</v>
      </c>
      <c r="T206" s="10" t="s">
        <v>90</v>
      </c>
      <c r="U206" s="10" t="s">
        <v>91</v>
      </c>
      <c r="V206" s="10" t="s">
        <v>92</v>
      </c>
      <c r="W206" s="12">
        <f t="shared" si="78"/>
        <v>1941.9419687850411</v>
      </c>
      <c r="X206" s="12">
        <v>240</v>
      </c>
      <c r="Y206" s="12">
        <f>[1]REGRAS!$C$28</f>
        <v>1941.9419687850411</v>
      </c>
      <c r="Z206" s="12">
        <v>0</v>
      </c>
      <c r="AA206" s="12">
        <f t="shared" si="87"/>
        <v>0</v>
      </c>
      <c r="AB206" s="12">
        <v>20</v>
      </c>
      <c r="AC206" s="12">
        <f t="shared" si="79"/>
        <v>388.39</v>
      </c>
      <c r="AD206" s="12"/>
      <c r="AE206" s="12">
        <f t="shared" si="88"/>
        <v>0</v>
      </c>
      <c r="AF206" s="12"/>
      <c r="AG206" s="12">
        <f t="shared" si="89"/>
        <v>0</v>
      </c>
      <c r="AH206" s="12">
        <f>[1]REGRAS!$F$2*100</f>
        <v>100</v>
      </c>
      <c r="AI206" s="12">
        <f t="shared" si="90"/>
        <v>1941.94</v>
      </c>
      <c r="AJ206" s="12">
        <v>60</v>
      </c>
      <c r="AK206" s="12">
        <f t="shared" si="91"/>
        <v>1165.17</v>
      </c>
      <c r="AL206" s="12">
        <f>[1]REGRAS!$F$1*100</f>
        <v>40</v>
      </c>
      <c r="AM206" s="12">
        <f t="shared" si="92"/>
        <v>776.78</v>
      </c>
      <c r="AN206" s="12">
        <f>[1]REGRAS!$F$4*100</f>
        <v>100</v>
      </c>
      <c r="AO206" s="12">
        <f t="shared" si="93"/>
        <v>1941.94</v>
      </c>
      <c r="AP206" s="12">
        <v>30</v>
      </c>
      <c r="AQ206" s="12">
        <f t="shared" si="94"/>
        <v>203.9</v>
      </c>
      <c r="AR206" s="12">
        <v>0</v>
      </c>
      <c r="AS206" s="12">
        <f t="shared" si="95"/>
        <v>0</v>
      </c>
      <c r="AT206" s="12">
        <v>20</v>
      </c>
      <c r="AU206" s="12">
        <f t="shared" si="80"/>
        <v>1223.42</v>
      </c>
      <c r="AV206" s="12">
        <v>0</v>
      </c>
      <c r="AW206" s="12">
        <f>IF([1]REGRAS!$P$2="SIM",ROUND(BS206/M206*1.25*AV206,2),0)</f>
        <v>0</v>
      </c>
      <c r="AX206" s="12">
        <f>IF([1]REGRAS!$P$1="SIM",'[1]JAN-REAJUSTE'!AX206,0)</f>
        <v>0</v>
      </c>
      <c r="AY206" s="12">
        <f>IF([1]REGRAS!$R$2="SIM",'[1]JAN-REAJUSTE'!AY206,0)</f>
        <v>0</v>
      </c>
      <c r="AZ206" s="12">
        <f>'[1]JAN-REAJUSTE'!AZ206</f>
        <v>0</v>
      </c>
      <c r="BA206" s="12">
        <f>'[1]JAN-REAJUSTE'!BA206</f>
        <v>0</v>
      </c>
      <c r="BB206" s="12">
        <f>'[1]JAN-REAJUSTE'!BB206</f>
        <v>0</v>
      </c>
      <c r="BC206" s="12">
        <f>'[1]JAN-REAJUSTE'!BC206</f>
        <v>0</v>
      </c>
      <c r="BD206" s="12">
        <f>'[1]JAN-REAJUSTE'!BD206</f>
        <v>0</v>
      </c>
      <c r="BE206" s="12">
        <f>'[1]JAN-REAJUSTE'!BE206</f>
        <v>0</v>
      </c>
      <c r="BF206" s="12">
        <f>'[1]JAN-REAJUSTE'!BF206</f>
        <v>0</v>
      </c>
      <c r="BG206" s="12">
        <f>'[1]JAN-REAJUSTE'!BG206</f>
        <v>0</v>
      </c>
      <c r="BH206" s="12">
        <f>'[1]JAN-REAJUSTE'!BH206</f>
        <v>0</v>
      </c>
      <c r="BI206" s="12">
        <f>IF([1]REGRAS!$R$1="SIM",'[1]JAN-REAJUSTE'!BI206,0)</f>
        <v>0</v>
      </c>
      <c r="BJ206" s="12">
        <f>'[1]JAN-REAJUSTE'!BJ206</f>
        <v>0</v>
      </c>
      <c r="BK206" s="12">
        <f>'[1]JAN-REAJUSTE'!BK206</f>
        <v>0</v>
      </c>
      <c r="BL206" s="12">
        <f>'[1]JAN-REAJUSTE'!BL206</f>
        <v>0</v>
      </c>
      <c r="BM206" s="12">
        <f>'[1]JAN-REAJUSTE'!BM206</f>
        <v>0</v>
      </c>
      <c r="BN206" s="12">
        <f>'[1]JAN-REAJUSTE'!BN206</f>
        <v>0</v>
      </c>
      <c r="BO206" s="12">
        <f>'[1]JAN-REAJUSTE'!BO206</f>
        <v>0</v>
      </c>
      <c r="BP206" s="12">
        <f>'[1]JAN-REAJUSTE'!BP206</f>
        <v>0</v>
      </c>
      <c r="BQ206" s="12">
        <v>0</v>
      </c>
      <c r="BR206" s="12">
        <f t="shared" si="96"/>
        <v>9583.4819687850431</v>
      </c>
      <c r="BS206" s="12">
        <f t="shared" si="99"/>
        <v>8156.1619687850416</v>
      </c>
      <c r="BT206" s="12">
        <f t="shared" si="81"/>
        <v>8156.1619687850416</v>
      </c>
      <c r="BU206" s="12">
        <f t="shared" si="82"/>
        <v>7379.3819687850419</v>
      </c>
      <c r="BV206" s="13">
        <f t="shared" si="85"/>
        <v>1033.1134756299059</v>
      </c>
      <c r="BW206" s="13">
        <f t="shared" si="86"/>
        <v>2066.2269512598118</v>
      </c>
      <c r="BX206" s="13">
        <f t="shared" si="97"/>
        <v>8550.3684931551379</v>
      </c>
      <c r="BY206" s="14">
        <f t="shared" si="98"/>
        <v>1481.991335617663</v>
      </c>
    </row>
    <row r="207" spans="1:77" x14ac:dyDescent="0.25">
      <c r="A207" s="9" t="s">
        <v>79</v>
      </c>
      <c r="B207" s="10">
        <v>5389001</v>
      </c>
      <c r="C207" s="10" t="s">
        <v>332</v>
      </c>
      <c r="D207" s="10" t="s">
        <v>81</v>
      </c>
      <c r="E207" s="10" t="s">
        <v>116</v>
      </c>
      <c r="F207" s="10" t="s">
        <v>83</v>
      </c>
      <c r="G207" s="10" t="s">
        <v>117</v>
      </c>
      <c r="H207" s="10" t="s">
        <v>85</v>
      </c>
      <c r="I207" s="10" t="s">
        <v>79</v>
      </c>
      <c r="J207" s="10" t="s">
        <v>87</v>
      </c>
      <c r="K207" s="10" t="s">
        <v>121</v>
      </c>
      <c r="L207" s="10">
        <v>12</v>
      </c>
      <c r="M207" s="10">
        <v>240</v>
      </c>
      <c r="N207" s="10">
        <v>136416</v>
      </c>
      <c r="O207" s="11">
        <v>37431</v>
      </c>
      <c r="P207" s="11">
        <v>28031</v>
      </c>
      <c r="Q207" s="10">
        <v>74769197349</v>
      </c>
      <c r="R207" s="10" t="s">
        <v>89</v>
      </c>
      <c r="S207" s="10">
        <v>22</v>
      </c>
      <c r="T207" s="10" t="s">
        <v>90</v>
      </c>
      <c r="U207" s="10" t="s">
        <v>91</v>
      </c>
      <c r="V207" s="10" t="s">
        <v>92</v>
      </c>
      <c r="W207" s="12">
        <f t="shared" si="78"/>
        <v>1980.780808160742</v>
      </c>
      <c r="X207" s="12">
        <v>240</v>
      </c>
      <c r="Y207" s="12">
        <f>[1]REGRAS!$C$29</f>
        <v>1980.780808160742</v>
      </c>
      <c r="Z207" s="12">
        <v>15</v>
      </c>
      <c r="AA207" s="12">
        <f t="shared" si="87"/>
        <v>297.12</v>
      </c>
      <c r="AB207" s="12">
        <v>20</v>
      </c>
      <c r="AC207" s="12">
        <f t="shared" si="79"/>
        <v>396.16</v>
      </c>
      <c r="AD207" s="12"/>
      <c r="AE207" s="12">
        <f t="shared" si="88"/>
        <v>0</v>
      </c>
      <c r="AF207" s="12"/>
      <c r="AG207" s="12">
        <f t="shared" si="89"/>
        <v>0</v>
      </c>
      <c r="AH207" s="12">
        <f>[1]REGRAS!$F$2*100</f>
        <v>100</v>
      </c>
      <c r="AI207" s="12">
        <f t="shared" si="90"/>
        <v>1980.78</v>
      </c>
      <c r="AJ207" s="12">
        <v>25</v>
      </c>
      <c r="AK207" s="12">
        <f t="shared" si="91"/>
        <v>495.2</v>
      </c>
      <c r="AL207" s="12">
        <f>[1]REGRAS!$F$1*100</f>
        <v>40</v>
      </c>
      <c r="AM207" s="12">
        <f t="shared" si="92"/>
        <v>792.31</v>
      </c>
      <c r="AN207" s="12">
        <f>[1]REGRAS!$F$4*100</f>
        <v>100</v>
      </c>
      <c r="AO207" s="12">
        <f t="shared" si="93"/>
        <v>1980.78</v>
      </c>
      <c r="AP207" s="12">
        <v>48</v>
      </c>
      <c r="AQ207" s="12">
        <f t="shared" si="94"/>
        <v>316.93</v>
      </c>
      <c r="AR207" s="12">
        <v>40</v>
      </c>
      <c r="AS207" s="12">
        <f t="shared" si="95"/>
        <v>1980.78</v>
      </c>
      <c r="AT207" s="12">
        <v>2</v>
      </c>
      <c r="AU207" s="12">
        <f t="shared" si="80"/>
        <v>118.85</v>
      </c>
      <c r="AV207" s="12">
        <v>0</v>
      </c>
      <c r="AW207" s="12">
        <f>IF([1]REGRAS!$P$2="SIM",ROUND(BS207/M207*1.25*AV207,2),0)</f>
        <v>0</v>
      </c>
      <c r="AX207" s="12">
        <f>IF([1]REGRAS!$P$1="SIM",'[1]JAN-REAJUSTE'!AX207,0)</f>
        <v>0</v>
      </c>
      <c r="AY207" s="12">
        <f>IF([1]REGRAS!$R$2="SIM",'[1]JAN-REAJUSTE'!AY207,0)</f>
        <v>0</v>
      </c>
      <c r="AZ207" s="12">
        <f>'[1]JAN-REAJUSTE'!AZ207</f>
        <v>0</v>
      </c>
      <c r="BA207" s="12">
        <f>'[1]JAN-REAJUSTE'!BA207</f>
        <v>0</v>
      </c>
      <c r="BB207" s="12">
        <f>'[1]JAN-REAJUSTE'!BB207</f>
        <v>0</v>
      </c>
      <c r="BC207" s="12">
        <f>'[1]JAN-REAJUSTE'!BC207</f>
        <v>0</v>
      </c>
      <c r="BD207" s="12">
        <f>'[1]JAN-REAJUSTE'!BD207</f>
        <v>0</v>
      </c>
      <c r="BE207" s="12">
        <f>'[1]JAN-REAJUSTE'!BE207</f>
        <v>0</v>
      </c>
      <c r="BF207" s="12">
        <f>'[1]JAN-REAJUSTE'!BF207</f>
        <v>0</v>
      </c>
      <c r="BG207" s="12">
        <f>'[1]JAN-REAJUSTE'!BG207</f>
        <v>0</v>
      </c>
      <c r="BH207" s="12">
        <f>'[1]JAN-REAJUSTE'!BH207</f>
        <v>0</v>
      </c>
      <c r="BI207" s="12">
        <f>IF([1]REGRAS!$R$1="SIM",'[1]JAN-REAJUSTE'!BI207,0)</f>
        <v>0</v>
      </c>
      <c r="BJ207" s="12">
        <f>'[1]JAN-REAJUSTE'!BJ207</f>
        <v>0</v>
      </c>
      <c r="BK207" s="12">
        <f>'[1]JAN-REAJUSTE'!BK207</f>
        <v>0</v>
      </c>
      <c r="BL207" s="12">
        <f>'[1]JAN-REAJUSTE'!BL207</f>
        <v>0</v>
      </c>
      <c r="BM207" s="12">
        <f>'[1]JAN-REAJUSTE'!BM207</f>
        <v>0</v>
      </c>
      <c r="BN207" s="12">
        <f>'[1]JAN-REAJUSTE'!BN207</f>
        <v>0</v>
      </c>
      <c r="BO207" s="12">
        <f>'[1]JAN-REAJUSTE'!BO207</f>
        <v>0</v>
      </c>
      <c r="BP207" s="12">
        <f>'[1]JAN-REAJUSTE'!BP207</f>
        <v>0</v>
      </c>
      <c r="BQ207" s="12">
        <v>0</v>
      </c>
      <c r="BR207" s="12">
        <f t="shared" si="96"/>
        <v>10339.690808160742</v>
      </c>
      <c r="BS207" s="12">
        <f t="shared" si="99"/>
        <v>7923.1308081607422</v>
      </c>
      <c r="BT207" s="12">
        <f t="shared" si="81"/>
        <v>7923.1308081607422</v>
      </c>
      <c r="BU207" s="12">
        <f t="shared" si="82"/>
        <v>7130.8208081607418</v>
      </c>
      <c r="BV207" s="13">
        <f t="shared" si="85"/>
        <v>998.314913142504</v>
      </c>
      <c r="BW207" s="13">
        <f t="shared" si="86"/>
        <v>1996.629826285008</v>
      </c>
      <c r="BX207" s="13">
        <f t="shared" si="97"/>
        <v>9341.3758950182382</v>
      </c>
      <c r="BY207" s="14">
        <f t="shared" si="98"/>
        <v>1699.5183711300156</v>
      </c>
    </row>
    <row r="208" spans="1:77" x14ac:dyDescent="0.25">
      <c r="A208" s="9" t="s">
        <v>79</v>
      </c>
      <c r="B208" s="10">
        <v>5389101</v>
      </c>
      <c r="C208" s="10" t="s">
        <v>333</v>
      </c>
      <c r="D208" s="10" t="s">
        <v>81</v>
      </c>
      <c r="E208" s="10" t="s">
        <v>116</v>
      </c>
      <c r="F208" s="10" t="s">
        <v>83</v>
      </c>
      <c r="G208" s="10" t="s">
        <v>117</v>
      </c>
      <c r="H208" s="10" t="s">
        <v>85</v>
      </c>
      <c r="I208" s="10" t="s">
        <v>79</v>
      </c>
      <c r="J208" s="10" t="s">
        <v>87</v>
      </c>
      <c r="K208" s="10" t="s">
        <v>118</v>
      </c>
      <c r="L208" s="10">
        <v>7</v>
      </c>
      <c r="M208" s="10">
        <v>240</v>
      </c>
      <c r="N208" s="10">
        <v>123551</v>
      </c>
      <c r="O208" s="11">
        <v>37431</v>
      </c>
      <c r="P208" s="11">
        <v>29008</v>
      </c>
      <c r="Q208" s="10">
        <v>81442998334</v>
      </c>
      <c r="R208" s="10" t="s">
        <v>89</v>
      </c>
      <c r="S208" s="10">
        <v>22</v>
      </c>
      <c r="T208" s="10" t="s">
        <v>90</v>
      </c>
      <c r="U208" s="10" t="s">
        <v>91</v>
      </c>
      <c r="V208" s="10" t="s">
        <v>92</v>
      </c>
      <c r="W208" s="12">
        <f t="shared" si="78"/>
        <v>1794.0542054709838</v>
      </c>
      <c r="X208" s="12">
        <v>240</v>
      </c>
      <c r="Y208" s="12">
        <f>[1]REGRAS!$C$24</f>
        <v>1794.0542054709838</v>
      </c>
      <c r="Z208" s="12">
        <v>0</v>
      </c>
      <c r="AA208" s="12">
        <f t="shared" si="87"/>
        <v>0</v>
      </c>
      <c r="AB208" s="12">
        <v>20</v>
      </c>
      <c r="AC208" s="12">
        <f t="shared" si="79"/>
        <v>358.81</v>
      </c>
      <c r="AD208" s="12"/>
      <c r="AE208" s="12">
        <f t="shared" si="88"/>
        <v>0</v>
      </c>
      <c r="AF208" s="12"/>
      <c r="AG208" s="12">
        <f t="shared" si="89"/>
        <v>0</v>
      </c>
      <c r="AH208" s="12">
        <f>[1]REGRAS!$F$2*100</f>
        <v>100</v>
      </c>
      <c r="AI208" s="12">
        <f t="shared" si="90"/>
        <v>1794.05</v>
      </c>
      <c r="AJ208" s="12">
        <v>25</v>
      </c>
      <c r="AK208" s="12">
        <f t="shared" si="91"/>
        <v>448.51</v>
      </c>
      <c r="AL208" s="12">
        <f>[1]REGRAS!$F$1*100</f>
        <v>40</v>
      </c>
      <c r="AM208" s="12">
        <f t="shared" si="92"/>
        <v>717.62</v>
      </c>
      <c r="AN208" s="12">
        <f>[1]REGRAS!$F$4*100</f>
        <v>100</v>
      </c>
      <c r="AO208" s="12">
        <f t="shared" si="93"/>
        <v>1794.05</v>
      </c>
      <c r="AP208" s="12">
        <v>147</v>
      </c>
      <c r="AQ208" s="12">
        <f t="shared" si="94"/>
        <v>846.12</v>
      </c>
      <c r="AR208" s="12">
        <v>0</v>
      </c>
      <c r="AS208" s="12">
        <f t="shared" si="95"/>
        <v>0</v>
      </c>
      <c r="AT208" s="12">
        <v>0</v>
      </c>
      <c r="AU208" s="12">
        <f t="shared" si="80"/>
        <v>0</v>
      </c>
      <c r="AV208" s="12">
        <v>0</v>
      </c>
      <c r="AW208" s="12">
        <f>IF([1]REGRAS!$P$2="SIM",ROUND(BS208/M208*1.25*AV208,2),0)</f>
        <v>0</v>
      </c>
      <c r="AX208" s="12">
        <f>IF([1]REGRAS!$P$1="SIM",'[1]JAN-REAJUSTE'!AX208,0)</f>
        <v>0</v>
      </c>
      <c r="AY208" s="12">
        <f>IF([1]REGRAS!$R$2="SIM",'[1]JAN-REAJUSTE'!AY208,0)</f>
        <v>0</v>
      </c>
      <c r="AZ208" s="12">
        <f>'[1]JAN-REAJUSTE'!AZ208</f>
        <v>0</v>
      </c>
      <c r="BA208" s="12">
        <f>'[1]JAN-REAJUSTE'!BA208</f>
        <v>0</v>
      </c>
      <c r="BB208" s="12">
        <f>'[1]JAN-REAJUSTE'!BB208</f>
        <v>0</v>
      </c>
      <c r="BC208" s="12">
        <f>'[1]JAN-REAJUSTE'!BC208</f>
        <v>0</v>
      </c>
      <c r="BD208" s="12">
        <f>'[1]JAN-REAJUSTE'!BD208</f>
        <v>0</v>
      </c>
      <c r="BE208" s="12">
        <f>'[1]JAN-REAJUSTE'!BE208</f>
        <v>0</v>
      </c>
      <c r="BF208" s="12">
        <f>'[1]JAN-REAJUSTE'!BF208</f>
        <v>0</v>
      </c>
      <c r="BG208" s="12">
        <f>'[1]JAN-REAJUSTE'!BG208</f>
        <v>0</v>
      </c>
      <c r="BH208" s="12">
        <f>'[1]JAN-REAJUSTE'!BH208</f>
        <v>0</v>
      </c>
      <c r="BI208" s="12">
        <f>IF([1]REGRAS!$R$1="SIM",'[1]JAN-REAJUSTE'!BI208,0)</f>
        <v>22.088951999999999</v>
      </c>
      <c r="BJ208" s="12">
        <f>'[1]JAN-REAJUSTE'!BJ208</f>
        <v>0</v>
      </c>
      <c r="BK208" s="12">
        <f>'[1]JAN-REAJUSTE'!BK208</f>
        <v>0</v>
      </c>
      <c r="BL208" s="12">
        <f>'[1]JAN-REAJUSTE'!BL208</f>
        <v>0</v>
      </c>
      <c r="BM208" s="12">
        <f>'[1]JAN-REAJUSTE'!BM208</f>
        <v>0</v>
      </c>
      <c r="BN208" s="12">
        <f>'[1]JAN-REAJUSTE'!BN208</f>
        <v>0</v>
      </c>
      <c r="BO208" s="12">
        <f>'[1]JAN-REAJUSTE'!BO208</f>
        <v>0</v>
      </c>
      <c r="BP208" s="12">
        <f>'[1]JAN-REAJUSTE'!BP208</f>
        <v>0</v>
      </c>
      <c r="BQ208" s="12">
        <v>0</v>
      </c>
      <c r="BR208" s="12">
        <f t="shared" si="96"/>
        <v>7775.3031574709839</v>
      </c>
      <c r="BS208" s="12">
        <f t="shared" si="99"/>
        <v>6907.094205470984</v>
      </c>
      <c r="BT208" s="12">
        <f t="shared" si="81"/>
        <v>6907.094205470984</v>
      </c>
      <c r="BU208" s="12">
        <f t="shared" si="82"/>
        <v>6211.5631574709842</v>
      </c>
      <c r="BV208" s="13">
        <f t="shared" si="85"/>
        <v>869.61884204593787</v>
      </c>
      <c r="BW208" s="13">
        <f t="shared" si="86"/>
        <v>1739.2376840918757</v>
      </c>
      <c r="BX208" s="13">
        <f t="shared" si="97"/>
        <v>6905.6843154250464</v>
      </c>
      <c r="BY208" s="14">
        <f t="shared" si="98"/>
        <v>1029.7031867418877</v>
      </c>
    </row>
    <row r="209" spans="1:77" x14ac:dyDescent="0.25">
      <c r="A209" s="9" t="s">
        <v>79</v>
      </c>
      <c r="B209" s="10">
        <v>5389201</v>
      </c>
      <c r="C209" s="10" t="s">
        <v>334</v>
      </c>
      <c r="D209" s="10" t="s">
        <v>81</v>
      </c>
      <c r="E209" s="10" t="s">
        <v>116</v>
      </c>
      <c r="F209" s="10" t="s">
        <v>83</v>
      </c>
      <c r="G209" s="10" t="s">
        <v>117</v>
      </c>
      <c r="H209" s="10" t="s">
        <v>85</v>
      </c>
      <c r="I209" s="10" t="s">
        <v>79</v>
      </c>
      <c r="J209" s="10" t="s">
        <v>87</v>
      </c>
      <c r="K209" s="10" t="s">
        <v>121</v>
      </c>
      <c r="L209" s="10">
        <v>10</v>
      </c>
      <c r="M209" s="10">
        <v>240</v>
      </c>
      <c r="N209" s="10">
        <v>131116</v>
      </c>
      <c r="O209" s="11">
        <v>37431</v>
      </c>
      <c r="P209" s="11">
        <v>28782</v>
      </c>
      <c r="Q209" s="10">
        <v>83986359320</v>
      </c>
      <c r="R209" s="10" t="s">
        <v>89</v>
      </c>
      <c r="S209" s="10">
        <v>22</v>
      </c>
      <c r="T209" s="10" t="s">
        <v>97</v>
      </c>
      <c r="U209" s="10" t="s">
        <v>91</v>
      </c>
      <c r="V209" s="10" t="s">
        <v>92</v>
      </c>
      <c r="W209" s="12">
        <f t="shared" si="78"/>
        <v>1903.8646752794521</v>
      </c>
      <c r="X209" s="12">
        <v>240</v>
      </c>
      <c r="Y209" s="12">
        <f>[1]REGRAS!$C$27</f>
        <v>1903.8646752794521</v>
      </c>
      <c r="Z209" s="12">
        <v>15</v>
      </c>
      <c r="AA209" s="12">
        <f t="shared" si="87"/>
        <v>285.58</v>
      </c>
      <c r="AB209" s="12">
        <v>20</v>
      </c>
      <c r="AC209" s="12">
        <f t="shared" si="79"/>
        <v>380.77</v>
      </c>
      <c r="AD209" s="12"/>
      <c r="AE209" s="12">
        <f t="shared" si="88"/>
        <v>0</v>
      </c>
      <c r="AF209" s="12"/>
      <c r="AG209" s="12">
        <f t="shared" si="89"/>
        <v>0</v>
      </c>
      <c r="AH209" s="12">
        <f>[1]REGRAS!$F$2*100</f>
        <v>100</v>
      </c>
      <c r="AI209" s="12">
        <f t="shared" si="90"/>
        <v>1903.86</v>
      </c>
      <c r="AJ209" s="12">
        <v>25</v>
      </c>
      <c r="AK209" s="12">
        <f t="shared" si="91"/>
        <v>475.97</v>
      </c>
      <c r="AL209" s="12">
        <f>[1]REGRAS!$F$1*100</f>
        <v>40</v>
      </c>
      <c r="AM209" s="12">
        <f t="shared" si="92"/>
        <v>761.55</v>
      </c>
      <c r="AN209" s="12">
        <f>[1]REGRAS!$F$4*100</f>
        <v>100</v>
      </c>
      <c r="AO209" s="12">
        <f t="shared" si="93"/>
        <v>1903.86</v>
      </c>
      <c r="AP209" s="12">
        <v>119</v>
      </c>
      <c r="AQ209" s="12">
        <f t="shared" si="94"/>
        <v>755.2</v>
      </c>
      <c r="AR209" s="12">
        <v>0</v>
      </c>
      <c r="AS209" s="12">
        <f t="shared" si="95"/>
        <v>0</v>
      </c>
      <c r="AT209" s="12">
        <v>0</v>
      </c>
      <c r="AU209" s="12">
        <f t="shared" si="80"/>
        <v>0</v>
      </c>
      <c r="AV209" s="12">
        <v>0</v>
      </c>
      <c r="AW209" s="12">
        <f>IF([1]REGRAS!$P$2="SIM",ROUND(BS209/M209*1.25*AV209,2),0)</f>
        <v>0</v>
      </c>
      <c r="AX209" s="12">
        <f>IF([1]REGRAS!$P$1="SIM",'[1]JAN-REAJUSTE'!AX209,0)</f>
        <v>0</v>
      </c>
      <c r="AY209" s="12">
        <f>IF([1]REGRAS!$R$2="SIM",'[1]JAN-REAJUSTE'!AY209,0)</f>
        <v>0</v>
      </c>
      <c r="AZ209" s="12">
        <f>'[1]JAN-REAJUSTE'!AZ209</f>
        <v>0</v>
      </c>
      <c r="BA209" s="12">
        <f>'[1]JAN-REAJUSTE'!BA209</f>
        <v>0</v>
      </c>
      <c r="BB209" s="12">
        <f>'[1]JAN-REAJUSTE'!BB209</f>
        <v>0</v>
      </c>
      <c r="BC209" s="12">
        <f>'[1]JAN-REAJUSTE'!BC209</f>
        <v>0</v>
      </c>
      <c r="BD209" s="12">
        <f>'[1]JAN-REAJUSTE'!BD209</f>
        <v>0</v>
      </c>
      <c r="BE209" s="12">
        <f>'[1]JAN-REAJUSTE'!BE209</f>
        <v>0</v>
      </c>
      <c r="BF209" s="12">
        <f>'[1]JAN-REAJUSTE'!BF209</f>
        <v>0</v>
      </c>
      <c r="BG209" s="12">
        <f>'[1]JAN-REAJUSTE'!BG209</f>
        <v>0</v>
      </c>
      <c r="BH209" s="12">
        <f>'[1]JAN-REAJUSTE'!BH209</f>
        <v>0</v>
      </c>
      <c r="BI209" s="12">
        <f>IF([1]REGRAS!$R$1="SIM",'[1]JAN-REAJUSTE'!BI209,0)</f>
        <v>0</v>
      </c>
      <c r="BJ209" s="12">
        <f>'[1]JAN-REAJUSTE'!BJ209</f>
        <v>0</v>
      </c>
      <c r="BK209" s="12">
        <f>'[1]JAN-REAJUSTE'!BK209</f>
        <v>0</v>
      </c>
      <c r="BL209" s="12">
        <f>'[1]JAN-REAJUSTE'!BL209</f>
        <v>0</v>
      </c>
      <c r="BM209" s="12">
        <f>'[1]JAN-REAJUSTE'!BM209</f>
        <v>0</v>
      </c>
      <c r="BN209" s="12">
        <f>'[1]JAN-REAJUSTE'!BN209</f>
        <v>0</v>
      </c>
      <c r="BO209" s="12">
        <f>'[1]JAN-REAJUSTE'!BO209</f>
        <v>0</v>
      </c>
      <c r="BP209" s="12">
        <f>'[1]JAN-REAJUSTE'!BP209</f>
        <v>0</v>
      </c>
      <c r="BQ209" s="12">
        <v>0</v>
      </c>
      <c r="BR209" s="12">
        <f t="shared" si="96"/>
        <v>8370.6546752794511</v>
      </c>
      <c r="BS209" s="12">
        <f t="shared" si="99"/>
        <v>7615.4546752794513</v>
      </c>
      <c r="BT209" s="12">
        <f t="shared" si="81"/>
        <v>7615.4546752794513</v>
      </c>
      <c r="BU209" s="12">
        <f t="shared" si="82"/>
        <v>6853.9046752794511</v>
      </c>
      <c r="BV209" s="13">
        <f t="shared" si="85"/>
        <v>959.54665453912321</v>
      </c>
      <c r="BW209" s="13">
        <f t="shared" si="86"/>
        <v>1919.0933090782464</v>
      </c>
      <c r="BX209" s="13">
        <f t="shared" si="97"/>
        <v>7411.1080207403284</v>
      </c>
      <c r="BY209" s="14">
        <f t="shared" si="98"/>
        <v>1168.6947057035904</v>
      </c>
    </row>
    <row r="210" spans="1:77" x14ac:dyDescent="0.25">
      <c r="A210" s="9" t="s">
        <v>79</v>
      </c>
      <c r="B210" s="10">
        <v>5389301</v>
      </c>
      <c r="C210" s="10" t="s">
        <v>335</v>
      </c>
      <c r="D210" s="10" t="s">
        <v>81</v>
      </c>
      <c r="E210" s="10" t="s">
        <v>116</v>
      </c>
      <c r="F210" s="10" t="s">
        <v>83</v>
      </c>
      <c r="G210" s="10" t="s">
        <v>117</v>
      </c>
      <c r="H210" s="10" t="s">
        <v>85</v>
      </c>
      <c r="I210" s="10" t="s">
        <v>79</v>
      </c>
      <c r="J210" s="10" t="s">
        <v>87</v>
      </c>
      <c r="K210" s="10" t="s">
        <v>121</v>
      </c>
      <c r="L210" s="10">
        <v>11</v>
      </c>
      <c r="M210" s="10">
        <v>240</v>
      </c>
      <c r="N210" s="10">
        <v>133738</v>
      </c>
      <c r="O210" s="11">
        <v>37431</v>
      </c>
      <c r="P210" s="11">
        <v>29028</v>
      </c>
      <c r="Q210" s="10">
        <v>62886347353</v>
      </c>
      <c r="R210" s="10" t="s">
        <v>89</v>
      </c>
      <c r="S210" s="10">
        <v>22</v>
      </c>
      <c r="T210" s="10" t="s">
        <v>90</v>
      </c>
      <c r="U210" s="10" t="s">
        <v>91</v>
      </c>
      <c r="V210" s="10" t="s">
        <v>92</v>
      </c>
      <c r="W210" s="12">
        <f t="shared" si="78"/>
        <v>1941.9419687850411</v>
      </c>
      <c r="X210" s="12">
        <v>240</v>
      </c>
      <c r="Y210" s="12">
        <f>[1]REGRAS!$C$28</f>
        <v>1941.9419687850411</v>
      </c>
      <c r="Z210" s="12">
        <v>10</v>
      </c>
      <c r="AA210" s="12">
        <f t="shared" si="87"/>
        <v>194.19</v>
      </c>
      <c r="AB210" s="12">
        <v>20</v>
      </c>
      <c r="AC210" s="12">
        <f t="shared" si="79"/>
        <v>388.39</v>
      </c>
      <c r="AD210" s="12"/>
      <c r="AE210" s="12">
        <f t="shared" si="88"/>
        <v>0</v>
      </c>
      <c r="AF210" s="12"/>
      <c r="AG210" s="12">
        <f t="shared" si="89"/>
        <v>0</v>
      </c>
      <c r="AH210" s="12">
        <f>[1]REGRAS!$F$2*100</f>
        <v>100</v>
      </c>
      <c r="AI210" s="12">
        <f t="shared" si="90"/>
        <v>1941.94</v>
      </c>
      <c r="AJ210" s="12">
        <v>70</v>
      </c>
      <c r="AK210" s="12">
        <f t="shared" si="91"/>
        <v>1359.36</v>
      </c>
      <c r="AL210" s="12">
        <f>[1]REGRAS!$F$1*100</f>
        <v>40</v>
      </c>
      <c r="AM210" s="12">
        <f t="shared" si="92"/>
        <v>776.78</v>
      </c>
      <c r="AN210" s="12">
        <f>[1]REGRAS!$F$4*100</f>
        <v>100</v>
      </c>
      <c r="AO210" s="12">
        <f t="shared" si="93"/>
        <v>1941.94</v>
      </c>
      <c r="AP210" s="12">
        <v>32</v>
      </c>
      <c r="AQ210" s="12">
        <f t="shared" si="94"/>
        <v>227.85</v>
      </c>
      <c r="AR210" s="12">
        <v>8</v>
      </c>
      <c r="AS210" s="12">
        <f t="shared" si="95"/>
        <v>427.23</v>
      </c>
      <c r="AT210" s="12">
        <v>33</v>
      </c>
      <c r="AU210" s="12">
        <f t="shared" si="80"/>
        <v>2114.77</v>
      </c>
      <c r="AV210" s="12">
        <v>0</v>
      </c>
      <c r="AW210" s="12">
        <f>IF([1]REGRAS!$P$2="SIM",ROUND(BS210/M210*1.25*AV210,2),0)</f>
        <v>0</v>
      </c>
      <c r="AX210" s="12">
        <f>IF([1]REGRAS!$P$1="SIM",'[1]JAN-REAJUSTE'!AX210,0)</f>
        <v>0</v>
      </c>
      <c r="AY210" s="12">
        <f>IF([1]REGRAS!$R$2="SIM",'[1]JAN-REAJUSTE'!AY210,0)</f>
        <v>0</v>
      </c>
      <c r="AZ210" s="12">
        <f>'[1]JAN-REAJUSTE'!AZ210</f>
        <v>0</v>
      </c>
      <c r="BA210" s="12">
        <f>'[1]JAN-REAJUSTE'!BA210</f>
        <v>0</v>
      </c>
      <c r="BB210" s="12">
        <f>'[1]JAN-REAJUSTE'!BB210</f>
        <v>0</v>
      </c>
      <c r="BC210" s="12">
        <f>'[1]JAN-REAJUSTE'!BC210</f>
        <v>0</v>
      </c>
      <c r="BD210" s="12">
        <f>'[1]JAN-REAJUSTE'!BD210</f>
        <v>0</v>
      </c>
      <c r="BE210" s="12">
        <f>'[1]JAN-REAJUSTE'!BE210</f>
        <v>0</v>
      </c>
      <c r="BF210" s="12">
        <f>'[1]JAN-REAJUSTE'!BF210</f>
        <v>0</v>
      </c>
      <c r="BG210" s="12">
        <f>'[1]JAN-REAJUSTE'!BG210</f>
        <v>0</v>
      </c>
      <c r="BH210" s="12">
        <f>'[1]JAN-REAJUSTE'!BH210</f>
        <v>0</v>
      </c>
      <c r="BI210" s="12">
        <f>IF([1]REGRAS!$R$1="SIM",'[1]JAN-REAJUSTE'!BI210,0)</f>
        <v>0</v>
      </c>
      <c r="BJ210" s="12">
        <f>'[1]JAN-REAJUSTE'!BJ210</f>
        <v>0</v>
      </c>
      <c r="BK210" s="12">
        <f>'[1]JAN-REAJUSTE'!BK210</f>
        <v>0</v>
      </c>
      <c r="BL210" s="12">
        <f>'[1]JAN-REAJUSTE'!BL210</f>
        <v>0</v>
      </c>
      <c r="BM210" s="12">
        <f>'[1]JAN-REAJUSTE'!BM210</f>
        <v>0</v>
      </c>
      <c r="BN210" s="12">
        <f>'[1]JAN-REAJUSTE'!BN210</f>
        <v>0</v>
      </c>
      <c r="BO210" s="12">
        <f>'[1]JAN-REAJUSTE'!BO210</f>
        <v>0</v>
      </c>
      <c r="BP210" s="12">
        <f>'[1]JAN-REAJUSTE'!BP210</f>
        <v>0</v>
      </c>
      <c r="BQ210" s="12">
        <v>0</v>
      </c>
      <c r="BR210" s="12">
        <f t="shared" si="96"/>
        <v>11314.391968785041</v>
      </c>
      <c r="BS210" s="12">
        <f t="shared" si="99"/>
        <v>8544.5419687850408</v>
      </c>
      <c r="BT210" s="12">
        <f t="shared" si="81"/>
        <v>8544.5419687850408</v>
      </c>
      <c r="BU210" s="12">
        <f t="shared" si="82"/>
        <v>7767.7619687850411</v>
      </c>
      <c r="BV210" s="13">
        <f t="shared" si="85"/>
        <v>1087.4866756299059</v>
      </c>
      <c r="BW210" s="13">
        <f t="shared" si="86"/>
        <v>2174.9733512598118</v>
      </c>
      <c r="BX210" s="13">
        <f t="shared" si="97"/>
        <v>10226.905293155136</v>
      </c>
      <c r="BY210" s="14">
        <f t="shared" si="98"/>
        <v>1943.0389556176624</v>
      </c>
    </row>
    <row r="211" spans="1:77" x14ac:dyDescent="0.25">
      <c r="A211" s="9" t="s">
        <v>79</v>
      </c>
      <c r="B211" s="10">
        <v>5389401</v>
      </c>
      <c r="C211" s="10" t="s">
        <v>336</v>
      </c>
      <c r="D211" s="10" t="s">
        <v>81</v>
      </c>
      <c r="E211" s="10" t="s">
        <v>116</v>
      </c>
      <c r="F211" s="10" t="s">
        <v>83</v>
      </c>
      <c r="G211" s="10" t="s">
        <v>117</v>
      </c>
      <c r="H211" s="10" t="s">
        <v>85</v>
      </c>
      <c r="I211" s="10" t="s">
        <v>79</v>
      </c>
      <c r="J211" s="10" t="s">
        <v>87</v>
      </c>
      <c r="K211" s="10" t="s">
        <v>121</v>
      </c>
      <c r="L211" s="10">
        <v>12</v>
      </c>
      <c r="M211" s="10">
        <v>240</v>
      </c>
      <c r="N211" s="10">
        <v>136416</v>
      </c>
      <c r="O211" s="11">
        <v>37431</v>
      </c>
      <c r="P211" s="11">
        <v>27178</v>
      </c>
      <c r="Q211" s="10">
        <v>54615364334</v>
      </c>
      <c r="R211" s="10" t="s">
        <v>89</v>
      </c>
      <c r="S211" s="10">
        <v>22</v>
      </c>
      <c r="T211" s="10" t="s">
        <v>90</v>
      </c>
      <c r="U211" s="10" t="s">
        <v>91</v>
      </c>
      <c r="V211" s="10" t="s">
        <v>92</v>
      </c>
      <c r="W211" s="12">
        <f t="shared" si="78"/>
        <v>1980.780808160742</v>
      </c>
      <c r="X211" s="12">
        <v>240</v>
      </c>
      <c r="Y211" s="12">
        <f>[1]REGRAS!$C$29</f>
        <v>1980.780808160742</v>
      </c>
      <c r="Z211" s="12">
        <v>15</v>
      </c>
      <c r="AA211" s="12">
        <f t="shared" si="87"/>
        <v>297.12</v>
      </c>
      <c r="AB211" s="12">
        <v>20</v>
      </c>
      <c r="AC211" s="12">
        <f t="shared" si="79"/>
        <v>396.16</v>
      </c>
      <c r="AD211" s="12"/>
      <c r="AE211" s="12">
        <f t="shared" si="88"/>
        <v>0</v>
      </c>
      <c r="AF211" s="12"/>
      <c r="AG211" s="12">
        <f t="shared" si="89"/>
        <v>0</v>
      </c>
      <c r="AH211" s="12">
        <f>[1]REGRAS!$F$2*100</f>
        <v>100</v>
      </c>
      <c r="AI211" s="12">
        <f t="shared" si="90"/>
        <v>1980.78</v>
      </c>
      <c r="AJ211" s="12">
        <v>60</v>
      </c>
      <c r="AK211" s="12">
        <f t="shared" si="91"/>
        <v>1188.47</v>
      </c>
      <c r="AL211" s="12">
        <f>[1]REGRAS!$F$1*100</f>
        <v>40</v>
      </c>
      <c r="AM211" s="12">
        <f t="shared" si="92"/>
        <v>792.31</v>
      </c>
      <c r="AN211" s="12">
        <f>[1]REGRAS!$F$4*100</f>
        <v>100</v>
      </c>
      <c r="AO211" s="12">
        <f t="shared" si="93"/>
        <v>1980.78</v>
      </c>
      <c r="AP211" s="12">
        <v>127</v>
      </c>
      <c r="AQ211" s="12">
        <f t="shared" si="94"/>
        <v>911.9</v>
      </c>
      <c r="AR211" s="12">
        <v>0</v>
      </c>
      <c r="AS211" s="12">
        <f t="shared" si="95"/>
        <v>0</v>
      </c>
      <c r="AT211" s="12">
        <v>0</v>
      </c>
      <c r="AU211" s="12">
        <f t="shared" si="80"/>
        <v>0</v>
      </c>
      <c r="AV211" s="12">
        <v>0</v>
      </c>
      <c r="AW211" s="12">
        <f>IF([1]REGRAS!$P$2="SIM",ROUND(BS211/M211*1.25*AV211,2),0)</f>
        <v>0</v>
      </c>
      <c r="AX211" s="12">
        <f>IF([1]REGRAS!$P$1="SIM",'[1]JAN-REAJUSTE'!AX211,0)</f>
        <v>0</v>
      </c>
      <c r="AY211" s="12">
        <f>IF([1]REGRAS!$R$2="SIM",'[1]JAN-REAJUSTE'!AY211,0)</f>
        <v>0</v>
      </c>
      <c r="AZ211" s="12">
        <f>'[1]JAN-REAJUSTE'!AZ211</f>
        <v>0</v>
      </c>
      <c r="BA211" s="12">
        <f>'[1]JAN-REAJUSTE'!BA211</f>
        <v>0</v>
      </c>
      <c r="BB211" s="12">
        <f>'[1]JAN-REAJUSTE'!BB211</f>
        <v>0</v>
      </c>
      <c r="BC211" s="12">
        <f>'[1]JAN-REAJUSTE'!BC211</f>
        <v>0</v>
      </c>
      <c r="BD211" s="12">
        <f>'[1]JAN-REAJUSTE'!BD211</f>
        <v>0</v>
      </c>
      <c r="BE211" s="12">
        <f>'[1]JAN-REAJUSTE'!BE211</f>
        <v>0</v>
      </c>
      <c r="BF211" s="12">
        <f>'[1]JAN-REAJUSTE'!BF211</f>
        <v>0</v>
      </c>
      <c r="BG211" s="12">
        <f>'[1]JAN-REAJUSTE'!BG211</f>
        <v>0</v>
      </c>
      <c r="BH211" s="12">
        <f>'[1]JAN-REAJUSTE'!BH211</f>
        <v>0</v>
      </c>
      <c r="BI211" s="12">
        <f>IF([1]REGRAS!$R$1="SIM",'[1]JAN-REAJUSTE'!BI211,0)</f>
        <v>0</v>
      </c>
      <c r="BJ211" s="12">
        <f>'[1]JAN-REAJUSTE'!BJ211</f>
        <v>0</v>
      </c>
      <c r="BK211" s="12">
        <f>'[1]JAN-REAJUSTE'!BK211</f>
        <v>0</v>
      </c>
      <c r="BL211" s="12">
        <f>'[1]JAN-REAJUSTE'!BL211</f>
        <v>0</v>
      </c>
      <c r="BM211" s="12">
        <f>'[1]JAN-REAJUSTE'!BM211</f>
        <v>0</v>
      </c>
      <c r="BN211" s="12">
        <f>'[1]JAN-REAJUSTE'!BN211</f>
        <v>0</v>
      </c>
      <c r="BO211" s="12">
        <f>'[1]JAN-REAJUSTE'!BO211</f>
        <v>0</v>
      </c>
      <c r="BP211" s="12">
        <f>'[1]JAN-REAJUSTE'!BP211</f>
        <v>0</v>
      </c>
      <c r="BQ211" s="12">
        <v>0</v>
      </c>
      <c r="BR211" s="12">
        <f t="shared" si="96"/>
        <v>9528.3008081607422</v>
      </c>
      <c r="BS211" s="12">
        <f t="shared" si="99"/>
        <v>8616.4008081607426</v>
      </c>
      <c r="BT211" s="12">
        <f t="shared" si="81"/>
        <v>8616.4008081607426</v>
      </c>
      <c r="BU211" s="12">
        <f t="shared" si="82"/>
        <v>7824.0908081607422</v>
      </c>
      <c r="BV211" s="13">
        <f t="shared" si="85"/>
        <v>1095.3727131425039</v>
      </c>
      <c r="BW211" s="13">
        <f t="shared" si="86"/>
        <v>2190.7454262850079</v>
      </c>
      <c r="BX211" s="13">
        <f t="shared" si="97"/>
        <v>8432.9280950182383</v>
      </c>
      <c r="BY211" s="14">
        <f t="shared" si="98"/>
        <v>1449.6952261300157</v>
      </c>
    </row>
    <row r="212" spans="1:77" x14ac:dyDescent="0.25">
      <c r="A212" s="9" t="s">
        <v>79</v>
      </c>
      <c r="B212" s="10">
        <v>5389501</v>
      </c>
      <c r="C212" s="10" t="s">
        <v>337</v>
      </c>
      <c r="D212" s="10" t="s">
        <v>81</v>
      </c>
      <c r="E212" s="10" t="s">
        <v>116</v>
      </c>
      <c r="F212" s="10" t="s">
        <v>83</v>
      </c>
      <c r="G212" s="10" t="s">
        <v>117</v>
      </c>
      <c r="H212" s="10" t="s">
        <v>85</v>
      </c>
      <c r="I212" s="10" t="s">
        <v>79</v>
      </c>
      <c r="J212" s="10" t="s">
        <v>87</v>
      </c>
      <c r="K212" s="10" t="s">
        <v>121</v>
      </c>
      <c r="L212" s="10">
        <v>12</v>
      </c>
      <c r="M212" s="10">
        <v>240</v>
      </c>
      <c r="N212" s="10">
        <v>136416</v>
      </c>
      <c r="O212" s="11">
        <v>37431</v>
      </c>
      <c r="P212" s="11">
        <v>29263</v>
      </c>
      <c r="Q212" s="10">
        <v>61616044349</v>
      </c>
      <c r="R212" s="10" t="s">
        <v>89</v>
      </c>
      <c r="S212" s="10">
        <v>22</v>
      </c>
      <c r="T212" s="10" t="s">
        <v>90</v>
      </c>
      <c r="U212" s="10" t="s">
        <v>91</v>
      </c>
      <c r="V212" s="10" t="s">
        <v>92</v>
      </c>
      <c r="W212" s="12">
        <f t="shared" si="78"/>
        <v>1980.780808160742</v>
      </c>
      <c r="X212" s="12">
        <v>240</v>
      </c>
      <c r="Y212" s="12">
        <f>[1]REGRAS!$C$29</f>
        <v>1980.780808160742</v>
      </c>
      <c r="Z212" s="12">
        <v>10</v>
      </c>
      <c r="AA212" s="12">
        <f t="shared" si="87"/>
        <v>198.08</v>
      </c>
      <c r="AB212" s="12">
        <v>20</v>
      </c>
      <c r="AC212" s="12">
        <f t="shared" si="79"/>
        <v>396.16</v>
      </c>
      <c r="AD212" s="12"/>
      <c r="AE212" s="12">
        <f t="shared" si="88"/>
        <v>0</v>
      </c>
      <c r="AF212" s="12"/>
      <c r="AG212" s="12">
        <f t="shared" si="89"/>
        <v>0</v>
      </c>
      <c r="AH212" s="12">
        <f>[1]REGRAS!$F$2*100</f>
        <v>100</v>
      </c>
      <c r="AI212" s="12">
        <f t="shared" si="90"/>
        <v>1980.78</v>
      </c>
      <c r="AJ212" s="12">
        <v>60</v>
      </c>
      <c r="AK212" s="12">
        <f t="shared" si="91"/>
        <v>1188.47</v>
      </c>
      <c r="AL212" s="12">
        <f>[1]REGRAS!$F$1*100</f>
        <v>40</v>
      </c>
      <c r="AM212" s="12">
        <f t="shared" si="92"/>
        <v>792.31</v>
      </c>
      <c r="AN212" s="12">
        <f>[1]REGRAS!$F$4*100</f>
        <v>100</v>
      </c>
      <c r="AO212" s="12">
        <f t="shared" si="93"/>
        <v>1980.78</v>
      </c>
      <c r="AP212" s="12">
        <v>0</v>
      </c>
      <c r="AQ212" s="12">
        <f t="shared" si="94"/>
        <v>0</v>
      </c>
      <c r="AR212" s="12">
        <v>0</v>
      </c>
      <c r="AS212" s="12">
        <f t="shared" si="95"/>
        <v>0</v>
      </c>
      <c r="AT212" s="12">
        <v>0</v>
      </c>
      <c r="AU212" s="12">
        <f t="shared" si="80"/>
        <v>0</v>
      </c>
      <c r="AV212" s="12">
        <v>0</v>
      </c>
      <c r="AW212" s="12">
        <f>IF([1]REGRAS!$P$2="SIM",ROUND(BS212/M212*1.25*AV212,2),0)</f>
        <v>0</v>
      </c>
      <c r="AX212" s="12">
        <f>IF([1]REGRAS!$P$1="SIM",'[1]JAN-REAJUSTE'!AX212,0)</f>
        <v>0</v>
      </c>
      <c r="AY212" s="12">
        <f>IF([1]REGRAS!$R$2="SIM",'[1]JAN-REAJUSTE'!AY212,0)</f>
        <v>0</v>
      </c>
      <c r="AZ212" s="12">
        <f>'[1]JAN-REAJUSTE'!AZ212</f>
        <v>0</v>
      </c>
      <c r="BA212" s="12">
        <f>'[1]JAN-REAJUSTE'!BA212</f>
        <v>0</v>
      </c>
      <c r="BB212" s="12">
        <f>'[1]JAN-REAJUSTE'!BB212</f>
        <v>0</v>
      </c>
      <c r="BC212" s="12">
        <f>'[1]JAN-REAJUSTE'!BC212</f>
        <v>0</v>
      </c>
      <c r="BD212" s="12">
        <f>'[1]JAN-REAJUSTE'!BD212</f>
        <v>0</v>
      </c>
      <c r="BE212" s="12">
        <f>'[1]JAN-REAJUSTE'!BE212</f>
        <v>0</v>
      </c>
      <c r="BF212" s="12">
        <f>'[1]JAN-REAJUSTE'!BF212</f>
        <v>0</v>
      </c>
      <c r="BG212" s="12">
        <f>'[1]JAN-REAJUSTE'!BG212</f>
        <v>0</v>
      </c>
      <c r="BH212" s="12">
        <f>'[1]JAN-REAJUSTE'!BH212</f>
        <v>0</v>
      </c>
      <c r="BI212" s="12">
        <f>IF([1]REGRAS!$R$1="SIM",'[1]JAN-REAJUSTE'!BI212,0)</f>
        <v>0</v>
      </c>
      <c r="BJ212" s="12">
        <f>'[1]JAN-REAJUSTE'!BJ212</f>
        <v>0</v>
      </c>
      <c r="BK212" s="12">
        <f>'[1]JAN-REAJUSTE'!BK212</f>
        <v>0</v>
      </c>
      <c r="BL212" s="12">
        <f>'[1]JAN-REAJUSTE'!BL212</f>
        <v>0</v>
      </c>
      <c r="BM212" s="12">
        <f>'[1]JAN-REAJUSTE'!BM212</f>
        <v>0</v>
      </c>
      <c r="BN212" s="12">
        <f>'[1]JAN-REAJUSTE'!BN212</f>
        <v>0</v>
      </c>
      <c r="BO212" s="12">
        <f>'[1]JAN-REAJUSTE'!BO212</f>
        <v>0</v>
      </c>
      <c r="BP212" s="12">
        <f>'[1]JAN-REAJUSTE'!BP212</f>
        <v>0</v>
      </c>
      <c r="BQ212" s="12">
        <v>0</v>
      </c>
      <c r="BR212" s="12">
        <f t="shared" si="96"/>
        <v>8517.3608081607417</v>
      </c>
      <c r="BS212" s="12">
        <f t="shared" si="99"/>
        <v>8517.3608081607417</v>
      </c>
      <c r="BT212" s="12">
        <f t="shared" si="81"/>
        <v>8517.3608081607417</v>
      </c>
      <c r="BU212" s="12">
        <f t="shared" si="82"/>
        <v>7725.0508081607422</v>
      </c>
      <c r="BV212" s="13">
        <f t="shared" si="85"/>
        <v>1081.5071131425041</v>
      </c>
      <c r="BW212" s="13">
        <f t="shared" si="86"/>
        <v>2163.0142262850081</v>
      </c>
      <c r="BX212" s="13">
        <f t="shared" si="97"/>
        <v>7435.8536950182379</v>
      </c>
      <c r="BY212" s="14">
        <f t="shared" si="98"/>
        <v>1175.4997661300154</v>
      </c>
    </row>
    <row r="213" spans="1:77" x14ac:dyDescent="0.25">
      <c r="A213" s="9" t="s">
        <v>79</v>
      </c>
      <c r="B213" s="10">
        <v>5389601</v>
      </c>
      <c r="C213" s="10" t="s">
        <v>338</v>
      </c>
      <c r="D213" s="10" t="s">
        <v>81</v>
      </c>
      <c r="E213" s="10" t="s">
        <v>120</v>
      </c>
      <c r="F213" s="10" t="s">
        <v>83</v>
      </c>
      <c r="G213" s="10" t="s">
        <v>117</v>
      </c>
      <c r="H213" s="10" t="s">
        <v>85</v>
      </c>
      <c r="I213" s="10" t="s">
        <v>79</v>
      </c>
      <c r="J213" s="10" t="s">
        <v>87</v>
      </c>
      <c r="K213" s="10" t="s">
        <v>118</v>
      </c>
      <c r="L213" s="10">
        <v>11</v>
      </c>
      <c r="M213" s="10">
        <v>240</v>
      </c>
      <c r="N213" s="10">
        <v>133738</v>
      </c>
      <c r="O213" s="11">
        <v>37431</v>
      </c>
      <c r="P213" s="11">
        <v>27175</v>
      </c>
      <c r="Q213" s="10">
        <v>56741774300</v>
      </c>
      <c r="R213" s="10" t="s">
        <v>89</v>
      </c>
      <c r="S213" s="10">
        <v>22</v>
      </c>
      <c r="T213" s="10" t="s">
        <v>97</v>
      </c>
      <c r="U213" s="10" t="s">
        <v>91</v>
      </c>
      <c r="V213" s="10" t="s">
        <v>92</v>
      </c>
      <c r="W213" s="12">
        <f t="shared" si="78"/>
        <v>1941.9419687850411</v>
      </c>
      <c r="X213" s="12">
        <v>240</v>
      </c>
      <c r="Y213" s="12">
        <f>[1]REGRAS!$C$28</f>
        <v>1941.9419687850411</v>
      </c>
      <c r="Z213" s="12">
        <v>9</v>
      </c>
      <c r="AA213" s="12">
        <f t="shared" si="87"/>
        <v>174.77</v>
      </c>
      <c r="AB213" s="12">
        <v>20</v>
      </c>
      <c r="AC213" s="12">
        <f t="shared" si="79"/>
        <v>388.39</v>
      </c>
      <c r="AD213" s="12"/>
      <c r="AE213" s="12">
        <f t="shared" si="88"/>
        <v>0</v>
      </c>
      <c r="AF213" s="12"/>
      <c r="AG213" s="12">
        <f t="shared" si="89"/>
        <v>0</v>
      </c>
      <c r="AH213" s="12">
        <f>[1]REGRAS!$F$2*100</f>
        <v>100</v>
      </c>
      <c r="AI213" s="12">
        <f t="shared" si="90"/>
        <v>1941.94</v>
      </c>
      <c r="AJ213" s="12">
        <v>25</v>
      </c>
      <c r="AK213" s="12">
        <f t="shared" si="91"/>
        <v>485.49</v>
      </c>
      <c r="AL213" s="12">
        <f>[1]REGRAS!$F$1*100</f>
        <v>40</v>
      </c>
      <c r="AM213" s="12">
        <f t="shared" si="92"/>
        <v>776.78</v>
      </c>
      <c r="AN213" s="12">
        <f>[1]REGRAS!$F$4*100</f>
        <v>100</v>
      </c>
      <c r="AO213" s="12">
        <f t="shared" si="93"/>
        <v>1941.94</v>
      </c>
      <c r="AP213" s="12">
        <v>125</v>
      </c>
      <c r="AQ213" s="12">
        <f t="shared" si="94"/>
        <v>797.01</v>
      </c>
      <c r="AR213" s="12">
        <v>48</v>
      </c>
      <c r="AS213" s="12">
        <f t="shared" si="95"/>
        <v>2295.38</v>
      </c>
      <c r="AT213" s="12">
        <v>0</v>
      </c>
      <c r="AU213" s="12">
        <f t="shared" si="80"/>
        <v>0</v>
      </c>
      <c r="AV213" s="12">
        <v>0</v>
      </c>
      <c r="AW213" s="12">
        <f>IF([1]REGRAS!$P$2="SIM",ROUND(BS213/M213*1.25*AV213,2),0)</f>
        <v>0</v>
      </c>
      <c r="AX213" s="12">
        <f>IF([1]REGRAS!$P$1="SIM",'[1]JAN-REAJUSTE'!AX213,0)</f>
        <v>0</v>
      </c>
      <c r="AY213" s="12">
        <f>IF([1]REGRAS!$R$2="SIM",'[1]JAN-REAJUSTE'!AY213,0)</f>
        <v>0</v>
      </c>
      <c r="AZ213" s="12">
        <f>'[1]JAN-REAJUSTE'!AZ213</f>
        <v>0</v>
      </c>
      <c r="BA213" s="12">
        <f>'[1]JAN-REAJUSTE'!BA213</f>
        <v>0</v>
      </c>
      <c r="BB213" s="12">
        <f>'[1]JAN-REAJUSTE'!BB213</f>
        <v>0</v>
      </c>
      <c r="BC213" s="12">
        <f>'[1]JAN-REAJUSTE'!BC213</f>
        <v>0</v>
      </c>
      <c r="BD213" s="12">
        <f>'[1]JAN-REAJUSTE'!BD213</f>
        <v>0</v>
      </c>
      <c r="BE213" s="12">
        <f>'[1]JAN-REAJUSTE'!BE213</f>
        <v>0</v>
      </c>
      <c r="BF213" s="12">
        <f>'[1]JAN-REAJUSTE'!BF213</f>
        <v>0</v>
      </c>
      <c r="BG213" s="12">
        <f>'[1]JAN-REAJUSTE'!BG213</f>
        <v>0</v>
      </c>
      <c r="BH213" s="12">
        <f>'[1]JAN-REAJUSTE'!BH213</f>
        <v>0</v>
      </c>
      <c r="BI213" s="12">
        <f>IF([1]REGRAS!$R$1="SIM",'[1]JAN-REAJUSTE'!BI213,0)</f>
        <v>22.088951999999999</v>
      </c>
      <c r="BJ213" s="12">
        <f>'[1]JAN-REAJUSTE'!BJ213</f>
        <v>0</v>
      </c>
      <c r="BK213" s="12">
        <f>'[1]JAN-REAJUSTE'!BK213</f>
        <v>0</v>
      </c>
      <c r="BL213" s="12">
        <f>'[1]JAN-REAJUSTE'!BL213</f>
        <v>0</v>
      </c>
      <c r="BM213" s="12">
        <f>'[1]JAN-REAJUSTE'!BM213</f>
        <v>0</v>
      </c>
      <c r="BN213" s="12">
        <f>'[1]JAN-REAJUSTE'!BN213</f>
        <v>0</v>
      </c>
      <c r="BO213" s="12">
        <f>'[1]JAN-REAJUSTE'!BO213</f>
        <v>0</v>
      </c>
      <c r="BP213" s="12">
        <f>'[1]JAN-REAJUSTE'!BP213</f>
        <v>0</v>
      </c>
      <c r="BQ213" s="12">
        <v>0</v>
      </c>
      <c r="BR213" s="12">
        <f t="shared" si="96"/>
        <v>10765.730920785043</v>
      </c>
      <c r="BS213" s="12">
        <f t="shared" si="99"/>
        <v>7651.2519687850418</v>
      </c>
      <c r="BT213" s="12">
        <f t="shared" si="81"/>
        <v>7651.2519687850418</v>
      </c>
      <c r="BU213" s="12">
        <f t="shared" si="82"/>
        <v>6896.5609207850421</v>
      </c>
      <c r="BV213" s="13">
        <f t="shared" si="85"/>
        <v>965.51852890990597</v>
      </c>
      <c r="BW213" s="13">
        <f t="shared" si="86"/>
        <v>1931.0370578198119</v>
      </c>
      <c r="BX213" s="13">
        <f t="shared" si="97"/>
        <v>9800.2123918751367</v>
      </c>
      <c r="BY213" s="14">
        <f t="shared" si="98"/>
        <v>1825.6984077656625</v>
      </c>
    </row>
    <row r="214" spans="1:77" x14ac:dyDescent="0.25">
      <c r="A214" s="9" t="s">
        <v>79</v>
      </c>
      <c r="B214" s="10">
        <v>5389901</v>
      </c>
      <c r="C214" s="10" t="s">
        <v>339</v>
      </c>
      <c r="D214" s="10" t="s">
        <v>81</v>
      </c>
      <c r="E214" s="10" t="s">
        <v>133</v>
      </c>
      <c r="F214" s="10" t="s">
        <v>83</v>
      </c>
      <c r="G214" s="10" t="s">
        <v>117</v>
      </c>
      <c r="H214" s="10" t="s">
        <v>85</v>
      </c>
      <c r="I214" s="10" t="s">
        <v>79</v>
      </c>
      <c r="J214" s="10" t="s">
        <v>87</v>
      </c>
      <c r="K214" s="10" t="s">
        <v>121</v>
      </c>
      <c r="L214" s="10">
        <v>12</v>
      </c>
      <c r="M214" s="10">
        <v>240</v>
      </c>
      <c r="N214" s="10">
        <v>136416</v>
      </c>
      <c r="O214" s="11">
        <v>37431</v>
      </c>
      <c r="P214" s="11">
        <v>27118</v>
      </c>
      <c r="Q214" s="10">
        <v>50702041300</v>
      </c>
      <c r="R214" s="10" t="s">
        <v>89</v>
      </c>
      <c r="S214" s="10">
        <v>22</v>
      </c>
      <c r="T214" s="10" t="s">
        <v>90</v>
      </c>
      <c r="U214" s="10" t="s">
        <v>91</v>
      </c>
      <c r="V214" s="10" t="s">
        <v>92</v>
      </c>
      <c r="W214" s="12">
        <f t="shared" si="78"/>
        <v>1980.780808160742</v>
      </c>
      <c r="X214" s="12">
        <v>240</v>
      </c>
      <c r="Y214" s="12">
        <f>[1]REGRAS!$C$29</f>
        <v>1980.780808160742</v>
      </c>
      <c r="Z214" s="12">
        <v>15</v>
      </c>
      <c r="AA214" s="12">
        <f t="shared" si="87"/>
        <v>297.12</v>
      </c>
      <c r="AB214" s="12">
        <v>20</v>
      </c>
      <c r="AC214" s="12">
        <f t="shared" si="79"/>
        <v>396.16</v>
      </c>
      <c r="AD214" s="12"/>
      <c r="AE214" s="12">
        <f t="shared" si="88"/>
        <v>0</v>
      </c>
      <c r="AF214" s="12"/>
      <c r="AG214" s="12">
        <f t="shared" si="89"/>
        <v>0</v>
      </c>
      <c r="AH214" s="12">
        <f>[1]REGRAS!$F$2*100</f>
        <v>100</v>
      </c>
      <c r="AI214" s="12">
        <f t="shared" si="90"/>
        <v>1980.78</v>
      </c>
      <c r="AJ214" s="12">
        <v>60</v>
      </c>
      <c r="AK214" s="12">
        <f t="shared" si="91"/>
        <v>1188.47</v>
      </c>
      <c r="AL214" s="12">
        <f>[1]REGRAS!$F$1*100</f>
        <v>40</v>
      </c>
      <c r="AM214" s="12">
        <f t="shared" si="92"/>
        <v>792.31</v>
      </c>
      <c r="AN214" s="12">
        <f>[1]REGRAS!$F$4*100</f>
        <v>100</v>
      </c>
      <c r="AO214" s="12">
        <f t="shared" si="93"/>
        <v>1980.78</v>
      </c>
      <c r="AP214" s="12">
        <v>25</v>
      </c>
      <c r="AQ214" s="12">
        <f t="shared" si="94"/>
        <v>179.51</v>
      </c>
      <c r="AR214" s="12">
        <v>0</v>
      </c>
      <c r="AS214" s="12">
        <f t="shared" si="95"/>
        <v>0</v>
      </c>
      <c r="AT214" s="12">
        <v>0</v>
      </c>
      <c r="AU214" s="12">
        <f t="shared" si="80"/>
        <v>0</v>
      </c>
      <c r="AV214" s="12">
        <v>0</v>
      </c>
      <c r="AW214" s="12">
        <f>IF([1]REGRAS!$P$2="SIM",ROUND(BS214/M214*1.25*AV214,2),0)</f>
        <v>0</v>
      </c>
      <c r="AX214" s="12">
        <f>IF([1]REGRAS!$P$1="SIM",'[1]JAN-REAJUSTE'!AX214,0)</f>
        <v>0</v>
      </c>
      <c r="AY214" s="12">
        <f>IF([1]REGRAS!$R$2="SIM",'[1]JAN-REAJUSTE'!AY214,0)</f>
        <v>0</v>
      </c>
      <c r="AZ214" s="12">
        <f>'[1]JAN-REAJUSTE'!AZ214</f>
        <v>0</v>
      </c>
      <c r="BA214" s="12">
        <f>'[1]JAN-REAJUSTE'!BA214</f>
        <v>0</v>
      </c>
      <c r="BB214" s="12">
        <f>'[1]JAN-REAJUSTE'!BB214</f>
        <v>0</v>
      </c>
      <c r="BC214" s="12">
        <f>'[1]JAN-REAJUSTE'!BC214</f>
        <v>0</v>
      </c>
      <c r="BD214" s="12">
        <f>'[1]JAN-REAJUSTE'!BD214</f>
        <v>0</v>
      </c>
      <c r="BE214" s="12">
        <f>'[1]JAN-REAJUSTE'!BE214</f>
        <v>0</v>
      </c>
      <c r="BF214" s="12">
        <f>'[1]JAN-REAJUSTE'!BF214</f>
        <v>0</v>
      </c>
      <c r="BG214" s="12">
        <f>'[1]JAN-REAJUSTE'!BG214</f>
        <v>0</v>
      </c>
      <c r="BH214" s="12">
        <f>'[1]JAN-REAJUSTE'!BH214</f>
        <v>0</v>
      </c>
      <c r="BI214" s="12">
        <f>IF([1]REGRAS!$R$1="SIM",'[1]JAN-REAJUSTE'!BI214,0)</f>
        <v>0</v>
      </c>
      <c r="BJ214" s="12">
        <f>'[1]JAN-REAJUSTE'!BJ214</f>
        <v>0</v>
      </c>
      <c r="BK214" s="12">
        <f>'[1]JAN-REAJUSTE'!BK214</f>
        <v>0</v>
      </c>
      <c r="BL214" s="12">
        <f>'[1]JAN-REAJUSTE'!BL214</f>
        <v>0</v>
      </c>
      <c r="BM214" s="12">
        <f>'[1]JAN-REAJUSTE'!BM214</f>
        <v>0</v>
      </c>
      <c r="BN214" s="12">
        <f>'[1]JAN-REAJUSTE'!BN214</f>
        <v>0</v>
      </c>
      <c r="BO214" s="12">
        <f>'[1]JAN-REAJUSTE'!BO214</f>
        <v>0</v>
      </c>
      <c r="BP214" s="12">
        <f>'[1]JAN-REAJUSTE'!BP214</f>
        <v>0</v>
      </c>
      <c r="BQ214" s="12">
        <v>0</v>
      </c>
      <c r="BR214" s="12">
        <f t="shared" si="96"/>
        <v>8795.9108081607428</v>
      </c>
      <c r="BS214" s="12">
        <f t="shared" si="99"/>
        <v>8616.4008081607426</v>
      </c>
      <c r="BT214" s="12">
        <f t="shared" si="81"/>
        <v>8616.4008081607426</v>
      </c>
      <c r="BU214" s="12">
        <f t="shared" si="82"/>
        <v>7824.0908081607422</v>
      </c>
      <c r="BV214" s="13">
        <f t="shared" si="85"/>
        <v>1095.3727131425039</v>
      </c>
      <c r="BW214" s="13">
        <f t="shared" si="86"/>
        <v>2190.7454262850079</v>
      </c>
      <c r="BX214" s="13">
        <f t="shared" si="97"/>
        <v>7700.5380950182389</v>
      </c>
      <c r="BY214" s="14">
        <f t="shared" si="98"/>
        <v>1248.2879761300155</v>
      </c>
    </row>
    <row r="215" spans="1:77" x14ac:dyDescent="0.25">
      <c r="A215" s="9" t="s">
        <v>79</v>
      </c>
      <c r="B215" s="10">
        <v>5390001</v>
      </c>
      <c r="C215" s="10" t="s">
        <v>340</v>
      </c>
      <c r="D215" s="10" t="s">
        <v>81</v>
      </c>
      <c r="E215" s="10" t="s">
        <v>82</v>
      </c>
      <c r="F215" s="10" t="s">
        <v>83</v>
      </c>
      <c r="G215" s="10" t="s">
        <v>117</v>
      </c>
      <c r="H215" s="10" t="s">
        <v>85</v>
      </c>
      <c r="I215" s="10" t="s">
        <v>79</v>
      </c>
      <c r="J215" s="10" t="s">
        <v>87</v>
      </c>
      <c r="K215" s="10" t="s">
        <v>121</v>
      </c>
      <c r="L215" s="10">
        <v>12</v>
      </c>
      <c r="M215" s="10">
        <v>240</v>
      </c>
      <c r="N215" s="10">
        <v>136416</v>
      </c>
      <c r="O215" s="11">
        <v>37431</v>
      </c>
      <c r="P215" s="11">
        <v>29693</v>
      </c>
      <c r="Q215" s="10">
        <v>64563847372</v>
      </c>
      <c r="R215" s="10" t="s">
        <v>89</v>
      </c>
      <c r="S215" s="10">
        <v>22</v>
      </c>
      <c r="T215" s="10" t="s">
        <v>90</v>
      </c>
      <c r="U215" s="10" t="s">
        <v>91</v>
      </c>
      <c r="V215" s="10" t="s">
        <v>92</v>
      </c>
      <c r="W215" s="12">
        <f t="shared" si="78"/>
        <v>1980.780808160742</v>
      </c>
      <c r="X215" s="12">
        <v>240</v>
      </c>
      <c r="Y215" s="12">
        <f>[1]REGRAS!$C$29</f>
        <v>1980.780808160742</v>
      </c>
      <c r="Z215" s="12">
        <v>15</v>
      </c>
      <c r="AA215" s="12">
        <f t="shared" si="87"/>
        <v>297.12</v>
      </c>
      <c r="AB215" s="12">
        <v>20</v>
      </c>
      <c r="AC215" s="12">
        <f t="shared" si="79"/>
        <v>396.16</v>
      </c>
      <c r="AD215" s="12"/>
      <c r="AE215" s="12">
        <f t="shared" si="88"/>
        <v>0</v>
      </c>
      <c r="AF215" s="12"/>
      <c r="AG215" s="12">
        <f t="shared" si="89"/>
        <v>0</v>
      </c>
      <c r="AH215" s="12">
        <f>[1]REGRAS!$F$2*100</f>
        <v>100</v>
      </c>
      <c r="AI215" s="12">
        <f t="shared" si="90"/>
        <v>1980.78</v>
      </c>
      <c r="AJ215" s="12">
        <v>60</v>
      </c>
      <c r="AK215" s="12">
        <f t="shared" si="91"/>
        <v>1188.47</v>
      </c>
      <c r="AL215" s="12">
        <f>[1]REGRAS!$F$1*100</f>
        <v>40</v>
      </c>
      <c r="AM215" s="12">
        <f t="shared" si="92"/>
        <v>792.31</v>
      </c>
      <c r="AN215" s="12">
        <f>[1]REGRAS!$F$4*100</f>
        <v>100</v>
      </c>
      <c r="AO215" s="12">
        <f t="shared" si="93"/>
        <v>1980.78</v>
      </c>
      <c r="AP215" s="12">
        <v>0</v>
      </c>
      <c r="AQ215" s="12">
        <f t="shared" si="94"/>
        <v>0</v>
      </c>
      <c r="AR215" s="12">
        <v>0</v>
      </c>
      <c r="AS215" s="12">
        <f t="shared" si="95"/>
        <v>0</v>
      </c>
      <c r="AT215" s="12">
        <v>0</v>
      </c>
      <c r="AU215" s="12">
        <f t="shared" si="80"/>
        <v>0</v>
      </c>
      <c r="AV215" s="12">
        <v>0</v>
      </c>
      <c r="AW215" s="12">
        <f>IF([1]REGRAS!$P$2="SIM",ROUND(BS215/M215*1.25*AV215,2),0)</f>
        <v>0</v>
      </c>
      <c r="AX215" s="12">
        <f>IF([1]REGRAS!$P$1="SIM",'[1]JAN-REAJUSTE'!AX215,0)</f>
        <v>0</v>
      </c>
      <c r="AY215" s="12">
        <f>IF([1]REGRAS!$R$2="SIM",'[1]JAN-REAJUSTE'!AY215,0)</f>
        <v>0</v>
      </c>
      <c r="AZ215" s="12">
        <f>'[1]JAN-REAJUSTE'!AZ215</f>
        <v>0</v>
      </c>
      <c r="BA215" s="12">
        <f>'[1]JAN-REAJUSTE'!BA215</f>
        <v>0</v>
      </c>
      <c r="BB215" s="12">
        <f>'[1]JAN-REAJUSTE'!BB215</f>
        <v>0</v>
      </c>
      <c r="BC215" s="12">
        <f>'[1]JAN-REAJUSTE'!BC215</f>
        <v>0</v>
      </c>
      <c r="BD215" s="12">
        <f>'[1]JAN-REAJUSTE'!BD215</f>
        <v>0</v>
      </c>
      <c r="BE215" s="12">
        <f>'[1]JAN-REAJUSTE'!BE215</f>
        <v>0</v>
      </c>
      <c r="BF215" s="12">
        <f>'[1]JAN-REAJUSTE'!BF215</f>
        <v>0</v>
      </c>
      <c r="BG215" s="12">
        <f>'[1]JAN-REAJUSTE'!BG215</f>
        <v>0</v>
      </c>
      <c r="BH215" s="12">
        <f>'[1]JAN-REAJUSTE'!BH215</f>
        <v>0</v>
      </c>
      <c r="BI215" s="12">
        <f>IF([1]REGRAS!$R$1="SIM",'[1]JAN-REAJUSTE'!BI215,0)</f>
        <v>0</v>
      </c>
      <c r="BJ215" s="12">
        <f>'[1]JAN-REAJUSTE'!BJ215</f>
        <v>0</v>
      </c>
      <c r="BK215" s="12">
        <f>'[1]JAN-REAJUSTE'!BK215</f>
        <v>0</v>
      </c>
      <c r="BL215" s="12">
        <f>'[1]JAN-REAJUSTE'!BL215</f>
        <v>0</v>
      </c>
      <c r="BM215" s="12">
        <f>'[1]JAN-REAJUSTE'!BM215</f>
        <v>0</v>
      </c>
      <c r="BN215" s="12">
        <f>'[1]JAN-REAJUSTE'!BN215</f>
        <v>930.64520900000014</v>
      </c>
      <c r="BO215" s="12">
        <f>'[1]JAN-REAJUSTE'!BO215</f>
        <v>0</v>
      </c>
      <c r="BP215" s="12">
        <f>'[1]JAN-REAJUSTE'!BP215</f>
        <v>0</v>
      </c>
      <c r="BQ215" s="12">
        <v>0</v>
      </c>
      <c r="BR215" s="12">
        <f t="shared" si="96"/>
        <v>9547.0460171607428</v>
      </c>
      <c r="BS215" s="12">
        <f t="shared" si="99"/>
        <v>8616.4008081607426</v>
      </c>
      <c r="BT215" s="12">
        <f t="shared" si="81"/>
        <v>8616.4008081607426</v>
      </c>
      <c r="BU215" s="12">
        <f t="shared" si="82"/>
        <v>7824.0908081607422</v>
      </c>
      <c r="BV215" s="13">
        <f t="shared" si="85"/>
        <v>1095.3727131425039</v>
      </c>
      <c r="BW215" s="13">
        <f t="shared" si="86"/>
        <v>2190.7454262850079</v>
      </c>
      <c r="BX215" s="13">
        <f t="shared" si="97"/>
        <v>8451.6733040182389</v>
      </c>
      <c r="BY215" s="14">
        <f t="shared" si="98"/>
        <v>1454.8501586050156</v>
      </c>
    </row>
    <row r="216" spans="1:77" x14ac:dyDescent="0.25">
      <c r="A216" s="9" t="s">
        <v>79</v>
      </c>
      <c r="B216" s="10">
        <v>5390101</v>
      </c>
      <c r="C216" s="10" t="s">
        <v>341</v>
      </c>
      <c r="D216" s="10" t="s">
        <v>81</v>
      </c>
      <c r="E216" s="10" t="s">
        <v>116</v>
      </c>
      <c r="F216" s="10" t="s">
        <v>83</v>
      </c>
      <c r="G216" s="10" t="s">
        <v>117</v>
      </c>
      <c r="H216" s="10" t="s">
        <v>85</v>
      </c>
      <c r="I216" s="10" t="s">
        <v>79</v>
      </c>
      <c r="J216" s="10" t="s">
        <v>87</v>
      </c>
      <c r="K216" s="10" t="s">
        <v>121</v>
      </c>
      <c r="L216" s="10">
        <v>12</v>
      </c>
      <c r="M216" s="10">
        <v>240</v>
      </c>
      <c r="N216" s="10">
        <v>136416</v>
      </c>
      <c r="O216" s="11">
        <v>37431</v>
      </c>
      <c r="P216" s="11">
        <v>28855</v>
      </c>
      <c r="Q216" s="10">
        <v>80493963391</v>
      </c>
      <c r="R216" s="10" t="s">
        <v>89</v>
      </c>
      <c r="S216" s="10">
        <v>22</v>
      </c>
      <c r="T216" s="10" t="s">
        <v>90</v>
      </c>
      <c r="U216" s="10" t="s">
        <v>91</v>
      </c>
      <c r="V216" s="10" t="s">
        <v>92</v>
      </c>
      <c r="W216" s="12">
        <f t="shared" si="78"/>
        <v>1980.780808160742</v>
      </c>
      <c r="X216" s="12">
        <v>240</v>
      </c>
      <c r="Y216" s="12">
        <f>[1]REGRAS!$C$29</f>
        <v>1980.780808160742</v>
      </c>
      <c r="Z216" s="12">
        <v>0</v>
      </c>
      <c r="AA216" s="12">
        <f t="shared" si="87"/>
        <v>0</v>
      </c>
      <c r="AB216" s="12">
        <v>20</v>
      </c>
      <c r="AC216" s="12">
        <f t="shared" si="79"/>
        <v>396.16</v>
      </c>
      <c r="AD216" s="12"/>
      <c r="AE216" s="12">
        <f t="shared" si="88"/>
        <v>0</v>
      </c>
      <c r="AF216" s="12"/>
      <c r="AG216" s="12">
        <f t="shared" si="89"/>
        <v>0</v>
      </c>
      <c r="AH216" s="12">
        <f>[1]REGRAS!$F$2*100</f>
        <v>100</v>
      </c>
      <c r="AI216" s="12">
        <f t="shared" si="90"/>
        <v>1980.78</v>
      </c>
      <c r="AJ216" s="12">
        <v>60</v>
      </c>
      <c r="AK216" s="12">
        <f t="shared" si="91"/>
        <v>1188.47</v>
      </c>
      <c r="AL216" s="12">
        <f>[1]REGRAS!$F$1*100</f>
        <v>40</v>
      </c>
      <c r="AM216" s="12">
        <f t="shared" si="92"/>
        <v>792.31</v>
      </c>
      <c r="AN216" s="12">
        <f>[1]REGRAS!$F$4*100</f>
        <v>100</v>
      </c>
      <c r="AO216" s="12">
        <f t="shared" si="93"/>
        <v>1980.78</v>
      </c>
      <c r="AP216" s="12">
        <v>31</v>
      </c>
      <c r="AQ216" s="12">
        <f t="shared" si="94"/>
        <v>214.91</v>
      </c>
      <c r="AR216" s="12">
        <v>30</v>
      </c>
      <c r="AS216" s="12">
        <f t="shared" si="95"/>
        <v>1559.87</v>
      </c>
      <c r="AT216" s="12">
        <v>0</v>
      </c>
      <c r="AU216" s="12">
        <f t="shared" si="80"/>
        <v>0</v>
      </c>
      <c r="AV216" s="12">
        <v>0</v>
      </c>
      <c r="AW216" s="12">
        <f>IF([1]REGRAS!$P$2="SIM",ROUND(BS216/M216*1.25*AV216,2),0)</f>
        <v>0</v>
      </c>
      <c r="AX216" s="12">
        <f>IF([1]REGRAS!$P$1="SIM",'[1]JAN-REAJUSTE'!AX216,0)</f>
        <v>0</v>
      </c>
      <c r="AY216" s="12">
        <f>IF([1]REGRAS!$R$2="SIM",'[1]JAN-REAJUSTE'!AY216,0)</f>
        <v>0</v>
      </c>
      <c r="AZ216" s="12">
        <f>'[1]JAN-REAJUSTE'!AZ216</f>
        <v>0</v>
      </c>
      <c r="BA216" s="12">
        <f>'[1]JAN-REAJUSTE'!BA216</f>
        <v>0</v>
      </c>
      <c r="BB216" s="12">
        <f>'[1]JAN-REAJUSTE'!BB216</f>
        <v>0</v>
      </c>
      <c r="BC216" s="12">
        <f>'[1]JAN-REAJUSTE'!BC216</f>
        <v>0</v>
      </c>
      <c r="BD216" s="12">
        <f>'[1]JAN-REAJUSTE'!BD216</f>
        <v>0</v>
      </c>
      <c r="BE216" s="12">
        <f>'[1]JAN-REAJUSTE'!BE216</f>
        <v>0</v>
      </c>
      <c r="BF216" s="12">
        <f>'[1]JAN-REAJUSTE'!BF216</f>
        <v>0</v>
      </c>
      <c r="BG216" s="12">
        <f>'[1]JAN-REAJUSTE'!BG216</f>
        <v>0</v>
      </c>
      <c r="BH216" s="12">
        <f>'[1]JAN-REAJUSTE'!BH216</f>
        <v>0</v>
      </c>
      <c r="BI216" s="12">
        <f>IF([1]REGRAS!$R$1="SIM",'[1]JAN-REAJUSTE'!BI216,0)</f>
        <v>0</v>
      </c>
      <c r="BJ216" s="12">
        <f>'[1]JAN-REAJUSTE'!BJ216</f>
        <v>0</v>
      </c>
      <c r="BK216" s="12">
        <f>'[1]JAN-REAJUSTE'!BK216</f>
        <v>0</v>
      </c>
      <c r="BL216" s="12">
        <f>'[1]JAN-REAJUSTE'!BL216</f>
        <v>0</v>
      </c>
      <c r="BM216" s="12">
        <f>'[1]JAN-REAJUSTE'!BM216</f>
        <v>0</v>
      </c>
      <c r="BN216" s="12">
        <f>'[1]JAN-REAJUSTE'!BN216</f>
        <v>0</v>
      </c>
      <c r="BO216" s="12">
        <f>'[1]JAN-REAJUSTE'!BO216</f>
        <v>0</v>
      </c>
      <c r="BP216" s="12">
        <f>'[1]JAN-REAJUSTE'!BP216</f>
        <v>0</v>
      </c>
      <c r="BQ216" s="12">
        <v>0</v>
      </c>
      <c r="BR216" s="12">
        <f t="shared" si="96"/>
        <v>10094.060808160741</v>
      </c>
      <c r="BS216" s="12">
        <f t="shared" si="99"/>
        <v>8319.2808081607418</v>
      </c>
      <c r="BT216" s="12">
        <f t="shared" si="81"/>
        <v>8319.2808081607418</v>
      </c>
      <c r="BU216" s="12">
        <f t="shared" si="82"/>
        <v>7526.9708081607423</v>
      </c>
      <c r="BV216" s="13">
        <f t="shared" si="85"/>
        <v>1053.7759131425041</v>
      </c>
      <c r="BW216" s="13">
        <f t="shared" si="86"/>
        <v>2107.5518262850082</v>
      </c>
      <c r="BX216" s="13">
        <f t="shared" si="97"/>
        <v>9040.2848950182361</v>
      </c>
      <c r="BY216" s="14">
        <f t="shared" si="98"/>
        <v>1616.7183461300151</v>
      </c>
    </row>
    <row r="217" spans="1:77" x14ac:dyDescent="0.25">
      <c r="A217" s="9" t="s">
        <v>79</v>
      </c>
      <c r="B217" s="10">
        <v>5390201</v>
      </c>
      <c r="C217" s="10" t="s">
        <v>342</v>
      </c>
      <c r="D217" s="10" t="s">
        <v>81</v>
      </c>
      <c r="E217" s="10" t="s">
        <v>116</v>
      </c>
      <c r="F217" s="10" t="s">
        <v>83</v>
      </c>
      <c r="G217" s="10" t="s">
        <v>117</v>
      </c>
      <c r="H217" s="10" t="s">
        <v>85</v>
      </c>
      <c r="I217" s="10" t="s">
        <v>79</v>
      </c>
      <c r="J217" s="10" t="s">
        <v>87</v>
      </c>
      <c r="K217" s="10" t="s">
        <v>121</v>
      </c>
      <c r="L217" s="10">
        <v>12</v>
      </c>
      <c r="M217" s="10">
        <v>240</v>
      </c>
      <c r="N217" s="10">
        <v>136416</v>
      </c>
      <c r="O217" s="11">
        <v>37431</v>
      </c>
      <c r="P217" s="11">
        <v>29221</v>
      </c>
      <c r="Q217" s="10">
        <v>63063395315</v>
      </c>
      <c r="R217" s="10" t="s">
        <v>89</v>
      </c>
      <c r="S217" s="10">
        <v>22</v>
      </c>
      <c r="T217" s="10" t="s">
        <v>90</v>
      </c>
      <c r="U217" s="10" t="s">
        <v>91</v>
      </c>
      <c r="V217" s="10" t="s">
        <v>92</v>
      </c>
      <c r="W217" s="12">
        <f t="shared" si="78"/>
        <v>1980.780808160742</v>
      </c>
      <c r="X217" s="12">
        <v>240</v>
      </c>
      <c r="Y217" s="12">
        <f>[1]REGRAS!$C$29</f>
        <v>1980.780808160742</v>
      </c>
      <c r="Z217" s="12">
        <v>9</v>
      </c>
      <c r="AA217" s="12">
        <f t="shared" si="87"/>
        <v>178.27</v>
      </c>
      <c r="AB217" s="12">
        <v>20</v>
      </c>
      <c r="AC217" s="12">
        <f t="shared" si="79"/>
        <v>396.16</v>
      </c>
      <c r="AD217" s="12"/>
      <c r="AE217" s="12">
        <f t="shared" si="88"/>
        <v>0</v>
      </c>
      <c r="AF217" s="12"/>
      <c r="AG217" s="12">
        <f t="shared" si="89"/>
        <v>0</v>
      </c>
      <c r="AH217" s="12">
        <f>[1]REGRAS!$F$2*100</f>
        <v>100</v>
      </c>
      <c r="AI217" s="12">
        <f t="shared" si="90"/>
        <v>1980.78</v>
      </c>
      <c r="AJ217" s="12">
        <v>70</v>
      </c>
      <c r="AK217" s="12">
        <f t="shared" si="91"/>
        <v>1386.55</v>
      </c>
      <c r="AL217" s="12">
        <f>[1]REGRAS!$F$1*100</f>
        <v>40</v>
      </c>
      <c r="AM217" s="12">
        <f t="shared" si="92"/>
        <v>792.31</v>
      </c>
      <c r="AN217" s="12">
        <f>[1]REGRAS!$F$4*100</f>
        <v>100</v>
      </c>
      <c r="AO217" s="12">
        <f t="shared" si="93"/>
        <v>1980.78</v>
      </c>
      <c r="AP217" s="12">
        <v>19</v>
      </c>
      <c r="AQ217" s="12">
        <f t="shared" si="94"/>
        <v>137.68</v>
      </c>
      <c r="AR217" s="12">
        <v>20</v>
      </c>
      <c r="AS217" s="12">
        <f t="shared" si="95"/>
        <v>1086.95</v>
      </c>
      <c r="AT217" s="12">
        <v>0</v>
      </c>
      <c r="AU217" s="12">
        <f t="shared" si="80"/>
        <v>0</v>
      </c>
      <c r="AV217" s="12">
        <v>0</v>
      </c>
      <c r="AW217" s="12">
        <f>IF([1]REGRAS!$P$2="SIM",ROUND(BS217/M217*1.25*AV217,2),0)</f>
        <v>0</v>
      </c>
      <c r="AX217" s="12">
        <f>IF([1]REGRAS!$P$1="SIM",'[1]JAN-REAJUSTE'!AX217,0)</f>
        <v>0</v>
      </c>
      <c r="AY217" s="12">
        <f>IF([1]REGRAS!$R$2="SIM",'[1]JAN-REAJUSTE'!AY217,0)</f>
        <v>0</v>
      </c>
      <c r="AZ217" s="12">
        <f>'[1]JAN-REAJUSTE'!AZ217</f>
        <v>0</v>
      </c>
      <c r="BA217" s="12">
        <f>'[1]JAN-REAJUSTE'!BA217</f>
        <v>0</v>
      </c>
      <c r="BB217" s="12">
        <f>'[1]JAN-REAJUSTE'!BB217</f>
        <v>0</v>
      </c>
      <c r="BC217" s="12">
        <f>'[1]JAN-REAJUSTE'!BC217</f>
        <v>0</v>
      </c>
      <c r="BD217" s="12">
        <f>'[1]JAN-REAJUSTE'!BD217</f>
        <v>0</v>
      </c>
      <c r="BE217" s="12">
        <f>'[1]JAN-REAJUSTE'!BE217</f>
        <v>0</v>
      </c>
      <c r="BF217" s="12">
        <f>'[1]JAN-REAJUSTE'!BF217</f>
        <v>0</v>
      </c>
      <c r="BG217" s="12">
        <f>'[1]JAN-REAJUSTE'!BG217</f>
        <v>0</v>
      </c>
      <c r="BH217" s="12">
        <f>'[1]JAN-REAJUSTE'!BH217</f>
        <v>0</v>
      </c>
      <c r="BI217" s="12">
        <f>IF([1]REGRAS!$R$1="SIM",'[1]JAN-REAJUSTE'!BI217,0)</f>
        <v>0</v>
      </c>
      <c r="BJ217" s="12">
        <f>'[1]JAN-REAJUSTE'!BJ217</f>
        <v>0</v>
      </c>
      <c r="BK217" s="12">
        <f>'[1]JAN-REAJUSTE'!BK217</f>
        <v>0</v>
      </c>
      <c r="BL217" s="12">
        <f>'[1]JAN-REAJUSTE'!BL217</f>
        <v>0</v>
      </c>
      <c r="BM217" s="12">
        <f>'[1]JAN-REAJUSTE'!BM217</f>
        <v>0</v>
      </c>
      <c r="BN217" s="12">
        <f>'[1]JAN-REAJUSTE'!BN217</f>
        <v>0</v>
      </c>
      <c r="BO217" s="12">
        <f>'[1]JAN-REAJUSTE'!BO217</f>
        <v>0</v>
      </c>
      <c r="BP217" s="12">
        <f>'[1]JAN-REAJUSTE'!BP217</f>
        <v>0</v>
      </c>
      <c r="BQ217" s="12">
        <v>0</v>
      </c>
      <c r="BR217" s="12">
        <f t="shared" si="96"/>
        <v>9920.2608081607432</v>
      </c>
      <c r="BS217" s="12">
        <f t="shared" si="99"/>
        <v>8695.6308081607422</v>
      </c>
      <c r="BT217" s="12">
        <f t="shared" si="81"/>
        <v>8695.6308081607422</v>
      </c>
      <c r="BU217" s="12">
        <f t="shared" si="82"/>
        <v>7903.3208081607427</v>
      </c>
      <c r="BV217" s="13">
        <f t="shared" si="85"/>
        <v>1106.464913142504</v>
      </c>
      <c r="BW217" s="13">
        <f t="shared" si="86"/>
        <v>2212.9298262850079</v>
      </c>
      <c r="BX217" s="13">
        <f t="shared" si="97"/>
        <v>8813.7958950182401</v>
      </c>
      <c r="BY217" s="14">
        <f t="shared" si="98"/>
        <v>1554.4338711300161</v>
      </c>
    </row>
    <row r="218" spans="1:77" x14ac:dyDescent="0.25">
      <c r="A218" s="9" t="s">
        <v>79</v>
      </c>
      <c r="B218" s="10">
        <v>5390301</v>
      </c>
      <c r="C218" s="10" t="s">
        <v>343</v>
      </c>
      <c r="D218" s="10" t="s">
        <v>81</v>
      </c>
      <c r="E218" s="10" t="s">
        <v>172</v>
      </c>
      <c r="F218" s="10" t="s">
        <v>83</v>
      </c>
      <c r="G218" s="10" t="s">
        <v>117</v>
      </c>
      <c r="H218" s="10" t="s">
        <v>85</v>
      </c>
      <c r="I218" s="10" t="s">
        <v>79</v>
      </c>
      <c r="J218" s="10" t="s">
        <v>87</v>
      </c>
      <c r="K218" s="10" t="s">
        <v>121</v>
      </c>
      <c r="L218" s="10">
        <v>12</v>
      </c>
      <c r="M218" s="10">
        <v>240</v>
      </c>
      <c r="N218" s="10">
        <v>136416</v>
      </c>
      <c r="O218" s="11">
        <v>37431</v>
      </c>
      <c r="P218" s="11">
        <v>29679</v>
      </c>
      <c r="Q218" s="10">
        <v>85827959391</v>
      </c>
      <c r="R218" s="10" t="s">
        <v>89</v>
      </c>
      <c r="S218" s="10">
        <v>22</v>
      </c>
      <c r="T218" s="10" t="s">
        <v>90</v>
      </c>
      <c r="U218" s="10" t="s">
        <v>91</v>
      </c>
      <c r="V218" s="10" t="s">
        <v>92</v>
      </c>
      <c r="W218" s="12">
        <f t="shared" si="78"/>
        <v>1980.780808160742</v>
      </c>
      <c r="X218" s="12">
        <v>240</v>
      </c>
      <c r="Y218" s="12">
        <f>[1]REGRAS!$C$29</f>
        <v>1980.780808160742</v>
      </c>
      <c r="Z218" s="12">
        <v>15</v>
      </c>
      <c r="AA218" s="12">
        <f t="shared" si="87"/>
        <v>297.12</v>
      </c>
      <c r="AB218" s="12">
        <v>20</v>
      </c>
      <c r="AC218" s="12">
        <f t="shared" si="79"/>
        <v>396.16</v>
      </c>
      <c r="AD218" s="12"/>
      <c r="AE218" s="12">
        <f t="shared" si="88"/>
        <v>0</v>
      </c>
      <c r="AF218" s="12"/>
      <c r="AG218" s="12">
        <f t="shared" si="89"/>
        <v>0</v>
      </c>
      <c r="AH218" s="12">
        <f>[1]REGRAS!$F$2*100</f>
        <v>100</v>
      </c>
      <c r="AI218" s="12">
        <f t="shared" si="90"/>
        <v>1980.78</v>
      </c>
      <c r="AJ218" s="12">
        <v>60</v>
      </c>
      <c r="AK218" s="12">
        <f t="shared" si="91"/>
        <v>1188.47</v>
      </c>
      <c r="AL218" s="12">
        <f>[1]REGRAS!$F$1*100</f>
        <v>40</v>
      </c>
      <c r="AM218" s="12">
        <f t="shared" si="92"/>
        <v>792.31</v>
      </c>
      <c r="AN218" s="12">
        <f>[1]REGRAS!$F$4*100</f>
        <v>100</v>
      </c>
      <c r="AO218" s="12">
        <f t="shared" si="93"/>
        <v>1980.78</v>
      </c>
      <c r="AP218" s="12">
        <v>141</v>
      </c>
      <c r="AQ218" s="12">
        <f t="shared" si="94"/>
        <v>1012.43</v>
      </c>
      <c r="AR218" s="12">
        <v>0</v>
      </c>
      <c r="AS218" s="12">
        <f t="shared" si="95"/>
        <v>0</v>
      </c>
      <c r="AT218" s="12">
        <v>0</v>
      </c>
      <c r="AU218" s="12">
        <f t="shared" si="80"/>
        <v>0</v>
      </c>
      <c r="AV218" s="12">
        <v>0</v>
      </c>
      <c r="AW218" s="12">
        <f>IF([1]REGRAS!$P$2="SIM",ROUND(BS218/M218*1.25*AV218,2),0)</f>
        <v>0</v>
      </c>
      <c r="AX218" s="12">
        <f>IF([1]REGRAS!$P$1="SIM",'[1]JAN-REAJUSTE'!AX218,0)</f>
        <v>0</v>
      </c>
      <c r="AY218" s="12">
        <f>IF([1]REGRAS!$R$2="SIM",'[1]JAN-REAJUSTE'!AY218,0)</f>
        <v>0</v>
      </c>
      <c r="AZ218" s="12">
        <f>'[1]JAN-REAJUSTE'!AZ218</f>
        <v>0</v>
      </c>
      <c r="BA218" s="12">
        <f>'[1]JAN-REAJUSTE'!BA218</f>
        <v>0</v>
      </c>
      <c r="BB218" s="12">
        <f>'[1]JAN-REAJUSTE'!BB218</f>
        <v>0</v>
      </c>
      <c r="BC218" s="12">
        <f>'[1]JAN-REAJUSTE'!BC218</f>
        <v>0</v>
      </c>
      <c r="BD218" s="12">
        <f>'[1]JAN-REAJUSTE'!BD218</f>
        <v>0</v>
      </c>
      <c r="BE218" s="12">
        <f>'[1]JAN-REAJUSTE'!BE218</f>
        <v>0</v>
      </c>
      <c r="BF218" s="12">
        <f>'[1]JAN-REAJUSTE'!BF218</f>
        <v>0</v>
      </c>
      <c r="BG218" s="12">
        <f>'[1]JAN-REAJUSTE'!BG218</f>
        <v>0</v>
      </c>
      <c r="BH218" s="12">
        <f>'[1]JAN-REAJUSTE'!BH218</f>
        <v>0</v>
      </c>
      <c r="BI218" s="12">
        <f>IF([1]REGRAS!$R$1="SIM",'[1]JAN-REAJUSTE'!BI218,0)</f>
        <v>0</v>
      </c>
      <c r="BJ218" s="12">
        <f>'[1]JAN-REAJUSTE'!BJ218</f>
        <v>0</v>
      </c>
      <c r="BK218" s="12">
        <f>'[1]JAN-REAJUSTE'!BK218</f>
        <v>0</v>
      </c>
      <c r="BL218" s="12">
        <f>'[1]JAN-REAJUSTE'!BL218</f>
        <v>0</v>
      </c>
      <c r="BM218" s="12">
        <f>'[1]JAN-REAJUSTE'!BM218</f>
        <v>0</v>
      </c>
      <c r="BN218" s="12">
        <f>'[1]JAN-REAJUSTE'!BN218</f>
        <v>0</v>
      </c>
      <c r="BO218" s="12">
        <f>'[1]JAN-REAJUSTE'!BO218</f>
        <v>0</v>
      </c>
      <c r="BP218" s="12">
        <f>'[1]JAN-REAJUSTE'!BP218</f>
        <v>0</v>
      </c>
      <c r="BQ218" s="12">
        <v>0</v>
      </c>
      <c r="BR218" s="12">
        <f t="shared" si="96"/>
        <v>9628.8308081607411</v>
      </c>
      <c r="BS218" s="12">
        <f t="shared" si="99"/>
        <v>8616.4008081607426</v>
      </c>
      <c r="BT218" s="12">
        <f t="shared" si="81"/>
        <v>8616.4008081607426</v>
      </c>
      <c r="BU218" s="12">
        <f t="shared" si="82"/>
        <v>7824.0908081607422</v>
      </c>
      <c r="BV218" s="13">
        <f t="shared" si="85"/>
        <v>1095.3727131425039</v>
      </c>
      <c r="BW218" s="13">
        <f t="shared" si="86"/>
        <v>2190.7454262850079</v>
      </c>
      <c r="BX218" s="13">
        <f t="shared" si="97"/>
        <v>8533.4580950182371</v>
      </c>
      <c r="BY218" s="14">
        <f t="shared" si="98"/>
        <v>1477.3409761300154</v>
      </c>
    </row>
    <row r="219" spans="1:77" x14ac:dyDescent="0.25">
      <c r="A219" s="9" t="s">
        <v>79</v>
      </c>
      <c r="B219" s="10">
        <v>5390401</v>
      </c>
      <c r="C219" s="10" t="s">
        <v>344</v>
      </c>
      <c r="D219" s="10" t="s">
        <v>81</v>
      </c>
      <c r="E219" s="10" t="s">
        <v>116</v>
      </c>
      <c r="F219" s="10" t="s">
        <v>83</v>
      </c>
      <c r="G219" s="10" t="s">
        <v>117</v>
      </c>
      <c r="H219" s="10" t="s">
        <v>85</v>
      </c>
      <c r="I219" s="10" t="s">
        <v>79</v>
      </c>
      <c r="J219" s="10" t="s">
        <v>87</v>
      </c>
      <c r="K219" s="10" t="s">
        <v>118</v>
      </c>
      <c r="L219" s="10">
        <v>9</v>
      </c>
      <c r="M219" s="10">
        <v>240</v>
      </c>
      <c r="N219" s="10">
        <v>128542</v>
      </c>
      <c r="O219" s="11">
        <v>37431</v>
      </c>
      <c r="P219" s="11">
        <v>25852</v>
      </c>
      <c r="Q219" s="10">
        <v>46593080306</v>
      </c>
      <c r="R219" s="10" t="s">
        <v>89</v>
      </c>
      <c r="S219" s="10">
        <v>22</v>
      </c>
      <c r="T219" s="10" t="s">
        <v>90</v>
      </c>
      <c r="U219" s="10" t="s">
        <v>91</v>
      </c>
      <c r="V219" s="10" t="s">
        <v>92</v>
      </c>
      <c r="W219" s="12">
        <f t="shared" si="78"/>
        <v>1866.5339953720118</v>
      </c>
      <c r="X219" s="12">
        <v>240</v>
      </c>
      <c r="Y219" s="12">
        <f>[1]REGRAS!$C$26</f>
        <v>1866.5339953720118</v>
      </c>
      <c r="Z219" s="12">
        <v>0</v>
      </c>
      <c r="AA219" s="12">
        <f t="shared" si="87"/>
        <v>0</v>
      </c>
      <c r="AB219" s="12">
        <v>20</v>
      </c>
      <c r="AC219" s="12">
        <f t="shared" si="79"/>
        <v>373.31</v>
      </c>
      <c r="AD219" s="12"/>
      <c r="AE219" s="12">
        <f t="shared" si="88"/>
        <v>0</v>
      </c>
      <c r="AF219" s="12"/>
      <c r="AG219" s="12">
        <f t="shared" si="89"/>
        <v>0</v>
      </c>
      <c r="AH219" s="12">
        <f>[1]REGRAS!$F$2*100</f>
        <v>100</v>
      </c>
      <c r="AI219" s="12">
        <f t="shared" si="90"/>
        <v>1866.53</v>
      </c>
      <c r="AJ219" s="12">
        <v>25</v>
      </c>
      <c r="AK219" s="12">
        <f t="shared" si="91"/>
        <v>466.63</v>
      </c>
      <c r="AL219" s="12">
        <f>[1]REGRAS!$F$1*100</f>
        <v>40</v>
      </c>
      <c r="AM219" s="12">
        <f t="shared" si="92"/>
        <v>746.61</v>
      </c>
      <c r="AN219" s="12">
        <f>[1]REGRAS!$F$4*100</f>
        <v>100</v>
      </c>
      <c r="AO219" s="12">
        <f t="shared" si="93"/>
        <v>1866.53</v>
      </c>
      <c r="AP219" s="12">
        <v>5</v>
      </c>
      <c r="AQ219" s="12">
        <f t="shared" si="94"/>
        <v>29.94</v>
      </c>
      <c r="AR219" s="12">
        <v>7</v>
      </c>
      <c r="AS219" s="12">
        <f t="shared" si="95"/>
        <v>314.39</v>
      </c>
      <c r="AT219" s="12">
        <v>33</v>
      </c>
      <c r="AU219" s="12">
        <f t="shared" si="80"/>
        <v>1778.57</v>
      </c>
      <c r="AV219" s="12">
        <v>0</v>
      </c>
      <c r="AW219" s="12">
        <f>IF([1]REGRAS!$P$2="SIM",ROUND(BS219/M219*1.25*AV219,2),0)</f>
        <v>0</v>
      </c>
      <c r="AX219" s="12">
        <f>IF([1]REGRAS!$P$1="SIM",'[1]JAN-REAJUSTE'!AX219,0)</f>
        <v>0</v>
      </c>
      <c r="AY219" s="12">
        <f>IF([1]REGRAS!$R$2="SIM",'[1]JAN-REAJUSTE'!AY219,0)</f>
        <v>0</v>
      </c>
      <c r="AZ219" s="12">
        <f>'[1]JAN-REAJUSTE'!AZ219</f>
        <v>0</v>
      </c>
      <c r="BA219" s="12">
        <f>'[1]JAN-REAJUSTE'!BA219</f>
        <v>0</v>
      </c>
      <c r="BB219" s="12">
        <f>'[1]JAN-REAJUSTE'!BB219</f>
        <v>0</v>
      </c>
      <c r="BC219" s="12">
        <f>'[1]JAN-REAJUSTE'!BC219</f>
        <v>0</v>
      </c>
      <c r="BD219" s="12">
        <f>'[1]JAN-REAJUSTE'!BD219</f>
        <v>0</v>
      </c>
      <c r="BE219" s="12">
        <f>'[1]JAN-REAJUSTE'!BE219</f>
        <v>0</v>
      </c>
      <c r="BF219" s="12">
        <f>'[1]JAN-REAJUSTE'!BF219</f>
        <v>0</v>
      </c>
      <c r="BG219" s="12">
        <f>'[1]JAN-REAJUSTE'!BG219</f>
        <v>0</v>
      </c>
      <c r="BH219" s="12">
        <f>'[1]JAN-REAJUSTE'!BH219</f>
        <v>0</v>
      </c>
      <c r="BI219" s="12">
        <f>IF([1]REGRAS!$R$1="SIM",'[1]JAN-REAJUSTE'!BI219,0)</f>
        <v>0</v>
      </c>
      <c r="BJ219" s="12">
        <f>'[1]JAN-REAJUSTE'!BJ219</f>
        <v>0</v>
      </c>
      <c r="BK219" s="12">
        <f>'[1]JAN-REAJUSTE'!BK219</f>
        <v>0</v>
      </c>
      <c r="BL219" s="12">
        <f>'[1]JAN-REAJUSTE'!BL219</f>
        <v>0</v>
      </c>
      <c r="BM219" s="12">
        <f>'[1]JAN-REAJUSTE'!BM219</f>
        <v>0</v>
      </c>
      <c r="BN219" s="12">
        <f>'[1]JAN-REAJUSTE'!BN219</f>
        <v>0</v>
      </c>
      <c r="BO219" s="12">
        <f>'[1]JAN-REAJUSTE'!BO219</f>
        <v>0</v>
      </c>
      <c r="BP219" s="12">
        <f>'[1]JAN-REAJUSTE'!BP219</f>
        <v>0</v>
      </c>
      <c r="BQ219" s="12">
        <v>0</v>
      </c>
      <c r="BR219" s="12">
        <f t="shared" si="96"/>
        <v>9309.0439953720124</v>
      </c>
      <c r="BS219" s="12">
        <f t="shared" si="99"/>
        <v>7186.1439953720119</v>
      </c>
      <c r="BT219" s="12">
        <f t="shared" si="81"/>
        <v>7186.1439953720119</v>
      </c>
      <c r="BU219" s="12">
        <f t="shared" si="82"/>
        <v>6439.5339953720122</v>
      </c>
      <c r="BV219" s="13">
        <f t="shared" si="85"/>
        <v>901.53475935208178</v>
      </c>
      <c r="BW219" s="13">
        <f t="shared" si="86"/>
        <v>1803.0695187041636</v>
      </c>
      <c r="BX219" s="13">
        <f t="shared" si="97"/>
        <v>8407.5092360199305</v>
      </c>
      <c r="BY219" s="14">
        <f t="shared" si="98"/>
        <v>1442.705039905481</v>
      </c>
    </row>
    <row r="220" spans="1:77" x14ac:dyDescent="0.25">
      <c r="A220" s="9" t="s">
        <v>79</v>
      </c>
      <c r="B220" s="10">
        <v>5390501</v>
      </c>
      <c r="C220" s="10" t="s">
        <v>345</v>
      </c>
      <c r="D220" s="10" t="s">
        <v>81</v>
      </c>
      <c r="E220" s="10" t="s">
        <v>116</v>
      </c>
      <c r="F220" s="10" t="s">
        <v>83</v>
      </c>
      <c r="G220" s="10" t="s">
        <v>117</v>
      </c>
      <c r="H220" s="10" t="s">
        <v>85</v>
      </c>
      <c r="I220" s="10" t="s">
        <v>79</v>
      </c>
      <c r="J220" s="10" t="s">
        <v>87</v>
      </c>
      <c r="K220" s="10" t="s">
        <v>147</v>
      </c>
      <c r="L220" s="10">
        <v>6</v>
      </c>
      <c r="M220" s="10">
        <v>240</v>
      </c>
      <c r="N220" s="10">
        <v>121130</v>
      </c>
      <c r="O220" s="11">
        <v>37431</v>
      </c>
      <c r="P220" s="11">
        <v>28089</v>
      </c>
      <c r="Q220" s="10">
        <v>81056656387</v>
      </c>
      <c r="R220" s="10" t="s">
        <v>89</v>
      </c>
      <c r="S220" s="10">
        <v>22</v>
      </c>
      <c r="T220" s="10" t="s">
        <v>97</v>
      </c>
      <c r="U220" s="10" t="s">
        <v>91</v>
      </c>
      <c r="V220" s="10" t="s">
        <v>92</v>
      </c>
      <c r="W220" s="12">
        <f t="shared" si="78"/>
        <v>1708.6230528295082</v>
      </c>
      <c r="X220" s="12">
        <v>240</v>
      </c>
      <c r="Y220" s="12">
        <f>[1]REGRAS!$B$29</f>
        <v>1708.6230528295082</v>
      </c>
      <c r="Z220" s="12">
        <v>0</v>
      </c>
      <c r="AA220" s="12">
        <f t="shared" si="87"/>
        <v>0</v>
      </c>
      <c r="AB220" s="12">
        <v>19</v>
      </c>
      <c r="AC220" s="12">
        <f t="shared" si="79"/>
        <v>324.64</v>
      </c>
      <c r="AD220" s="12"/>
      <c r="AE220" s="12">
        <f t="shared" si="88"/>
        <v>0</v>
      </c>
      <c r="AF220" s="12"/>
      <c r="AG220" s="12">
        <f t="shared" si="89"/>
        <v>0</v>
      </c>
      <c r="AH220" s="12">
        <f>[1]REGRAS!$F$2*100</f>
        <v>100</v>
      </c>
      <c r="AI220" s="12">
        <f t="shared" si="90"/>
        <v>1708.62</v>
      </c>
      <c r="AJ220" s="12">
        <v>60</v>
      </c>
      <c r="AK220" s="12">
        <f t="shared" si="91"/>
        <v>1025.17</v>
      </c>
      <c r="AL220" s="12">
        <f>[1]REGRAS!$F$1*100</f>
        <v>40</v>
      </c>
      <c r="AM220" s="12">
        <f t="shared" si="92"/>
        <v>683.45</v>
      </c>
      <c r="AN220" s="12">
        <f>[1]REGRAS!$F$4*100</f>
        <v>100</v>
      </c>
      <c r="AO220" s="12">
        <f t="shared" si="93"/>
        <v>1708.62</v>
      </c>
      <c r="AP220" s="12">
        <v>46</v>
      </c>
      <c r="AQ220" s="12">
        <f t="shared" si="94"/>
        <v>274.43</v>
      </c>
      <c r="AR220" s="12">
        <v>48</v>
      </c>
      <c r="AS220" s="12">
        <f t="shared" si="95"/>
        <v>2147.7399999999998</v>
      </c>
      <c r="AT220" s="12">
        <v>4</v>
      </c>
      <c r="AU220" s="12">
        <f t="shared" si="80"/>
        <v>214.77</v>
      </c>
      <c r="AV220" s="12">
        <v>0</v>
      </c>
      <c r="AW220" s="12">
        <f>IF([1]REGRAS!$P$2="SIM",ROUND(BS220/M220*1.25*AV220,2),0)</f>
        <v>0</v>
      </c>
      <c r="AX220" s="12">
        <f>IF([1]REGRAS!$P$1="SIM",'[1]JAN-REAJUSTE'!AX220,0)</f>
        <v>0</v>
      </c>
      <c r="AY220" s="12">
        <f>IF([1]REGRAS!$R$2="SIM",'[1]JAN-REAJUSTE'!AY220,0)</f>
        <v>0</v>
      </c>
      <c r="AZ220" s="12">
        <f>'[1]JAN-REAJUSTE'!AZ220</f>
        <v>0</v>
      </c>
      <c r="BA220" s="12">
        <f>'[1]JAN-REAJUSTE'!BA220</f>
        <v>0</v>
      </c>
      <c r="BB220" s="12">
        <f>'[1]JAN-REAJUSTE'!BB220</f>
        <v>0</v>
      </c>
      <c r="BC220" s="12">
        <f>'[1]JAN-REAJUSTE'!BC220</f>
        <v>0</v>
      </c>
      <c r="BD220" s="12">
        <f>'[1]JAN-REAJUSTE'!BD220</f>
        <v>0</v>
      </c>
      <c r="BE220" s="12">
        <f>'[1]JAN-REAJUSTE'!BE220</f>
        <v>0</v>
      </c>
      <c r="BF220" s="12">
        <f>'[1]JAN-REAJUSTE'!BF220</f>
        <v>0</v>
      </c>
      <c r="BG220" s="12">
        <f>'[1]JAN-REAJUSTE'!BG220</f>
        <v>0</v>
      </c>
      <c r="BH220" s="12">
        <f>'[1]JAN-REAJUSTE'!BH220</f>
        <v>0</v>
      </c>
      <c r="BI220" s="12">
        <f>IF([1]REGRAS!$R$1="SIM",'[1]JAN-REAJUSTE'!BI220,0)</f>
        <v>0</v>
      </c>
      <c r="BJ220" s="12">
        <f>'[1]JAN-REAJUSTE'!BJ220</f>
        <v>0</v>
      </c>
      <c r="BK220" s="12">
        <f>'[1]JAN-REAJUSTE'!BK220</f>
        <v>0</v>
      </c>
      <c r="BL220" s="12">
        <f>'[1]JAN-REAJUSTE'!BL220</f>
        <v>0</v>
      </c>
      <c r="BM220" s="12">
        <f>'[1]JAN-REAJUSTE'!BM220</f>
        <v>0</v>
      </c>
      <c r="BN220" s="12">
        <f>'[1]JAN-REAJUSTE'!BN220</f>
        <v>0</v>
      </c>
      <c r="BO220" s="12">
        <f>'[1]JAN-REAJUSTE'!BO220</f>
        <v>0</v>
      </c>
      <c r="BP220" s="12">
        <f>'[1]JAN-REAJUSTE'!BP220</f>
        <v>0</v>
      </c>
      <c r="BQ220" s="12">
        <v>0</v>
      </c>
      <c r="BR220" s="12">
        <f t="shared" si="96"/>
        <v>9796.0630528295096</v>
      </c>
      <c r="BS220" s="12">
        <f t="shared" si="99"/>
        <v>7159.1230528295082</v>
      </c>
      <c r="BT220" s="12">
        <f t="shared" si="81"/>
        <v>7159.1230528295082</v>
      </c>
      <c r="BU220" s="12">
        <f t="shared" si="82"/>
        <v>6475.6730528295084</v>
      </c>
      <c r="BV220" s="13">
        <f t="shared" si="85"/>
        <v>906.59422739613126</v>
      </c>
      <c r="BW220" s="13">
        <f t="shared" si="86"/>
        <v>1813.1884547922625</v>
      </c>
      <c r="BX220" s="13">
        <f t="shared" si="97"/>
        <v>8889.4688254333778</v>
      </c>
      <c r="BY220" s="14">
        <f t="shared" si="98"/>
        <v>1575.2439269941788</v>
      </c>
    </row>
    <row r="221" spans="1:77" x14ac:dyDescent="0.25">
      <c r="A221" s="9" t="s">
        <v>79</v>
      </c>
      <c r="B221" s="10">
        <v>5390601</v>
      </c>
      <c r="C221" s="10" t="s">
        <v>346</v>
      </c>
      <c r="D221" s="10" t="s">
        <v>81</v>
      </c>
      <c r="E221" s="10" t="s">
        <v>116</v>
      </c>
      <c r="F221" s="10" t="s">
        <v>83</v>
      </c>
      <c r="G221" s="10" t="s">
        <v>117</v>
      </c>
      <c r="H221" s="10" t="s">
        <v>85</v>
      </c>
      <c r="I221" s="10" t="s">
        <v>79</v>
      </c>
      <c r="J221" s="10" t="s">
        <v>87</v>
      </c>
      <c r="K221" s="10" t="s">
        <v>121</v>
      </c>
      <c r="L221" s="10">
        <v>12</v>
      </c>
      <c r="M221" s="10">
        <v>240</v>
      </c>
      <c r="N221" s="10">
        <v>136416</v>
      </c>
      <c r="O221" s="11">
        <v>37431</v>
      </c>
      <c r="P221" s="11">
        <v>22824</v>
      </c>
      <c r="Q221" s="10">
        <v>40053342372</v>
      </c>
      <c r="R221" s="10" t="s">
        <v>89</v>
      </c>
      <c r="S221" s="10">
        <v>22</v>
      </c>
      <c r="T221" s="10" t="s">
        <v>97</v>
      </c>
      <c r="U221" s="10" t="s">
        <v>91</v>
      </c>
      <c r="V221" s="10" t="s">
        <v>92</v>
      </c>
      <c r="W221" s="12">
        <f t="shared" si="78"/>
        <v>1980.780808160742</v>
      </c>
      <c r="X221" s="12">
        <v>240</v>
      </c>
      <c r="Y221" s="12">
        <f>[1]REGRAS!$C$29</f>
        <v>1980.780808160742</v>
      </c>
      <c r="Z221" s="12">
        <v>15</v>
      </c>
      <c r="AA221" s="12">
        <f t="shared" si="87"/>
        <v>297.12</v>
      </c>
      <c r="AB221" s="12">
        <v>20</v>
      </c>
      <c r="AC221" s="12">
        <f t="shared" si="79"/>
        <v>396.16</v>
      </c>
      <c r="AD221" s="12"/>
      <c r="AE221" s="12">
        <f t="shared" si="88"/>
        <v>0</v>
      </c>
      <c r="AF221" s="12"/>
      <c r="AG221" s="12">
        <f t="shared" si="89"/>
        <v>0</v>
      </c>
      <c r="AH221" s="12">
        <f>[1]REGRAS!$F$2*100</f>
        <v>100</v>
      </c>
      <c r="AI221" s="12">
        <f t="shared" si="90"/>
        <v>1980.78</v>
      </c>
      <c r="AJ221" s="12">
        <v>25</v>
      </c>
      <c r="AK221" s="12">
        <f t="shared" si="91"/>
        <v>495.2</v>
      </c>
      <c r="AL221" s="12">
        <f>[1]REGRAS!$F$1*100</f>
        <v>40</v>
      </c>
      <c r="AM221" s="12">
        <f t="shared" si="92"/>
        <v>792.31</v>
      </c>
      <c r="AN221" s="12">
        <f>[1]REGRAS!$F$4*100</f>
        <v>100</v>
      </c>
      <c r="AO221" s="12">
        <f t="shared" si="93"/>
        <v>1980.78</v>
      </c>
      <c r="AP221" s="12">
        <v>119</v>
      </c>
      <c r="AQ221" s="12">
        <f t="shared" si="94"/>
        <v>785.71</v>
      </c>
      <c r="AR221" s="12">
        <v>0</v>
      </c>
      <c r="AS221" s="12">
        <f t="shared" si="95"/>
        <v>0</v>
      </c>
      <c r="AT221" s="12">
        <v>20</v>
      </c>
      <c r="AU221" s="12">
        <f t="shared" si="80"/>
        <v>1188.47</v>
      </c>
      <c r="AV221" s="12">
        <v>0</v>
      </c>
      <c r="AW221" s="12">
        <f>IF([1]REGRAS!$P$2="SIM",ROUND(BS221/M221*1.25*AV221,2),0)</f>
        <v>0</v>
      </c>
      <c r="AX221" s="12">
        <f>IF([1]REGRAS!$P$1="SIM",'[1]JAN-REAJUSTE'!AX221,0)</f>
        <v>0</v>
      </c>
      <c r="AY221" s="12">
        <f>IF([1]REGRAS!$R$2="SIM",'[1]JAN-REAJUSTE'!AY221,0)</f>
        <v>0</v>
      </c>
      <c r="AZ221" s="12">
        <f>'[1]JAN-REAJUSTE'!AZ221</f>
        <v>0</v>
      </c>
      <c r="BA221" s="12">
        <f>'[1]JAN-REAJUSTE'!BA221</f>
        <v>0</v>
      </c>
      <c r="BB221" s="12">
        <f>'[1]JAN-REAJUSTE'!BB221</f>
        <v>0</v>
      </c>
      <c r="BC221" s="12">
        <f>'[1]JAN-REAJUSTE'!BC221</f>
        <v>0</v>
      </c>
      <c r="BD221" s="12">
        <f>'[1]JAN-REAJUSTE'!BD221</f>
        <v>0</v>
      </c>
      <c r="BE221" s="12">
        <f>'[1]JAN-REAJUSTE'!BE221</f>
        <v>0</v>
      </c>
      <c r="BF221" s="12">
        <f>'[1]JAN-REAJUSTE'!BF221</f>
        <v>0</v>
      </c>
      <c r="BG221" s="12">
        <f>'[1]JAN-REAJUSTE'!BG221</f>
        <v>0</v>
      </c>
      <c r="BH221" s="12">
        <f>'[1]JAN-REAJUSTE'!BH221</f>
        <v>0</v>
      </c>
      <c r="BI221" s="12">
        <f>IF([1]REGRAS!$R$1="SIM",'[1]JAN-REAJUSTE'!BI221,0)</f>
        <v>22.088951999999999</v>
      </c>
      <c r="BJ221" s="12">
        <f>'[1]JAN-REAJUSTE'!BJ221</f>
        <v>0</v>
      </c>
      <c r="BK221" s="12">
        <f>'[1]JAN-REAJUSTE'!BK221</f>
        <v>0</v>
      </c>
      <c r="BL221" s="12">
        <f>'[1]JAN-REAJUSTE'!BL221</f>
        <v>0</v>
      </c>
      <c r="BM221" s="12">
        <f>'[1]JAN-REAJUSTE'!BM221</f>
        <v>0</v>
      </c>
      <c r="BN221" s="12">
        <f>'[1]JAN-REAJUSTE'!BN221</f>
        <v>0</v>
      </c>
      <c r="BO221" s="12">
        <f>'[1]JAN-REAJUSTE'!BO221</f>
        <v>0</v>
      </c>
      <c r="BP221" s="12">
        <f>'[1]JAN-REAJUSTE'!BP221</f>
        <v>0</v>
      </c>
      <c r="BQ221" s="12">
        <v>0</v>
      </c>
      <c r="BR221" s="12">
        <f t="shared" si="96"/>
        <v>9919.3997601607425</v>
      </c>
      <c r="BS221" s="12">
        <f t="shared" si="99"/>
        <v>7923.1308081607422</v>
      </c>
      <c r="BT221" s="12">
        <f t="shared" si="81"/>
        <v>7923.1308081607422</v>
      </c>
      <c r="BU221" s="12">
        <f t="shared" si="82"/>
        <v>7152.9097601607418</v>
      </c>
      <c r="BV221" s="13">
        <f t="shared" si="85"/>
        <v>1001.407366422504</v>
      </c>
      <c r="BW221" s="13">
        <f t="shared" si="86"/>
        <v>2002.8147328450079</v>
      </c>
      <c r="BX221" s="13">
        <f t="shared" si="97"/>
        <v>8917.9923937382391</v>
      </c>
      <c r="BY221" s="14">
        <f t="shared" si="98"/>
        <v>1583.0879082780157</v>
      </c>
    </row>
    <row r="222" spans="1:77" x14ac:dyDescent="0.25">
      <c r="A222" s="9" t="s">
        <v>79</v>
      </c>
      <c r="B222" s="10">
        <v>5390701</v>
      </c>
      <c r="C222" s="10" t="s">
        <v>347</v>
      </c>
      <c r="D222" s="10" t="s">
        <v>81</v>
      </c>
      <c r="E222" s="10" t="s">
        <v>124</v>
      </c>
      <c r="F222" s="10" t="s">
        <v>83</v>
      </c>
      <c r="G222" s="10" t="s">
        <v>117</v>
      </c>
      <c r="H222" s="10" t="s">
        <v>85</v>
      </c>
      <c r="I222" s="10" t="s">
        <v>79</v>
      </c>
      <c r="J222" s="10" t="s">
        <v>87</v>
      </c>
      <c r="K222" s="10" t="s">
        <v>121</v>
      </c>
      <c r="L222" s="10">
        <v>12</v>
      </c>
      <c r="M222" s="10">
        <v>240</v>
      </c>
      <c r="N222" s="10">
        <v>136416</v>
      </c>
      <c r="O222" s="11">
        <v>37431</v>
      </c>
      <c r="P222" s="11">
        <v>23761</v>
      </c>
      <c r="Q222" s="10">
        <v>28492919353</v>
      </c>
      <c r="R222" s="10" t="s">
        <v>89</v>
      </c>
      <c r="S222" s="10">
        <v>22</v>
      </c>
      <c r="T222" s="10" t="s">
        <v>97</v>
      </c>
      <c r="U222" s="10" t="s">
        <v>91</v>
      </c>
      <c r="V222" s="10" t="s">
        <v>92</v>
      </c>
      <c r="W222" s="12">
        <f t="shared" si="78"/>
        <v>1980.780808160742</v>
      </c>
      <c r="X222" s="12">
        <v>240</v>
      </c>
      <c r="Y222" s="12">
        <f>[1]REGRAS!$C$29</f>
        <v>1980.780808160742</v>
      </c>
      <c r="Z222" s="12">
        <v>15</v>
      </c>
      <c r="AA222" s="12">
        <f t="shared" si="87"/>
        <v>297.12</v>
      </c>
      <c r="AB222" s="12">
        <v>20</v>
      </c>
      <c r="AC222" s="12">
        <f t="shared" si="79"/>
        <v>396.16</v>
      </c>
      <c r="AD222" s="12"/>
      <c r="AE222" s="12">
        <f t="shared" si="88"/>
        <v>0</v>
      </c>
      <c r="AF222" s="12"/>
      <c r="AG222" s="12">
        <f t="shared" si="89"/>
        <v>0</v>
      </c>
      <c r="AH222" s="12">
        <f>[1]REGRAS!$F$2*100</f>
        <v>100</v>
      </c>
      <c r="AI222" s="12">
        <f t="shared" si="90"/>
        <v>1980.78</v>
      </c>
      <c r="AJ222" s="12">
        <v>30</v>
      </c>
      <c r="AK222" s="12">
        <f t="shared" si="91"/>
        <v>594.23</v>
      </c>
      <c r="AL222" s="12">
        <f>[1]REGRAS!$F$1*100</f>
        <v>40</v>
      </c>
      <c r="AM222" s="12">
        <f t="shared" si="92"/>
        <v>792.31</v>
      </c>
      <c r="AN222" s="12">
        <f>[1]REGRAS!$F$4*100</f>
        <v>100</v>
      </c>
      <c r="AO222" s="12">
        <f t="shared" si="93"/>
        <v>1980.78</v>
      </c>
      <c r="AP222" s="12">
        <v>0</v>
      </c>
      <c r="AQ222" s="12">
        <f t="shared" si="94"/>
        <v>0</v>
      </c>
      <c r="AR222" s="12">
        <v>0</v>
      </c>
      <c r="AS222" s="12">
        <f t="shared" si="95"/>
        <v>0</v>
      </c>
      <c r="AT222" s="12">
        <v>0</v>
      </c>
      <c r="AU222" s="12">
        <f t="shared" si="80"/>
        <v>0</v>
      </c>
      <c r="AV222" s="12">
        <v>0</v>
      </c>
      <c r="AW222" s="12">
        <f>IF([1]REGRAS!$P$2="SIM",ROUND(BS222/M222*1.25*AV222,2),0)</f>
        <v>0</v>
      </c>
      <c r="AX222" s="12">
        <f>IF([1]REGRAS!$P$1="SIM",'[1]JAN-REAJUSTE'!AX222,0)</f>
        <v>0</v>
      </c>
      <c r="AY222" s="12">
        <f>IF([1]REGRAS!$R$2="SIM",'[1]JAN-REAJUSTE'!AY222,0)</f>
        <v>0</v>
      </c>
      <c r="AZ222" s="12">
        <f>'[1]JAN-REAJUSTE'!AZ222</f>
        <v>0</v>
      </c>
      <c r="BA222" s="12">
        <f>'[1]JAN-REAJUSTE'!BA222</f>
        <v>0</v>
      </c>
      <c r="BB222" s="12">
        <f>'[1]JAN-REAJUSTE'!BB222</f>
        <v>0</v>
      </c>
      <c r="BC222" s="12">
        <f>'[1]JAN-REAJUSTE'!BC222</f>
        <v>0</v>
      </c>
      <c r="BD222" s="12">
        <f>'[1]JAN-REAJUSTE'!BD222</f>
        <v>0</v>
      </c>
      <c r="BE222" s="12">
        <f>'[1]JAN-REAJUSTE'!BE222</f>
        <v>0</v>
      </c>
      <c r="BF222" s="12">
        <f>'[1]JAN-REAJUSTE'!BF222</f>
        <v>0</v>
      </c>
      <c r="BG222" s="12">
        <f>'[1]JAN-REAJUSTE'!BG222</f>
        <v>0</v>
      </c>
      <c r="BH222" s="12">
        <f>'[1]JAN-REAJUSTE'!BH222</f>
        <v>0</v>
      </c>
      <c r="BI222" s="12">
        <f>IF([1]REGRAS!$R$1="SIM",'[1]JAN-REAJUSTE'!BI222,0)</f>
        <v>0</v>
      </c>
      <c r="BJ222" s="12">
        <f>'[1]JAN-REAJUSTE'!BJ222</f>
        <v>0</v>
      </c>
      <c r="BK222" s="12">
        <f>'[1]JAN-REAJUSTE'!BK222</f>
        <v>0</v>
      </c>
      <c r="BL222" s="12">
        <f>'[1]JAN-REAJUSTE'!BL222</f>
        <v>0</v>
      </c>
      <c r="BM222" s="12">
        <f>'[1]JAN-REAJUSTE'!BM222</f>
        <v>0</v>
      </c>
      <c r="BN222" s="12">
        <f>'[1]JAN-REAJUSTE'!BN222</f>
        <v>0</v>
      </c>
      <c r="BO222" s="12">
        <f>'[1]JAN-REAJUSTE'!BO222</f>
        <v>0</v>
      </c>
      <c r="BP222" s="12">
        <f>'[1]JAN-REAJUSTE'!BP222</f>
        <v>0</v>
      </c>
      <c r="BQ222" s="12">
        <v>0</v>
      </c>
      <c r="BR222" s="12">
        <f t="shared" si="96"/>
        <v>8022.1608081607428</v>
      </c>
      <c r="BS222" s="12">
        <f t="shared" si="99"/>
        <v>8022.1608081607428</v>
      </c>
      <c r="BT222" s="12">
        <f t="shared" si="81"/>
        <v>8022.1608081607428</v>
      </c>
      <c r="BU222" s="12">
        <f t="shared" si="82"/>
        <v>7229.8508081607424</v>
      </c>
      <c r="BV222" s="13">
        <f t="shared" si="85"/>
        <v>1012.179113142504</v>
      </c>
      <c r="BW222" s="13">
        <f t="shared" si="86"/>
        <v>2024.358226285008</v>
      </c>
      <c r="BX222" s="13">
        <f t="shared" si="97"/>
        <v>7009.9816950182385</v>
      </c>
      <c r="BY222" s="14">
        <f t="shared" si="98"/>
        <v>1058.3849661300155</v>
      </c>
    </row>
    <row r="223" spans="1:77" x14ac:dyDescent="0.25">
      <c r="A223" s="9" t="s">
        <v>79</v>
      </c>
      <c r="B223" s="10">
        <v>5391001</v>
      </c>
      <c r="C223" s="10" t="s">
        <v>348</v>
      </c>
      <c r="D223" s="10" t="s">
        <v>81</v>
      </c>
      <c r="E223" s="10" t="s">
        <v>116</v>
      </c>
      <c r="F223" s="10" t="s">
        <v>83</v>
      </c>
      <c r="G223" s="10" t="s">
        <v>117</v>
      </c>
      <c r="H223" s="10" t="s">
        <v>85</v>
      </c>
      <c r="I223" s="10" t="s">
        <v>79</v>
      </c>
      <c r="J223" s="10" t="s">
        <v>87</v>
      </c>
      <c r="K223" s="10" t="s">
        <v>118</v>
      </c>
      <c r="L223" s="10">
        <v>11</v>
      </c>
      <c r="M223" s="10">
        <v>240</v>
      </c>
      <c r="N223" s="10">
        <v>133738</v>
      </c>
      <c r="O223" s="11">
        <v>37431</v>
      </c>
      <c r="P223" s="11">
        <v>25331</v>
      </c>
      <c r="Q223" s="10">
        <v>47991232387</v>
      </c>
      <c r="R223" s="10" t="s">
        <v>89</v>
      </c>
      <c r="S223" s="10">
        <v>22</v>
      </c>
      <c r="T223" s="10" t="s">
        <v>90</v>
      </c>
      <c r="U223" s="10" t="s">
        <v>91</v>
      </c>
      <c r="V223" s="10" t="s">
        <v>92</v>
      </c>
      <c r="W223" s="12">
        <f t="shared" si="78"/>
        <v>1941.9419687850411</v>
      </c>
      <c r="X223" s="12">
        <v>240</v>
      </c>
      <c r="Y223" s="12">
        <f>[1]REGRAS!$C$28</f>
        <v>1941.9419687850411</v>
      </c>
      <c r="Z223" s="12">
        <v>9</v>
      </c>
      <c r="AA223" s="12">
        <f t="shared" si="87"/>
        <v>174.77</v>
      </c>
      <c r="AB223" s="12">
        <v>20</v>
      </c>
      <c r="AC223" s="12">
        <f t="shared" si="79"/>
        <v>388.39</v>
      </c>
      <c r="AD223" s="12"/>
      <c r="AE223" s="12">
        <f t="shared" si="88"/>
        <v>0</v>
      </c>
      <c r="AF223" s="12"/>
      <c r="AG223" s="12">
        <f t="shared" si="89"/>
        <v>0</v>
      </c>
      <c r="AH223" s="12">
        <f>[1]REGRAS!$F$2*100</f>
        <v>100</v>
      </c>
      <c r="AI223" s="12">
        <f t="shared" si="90"/>
        <v>1941.94</v>
      </c>
      <c r="AJ223" s="12">
        <v>25</v>
      </c>
      <c r="AK223" s="12">
        <f t="shared" si="91"/>
        <v>485.49</v>
      </c>
      <c r="AL223" s="12">
        <f>[1]REGRAS!$F$1*100</f>
        <v>40</v>
      </c>
      <c r="AM223" s="12">
        <f t="shared" si="92"/>
        <v>776.78</v>
      </c>
      <c r="AN223" s="12">
        <f>[1]REGRAS!$F$4*100</f>
        <v>100</v>
      </c>
      <c r="AO223" s="12">
        <f t="shared" si="93"/>
        <v>1941.94</v>
      </c>
      <c r="AP223" s="12">
        <v>22</v>
      </c>
      <c r="AQ223" s="12">
        <f t="shared" si="94"/>
        <v>140.27000000000001</v>
      </c>
      <c r="AR223" s="12">
        <v>0</v>
      </c>
      <c r="AS223" s="12">
        <f t="shared" si="95"/>
        <v>0</v>
      </c>
      <c r="AT223" s="12">
        <v>0</v>
      </c>
      <c r="AU223" s="12">
        <f t="shared" si="80"/>
        <v>0</v>
      </c>
      <c r="AV223" s="12">
        <v>0</v>
      </c>
      <c r="AW223" s="12">
        <f>IF([1]REGRAS!$P$2="SIM",ROUND(BS223/M223*1.25*AV223,2),0)</f>
        <v>0</v>
      </c>
      <c r="AX223" s="12">
        <f>IF([1]REGRAS!$P$1="SIM",'[1]JAN-REAJUSTE'!AX223,0)</f>
        <v>0</v>
      </c>
      <c r="AY223" s="12">
        <f>IF([1]REGRAS!$R$2="SIM",'[1]JAN-REAJUSTE'!AY223,0)</f>
        <v>0</v>
      </c>
      <c r="AZ223" s="12">
        <f>'[1]JAN-REAJUSTE'!AZ223</f>
        <v>0</v>
      </c>
      <c r="BA223" s="12">
        <f>'[1]JAN-REAJUSTE'!BA223</f>
        <v>0</v>
      </c>
      <c r="BB223" s="12">
        <f>'[1]JAN-REAJUSTE'!BB223</f>
        <v>0</v>
      </c>
      <c r="BC223" s="12">
        <f>'[1]JAN-REAJUSTE'!BC223</f>
        <v>0</v>
      </c>
      <c r="BD223" s="12">
        <f>'[1]JAN-REAJUSTE'!BD223</f>
        <v>0</v>
      </c>
      <c r="BE223" s="12">
        <f>'[1]JAN-REAJUSTE'!BE223</f>
        <v>0</v>
      </c>
      <c r="BF223" s="12">
        <f>'[1]JAN-REAJUSTE'!BF223</f>
        <v>0</v>
      </c>
      <c r="BG223" s="12">
        <f>'[1]JAN-REAJUSTE'!BG223</f>
        <v>0</v>
      </c>
      <c r="BH223" s="12">
        <f>'[1]JAN-REAJUSTE'!BH223</f>
        <v>0</v>
      </c>
      <c r="BI223" s="12">
        <f>IF([1]REGRAS!$R$1="SIM",'[1]JAN-REAJUSTE'!BI223,0)</f>
        <v>22.088951999999999</v>
      </c>
      <c r="BJ223" s="12">
        <f>'[1]JAN-REAJUSTE'!BJ223</f>
        <v>0</v>
      </c>
      <c r="BK223" s="12">
        <f>'[1]JAN-REAJUSTE'!BK223</f>
        <v>0</v>
      </c>
      <c r="BL223" s="12">
        <f>'[1]JAN-REAJUSTE'!BL223</f>
        <v>0</v>
      </c>
      <c r="BM223" s="12">
        <f>'[1]JAN-REAJUSTE'!BM223</f>
        <v>0</v>
      </c>
      <c r="BN223" s="12">
        <f>'[1]JAN-REAJUSTE'!BN223</f>
        <v>0</v>
      </c>
      <c r="BO223" s="12">
        <f>'[1]JAN-REAJUSTE'!BO223</f>
        <v>0</v>
      </c>
      <c r="BP223" s="12">
        <f>'[1]JAN-REAJUSTE'!BP223</f>
        <v>0</v>
      </c>
      <c r="BQ223" s="12">
        <v>0</v>
      </c>
      <c r="BR223" s="12">
        <f t="shared" si="96"/>
        <v>7813.6109207850423</v>
      </c>
      <c r="BS223" s="12">
        <f t="shared" si="99"/>
        <v>7651.2519687850418</v>
      </c>
      <c r="BT223" s="12">
        <f t="shared" si="81"/>
        <v>7651.2519687850418</v>
      </c>
      <c r="BU223" s="12">
        <f t="shared" si="82"/>
        <v>6896.5609207850421</v>
      </c>
      <c r="BV223" s="13">
        <f t="shared" si="85"/>
        <v>965.51852890990597</v>
      </c>
      <c r="BW223" s="13">
        <f t="shared" si="86"/>
        <v>1931.0370578198119</v>
      </c>
      <c r="BX223" s="13">
        <f t="shared" si="97"/>
        <v>6848.0923918751359</v>
      </c>
      <c r="BY223" s="14">
        <f t="shared" si="98"/>
        <v>1013.8654077656626</v>
      </c>
    </row>
    <row r="224" spans="1:77" x14ac:dyDescent="0.25">
      <c r="A224" s="9" t="s">
        <v>79</v>
      </c>
      <c r="B224" s="10">
        <v>5391101</v>
      </c>
      <c r="C224" s="10" t="s">
        <v>349</v>
      </c>
      <c r="D224" s="10" t="s">
        <v>81</v>
      </c>
      <c r="E224" s="10" t="s">
        <v>116</v>
      </c>
      <c r="F224" s="10" t="s">
        <v>83</v>
      </c>
      <c r="G224" s="10" t="s">
        <v>117</v>
      </c>
      <c r="H224" s="10" t="s">
        <v>85</v>
      </c>
      <c r="I224" s="10" t="s">
        <v>79</v>
      </c>
      <c r="J224" s="10" t="s">
        <v>87</v>
      </c>
      <c r="K224" s="10" t="s">
        <v>147</v>
      </c>
      <c r="L224" s="10">
        <v>8</v>
      </c>
      <c r="M224" s="10">
        <v>240</v>
      </c>
      <c r="N224" s="10">
        <v>126022</v>
      </c>
      <c r="O224" s="11">
        <v>37431</v>
      </c>
      <c r="P224" s="11">
        <v>28182</v>
      </c>
      <c r="Q224" s="10">
        <v>73877280382</v>
      </c>
      <c r="R224" s="10" t="s">
        <v>89</v>
      </c>
      <c r="S224" s="10">
        <v>22</v>
      </c>
      <c r="T224" s="10" t="s">
        <v>90</v>
      </c>
      <c r="U224" s="10" t="s">
        <v>91</v>
      </c>
      <c r="V224" s="10" t="s">
        <v>92</v>
      </c>
      <c r="W224" s="12">
        <f t="shared" si="78"/>
        <v>1829.9352895804036</v>
      </c>
      <c r="X224" s="12">
        <v>240</v>
      </c>
      <c r="Y224" s="12">
        <f>[1]REGRAS!$C$25</f>
        <v>1829.9352895804036</v>
      </c>
      <c r="Z224" s="12">
        <v>0</v>
      </c>
      <c r="AA224" s="12">
        <f t="shared" si="87"/>
        <v>0</v>
      </c>
      <c r="AB224" s="12">
        <v>20</v>
      </c>
      <c r="AC224" s="12">
        <f t="shared" si="79"/>
        <v>365.99</v>
      </c>
      <c r="AD224" s="12"/>
      <c r="AE224" s="12">
        <f t="shared" si="88"/>
        <v>0</v>
      </c>
      <c r="AF224" s="12"/>
      <c r="AG224" s="12">
        <f t="shared" si="89"/>
        <v>0</v>
      </c>
      <c r="AH224" s="12">
        <f>[1]REGRAS!$F$2*100</f>
        <v>100</v>
      </c>
      <c r="AI224" s="12">
        <f t="shared" si="90"/>
        <v>1829.94</v>
      </c>
      <c r="AJ224" s="12">
        <v>25</v>
      </c>
      <c r="AK224" s="12">
        <f t="shared" si="91"/>
        <v>457.48</v>
      </c>
      <c r="AL224" s="12">
        <f>[1]REGRAS!$F$1*100</f>
        <v>40</v>
      </c>
      <c r="AM224" s="12">
        <f t="shared" si="92"/>
        <v>731.97</v>
      </c>
      <c r="AN224" s="12">
        <f>[1]REGRAS!$F$4*100</f>
        <v>100</v>
      </c>
      <c r="AO224" s="12">
        <f t="shared" si="93"/>
        <v>1829.94</v>
      </c>
      <c r="AP224" s="12">
        <v>127</v>
      </c>
      <c r="AQ224" s="12">
        <f t="shared" si="94"/>
        <v>745.62</v>
      </c>
      <c r="AR224" s="12">
        <v>0</v>
      </c>
      <c r="AS224" s="12">
        <f t="shared" si="95"/>
        <v>0</v>
      </c>
      <c r="AT224" s="12">
        <v>0</v>
      </c>
      <c r="AU224" s="12">
        <f t="shared" si="80"/>
        <v>0</v>
      </c>
      <c r="AV224" s="12">
        <v>0</v>
      </c>
      <c r="AW224" s="12">
        <f>IF([1]REGRAS!$P$2="SIM",ROUND(BS224/M224*1.25*AV224,2),0)</f>
        <v>0</v>
      </c>
      <c r="AX224" s="12">
        <f>IF([1]REGRAS!$P$1="SIM",'[1]JAN-REAJUSTE'!AX224,0)</f>
        <v>0</v>
      </c>
      <c r="AY224" s="12">
        <f>IF([1]REGRAS!$R$2="SIM",'[1]JAN-REAJUSTE'!AY224,0)</f>
        <v>0</v>
      </c>
      <c r="AZ224" s="12">
        <f>'[1]JAN-REAJUSTE'!AZ224</f>
        <v>0</v>
      </c>
      <c r="BA224" s="12">
        <f>'[1]JAN-REAJUSTE'!BA224</f>
        <v>0</v>
      </c>
      <c r="BB224" s="12">
        <f>'[1]JAN-REAJUSTE'!BB224</f>
        <v>0</v>
      </c>
      <c r="BC224" s="12">
        <f>'[1]JAN-REAJUSTE'!BC224</f>
        <v>0</v>
      </c>
      <c r="BD224" s="12">
        <f>'[1]JAN-REAJUSTE'!BD224</f>
        <v>0</v>
      </c>
      <c r="BE224" s="12">
        <f>'[1]JAN-REAJUSTE'!BE224</f>
        <v>0</v>
      </c>
      <c r="BF224" s="12">
        <f>'[1]JAN-REAJUSTE'!BF224</f>
        <v>0</v>
      </c>
      <c r="BG224" s="12">
        <f>'[1]JAN-REAJUSTE'!BG224</f>
        <v>0</v>
      </c>
      <c r="BH224" s="12">
        <f>'[1]JAN-REAJUSTE'!BH224</f>
        <v>0</v>
      </c>
      <c r="BI224" s="12">
        <f>IF([1]REGRAS!$R$1="SIM",'[1]JAN-REAJUSTE'!BI224,0)</f>
        <v>0</v>
      </c>
      <c r="BJ224" s="12">
        <f>'[1]JAN-REAJUSTE'!BJ224</f>
        <v>0</v>
      </c>
      <c r="BK224" s="12">
        <f>'[1]JAN-REAJUSTE'!BK224</f>
        <v>0</v>
      </c>
      <c r="BL224" s="12">
        <f>'[1]JAN-REAJUSTE'!BL224</f>
        <v>0</v>
      </c>
      <c r="BM224" s="12">
        <f>'[1]JAN-REAJUSTE'!BM224</f>
        <v>0</v>
      </c>
      <c r="BN224" s="12">
        <f>'[1]JAN-REAJUSTE'!BN224</f>
        <v>0</v>
      </c>
      <c r="BO224" s="12">
        <f>'[1]JAN-REAJUSTE'!BO224</f>
        <v>0</v>
      </c>
      <c r="BP224" s="12">
        <f>'[1]JAN-REAJUSTE'!BP224</f>
        <v>0</v>
      </c>
      <c r="BQ224" s="12">
        <v>0</v>
      </c>
      <c r="BR224" s="12">
        <f t="shared" si="96"/>
        <v>7790.8752895804028</v>
      </c>
      <c r="BS224" s="12">
        <f t="shared" si="99"/>
        <v>7045.2552895804029</v>
      </c>
      <c r="BT224" s="12">
        <f t="shared" si="81"/>
        <v>7045.2552895804029</v>
      </c>
      <c r="BU224" s="12">
        <f t="shared" si="82"/>
        <v>6313.2852895804026</v>
      </c>
      <c r="BV224" s="13">
        <f t="shared" si="85"/>
        <v>883.85994054125649</v>
      </c>
      <c r="BW224" s="13">
        <f t="shared" si="86"/>
        <v>1767.719881082513</v>
      </c>
      <c r="BX224" s="13">
        <f t="shared" si="97"/>
        <v>6907.0153490391458</v>
      </c>
      <c r="BY224" s="14">
        <f t="shared" si="98"/>
        <v>1030.0692209857652</v>
      </c>
    </row>
    <row r="225" spans="1:77" x14ac:dyDescent="0.25">
      <c r="A225" s="9" t="s">
        <v>79</v>
      </c>
      <c r="B225" s="10">
        <v>5391401</v>
      </c>
      <c r="C225" s="10" t="s">
        <v>350</v>
      </c>
      <c r="D225" s="10" t="s">
        <v>81</v>
      </c>
      <c r="E225" s="10" t="s">
        <v>116</v>
      </c>
      <c r="F225" s="10" t="s">
        <v>83</v>
      </c>
      <c r="G225" s="10" t="s">
        <v>117</v>
      </c>
      <c r="H225" s="10" t="s">
        <v>85</v>
      </c>
      <c r="I225" s="10" t="s">
        <v>79</v>
      </c>
      <c r="J225" s="10" t="s">
        <v>87</v>
      </c>
      <c r="K225" s="10" t="s">
        <v>118</v>
      </c>
      <c r="L225" s="10">
        <v>9</v>
      </c>
      <c r="M225" s="10">
        <v>240</v>
      </c>
      <c r="N225" s="10">
        <v>128542</v>
      </c>
      <c r="O225" s="11">
        <v>37431</v>
      </c>
      <c r="P225" s="11">
        <v>24615</v>
      </c>
      <c r="Q225" s="10">
        <v>31113427353</v>
      </c>
      <c r="R225" s="10" t="s">
        <v>89</v>
      </c>
      <c r="S225" s="10">
        <v>22</v>
      </c>
      <c r="T225" s="10" t="s">
        <v>90</v>
      </c>
      <c r="U225" s="10" t="s">
        <v>91</v>
      </c>
      <c r="V225" s="10" t="s">
        <v>92</v>
      </c>
      <c r="W225" s="12">
        <f t="shared" si="78"/>
        <v>1866.5339953720118</v>
      </c>
      <c r="X225" s="12">
        <v>240</v>
      </c>
      <c r="Y225" s="12">
        <f>[1]REGRAS!$C$26</f>
        <v>1866.5339953720118</v>
      </c>
      <c r="Z225" s="12">
        <v>0</v>
      </c>
      <c r="AA225" s="12">
        <f t="shared" si="87"/>
        <v>0</v>
      </c>
      <c r="AB225" s="12">
        <v>20</v>
      </c>
      <c r="AC225" s="12">
        <f t="shared" si="79"/>
        <v>373.31</v>
      </c>
      <c r="AD225" s="12"/>
      <c r="AE225" s="12">
        <f t="shared" si="88"/>
        <v>0</v>
      </c>
      <c r="AF225" s="12"/>
      <c r="AG225" s="12">
        <f t="shared" si="89"/>
        <v>0</v>
      </c>
      <c r="AH225" s="12">
        <f>[1]REGRAS!$F$2*100</f>
        <v>100</v>
      </c>
      <c r="AI225" s="12">
        <f t="shared" si="90"/>
        <v>1866.53</v>
      </c>
      <c r="AJ225" s="12">
        <v>25</v>
      </c>
      <c r="AK225" s="12">
        <f t="shared" si="91"/>
        <v>466.63</v>
      </c>
      <c r="AL225" s="12">
        <f>[1]REGRAS!$F$1*100</f>
        <v>40</v>
      </c>
      <c r="AM225" s="12">
        <f t="shared" si="92"/>
        <v>746.61</v>
      </c>
      <c r="AN225" s="12">
        <f>[1]REGRAS!$F$4*100</f>
        <v>100</v>
      </c>
      <c r="AO225" s="12">
        <f t="shared" si="93"/>
        <v>1866.53</v>
      </c>
      <c r="AP225" s="12">
        <v>12</v>
      </c>
      <c r="AQ225" s="12">
        <f t="shared" si="94"/>
        <v>71.86</v>
      </c>
      <c r="AR225" s="12">
        <v>0</v>
      </c>
      <c r="AS225" s="12">
        <f t="shared" si="95"/>
        <v>0</v>
      </c>
      <c r="AT225" s="12">
        <v>0</v>
      </c>
      <c r="AU225" s="12">
        <f t="shared" si="80"/>
        <v>0</v>
      </c>
      <c r="AV225" s="12">
        <v>0</v>
      </c>
      <c r="AW225" s="12">
        <f>IF([1]REGRAS!$P$2="SIM",ROUND(BS225/M225*1.25*AV225,2),0)</f>
        <v>0</v>
      </c>
      <c r="AX225" s="12">
        <f>IF([1]REGRAS!$P$1="SIM",'[1]JAN-REAJUSTE'!AX225,0)</f>
        <v>0</v>
      </c>
      <c r="AY225" s="12">
        <f>IF([1]REGRAS!$R$2="SIM",'[1]JAN-REAJUSTE'!AY225,0)</f>
        <v>0</v>
      </c>
      <c r="AZ225" s="12">
        <f>'[1]JAN-REAJUSTE'!AZ225</f>
        <v>0</v>
      </c>
      <c r="BA225" s="12">
        <f>'[1]JAN-REAJUSTE'!BA225</f>
        <v>0</v>
      </c>
      <c r="BB225" s="12">
        <f>'[1]JAN-REAJUSTE'!BB225</f>
        <v>0</v>
      </c>
      <c r="BC225" s="12">
        <f>'[1]JAN-REAJUSTE'!BC225</f>
        <v>0</v>
      </c>
      <c r="BD225" s="12">
        <f>'[1]JAN-REAJUSTE'!BD225</f>
        <v>0</v>
      </c>
      <c r="BE225" s="12">
        <f>'[1]JAN-REAJUSTE'!BE225</f>
        <v>0</v>
      </c>
      <c r="BF225" s="12">
        <f>'[1]JAN-REAJUSTE'!BF225</f>
        <v>0</v>
      </c>
      <c r="BG225" s="12">
        <f>'[1]JAN-REAJUSTE'!BG225</f>
        <v>0</v>
      </c>
      <c r="BH225" s="12">
        <f>'[1]JAN-REAJUSTE'!BH225</f>
        <v>0</v>
      </c>
      <c r="BI225" s="12">
        <f>IF([1]REGRAS!$R$1="SIM",'[1]JAN-REAJUSTE'!BI225,0)</f>
        <v>22.088951999999999</v>
      </c>
      <c r="BJ225" s="12">
        <f>'[1]JAN-REAJUSTE'!BJ225</f>
        <v>0</v>
      </c>
      <c r="BK225" s="12">
        <f>'[1]JAN-REAJUSTE'!BK225</f>
        <v>0</v>
      </c>
      <c r="BL225" s="12">
        <f>'[1]JAN-REAJUSTE'!BL225</f>
        <v>0</v>
      </c>
      <c r="BM225" s="12">
        <f>'[1]JAN-REAJUSTE'!BM225</f>
        <v>0</v>
      </c>
      <c r="BN225" s="12">
        <f>'[1]JAN-REAJUSTE'!BN225</f>
        <v>0</v>
      </c>
      <c r="BO225" s="12">
        <f>'[1]JAN-REAJUSTE'!BO225</f>
        <v>0</v>
      </c>
      <c r="BP225" s="12">
        <f>'[1]JAN-REAJUSTE'!BP225</f>
        <v>0</v>
      </c>
      <c r="BQ225" s="12">
        <v>0</v>
      </c>
      <c r="BR225" s="12">
        <f t="shared" si="96"/>
        <v>7280.0929473720116</v>
      </c>
      <c r="BS225" s="12">
        <f t="shared" si="99"/>
        <v>7186.1439953720119</v>
      </c>
      <c r="BT225" s="12">
        <f t="shared" si="81"/>
        <v>7186.1439953720119</v>
      </c>
      <c r="BU225" s="12">
        <f t="shared" si="82"/>
        <v>6461.6229473720123</v>
      </c>
      <c r="BV225" s="13">
        <f t="shared" si="85"/>
        <v>904.62721263208175</v>
      </c>
      <c r="BW225" s="13">
        <f t="shared" si="86"/>
        <v>1809.2544252641635</v>
      </c>
      <c r="BX225" s="13">
        <f t="shared" si="97"/>
        <v>6375.4657347399298</v>
      </c>
      <c r="BY225" s="14">
        <f t="shared" si="98"/>
        <v>883.89307705348085</v>
      </c>
    </row>
    <row r="226" spans="1:77" x14ac:dyDescent="0.25">
      <c r="A226" s="9" t="s">
        <v>79</v>
      </c>
      <c r="B226" s="10">
        <v>5391801</v>
      </c>
      <c r="C226" s="10" t="s">
        <v>351</v>
      </c>
      <c r="D226" s="10" t="s">
        <v>81</v>
      </c>
      <c r="E226" s="10" t="s">
        <v>116</v>
      </c>
      <c r="F226" s="10" t="s">
        <v>83</v>
      </c>
      <c r="G226" s="10" t="s">
        <v>117</v>
      </c>
      <c r="H226" s="10" t="s">
        <v>85</v>
      </c>
      <c r="I226" s="10" t="s">
        <v>79</v>
      </c>
      <c r="J226" s="10" t="s">
        <v>87</v>
      </c>
      <c r="K226" s="10" t="s">
        <v>121</v>
      </c>
      <c r="L226" s="10">
        <v>12</v>
      </c>
      <c r="M226" s="10">
        <v>240</v>
      </c>
      <c r="N226" s="10">
        <v>136416</v>
      </c>
      <c r="O226" s="11">
        <v>37431</v>
      </c>
      <c r="P226" s="11">
        <v>29898</v>
      </c>
      <c r="Q226" s="10">
        <v>62248294387</v>
      </c>
      <c r="R226" s="10" t="s">
        <v>89</v>
      </c>
      <c r="S226" s="10">
        <v>22</v>
      </c>
      <c r="T226" s="10" t="s">
        <v>90</v>
      </c>
      <c r="U226" s="10" t="s">
        <v>91</v>
      </c>
      <c r="V226" s="10" t="s">
        <v>92</v>
      </c>
      <c r="W226" s="12">
        <f t="shared" si="78"/>
        <v>1980.780808160742</v>
      </c>
      <c r="X226" s="12">
        <v>240</v>
      </c>
      <c r="Y226" s="12">
        <f>[1]REGRAS!$C$29</f>
        <v>1980.780808160742</v>
      </c>
      <c r="Z226" s="12">
        <v>15</v>
      </c>
      <c r="AA226" s="12">
        <f t="shared" si="87"/>
        <v>297.12</v>
      </c>
      <c r="AB226" s="12">
        <v>20</v>
      </c>
      <c r="AC226" s="12">
        <f t="shared" si="79"/>
        <v>396.16</v>
      </c>
      <c r="AD226" s="12"/>
      <c r="AE226" s="12">
        <f t="shared" si="88"/>
        <v>0</v>
      </c>
      <c r="AF226" s="12"/>
      <c r="AG226" s="12">
        <f t="shared" si="89"/>
        <v>0</v>
      </c>
      <c r="AH226" s="12">
        <f>[1]REGRAS!$F$2*100</f>
        <v>100</v>
      </c>
      <c r="AI226" s="12">
        <f t="shared" si="90"/>
        <v>1980.78</v>
      </c>
      <c r="AJ226" s="12">
        <v>70</v>
      </c>
      <c r="AK226" s="12">
        <f t="shared" si="91"/>
        <v>1386.55</v>
      </c>
      <c r="AL226" s="12">
        <f>[1]REGRAS!$F$1*100</f>
        <v>40</v>
      </c>
      <c r="AM226" s="12">
        <f t="shared" si="92"/>
        <v>792.31</v>
      </c>
      <c r="AN226" s="12">
        <f>[1]REGRAS!$F$4*100</f>
        <v>100</v>
      </c>
      <c r="AO226" s="12">
        <f t="shared" si="93"/>
        <v>1980.78</v>
      </c>
      <c r="AP226" s="12">
        <v>21</v>
      </c>
      <c r="AQ226" s="12">
        <f t="shared" si="94"/>
        <v>154.25</v>
      </c>
      <c r="AR226" s="12">
        <v>14</v>
      </c>
      <c r="AS226" s="12">
        <f t="shared" si="95"/>
        <v>771.27</v>
      </c>
      <c r="AT226" s="12">
        <v>0</v>
      </c>
      <c r="AU226" s="12">
        <f t="shared" si="80"/>
        <v>0</v>
      </c>
      <c r="AV226" s="12">
        <v>0</v>
      </c>
      <c r="AW226" s="12">
        <f>IF([1]REGRAS!$P$2="SIM",ROUND(BS226/M226*1.25*AV226,2),0)</f>
        <v>0</v>
      </c>
      <c r="AX226" s="12">
        <f>IF([1]REGRAS!$P$1="SIM",'[1]JAN-REAJUSTE'!AX226,0)</f>
        <v>0</v>
      </c>
      <c r="AY226" s="12">
        <f>IF([1]REGRAS!$R$2="SIM",'[1]JAN-REAJUSTE'!AY226,0)</f>
        <v>0</v>
      </c>
      <c r="AZ226" s="12">
        <f>'[1]JAN-REAJUSTE'!AZ226</f>
        <v>0</v>
      </c>
      <c r="BA226" s="12">
        <f>'[1]JAN-REAJUSTE'!BA226</f>
        <v>0</v>
      </c>
      <c r="BB226" s="12">
        <f>'[1]JAN-REAJUSTE'!BB226</f>
        <v>0</v>
      </c>
      <c r="BC226" s="12">
        <f>'[1]JAN-REAJUSTE'!BC226</f>
        <v>0</v>
      </c>
      <c r="BD226" s="12">
        <f>'[1]JAN-REAJUSTE'!BD226</f>
        <v>0</v>
      </c>
      <c r="BE226" s="12">
        <f>'[1]JAN-REAJUSTE'!BE226</f>
        <v>0</v>
      </c>
      <c r="BF226" s="12">
        <f>'[1]JAN-REAJUSTE'!BF226</f>
        <v>0</v>
      </c>
      <c r="BG226" s="12">
        <f>'[1]JAN-REAJUSTE'!BG226</f>
        <v>0</v>
      </c>
      <c r="BH226" s="12">
        <f>'[1]JAN-REAJUSTE'!BH226</f>
        <v>0</v>
      </c>
      <c r="BI226" s="12">
        <f>IF([1]REGRAS!$R$1="SIM",'[1]JAN-REAJUSTE'!BI226,0)</f>
        <v>0</v>
      </c>
      <c r="BJ226" s="12">
        <f>'[1]JAN-REAJUSTE'!BJ226</f>
        <v>0</v>
      </c>
      <c r="BK226" s="12">
        <f>'[1]JAN-REAJUSTE'!BK226</f>
        <v>0</v>
      </c>
      <c r="BL226" s="12">
        <f>'[1]JAN-REAJUSTE'!BL226</f>
        <v>0</v>
      </c>
      <c r="BM226" s="12">
        <f>'[1]JAN-REAJUSTE'!BM226</f>
        <v>0</v>
      </c>
      <c r="BN226" s="12">
        <f>'[1]JAN-REAJUSTE'!BN226</f>
        <v>0</v>
      </c>
      <c r="BO226" s="12">
        <f>'[1]JAN-REAJUSTE'!BO226</f>
        <v>0</v>
      </c>
      <c r="BP226" s="12">
        <f>'[1]JAN-REAJUSTE'!BP226</f>
        <v>0</v>
      </c>
      <c r="BQ226" s="12">
        <v>0</v>
      </c>
      <c r="BR226" s="12">
        <f t="shared" si="96"/>
        <v>9740.0008081607411</v>
      </c>
      <c r="BS226" s="12">
        <f t="shared" si="99"/>
        <v>8814.4808081607425</v>
      </c>
      <c r="BT226" s="12">
        <f t="shared" si="81"/>
        <v>8814.4808081607425</v>
      </c>
      <c r="BU226" s="12">
        <f t="shared" si="82"/>
        <v>8022.1708081607421</v>
      </c>
      <c r="BV226" s="13">
        <f t="shared" si="85"/>
        <v>1123.1039131425041</v>
      </c>
      <c r="BW226" s="13">
        <f t="shared" si="86"/>
        <v>2246.2078262850082</v>
      </c>
      <c r="BX226" s="13">
        <f t="shared" si="97"/>
        <v>8616.896895018237</v>
      </c>
      <c r="BY226" s="14">
        <f t="shared" si="98"/>
        <v>1500.2866461300155</v>
      </c>
    </row>
    <row r="227" spans="1:77" x14ac:dyDescent="0.25">
      <c r="A227" s="9" t="s">
        <v>79</v>
      </c>
      <c r="B227" s="10">
        <v>5391901</v>
      </c>
      <c r="C227" s="10" t="s">
        <v>352</v>
      </c>
      <c r="D227" s="10" t="s">
        <v>81</v>
      </c>
      <c r="E227" s="10" t="s">
        <v>116</v>
      </c>
      <c r="F227" s="10" t="s">
        <v>83</v>
      </c>
      <c r="G227" s="10" t="s">
        <v>117</v>
      </c>
      <c r="H227" s="10" t="s">
        <v>85</v>
      </c>
      <c r="I227" s="10" t="s">
        <v>79</v>
      </c>
      <c r="J227" s="10" t="s">
        <v>87</v>
      </c>
      <c r="K227" s="10" t="s">
        <v>121</v>
      </c>
      <c r="L227" s="10">
        <v>12</v>
      </c>
      <c r="M227" s="10">
        <v>240</v>
      </c>
      <c r="N227" s="10">
        <v>136416</v>
      </c>
      <c r="O227" s="11">
        <v>37431</v>
      </c>
      <c r="P227" s="11">
        <v>27853</v>
      </c>
      <c r="Q227" s="10">
        <v>78910641304</v>
      </c>
      <c r="R227" s="10" t="s">
        <v>89</v>
      </c>
      <c r="S227" s="10">
        <v>22</v>
      </c>
      <c r="T227" s="10" t="s">
        <v>90</v>
      </c>
      <c r="U227" s="10" t="s">
        <v>91</v>
      </c>
      <c r="V227" s="10" t="s">
        <v>92</v>
      </c>
      <c r="W227" s="12">
        <f t="shared" si="78"/>
        <v>1980.780808160742</v>
      </c>
      <c r="X227" s="12">
        <v>240</v>
      </c>
      <c r="Y227" s="12">
        <f>[1]REGRAS!$C$29</f>
        <v>1980.780808160742</v>
      </c>
      <c r="Z227" s="12">
        <v>0</v>
      </c>
      <c r="AA227" s="12">
        <f t="shared" si="87"/>
        <v>0</v>
      </c>
      <c r="AB227" s="12">
        <v>20</v>
      </c>
      <c r="AC227" s="12">
        <f t="shared" si="79"/>
        <v>396.16</v>
      </c>
      <c r="AD227" s="12"/>
      <c r="AE227" s="12">
        <f t="shared" si="88"/>
        <v>0</v>
      </c>
      <c r="AF227" s="12"/>
      <c r="AG227" s="12">
        <f t="shared" si="89"/>
        <v>0</v>
      </c>
      <c r="AH227" s="12">
        <f>[1]REGRAS!$F$2*100</f>
        <v>100</v>
      </c>
      <c r="AI227" s="12">
        <f t="shared" si="90"/>
        <v>1980.78</v>
      </c>
      <c r="AJ227" s="12">
        <v>25</v>
      </c>
      <c r="AK227" s="12">
        <f t="shared" si="91"/>
        <v>495.2</v>
      </c>
      <c r="AL227" s="12">
        <f>[1]REGRAS!$F$1*100</f>
        <v>40</v>
      </c>
      <c r="AM227" s="12">
        <f t="shared" si="92"/>
        <v>792.31</v>
      </c>
      <c r="AN227" s="12">
        <f>[1]REGRAS!$F$4*100</f>
        <v>100</v>
      </c>
      <c r="AO227" s="12">
        <f t="shared" si="93"/>
        <v>1980.78</v>
      </c>
      <c r="AP227" s="12">
        <v>136</v>
      </c>
      <c r="AQ227" s="12">
        <f t="shared" si="94"/>
        <v>864.28</v>
      </c>
      <c r="AR227" s="12">
        <v>10</v>
      </c>
      <c r="AS227" s="12">
        <f t="shared" si="95"/>
        <v>476.63</v>
      </c>
      <c r="AT227" s="12">
        <v>0</v>
      </c>
      <c r="AU227" s="12">
        <f t="shared" si="80"/>
        <v>0</v>
      </c>
      <c r="AV227" s="12">
        <v>0</v>
      </c>
      <c r="AW227" s="12">
        <f>IF([1]REGRAS!$P$2="SIM",ROUND(BS227/M227*1.25*AV227,2),0)</f>
        <v>0</v>
      </c>
      <c r="AX227" s="12">
        <f>IF([1]REGRAS!$P$1="SIM",'[1]JAN-REAJUSTE'!AX227,0)</f>
        <v>0</v>
      </c>
      <c r="AY227" s="12">
        <f>IF([1]REGRAS!$R$2="SIM",'[1]JAN-REAJUSTE'!AY227,0)</f>
        <v>0</v>
      </c>
      <c r="AZ227" s="12">
        <f>'[1]JAN-REAJUSTE'!AZ227</f>
        <v>0</v>
      </c>
      <c r="BA227" s="12">
        <f>'[1]JAN-REAJUSTE'!BA227</f>
        <v>0</v>
      </c>
      <c r="BB227" s="12">
        <f>'[1]JAN-REAJUSTE'!BB227</f>
        <v>0</v>
      </c>
      <c r="BC227" s="12">
        <f>'[1]JAN-REAJUSTE'!BC227</f>
        <v>0</v>
      </c>
      <c r="BD227" s="12">
        <f>'[1]JAN-REAJUSTE'!BD227</f>
        <v>0</v>
      </c>
      <c r="BE227" s="12">
        <f>'[1]JAN-REAJUSTE'!BE227</f>
        <v>0</v>
      </c>
      <c r="BF227" s="12">
        <f>'[1]JAN-REAJUSTE'!BF227</f>
        <v>0</v>
      </c>
      <c r="BG227" s="12">
        <f>'[1]JAN-REAJUSTE'!BG227</f>
        <v>0</v>
      </c>
      <c r="BH227" s="12">
        <f>'[1]JAN-REAJUSTE'!BH227</f>
        <v>0</v>
      </c>
      <c r="BI227" s="12">
        <f>IF([1]REGRAS!$R$1="SIM",'[1]JAN-REAJUSTE'!BI227,0)</f>
        <v>0</v>
      </c>
      <c r="BJ227" s="12">
        <f>'[1]JAN-REAJUSTE'!BJ227</f>
        <v>0</v>
      </c>
      <c r="BK227" s="12">
        <f>'[1]JAN-REAJUSTE'!BK227</f>
        <v>0</v>
      </c>
      <c r="BL227" s="12">
        <f>'[1]JAN-REAJUSTE'!BL227</f>
        <v>0</v>
      </c>
      <c r="BM227" s="12">
        <f>'[1]JAN-REAJUSTE'!BM227</f>
        <v>0</v>
      </c>
      <c r="BN227" s="12">
        <f>'[1]JAN-REAJUSTE'!BN227</f>
        <v>0</v>
      </c>
      <c r="BO227" s="12">
        <f>'[1]JAN-REAJUSTE'!BO227</f>
        <v>0</v>
      </c>
      <c r="BP227" s="12">
        <f>'[1]JAN-REAJUSTE'!BP227</f>
        <v>0</v>
      </c>
      <c r="BQ227" s="12">
        <v>0</v>
      </c>
      <c r="BR227" s="12">
        <f t="shared" si="96"/>
        <v>8966.9208081607412</v>
      </c>
      <c r="BS227" s="12">
        <f t="shared" si="99"/>
        <v>7626.0108081607414</v>
      </c>
      <c r="BT227" s="12">
        <f t="shared" si="81"/>
        <v>7626.0108081607414</v>
      </c>
      <c r="BU227" s="12">
        <f t="shared" si="82"/>
        <v>6833.7008081607419</v>
      </c>
      <c r="BV227" s="13">
        <f t="shared" si="85"/>
        <v>956.71811314250397</v>
      </c>
      <c r="BW227" s="13">
        <f t="shared" si="86"/>
        <v>1913.4362262850079</v>
      </c>
      <c r="BX227" s="13">
        <f t="shared" si="97"/>
        <v>8010.2026950182371</v>
      </c>
      <c r="BY227" s="14">
        <f t="shared" si="98"/>
        <v>1333.4457411300154</v>
      </c>
    </row>
    <row r="228" spans="1:77" x14ac:dyDescent="0.25">
      <c r="A228" s="9" t="s">
        <v>79</v>
      </c>
      <c r="B228" s="10">
        <v>5392001</v>
      </c>
      <c r="C228" s="10" t="s">
        <v>353</v>
      </c>
      <c r="D228" s="10" t="s">
        <v>81</v>
      </c>
      <c r="E228" s="10" t="s">
        <v>354</v>
      </c>
      <c r="F228" s="10" t="s">
        <v>83</v>
      </c>
      <c r="G228" s="10" t="s">
        <v>117</v>
      </c>
      <c r="H228" s="10" t="s">
        <v>85</v>
      </c>
      <c r="I228" s="10" t="s">
        <v>79</v>
      </c>
      <c r="J228" s="10" t="s">
        <v>87</v>
      </c>
      <c r="K228" s="10" t="s">
        <v>121</v>
      </c>
      <c r="L228" s="10">
        <v>11</v>
      </c>
      <c r="M228" s="10">
        <v>240</v>
      </c>
      <c r="N228" s="10">
        <v>133738</v>
      </c>
      <c r="O228" s="11">
        <v>37431</v>
      </c>
      <c r="P228" s="11">
        <v>25141</v>
      </c>
      <c r="Q228" s="10">
        <v>32208308387</v>
      </c>
      <c r="R228" s="10" t="s">
        <v>89</v>
      </c>
      <c r="S228" s="10">
        <v>22</v>
      </c>
      <c r="T228" s="10" t="s">
        <v>90</v>
      </c>
      <c r="U228" s="10" t="s">
        <v>91</v>
      </c>
      <c r="V228" s="10" t="s">
        <v>92</v>
      </c>
      <c r="W228" s="12">
        <f t="shared" si="78"/>
        <v>1941.9419687850411</v>
      </c>
      <c r="X228" s="12">
        <v>240</v>
      </c>
      <c r="Y228" s="12">
        <f>[1]REGRAS!$C$28</f>
        <v>1941.9419687850411</v>
      </c>
      <c r="Z228" s="12">
        <v>0</v>
      </c>
      <c r="AA228" s="12">
        <f t="shared" si="87"/>
        <v>0</v>
      </c>
      <c r="AB228" s="12">
        <v>20</v>
      </c>
      <c r="AC228" s="12">
        <f t="shared" si="79"/>
        <v>388.39</v>
      </c>
      <c r="AD228" s="12"/>
      <c r="AE228" s="12">
        <f t="shared" si="88"/>
        <v>0</v>
      </c>
      <c r="AF228" s="12"/>
      <c r="AG228" s="12">
        <f t="shared" si="89"/>
        <v>0</v>
      </c>
      <c r="AH228" s="12">
        <f>[1]REGRAS!$F$2*100</f>
        <v>100</v>
      </c>
      <c r="AI228" s="12">
        <f t="shared" si="90"/>
        <v>1941.94</v>
      </c>
      <c r="AJ228" s="12">
        <v>25</v>
      </c>
      <c r="AK228" s="12">
        <f t="shared" si="91"/>
        <v>485.49</v>
      </c>
      <c r="AL228" s="12">
        <f>[1]REGRAS!$F$1*100</f>
        <v>40</v>
      </c>
      <c r="AM228" s="12">
        <f t="shared" si="92"/>
        <v>776.78</v>
      </c>
      <c r="AN228" s="12">
        <f>[1]REGRAS!$F$4*100</f>
        <v>100</v>
      </c>
      <c r="AO228" s="12">
        <f t="shared" si="93"/>
        <v>1941.94</v>
      </c>
      <c r="AP228" s="12">
        <v>8</v>
      </c>
      <c r="AQ228" s="12">
        <f t="shared" si="94"/>
        <v>49.84</v>
      </c>
      <c r="AR228" s="12">
        <v>0</v>
      </c>
      <c r="AS228" s="12">
        <f t="shared" si="95"/>
        <v>0</v>
      </c>
      <c r="AT228" s="12">
        <v>0</v>
      </c>
      <c r="AU228" s="12">
        <f t="shared" si="80"/>
        <v>0</v>
      </c>
      <c r="AV228" s="12">
        <v>0</v>
      </c>
      <c r="AW228" s="12">
        <f>IF([1]REGRAS!$P$2="SIM",ROUND(BS228/M228*1.25*AV228,2),0)</f>
        <v>0</v>
      </c>
      <c r="AX228" s="12">
        <f>IF([1]REGRAS!$P$1="SIM",'[1]JAN-REAJUSTE'!AX228,0)</f>
        <v>0</v>
      </c>
      <c r="AY228" s="12">
        <f>IF([1]REGRAS!$R$2="SIM",'[1]JAN-REAJUSTE'!AY228,0)</f>
        <v>0</v>
      </c>
      <c r="AZ228" s="12">
        <f>'[1]JAN-REAJUSTE'!AZ228</f>
        <v>0</v>
      </c>
      <c r="BA228" s="12">
        <f>'[1]JAN-REAJUSTE'!BA228</f>
        <v>0</v>
      </c>
      <c r="BB228" s="12">
        <f>'[1]JAN-REAJUSTE'!BB228</f>
        <v>0</v>
      </c>
      <c r="BC228" s="12">
        <f>'[1]JAN-REAJUSTE'!BC228</f>
        <v>0</v>
      </c>
      <c r="BD228" s="12">
        <f>'[1]JAN-REAJUSTE'!BD228</f>
        <v>0</v>
      </c>
      <c r="BE228" s="12">
        <f>'[1]JAN-REAJUSTE'!BE228</f>
        <v>0</v>
      </c>
      <c r="BF228" s="12">
        <f>'[1]JAN-REAJUSTE'!BF228</f>
        <v>0</v>
      </c>
      <c r="BG228" s="12">
        <f>'[1]JAN-REAJUSTE'!BG228</f>
        <v>0</v>
      </c>
      <c r="BH228" s="12">
        <f>'[1]JAN-REAJUSTE'!BH228</f>
        <v>0</v>
      </c>
      <c r="BI228" s="12">
        <f>IF([1]REGRAS!$R$1="SIM",'[1]JAN-REAJUSTE'!BI228,0)</f>
        <v>22.088951999999999</v>
      </c>
      <c r="BJ228" s="12">
        <f>'[1]JAN-REAJUSTE'!BJ228</f>
        <v>0</v>
      </c>
      <c r="BK228" s="12">
        <f>'[1]JAN-REAJUSTE'!BK228</f>
        <v>0</v>
      </c>
      <c r="BL228" s="12">
        <f>'[1]JAN-REAJUSTE'!BL228</f>
        <v>0</v>
      </c>
      <c r="BM228" s="12">
        <f>'[1]JAN-REAJUSTE'!BM228</f>
        <v>0</v>
      </c>
      <c r="BN228" s="12">
        <f>'[1]JAN-REAJUSTE'!BN228</f>
        <v>0</v>
      </c>
      <c r="BO228" s="12">
        <f>'[1]JAN-REAJUSTE'!BO228</f>
        <v>0</v>
      </c>
      <c r="BP228" s="12">
        <f>'[1]JAN-REAJUSTE'!BP228</f>
        <v>0</v>
      </c>
      <c r="BQ228" s="12">
        <v>0</v>
      </c>
      <c r="BR228" s="12">
        <f t="shared" si="96"/>
        <v>7548.4109207850415</v>
      </c>
      <c r="BS228" s="12">
        <f t="shared" si="99"/>
        <v>7476.4819687850413</v>
      </c>
      <c r="BT228" s="12">
        <f t="shared" si="81"/>
        <v>7476.4819687850413</v>
      </c>
      <c r="BU228" s="12">
        <f t="shared" si="82"/>
        <v>6721.7909207850416</v>
      </c>
      <c r="BV228" s="13">
        <f t="shared" si="85"/>
        <v>941.05072890990596</v>
      </c>
      <c r="BW228" s="13">
        <f t="shared" si="86"/>
        <v>1882.1014578198119</v>
      </c>
      <c r="BX228" s="13">
        <f t="shared" si="97"/>
        <v>6607.3601918751356</v>
      </c>
      <c r="BY228" s="14">
        <f t="shared" si="98"/>
        <v>947.6640527656624</v>
      </c>
    </row>
    <row r="229" spans="1:77" x14ac:dyDescent="0.25">
      <c r="A229" s="9" t="s">
        <v>79</v>
      </c>
      <c r="B229" s="10">
        <v>5392101</v>
      </c>
      <c r="C229" s="10" t="s">
        <v>355</v>
      </c>
      <c r="D229" s="10" t="s">
        <v>81</v>
      </c>
      <c r="E229" s="10" t="s">
        <v>116</v>
      </c>
      <c r="F229" s="10" t="s">
        <v>83</v>
      </c>
      <c r="G229" s="10" t="s">
        <v>117</v>
      </c>
      <c r="H229" s="10" t="s">
        <v>85</v>
      </c>
      <c r="I229" s="10" t="s">
        <v>79</v>
      </c>
      <c r="J229" s="10" t="s">
        <v>87</v>
      </c>
      <c r="K229" s="10" t="s">
        <v>121</v>
      </c>
      <c r="L229" s="10">
        <v>12</v>
      </c>
      <c r="M229" s="10">
        <v>240</v>
      </c>
      <c r="N229" s="10">
        <v>136416</v>
      </c>
      <c r="O229" s="11">
        <v>37431</v>
      </c>
      <c r="P229" s="11">
        <v>25759</v>
      </c>
      <c r="Q229" s="10">
        <v>30253012368</v>
      </c>
      <c r="R229" s="10" t="s">
        <v>89</v>
      </c>
      <c r="S229" s="10">
        <v>22</v>
      </c>
      <c r="T229" s="10" t="s">
        <v>90</v>
      </c>
      <c r="U229" s="10" t="s">
        <v>91</v>
      </c>
      <c r="V229" s="10" t="s">
        <v>92</v>
      </c>
      <c r="W229" s="12">
        <f t="shared" si="78"/>
        <v>1980.780808160742</v>
      </c>
      <c r="X229" s="12">
        <v>240</v>
      </c>
      <c r="Y229" s="12">
        <f>[1]REGRAS!$C$29</f>
        <v>1980.780808160742</v>
      </c>
      <c r="Z229" s="12">
        <v>8</v>
      </c>
      <c r="AA229" s="12">
        <f t="shared" si="87"/>
        <v>158.46</v>
      </c>
      <c r="AB229" s="12">
        <v>20</v>
      </c>
      <c r="AC229" s="12">
        <f t="shared" si="79"/>
        <v>396.16</v>
      </c>
      <c r="AD229" s="12"/>
      <c r="AE229" s="12">
        <f t="shared" si="88"/>
        <v>0</v>
      </c>
      <c r="AF229" s="12"/>
      <c r="AG229" s="12">
        <f t="shared" si="89"/>
        <v>0</v>
      </c>
      <c r="AH229" s="12">
        <f>[1]REGRAS!$F$2*100</f>
        <v>100</v>
      </c>
      <c r="AI229" s="12">
        <f t="shared" si="90"/>
        <v>1980.78</v>
      </c>
      <c r="AJ229" s="12">
        <v>25</v>
      </c>
      <c r="AK229" s="12">
        <f t="shared" si="91"/>
        <v>495.2</v>
      </c>
      <c r="AL229" s="12">
        <f>[1]REGRAS!$F$1*100</f>
        <v>40</v>
      </c>
      <c r="AM229" s="12">
        <f t="shared" si="92"/>
        <v>792.31</v>
      </c>
      <c r="AN229" s="12">
        <f>[1]REGRAS!$F$4*100</f>
        <v>100</v>
      </c>
      <c r="AO229" s="12">
        <f t="shared" si="93"/>
        <v>1980.78</v>
      </c>
      <c r="AP229" s="12">
        <v>55</v>
      </c>
      <c r="AQ229" s="12">
        <f t="shared" si="94"/>
        <v>356.79</v>
      </c>
      <c r="AR229" s="12">
        <v>30</v>
      </c>
      <c r="AS229" s="12">
        <f t="shared" si="95"/>
        <v>1459.59</v>
      </c>
      <c r="AT229" s="12">
        <v>0</v>
      </c>
      <c r="AU229" s="12">
        <f t="shared" si="80"/>
        <v>0</v>
      </c>
      <c r="AV229" s="12">
        <v>0</v>
      </c>
      <c r="AW229" s="12">
        <f>IF([1]REGRAS!$P$2="SIM",ROUND(BS229/M229*1.25*AV229,2),0)</f>
        <v>0</v>
      </c>
      <c r="AX229" s="12">
        <f>IF([1]REGRAS!$P$1="SIM",'[1]JAN-REAJUSTE'!AX229,0)</f>
        <v>0</v>
      </c>
      <c r="AY229" s="12">
        <f>IF([1]REGRAS!$R$2="SIM",'[1]JAN-REAJUSTE'!AY229,0)</f>
        <v>0</v>
      </c>
      <c r="AZ229" s="12">
        <f>'[1]JAN-REAJUSTE'!AZ229</f>
        <v>0</v>
      </c>
      <c r="BA229" s="12">
        <f>'[1]JAN-REAJUSTE'!BA229</f>
        <v>0</v>
      </c>
      <c r="BB229" s="12">
        <f>'[1]JAN-REAJUSTE'!BB229</f>
        <v>0</v>
      </c>
      <c r="BC229" s="12">
        <f>'[1]JAN-REAJUSTE'!BC229</f>
        <v>0</v>
      </c>
      <c r="BD229" s="12">
        <f>'[1]JAN-REAJUSTE'!BD229</f>
        <v>0</v>
      </c>
      <c r="BE229" s="12">
        <f>'[1]JAN-REAJUSTE'!BE229</f>
        <v>0</v>
      </c>
      <c r="BF229" s="12">
        <f>'[1]JAN-REAJUSTE'!BF229</f>
        <v>0</v>
      </c>
      <c r="BG229" s="12">
        <f>'[1]JAN-REAJUSTE'!BG229</f>
        <v>0</v>
      </c>
      <c r="BH229" s="12">
        <f>'[1]JAN-REAJUSTE'!BH229</f>
        <v>0</v>
      </c>
      <c r="BI229" s="12">
        <f>IF([1]REGRAS!$R$1="SIM",'[1]JAN-REAJUSTE'!BI229,0)</f>
        <v>0</v>
      </c>
      <c r="BJ229" s="12">
        <f>'[1]JAN-REAJUSTE'!BJ229</f>
        <v>0</v>
      </c>
      <c r="BK229" s="12">
        <f>'[1]JAN-REAJUSTE'!BK229</f>
        <v>0</v>
      </c>
      <c r="BL229" s="12">
        <f>'[1]JAN-REAJUSTE'!BL229</f>
        <v>0</v>
      </c>
      <c r="BM229" s="12">
        <f>'[1]JAN-REAJUSTE'!BM229</f>
        <v>0</v>
      </c>
      <c r="BN229" s="12">
        <f>'[1]JAN-REAJUSTE'!BN229</f>
        <v>0</v>
      </c>
      <c r="BO229" s="12">
        <f>'[1]JAN-REAJUSTE'!BO229</f>
        <v>0</v>
      </c>
      <c r="BP229" s="12">
        <f>'[1]JAN-REAJUSTE'!BP229</f>
        <v>0</v>
      </c>
      <c r="BQ229" s="12">
        <v>0</v>
      </c>
      <c r="BR229" s="12">
        <f t="shared" si="96"/>
        <v>9600.8508081607415</v>
      </c>
      <c r="BS229" s="12">
        <f t="shared" si="99"/>
        <v>7784.4708081607423</v>
      </c>
      <c r="BT229" s="12">
        <f t="shared" si="81"/>
        <v>7784.4708081607423</v>
      </c>
      <c r="BU229" s="12">
        <f t="shared" si="82"/>
        <v>6992.1608081607419</v>
      </c>
      <c r="BV229" s="13">
        <f t="shared" si="85"/>
        <v>978.90251314250395</v>
      </c>
      <c r="BW229" s="13">
        <f t="shared" si="86"/>
        <v>1957.8050262850079</v>
      </c>
      <c r="BX229" s="13">
        <f t="shared" si="97"/>
        <v>8621.9482950182373</v>
      </c>
      <c r="BY229" s="14">
        <f t="shared" si="98"/>
        <v>1501.6757811300154</v>
      </c>
    </row>
    <row r="230" spans="1:77" x14ac:dyDescent="0.25">
      <c r="A230" s="9" t="s">
        <v>79</v>
      </c>
      <c r="B230" s="10">
        <v>5392201</v>
      </c>
      <c r="C230" s="10" t="s">
        <v>356</v>
      </c>
      <c r="D230" s="10" t="s">
        <v>81</v>
      </c>
      <c r="E230" s="10" t="s">
        <v>116</v>
      </c>
      <c r="F230" s="10" t="s">
        <v>83</v>
      </c>
      <c r="G230" s="10" t="s">
        <v>117</v>
      </c>
      <c r="H230" s="10" t="s">
        <v>85</v>
      </c>
      <c r="I230" s="10" t="s">
        <v>79</v>
      </c>
      <c r="J230" s="10" t="s">
        <v>87</v>
      </c>
      <c r="K230" s="10" t="s">
        <v>121</v>
      </c>
      <c r="L230" s="10">
        <v>12</v>
      </c>
      <c r="M230" s="10">
        <v>240</v>
      </c>
      <c r="N230" s="10">
        <v>136416</v>
      </c>
      <c r="O230" s="11">
        <v>37431</v>
      </c>
      <c r="P230" s="11">
        <v>23323</v>
      </c>
      <c r="Q230" s="10">
        <v>18760791349</v>
      </c>
      <c r="R230" s="10" t="s">
        <v>89</v>
      </c>
      <c r="S230" s="10">
        <v>22</v>
      </c>
      <c r="T230" s="10" t="s">
        <v>90</v>
      </c>
      <c r="U230" s="10" t="s">
        <v>128</v>
      </c>
      <c r="V230" s="10" t="s">
        <v>92</v>
      </c>
      <c r="W230" s="12">
        <f t="shared" si="78"/>
        <v>1980.780808160742</v>
      </c>
      <c r="X230" s="12">
        <v>240</v>
      </c>
      <c r="Y230" s="12">
        <f>[1]REGRAS!$C$29</f>
        <v>1980.780808160742</v>
      </c>
      <c r="Z230" s="12">
        <v>15</v>
      </c>
      <c r="AA230" s="12">
        <f t="shared" si="87"/>
        <v>297.12</v>
      </c>
      <c r="AB230" s="12">
        <v>20</v>
      </c>
      <c r="AC230" s="12">
        <f t="shared" si="79"/>
        <v>396.16</v>
      </c>
      <c r="AD230" s="12"/>
      <c r="AE230" s="12">
        <f t="shared" si="88"/>
        <v>0</v>
      </c>
      <c r="AF230" s="12"/>
      <c r="AG230" s="12">
        <f t="shared" si="89"/>
        <v>0</v>
      </c>
      <c r="AH230" s="12">
        <f>[1]REGRAS!$F$2*100</f>
        <v>100</v>
      </c>
      <c r="AI230" s="12">
        <f t="shared" si="90"/>
        <v>1980.78</v>
      </c>
      <c r="AJ230" s="12">
        <v>70</v>
      </c>
      <c r="AK230" s="12">
        <f t="shared" si="91"/>
        <v>1386.55</v>
      </c>
      <c r="AL230" s="12">
        <f>[1]REGRAS!$F$1*100</f>
        <v>40</v>
      </c>
      <c r="AM230" s="12">
        <f t="shared" si="92"/>
        <v>792.31</v>
      </c>
      <c r="AN230" s="12">
        <f>[1]REGRAS!$F$4*100</f>
        <v>100</v>
      </c>
      <c r="AO230" s="12">
        <f t="shared" si="93"/>
        <v>1980.78</v>
      </c>
      <c r="AP230" s="12">
        <v>28</v>
      </c>
      <c r="AQ230" s="12">
        <f t="shared" si="94"/>
        <v>205.67</v>
      </c>
      <c r="AR230" s="12">
        <v>0</v>
      </c>
      <c r="AS230" s="12">
        <f t="shared" si="95"/>
        <v>0</v>
      </c>
      <c r="AT230" s="12">
        <v>0</v>
      </c>
      <c r="AU230" s="12">
        <f t="shared" si="80"/>
        <v>0</v>
      </c>
      <c r="AV230" s="12">
        <v>0</v>
      </c>
      <c r="AW230" s="12">
        <f>IF([1]REGRAS!$P$2="SIM",ROUND(BS230/M230*1.25*AV230,2),0)</f>
        <v>0</v>
      </c>
      <c r="AX230" s="12">
        <f>IF([1]REGRAS!$P$1="SIM",'[1]JAN-REAJUSTE'!AX230,0)</f>
        <v>0</v>
      </c>
      <c r="AY230" s="12">
        <f>IF([1]REGRAS!$R$2="SIM",'[1]JAN-REAJUSTE'!AY230,0)</f>
        <v>0</v>
      </c>
      <c r="AZ230" s="12">
        <f>'[1]JAN-REAJUSTE'!AZ230</f>
        <v>0</v>
      </c>
      <c r="BA230" s="12">
        <f>'[1]JAN-REAJUSTE'!BA230</f>
        <v>0</v>
      </c>
      <c r="BB230" s="12">
        <f>'[1]JAN-REAJUSTE'!BB230</f>
        <v>0</v>
      </c>
      <c r="BC230" s="12">
        <f>'[1]JAN-REAJUSTE'!BC230</f>
        <v>0</v>
      </c>
      <c r="BD230" s="12">
        <f>'[1]JAN-REAJUSTE'!BD230</f>
        <v>0</v>
      </c>
      <c r="BE230" s="12">
        <f>'[1]JAN-REAJUSTE'!BE230</f>
        <v>0</v>
      </c>
      <c r="BF230" s="12">
        <f>'[1]JAN-REAJUSTE'!BF230</f>
        <v>0</v>
      </c>
      <c r="BG230" s="12">
        <f>'[1]JAN-REAJUSTE'!BG230</f>
        <v>0</v>
      </c>
      <c r="BH230" s="12">
        <f>'[1]JAN-REAJUSTE'!BH230</f>
        <v>0</v>
      </c>
      <c r="BI230" s="12">
        <f>IF([1]REGRAS!$R$1="SIM",'[1]JAN-REAJUSTE'!BI230,0)</f>
        <v>0</v>
      </c>
      <c r="BJ230" s="12">
        <f>'[1]JAN-REAJUSTE'!BJ230</f>
        <v>0</v>
      </c>
      <c r="BK230" s="12">
        <f>'[1]JAN-REAJUSTE'!BK230</f>
        <v>0</v>
      </c>
      <c r="BL230" s="12">
        <f>'[1]JAN-REAJUSTE'!BL230</f>
        <v>0</v>
      </c>
      <c r="BM230" s="12">
        <f>'[1]JAN-REAJUSTE'!BM230</f>
        <v>0</v>
      </c>
      <c r="BN230" s="12">
        <f>'[1]JAN-REAJUSTE'!BN230</f>
        <v>0</v>
      </c>
      <c r="BO230" s="12">
        <f>'[1]JAN-REAJUSTE'!BO230</f>
        <v>0</v>
      </c>
      <c r="BP230" s="12">
        <f>'[1]JAN-REAJUSTE'!BP230</f>
        <v>0</v>
      </c>
      <c r="BQ230" s="12">
        <v>0</v>
      </c>
      <c r="BR230" s="12">
        <f t="shared" si="96"/>
        <v>9020.1508081607408</v>
      </c>
      <c r="BS230" s="12">
        <f t="shared" si="99"/>
        <v>8814.4808081607425</v>
      </c>
      <c r="BT230" s="12">
        <f t="shared" si="81"/>
        <v>8814.4808081607425</v>
      </c>
      <c r="BU230" s="12">
        <f t="shared" si="82"/>
        <v>8022.1708081607421</v>
      </c>
      <c r="BV230" s="13">
        <f t="shared" si="85"/>
        <v>1123.1039131425041</v>
      </c>
      <c r="BW230" s="13">
        <f t="shared" si="86"/>
        <v>2246.2078262850082</v>
      </c>
      <c r="BX230" s="13">
        <f t="shared" si="97"/>
        <v>7897.0468950182367</v>
      </c>
      <c r="BY230" s="14">
        <f t="shared" si="98"/>
        <v>1302.3278961300152</v>
      </c>
    </row>
    <row r="231" spans="1:77" x14ac:dyDescent="0.25">
      <c r="A231" s="9" t="s">
        <v>79</v>
      </c>
      <c r="B231" s="10">
        <v>5392301</v>
      </c>
      <c r="C231" s="10" t="s">
        <v>357</v>
      </c>
      <c r="D231" s="10" t="s">
        <v>81</v>
      </c>
      <c r="E231" s="10" t="s">
        <v>116</v>
      </c>
      <c r="F231" s="10" t="s">
        <v>83</v>
      </c>
      <c r="G231" s="10" t="s">
        <v>117</v>
      </c>
      <c r="H231" s="10" t="s">
        <v>85</v>
      </c>
      <c r="I231" s="10" t="s">
        <v>79</v>
      </c>
      <c r="J231" s="10" t="s">
        <v>87</v>
      </c>
      <c r="K231" s="10" t="s">
        <v>118</v>
      </c>
      <c r="L231" s="10">
        <v>11</v>
      </c>
      <c r="M231" s="10">
        <v>240</v>
      </c>
      <c r="N231" s="10">
        <v>133738</v>
      </c>
      <c r="O231" s="11">
        <v>37431</v>
      </c>
      <c r="P231" s="11">
        <v>28786</v>
      </c>
      <c r="Q231" s="10">
        <v>3138256619</v>
      </c>
      <c r="R231" s="10" t="s">
        <v>89</v>
      </c>
      <c r="S231" s="10">
        <v>22</v>
      </c>
      <c r="T231" s="10" t="s">
        <v>90</v>
      </c>
      <c r="U231" s="10" t="s">
        <v>91</v>
      </c>
      <c r="V231" s="10" t="s">
        <v>92</v>
      </c>
      <c r="W231" s="12">
        <f t="shared" si="78"/>
        <v>1941.9419687850411</v>
      </c>
      <c r="X231" s="12">
        <v>240</v>
      </c>
      <c r="Y231" s="12">
        <f>[1]REGRAS!$C$28</f>
        <v>1941.9419687850411</v>
      </c>
      <c r="Z231" s="12">
        <v>9</v>
      </c>
      <c r="AA231" s="12">
        <f t="shared" si="87"/>
        <v>174.77</v>
      </c>
      <c r="AB231" s="12">
        <v>20</v>
      </c>
      <c r="AC231" s="12">
        <f t="shared" si="79"/>
        <v>388.39</v>
      </c>
      <c r="AD231" s="12"/>
      <c r="AE231" s="12">
        <f t="shared" si="88"/>
        <v>0</v>
      </c>
      <c r="AF231" s="12"/>
      <c r="AG231" s="12">
        <f t="shared" si="89"/>
        <v>0</v>
      </c>
      <c r="AH231" s="12">
        <f>[1]REGRAS!$F$2*100</f>
        <v>100</v>
      </c>
      <c r="AI231" s="12">
        <f t="shared" si="90"/>
        <v>1941.94</v>
      </c>
      <c r="AJ231" s="12">
        <v>25</v>
      </c>
      <c r="AK231" s="12">
        <f t="shared" si="91"/>
        <v>485.49</v>
      </c>
      <c r="AL231" s="12">
        <f>[1]REGRAS!$F$1*100</f>
        <v>40</v>
      </c>
      <c r="AM231" s="12">
        <f t="shared" si="92"/>
        <v>776.78</v>
      </c>
      <c r="AN231" s="12">
        <f>[1]REGRAS!$F$4*100</f>
        <v>100</v>
      </c>
      <c r="AO231" s="12">
        <f t="shared" si="93"/>
        <v>1941.94</v>
      </c>
      <c r="AP231" s="12">
        <v>148</v>
      </c>
      <c r="AQ231" s="12">
        <f t="shared" si="94"/>
        <v>943.65</v>
      </c>
      <c r="AR231" s="12">
        <v>1</v>
      </c>
      <c r="AS231" s="12">
        <f t="shared" si="95"/>
        <v>47.82</v>
      </c>
      <c r="AT231" s="12">
        <v>26</v>
      </c>
      <c r="AU231" s="12">
        <f t="shared" si="80"/>
        <v>1491.99</v>
      </c>
      <c r="AV231" s="12">
        <v>0</v>
      </c>
      <c r="AW231" s="12">
        <f>IF([1]REGRAS!$P$2="SIM",ROUND(BS231/M231*1.25*AV231,2),0)</f>
        <v>0</v>
      </c>
      <c r="AX231" s="12">
        <f>IF([1]REGRAS!$P$1="SIM",'[1]JAN-REAJUSTE'!AX231,0)</f>
        <v>0</v>
      </c>
      <c r="AY231" s="12">
        <f>IF([1]REGRAS!$R$2="SIM",'[1]JAN-REAJUSTE'!AY231,0)</f>
        <v>0</v>
      </c>
      <c r="AZ231" s="12">
        <f>'[1]JAN-REAJUSTE'!AZ231</f>
        <v>0</v>
      </c>
      <c r="BA231" s="12">
        <f>'[1]JAN-REAJUSTE'!BA231</f>
        <v>0</v>
      </c>
      <c r="BB231" s="12">
        <f>'[1]JAN-REAJUSTE'!BB231</f>
        <v>0</v>
      </c>
      <c r="BC231" s="12">
        <f>'[1]JAN-REAJUSTE'!BC231</f>
        <v>0</v>
      </c>
      <c r="BD231" s="12">
        <f>'[1]JAN-REAJUSTE'!BD231</f>
        <v>0</v>
      </c>
      <c r="BE231" s="12">
        <f>'[1]JAN-REAJUSTE'!BE231</f>
        <v>0</v>
      </c>
      <c r="BF231" s="12">
        <f>'[1]JAN-REAJUSTE'!BF231</f>
        <v>0</v>
      </c>
      <c r="BG231" s="12">
        <f>'[1]JAN-REAJUSTE'!BG231</f>
        <v>0</v>
      </c>
      <c r="BH231" s="12">
        <f>'[1]JAN-REAJUSTE'!BH231</f>
        <v>0</v>
      </c>
      <c r="BI231" s="12">
        <f>IF([1]REGRAS!$R$1="SIM",'[1]JAN-REAJUSTE'!BI231,0)</f>
        <v>0</v>
      </c>
      <c r="BJ231" s="12">
        <f>'[1]JAN-REAJUSTE'!BJ231</f>
        <v>0</v>
      </c>
      <c r="BK231" s="12">
        <f>'[1]JAN-REAJUSTE'!BK231</f>
        <v>0</v>
      </c>
      <c r="BL231" s="12">
        <f>'[1]JAN-REAJUSTE'!BL231</f>
        <v>0</v>
      </c>
      <c r="BM231" s="12">
        <f>'[1]JAN-REAJUSTE'!BM231</f>
        <v>0</v>
      </c>
      <c r="BN231" s="12">
        <f>'[1]JAN-REAJUSTE'!BN231</f>
        <v>0</v>
      </c>
      <c r="BO231" s="12">
        <f>'[1]JAN-REAJUSTE'!BO231</f>
        <v>0</v>
      </c>
      <c r="BP231" s="12">
        <f>'[1]JAN-REAJUSTE'!BP231</f>
        <v>0</v>
      </c>
      <c r="BQ231" s="12">
        <v>0</v>
      </c>
      <c r="BR231" s="12">
        <f t="shared" si="96"/>
        <v>10134.711968785043</v>
      </c>
      <c r="BS231" s="12">
        <f t="shared" si="99"/>
        <v>7651.2519687850418</v>
      </c>
      <c r="BT231" s="12">
        <f t="shared" si="81"/>
        <v>7651.2519687850418</v>
      </c>
      <c r="BU231" s="12">
        <f t="shared" si="82"/>
        <v>6874.471968785042</v>
      </c>
      <c r="BV231" s="13">
        <f t="shared" si="85"/>
        <v>962.42607562990599</v>
      </c>
      <c r="BW231" s="13">
        <f t="shared" si="86"/>
        <v>1924.852151259812</v>
      </c>
      <c r="BX231" s="13">
        <f t="shared" si="97"/>
        <v>9172.2858931551364</v>
      </c>
      <c r="BY231" s="14">
        <f t="shared" si="98"/>
        <v>1653.0186206176627</v>
      </c>
    </row>
    <row r="232" spans="1:77" x14ac:dyDescent="0.25">
      <c r="A232" s="9" t="s">
        <v>79</v>
      </c>
      <c r="B232" s="10">
        <v>5395001</v>
      </c>
      <c r="C232" s="10" t="s">
        <v>358</v>
      </c>
      <c r="D232" s="10" t="s">
        <v>81</v>
      </c>
      <c r="E232" s="10" t="s">
        <v>120</v>
      </c>
      <c r="F232" s="10" t="s">
        <v>83</v>
      </c>
      <c r="G232" s="10" t="s">
        <v>117</v>
      </c>
      <c r="H232" s="10" t="s">
        <v>85</v>
      </c>
      <c r="I232" s="10" t="s">
        <v>79</v>
      </c>
      <c r="J232" s="10" t="s">
        <v>87</v>
      </c>
      <c r="K232" s="10" t="s">
        <v>121</v>
      </c>
      <c r="L232" s="10">
        <v>12</v>
      </c>
      <c r="M232" s="10">
        <v>240</v>
      </c>
      <c r="N232" s="10">
        <v>136416</v>
      </c>
      <c r="O232" s="11">
        <v>37431</v>
      </c>
      <c r="P232" s="11">
        <v>23688</v>
      </c>
      <c r="Q232" s="10">
        <v>23052724304</v>
      </c>
      <c r="R232" s="10" t="s">
        <v>89</v>
      </c>
      <c r="S232" s="10">
        <v>22</v>
      </c>
      <c r="T232" s="10" t="s">
        <v>90</v>
      </c>
      <c r="U232" s="10" t="s">
        <v>91</v>
      </c>
      <c r="V232" s="10" t="s">
        <v>92</v>
      </c>
      <c r="W232" s="12">
        <f t="shared" ref="W232:W295" si="100">Y232</f>
        <v>1980.780808160742</v>
      </c>
      <c r="X232" s="12">
        <v>240</v>
      </c>
      <c r="Y232" s="12">
        <f>[1]REGRAS!$C$29</f>
        <v>1980.780808160742</v>
      </c>
      <c r="Z232" s="12">
        <v>0</v>
      </c>
      <c r="AA232" s="12">
        <f t="shared" si="87"/>
        <v>0</v>
      </c>
      <c r="AB232" s="12">
        <v>20</v>
      </c>
      <c r="AC232" s="12">
        <f t="shared" ref="AC232:AC295" si="101">ROUND(Y232*AB232/100,2)</f>
        <v>396.16</v>
      </c>
      <c r="AD232" s="12"/>
      <c r="AE232" s="12">
        <f t="shared" si="88"/>
        <v>0</v>
      </c>
      <c r="AF232" s="12"/>
      <c r="AG232" s="12">
        <f t="shared" si="89"/>
        <v>0</v>
      </c>
      <c r="AH232" s="12">
        <f>[1]REGRAS!$F$2*100</f>
        <v>100</v>
      </c>
      <c r="AI232" s="12">
        <f t="shared" si="90"/>
        <v>1980.78</v>
      </c>
      <c r="AJ232" s="12">
        <v>30</v>
      </c>
      <c r="AK232" s="12">
        <f t="shared" si="91"/>
        <v>594.23</v>
      </c>
      <c r="AL232" s="12">
        <f>[1]REGRAS!$F$1*100</f>
        <v>40</v>
      </c>
      <c r="AM232" s="12">
        <f t="shared" si="92"/>
        <v>792.31</v>
      </c>
      <c r="AN232" s="12">
        <f>[1]REGRAS!$F$4*100</f>
        <v>100</v>
      </c>
      <c r="AO232" s="12">
        <f t="shared" si="93"/>
        <v>1980.78</v>
      </c>
      <c r="AP232" s="12">
        <v>46</v>
      </c>
      <c r="AQ232" s="12">
        <f t="shared" si="94"/>
        <v>296.13</v>
      </c>
      <c r="AR232" s="12">
        <v>0</v>
      </c>
      <c r="AS232" s="12">
        <f t="shared" si="95"/>
        <v>0</v>
      </c>
      <c r="AT232" s="12">
        <v>0</v>
      </c>
      <c r="AU232" s="12">
        <f t="shared" ref="AU232:AU295" si="102">ROUND(BT232/M232*1.5*1.2*AT232,2)</f>
        <v>0</v>
      </c>
      <c r="AV232" s="12">
        <v>0</v>
      </c>
      <c r="AW232" s="12">
        <f>IF([1]REGRAS!$P$2="SIM",ROUND(BS232/M232*1.25*AV232,2),0)</f>
        <v>0</v>
      </c>
      <c r="AX232" s="12">
        <f>IF([1]REGRAS!$P$1="SIM",'[1]JAN-REAJUSTE'!AX232,0)</f>
        <v>0</v>
      </c>
      <c r="AY232" s="12">
        <f>IF([1]REGRAS!$R$2="SIM",'[1]JAN-REAJUSTE'!AY232,0)</f>
        <v>0</v>
      </c>
      <c r="AZ232" s="12">
        <f>'[1]JAN-REAJUSTE'!AZ232</f>
        <v>0</v>
      </c>
      <c r="BA232" s="12">
        <f>'[1]JAN-REAJUSTE'!BA232</f>
        <v>0</v>
      </c>
      <c r="BB232" s="12">
        <f>'[1]JAN-REAJUSTE'!BB232</f>
        <v>0</v>
      </c>
      <c r="BC232" s="12">
        <f>'[1]JAN-REAJUSTE'!BC232</f>
        <v>0</v>
      </c>
      <c r="BD232" s="12">
        <f>'[1]JAN-REAJUSTE'!BD232</f>
        <v>0</v>
      </c>
      <c r="BE232" s="12">
        <f>'[1]JAN-REAJUSTE'!BE232</f>
        <v>0</v>
      </c>
      <c r="BF232" s="12">
        <f>'[1]JAN-REAJUSTE'!BF232</f>
        <v>0</v>
      </c>
      <c r="BG232" s="12">
        <f>'[1]JAN-REAJUSTE'!BG232</f>
        <v>0</v>
      </c>
      <c r="BH232" s="12">
        <f>'[1]JAN-REAJUSTE'!BH232</f>
        <v>0</v>
      </c>
      <c r="BI232" s="12">
        <f>IF([1]REGRAS!$R$1="SIM",'[1]JAN-REAJUSTE'!BI232,0)</f>
        <v>22.088951999999999</v>
      </c>
      <c r="BJ232" s="12">
        <f>'[1]JAN-REAJUSTE'!BJ232</f>
        <v>0</v>
      </c>
      <c r="BK232" s="12">
        <f>'[1]JAN-REAJUSTE'!BK232</f>
        <v>0</v>
      </c>
      <c r="BL232" s="12">
        <f>'[1]JAN-REAJUSTE'!BL232</f>
        <v>0</v>
      </c>
      <c r="BM232" s="12">
        <f>'[1]JAN-REAJUSTE'!BM232</f>
        <v>0</v>
      </c>
      <c r="BN232" s="12">
        <f>'[1]JAN-REAJUSTE'!BN232</f>
        <v>0</v>
      </c>
      <c r="BO232" s="12">
        <f>'[1]JAN-REAJUSTE'!BO232</f>
        <v>0</v>
      </c>
      <c r="BP232" s="12">
        <f>'[1]JAN-REAJUSTE'!BP232</f>
        <v>0</v>
      </c>
      <c r="BQ232" s="12">
        <v>0</v>
      </c>
      <c r="BR232" s="12">
        <f t="shared" si="96"/>
        <v>8043.2597601607431</v>
      </c>
      <c r="BS232" s="12">
        <f t="shared" si="99"/>
        <v>7725.040808160742</v>
      </c>
      <c r="BT232" s="12">
        <f t="shared" ref="BT232:BT295" si="103">SUM(AW232:BH232)+AI232+AG232+AE232+Y232+AO232+AK232+AC232+AA232+AM232</f>
        <v>7725.040808160742</v>
      </c>
      <c r="BU232" s="12">
        <f t="shared" ref="BU232:BU295" si="104">SUM(AW232:BI232)+AI232+AG232+AE232+Y232+AO232+AK232+AC232+AA232</f>
        <v>6954.8197601607426</v>
      </c>
      <c r="BV232" s="13">
        <f t="shared" si="85"/>
        <v>973.67476642250404</v>
      </c>
      <c r="BW232" s="13">
        <f t="shared" si="86"/>
        <v>1947.3495328450081</v>
      </c>
      <c r="BX232" s="13">
        <f t="shared" si="97"/>
        <v>7069.5849937382391</v>
      </c>
      <c r="BY232" s="14">
        <f t="shared" si="98"/>
        <v>1074.7758732780158</v>
      </c>
    </row>
    <row r="233" spans="1:77" x14ac:dyDescent="0.25">
      <c r="A233" s="9" t="s">
        <v>79</v>
      </c>
      <c r="B233" s="10">
        <v>5395101</v>
      </c>
      <c r="C233" s="10" t="s">
        <v>359</v>
      </c>
      <c r="D233" s="10" t="s">
        <v>81</v>
      </c>
      <c r="E233" s="10" t="s">
        <v>174</v>
      </c>
      <c r="F233" s="10" t="s">
        <v>83</v>
      </c>
      <c r="G233" s="10" t="s">
        <v>117</v>
      </c>
      <c r="H233" s="10" t="s">
        <v>85</v>
      </c>
      <c r="I233" s="10" t="s">
        <v>79</v>
      </c>
      <c r="J233" s="10" t="s">
        <v>87</v>
      </c>
      <c r="K233" s="10" t="s">
        <v>121</v>
      </c>
      <c r="L233" s="10">
        <v>12</v>
      </c>
      <c r="M233" s="10">
        <v>240</v>
      </c>
      <c r="N233" s="10">
        <v>136416</v>
      </c>
      <c r="O233" s="11">
        <v>37431</v>
      </c>
      <c r="P233" s="11">
        <v>28738</v>
      </c>
      <c r="Q233" s="10">
        <v>78925118300</v>
      </c>
      <c r="R233" s="10" t="s">
        <v>89</v>
      </c>
      <c r="S233" s="10">
        <v>22</v>
      </c>
      <c r="T233" s="10" t="s">
        <v>90</v>
      </c>
      <c r="U233" s="10" t="s">
        <v>91</v>
      </c>
      <c r="V233" s="10" t="s">
        <v>92</v>
      </c>
      <c r="W233" s="12">
        <f t="shared" si="100"/>
        <v>1980.780808160742</v>
      </c>
      <c r="X233" s="12">
        <v>240</v>
      </c>
      <c r="Y233" s="12">
        <f>[1]REGRAS!$C$29</f>
        <v>1980.780808160742</v>
      </c>
      <c r="Z233" s="12">
        <v>10</v>
      </c>
      <c r="AA233" s="12">
        <f t="shared" si="87"/>
        <v>198.08</v>
      </c>
      <c r="AB233" s="12">
        <v>20</v>
      </c>
      <c r="AC233" s="12">
        <f t="shared" si="101"/>
        <v>396.16</v>
      </c>
      <c r="AD233" s="12"/>
      <c r="AE233" s="12">
        <f t="shared" si="88"/>
        <v>0</v>
      </c>
      <c r="AF233" s="12"/>
      <c r="AG233" s="12">
        <f t="shared" si="89"/>
        <v>0</v>
      </c>
      <c r="AH233" s="12">
        <f>[1]REGRAS!$F$2*100</f>
        <v>100</v>
      </c>
      <c r="AI233" s="12">
        <f t="shared" si="90"/>
        <v>1980.78</v>
      </c>
      <c r="AJ233" s="12">
        <v>60</v>
      </c>
      <c r="AK233" s="12">
        <f t="shared" si="91"/>
        <v>1188.47</v>
      </c>
      <c r="AL233" s="12">
        <f>[1]REGRAS!$F$1*100</f>
        <v>40</v>
      </c>
      <c r="AM233" s="12">
        <f t="shared" si="92"/>
        <v>792.31</v>
      </c>
      <c r="AN233" s="12">
        <f>[1]REGRAS!$F$4*100</f>
        <v>100</v>
      </c>
      <c r="AO233" s="12">
        <f t="shared" si="93"/>
        <v>1980.78</v>
      </c>
      <c r="AP233" s="12">
        <v>0</v>
      </c>
      <c r="AQ233" s="12">
        <f t="shared" si="94"/>
        <v>0</v>
      </c>
      <c r="AR233" s="12">
        <v>10</v>
      </c>
      <c r="AS233" s="12">
        <f t="shared" si="95"/>
        <v>532.34</v>
      </c>
      <c r="AT233" s="12">
        <v>15</v>
      </c>
      <c r="AU233" s="12">
        <f t="shared" si="102"/>
        <v>958.2</v>
      </c>
      <c r="AV233" s="12">
        <v>0</v>
      </c>
      <c r="AW233" s="12">
        <f>IF([1]REGRAS!$P$2="SIM",ROUND(BS233/M233*1.25*AV233,2),0)</f>
        <v>0</v>
      </c>
      <c r="AX233" s="12">
        <f>IF([1]REGRAS!$P$1="SIM",'[1]JAN-REAJUSTE'!AX233,0)</f>
        <v>0</v>
      </c>
      <c r="AY233" s="12">
        <f>IF([1]REGRAS!$R$2="SIM",'[1]JAN-REAJUSTE'!AY233,0)</f>
        <v>0</v>
      </c>
      <c r="AZ233" s="12">
        <f>'[1]JAN-REAJUSTE'!AZ233</f>
        <v>0</v>
      </c>
      <c r="BA233" s="12">
        <f>'[1]JAN-REAJUSTE'!BA233</f>
        <v>0</v>
      </c>
      <c r="BB233" s="12">
        <f>'[1]JAN-REAJUSTE'!BB233</f>
        <v>0</v>
      </c>
      <c r="BC233" s="12">
        <f>'[1]JAN-REAJUSTE'!BC233</f>
        <v>0</v>
      </c>
      <c r="BD233" s="12">
        <f>'[1]JAN-REAJUSTE'!BD233</f>
        <v>0</v>
      </c>
      <c r="BE233" s="12">
        <f>'[1]JAN-REAJUSTE'!BE233</f>
        <v>0</v>
      </c>
      <c r="BF233" s="12">
        <f>'[1]JAN-REAJUSTE'!BF233</f>
        <v>0</v>
      </c>
      <c r="BG233" s="12">
        <f>'[1]JAN-REAJUSTE'!BG233</f>
        <v>0</v>
      </c>
      <c r="BH233" s="12">
        <f>'[1]JAN-REAJUSTE'!BH233</f>
        <v>0</v>
      </c>
      <c r="BI233" s="12">
        <f>IF([1]REGRAS!$R$1="SIM",'[1]JAN-REAJUSTE'!BI233,0)</f>
        <v>0</v>
      </c>
      <c r="BJ233" s="12">
        <f>'[1]JAN-REAJUSTE'!BJ233</f>
        <v>0</v>
      </c>
      <c r="BK233" s="12">
        <f>'[1]JAN-REAJUSTE'!BK233</f>
        <v>0</v>
      </c>
      <c r="BL233" s="12">
        <f>'[1]JAN-REAJUSTE'!BL233</f>
        <v>0</v>
      </c>
      <c r="BM233" s="12">
        <f>'[1]JAN-REAJUSTE'!BM233</f>
        <v>0</v>
      </c>
      <c r="BN233" s="12">
        <f>'[1]JAN-REAJUSTE'!BN233</f>
        <v>0</v>
      </c>
      <c r="BO233" s="12">
        <f>'[1]JAN-REAJUSTE'!BO233</f>
        <v>0</v>
      </c>
      <c r="BP233" s="12">
        <f>'[1]JAN-REAJUSTE'!BP233</f>
        <v>0</v>
      </c>
      <c r="BQ233" s="12">
        <v>0</v>
      </c>
      <c r="BR233" s="12">
        <f t="shared" si="96"/>
        <v>10007.900808160743</v>
      </c>
      <c r="BS233" s="12">
        <f t="shared" si="99"/>
        <v>8517.3608081607417</v>
      </c>
      <c r="BT233" s="12">
        <f t="shared" si="103"/>
        <v>8517.3608081607417</v>
      </c>
      <c r="BU233" s="12">
        <f t="shared" si="104"/>
        <v>7725.0508081607422</v>
      </c>
      <c r="BV233" s="13">
        <f t="shared" si="85"/>
        <v>1081.5071131425041</v>
      </c>
      <c r="BW233" s="13">
        <f t="shared" si="86"/>
        <v>2163.0142262850081</v>
      </c>
      <c r="BX233" s="13">
        <f t="shared" si="97"/>
        <v>8926.3936950182378</v>
      </c>
      <c r="BY233" s="14">
        <f t="shared" si="98"/>
        <v>1585.3982661300156</v>
      </c>
    </row>
    <row r="234" spans="1:77" x14ac:dyDescent="0.25">
      <c r="A234" s="9" t="s">
        <v>79</v>
      </c>
      <c r="B234" s="10">
        <v>5395201</v>
      </c>
      <c r="C234" s="10" t="s">
        <v>360</v>
      </c>
      <c r="D234" s="10" t="s">
        <v>81</v>
      </c>
      <c r="E234" s="10" t="s">
        <v>116</v>
      </c>
      <c r="F234" s="10" t="s">
        <v>83</v>
      </c>
      <c r="G234" s="10" t="s">
        <v>117</v>
      </c>
      <c r="H234" s="10" t="s">
        <v>85</v>
      </c>
      <c r="I234" s="10" t="s">
        <v>79</v>
      </c>
      <c r="J234" s="10" t="s">
        <v>87</v>
      </c>
      <c r="K234" s="10" t="s">
        <v>121</v>
      </c>
      <c r="L234" s="10">
        <v>12</v>
      </c>
      <c r="M234" s="10">
        <v>240</v>
      </c>
      <c r="N234" s="10">
        <v>136416</v>
      </c>
      <c r="O234" s="11">
        <v>37431</v>
      </c>
      <c r="P234" s="11">
        <v>28049</v>
      </c>
      <c r="Q234" s="10">
        <v>75560194387</v>
      </c>
      <c r="R234" s="10" t="s">
        <v>89</v>
      </c>
      <c r="S234" s="10">
        <v>22</v>
      </c>
      <c r="T234" s="10" t="s">
        <v>90</v>
      </c>
      <c r="U234" s="10" t="s">
        <v>91</v>
      </c>
      <c r="V234" s="10" t="s">
        <v>92</v>
      </c>
      <c r="W234" s="12">
        <f t="shared" si="100"/>
        <v>1980.780808160742</v>
      </c>
      <c r="X234" s="12">
        <v>240</v>
      </c>
      <c r="Y234" s="12">
        <f>[1]REGRAS!$C$29</f>
        <v>1980.780808160742</v>
      </c>
      <c r="Z234" s="12">
        <v>15</v>
      </c>
      <c r="AA234" s="12">
        <f t="shared" si="87"/>
        <v>297.12</v>
      </c>
      <c r="AB234" s="12">
        <v>20</v>
      </c>
      <c r="AC234" s="12">
        <f t="shared" si="101"/>
        <v>396.16</v>
      </c>
      <c r="AD234" s="12"/>
      <c r="AE234" s="12">
        <f t="shared" si="88"/>
        <v>0</v>
      </c>
      <c r="AF234" s="12"/>
      <c r="AG234" s="12">
        <f t="shared" si="89"/>
        <v>0</v>
      </c>
      <c r="AH234" s="12">
        <f>[1]REGRAS!$F$2*100</f>
        <v>100</v>
      </c>
      <c r="AI234" s="12">
        <f t="shared" si="90"/>
        <v>1980.78</v>
      </c>
      <c r="AJ234" s="12">
        <v>25</v>
      </c>
      <c r="AK234" s="12">
        <f t="shared" si="91"/>
        <v>495.2</v>
      </c>
      <c r="AL234" s="12">
        <f>[1]REGRAS!$F$1*100</f>
        <v>40</v>
      </c>
      <c r="AM234" s="12">
        <f t="shared" si="92"/>
        <v>792.31</v>
      </c>
      <c r="AN234" s="12">
        <f>[1]REGRAS!$F$4*100</f>
        <v>100</v>
      </c>
      <c r="AO234" s="12">
        <f t="shared" si="93"/>
        <v>1980.78</v>
      </c>
      <c r="AP234" s="12">
        <v>177</v>
      </c>
      <c r="AQ234" s="12">
        <f t="shared" si="94"/>
        <v>1168.6600000000001</v>
      </c>
      <c r="AR234" s="12">
        <v>1</v>
      </c>
      <c r="AS234" s="12">
        <f t="shared" si="95"/>
        <v>49.52</v>
      </c>
      <c r="AT234" s="12">
        <v>51</v>
      </c>
      <c r="AU234" s="12">
        <f t="shared" si="102"/>
        <v>3030.6</v>
      </c>
      <c r="AV234" s="12">
        <v>0</v>
      </c>
      <c r="AW234" s="12">
        <f>IF([1]REGRAS!$P$2="SIM",ROUND(BS234/M234*1.25*AV234,2),0)</f>
        <v>0</v>
      </c>
      <c r="AX234" s="12">
        <f>IF([1]REGRAS!$P$1="SIM",'[1]JAN-REAJUSTE'!AX234,0)</f>
        <v>0</v>
      </c>
      <c r="AY234" s="12">
        <f>IF([1]REGRAS!$R$2="SIM",'[1]JAN-REAJUSTE'!AY234,0)</f>
        <v>0</v>
      </c>
      <c r="AZ234" s="12">
        <f>'[1]JAN-REAJUSTE'!AZ234</f>
        <v>0</v>
      </c>
      <c r="BA234" s="12">
        <f>'[1]JAN-REAJUSTE'!BA234</f>
        <v>0</v>
      </c>
      <c r="BB234" s="12">
        <f>'[1]JAN-REAJUSTE'!BB234</f>
        <v>0</v>
      </c>
      <c r="BC234" s="12">
        <f>'[1]JAN-REAJUSTE'!BC234</f>
        <v>0</v>
      </c>
      <c r="BD234" s="12">
        <f>'[1]JAN-REAJUSTE'!BD234</f>
        <v>0</v>
      </c>
      <c r="BE234" s="12">
        <f>'[1]JAN-REAJUSTE'!BE234</f>
        <v>0</v>
      </c>
      <c r="BF234" s="12">
        <f>'[1]JAN-REAJUSTE'!BF234</f>
        <v>0</v>
      </c>
      <c r="BG234" s="12">
        <f>'[1]JAN-REAJUSTE'!BG234</f>
        <v>0</v>
      </c>
      <c r="BH234" s="12">
        <f>'[1]JAN-REAJUSTE'!BH234</f>
        <v>0</v>
      </c>
      <c r="BI234" s="12">
        <f>IF([1]REGRAS!$R$1="SIM",'[1]JAN-REAJUSTE'!BI234,0)</f>
        <v>0</v>
      </c>
      <c r="BJ234" s="12">
        <f>'[1]JAN-REAJUSTE'!BJ234</f>
        <v>0</v>
      </c>
      <c r="BK234" s="12">
        <f>'[1]JAN-REAJUSTE'!BK234</f>
        <v>0</v>
      </c>
      <c r="BL234" s="12">
        <f>'[1]JAN-REAJUSTE'!BL234</f>
        <v>0</v>
      </c>
      <c r="BM234" s="12">
        <f>'[1]JAN-REAJUSTE'!BM234</f>
        <v>0</v>
      </c>
      <c r="BN234" s="12">
        <f>'[1]JAN-REAJUSTE'!BN234</f>
        <v>0</v>
      </c>
      <c r="BO234" s="12">
        <f>'[1]JAN-REAJUSTE'!BO234</f>
        <v>0</v>
      </c>
      <c r="BP234" s="12">
        <f>'[1]JAN-REAJUSTE'!BP234</f>
        <v>0</v>
      </c>
      <c r="BQ234" s="12">
        <v>0</v>
      </c>
      <c r="BR234" s="12">
        <f t="shared" si="96"/>
        <v>12171.910808160741</v>
      </c>
      <c r="BS234" s="12">
        <f t="shared" si="99"/>
        <v>7923.1308081607422</v>
      </c>
      <c r="BT234" s="12">
        <f t="shared" si="103"/>
        <v>7923.1308081607422</v>
      </c>
      <c r="BU234" s="12">
        <f t="shared" si="104"/>
        <v>7130.8208081607418</v>
      </c>
      <c r="BV234" s="13">
        <f t="shared" si="85"/>
        <v>998.314913142504</v>
      </c>
      <c r="BW234" s="13">
        <f t="shared" si="86"/>
        <v>1996.629826285008</v>
      </c>
      <c r="BX234" s="13">
        <f t="shared" si="97"/>
        <v>11173.595895018238</v>
      </c>
      <c r="BY234" s="14">
        <f t="shared" si="98"/>
        <v>2203.3788711300153</v>
      </c>
    </row>
    <row r="235" spans="1:77" x14ac:dyDescent="0.25">
      <c r="A235" s="9" t="s">
        <v>79</v>
      </c>
      <c r="B235" s="10">
        <v>5395301</v>
      </c>
      <c r="C235" s="10" t="s">
        <v>361</v>
      </c>
      <c r="D235" s="10" t="s">
        <v>81</v>
      </c>
      <c r="E235" s="10" t="s">
        <v>124</v>
      </c>
      <c r="F235" s="10" t="s">
        <v>83</v>
      </c>
      <c r="G235" s="10" t="s">
        <v>117</v>
      </c>
      <c r="H235" s="10" t="s">
        <v>85</v>
      </c>
      <c r="I235" s="10" t="s">
        <v>79</v>
      </c>
      <c r="J235" s="10" t="s">
        <v>87</v>
      </c>
      <c r="K235" s="10" t="s">
        <v>121</v>
      </c>
      <c r="L235" s="10">
        <v>12</v>
      </c>
      <c r="M235" s="10">
        <v>240</v>
      </c>
      <c r="N235" s="10">
        <v>136416</v>
      </c>
      <c r="O235" s="11">
        <v>37431</v>
      </c>
      <c r="P235" s="11">
        <v>26885</v>
      </c>
      <c r="Q235" s="10">
        <v>71772065315</v>
      </c>
      <c r="R235" s="10" t="s">
        <v>89</v>
      </c>
      <c r="S235" s="10">
        <v>22</v>
      </c>
      <c r="T235" s="10" t="s">
        <v>97</v>
      </c>
      <c r="U235" s="10" t="s">
        <v>91</v>
      </c>
      <c r="V235" s="10" t="s">
        <v>92</v>
      </c>
      <c r="W235" s="12">
        <f t="shared" si="100"/>
        <v>1980.780808160742</v>
      </c>
      <c r="X235" s="12">
        <v>240</v>
      </c>
      <c r="Y235" s="12">
        <f>[1]REGRAS!$C$29</f>
        <v>1980.780808160742</v>
      </c>
      <c r="Z235" s="12">
        <v>15</v>
      </c>
      <c r="AA235" s="12">
        <f t="shared" si="87"/>
        <v>297.12</v>
      </c>
      <c r="AB235" s="12">
        <v>20</v>
      </c>
      <c r="AC235" s="12">
        <f t="shared" si="101"/>
        <v>396.16</v>
      </c>
      <c r="AD235" s="12"/>
      <c r="AE235" s="12">
        <f t="shared" si="88"/>
        <v>0</v>
      </c>
      <c r="AF235" s="12"/>
      <c r="AG235" s="12">
        <f t="shared" si="89"/>
        <v>0</v>
      </c>
      <c r="AH235" s="12">
        <f>[1]REGRAS!$F$2*100</f>
        <v>100</v>
      </c>
      <c r="AI235" s="12">
        <f t="shared" si="90"/>
        <v>1980.78</v>
      </c>
      <c r="AJ235" s="12">
        <v>60</v>
      </c>
      <c r="AK235" s="12">
        <f t="shared" si="91"/>
        <v>1188.47</v>
      </c>
      <c r="AL235" s="12">
        <f>[1]REGRAS!$F$1*100</f>
        <v>40</v>
      </c>
      <c r="AM235" s="12">
        <f t="shared" si="92"/>
        <v>792.31</v>
      </c>
      <c r="AN235" s="12">
        <f>[1]REGRAS!$F$4*100</f>
        <v>100</v>
      </c>
      <c r="AO235" s="12">
        <f t="shared" si="93"/>
        <v>1980.78</v>
      </c>
      <c r="AP235" s="12">
        <v>0</v>
      </c>
      <c r="AQ235" s="12">
        <f t="shared" si="94"/>
        <v>0</v>
      </c>
      <c r="AR235" s="12">
        <v>0</v>
      </c>
      <c r="AS235" s="12">
        <f t="shared" si="95"/>
        <v>0</v>
      </c>
      <c r="AT235" s="12">
        <v>0</v>
      </c>
      <c r="AU235" s="12">
        <f t="shared" si="102"/>
        <v>0</v>
      </c>
      <c r="AV235" s="12">
        <v>0</v>
      </c>
      <c r="AW235" s="12">
        <f>IF([1]REGRAS!$P$2="SIM",ROUND(BS235/M235*1.25*AV235,2),0)</f>
        <v>0</v>
      </c>
      <c r="AX235" s="12">
        <f>IF([1]REGRAS!$P$1="SIM",'[1]JAN-REAJUSTE'!AX235,0)</f>
        <v>0</v>
      </c>
      <c r="AY235" s="12">
        <f>IF([1]REGRAS!$R$2="SIM",'[1]JAN-REAJUSTE'!AY235,0)</f>
        <v>0</v>
      </c>
      <c r="AZ235" s="12">
        <f>'[1]JAN-REAJUSTE'!AZ235</f>
        <v>0</v>
      </c>
      <c r="BA235" s="12">
        <f>'[1]JAN-REAJUSTE'!BA235</f>
        <v>0</v>
      </c>
      <c r="BB235" s="12">
        <f>'[1]JAN-REAJUSTE'!BB235</f>
        <v>0</v>
      </c>
      <c r="BC235" s="12">
        <f>'[1]JAN-REAJUSTE'!BC235</f>
        <v>0</v>
      </c>
      <c r="BD235" s="12">
        <f>'[1]JAN-REAJUSTE'!BD235</f>
        <v>0</v>
      </c>
      <c r="BE235" s="12">
        <f>'[1]JAN-REAJUSTE'!BE235</f>
        <v>3350.1788780000002</v>
      </c>
      <c r="BF235" s="12">
        <f>'[1]JAN-REAJUSTE'!BF235</f>
        <v>0</v>
      </c>
      <c r="BG235" s="12">
        <f>'[1]JAN-REAJUSTE'!BG235</f>
        <v>0</v>
      </c>
      <c r="BH235" s="12">
        <f>'[1]JAN-REAJUSTE'!BH235</f>
        <v>0</v>
      </c>
      <c r="BI235" s="12">
        <f>IF([1]REGRAS!$R$1="SIM",'[1]JAN-REAJUSTE'!BI235,0)</f>
        <v>22.088951999999999</v>
      </c>
      <c r="BJ235" s="12">
        <f>'[1]JAN-REAJUSTE'!BJ235</f>
        <v>0</v>
      </c>
      <c r="BK235" s="12">
        <f>'[1]JAN-REAJUSTE'!BK235</f>
        <v>0</v>
      </c>
      <c r="BL235" s="12">
        <f>'[1]JAN-REAJUSTE'!BL235</f>
        <v>0</v>
      </c>
      <c r="BM235" s="12">
        <f>'[1]JAN-REAJUSTE'!BM235</f>
        <v>0</v>
      </c>
      <c r="BN235" s="12">
        <f>'[1]JAN-REAJUSTE'!BN235</f>
        <v>0</v>
      </c>
      <c r="BO235" s="12">
        <f>'[1]JAN-REAJUSTE'!BO235</f>
        <v>0</v>
      </c>
      <c r="BP235" s="12">
        <f>'[1]JAN-REAJUSTE'!BP235</f>
        <v>0</v>
      </c>
      <c r="BQ235" s="12">
        <v>0</v>
      </c>
      <c r="BR235" s="12">
        <f t="shared" si="96"/>
        <v>11988.668638160741</v>
      </c>
      <c r="BS235" s="12">
        <f t="shared" si="99"/>
        <v>11966.579686160741</v>
      </c>
      <c r="BT235" s="12">
        <f t="shared" si="103"/>
        <v>11966.579686160741</v>
      </c>
      <c r="BU235" s="12">
        <f t="shared" si="104"/>
        <v>11196.358638160742</v>
      </c>
      <c r="BV235" s="13">
        <f t="shared" si="85"/>
        <v>1567.4902093425039</v>
      </c>
      <c r="BW235" s="13">
        <f t="shared" si="86"/>
        <v>3134.9804186850079</v>
      </c>
      <c r="BX235" s="13">
        <f t="shared" si="97"/>
        <v>10421.178428818237</v>
      </c>
      <c r="BY235" s="14">
        <f t="shared" si="98"/>
        <v>1996.4640679250151</v>
      </c>
    </row>
    <row r="236" spans="1:77" x14ac:dyDescent="0.25">
      <c r="A236" s="9" t="s">
        <v>79</v>
      </c>
      <c r="B236" s="10">
        <v>5395401</v>
      </c>
      <c r="C236" s="10" t="s">
        <v>362</v>
      </c>
      <c r="D236" s="10" t="s">
        <v>81</v>
      </c>
      <c r="E236" s="10" t="s">
        <v>116</v>
      </c>
      <c r="F236" s="10" t="s">
        <v>83</v>
      </c>
      <c r="G236" s="10" t="s">
        <v>117</v>
      </c>
      <c r="H236" s="10" t="s">
        <v>85</v>
      </c>
      <c r="I236" s="10" t="s">
        <v>79</v>
      </c>
      <c r="J236" s="10" t="s">
        <v>87</v>
      </c>
      <c r="K236" s="10" t="s">
        <v>121</v>
      </c>
      <c r="L236" s="10">
        <v>12</v>
      </c>
      <c r="M236" s="10">
        <v>240</v>
      </c>
      <c r="N236" s="10">
        <v>136416</v>
      </c>
      <c r="O236" s="11">
        <v>37431</v>
      </c>
      <c r="P236" s="11">
        <v>26504</v>
      </c>
      <c r="Q236" s="10">
        <v>45773017334</v>
      </c>
      <c r="R236" s="10" t="s">
        <v>89</v>
      </c>
      <c r="S236" s="10">
        <v>22</v>
      </c>
      <c r="T236" s="10" t="s">
        <v>90</v>
      </c>
      <c r="U236" s="10" t="s">
        <v>91</v>
      </c>
      <c r="V236" s="10" t="s">
        <v>92</v>
      </c>
      <c r="W236" s="12">
        <f t="shared" si="100"/>
        <v>1980.780808160742</v>
      </c>
      <c r="X236" s="12">
        <v>240</v>
      </c>
      <c r="Y236" s="12">
        <f>[1]REGRAS!$C$29</f>
        <v>1980.780808160742</v>
      </c>
      <c r="Z236" s="12">
        <v>0</v>
      </c>
      <c r="AA236" s="12">
        <f t="shared" si="87"/>
        <v>0</v>
      </c>
      <c r="AB236" s="12">
        <v>20</v>
      </c>
      <c r="AC236" s="12">
        <f t="shared" si="101"/>
        <v>396.16</v>
      </c>
      <c r="AD236" s="12"/>
      <c r="AE236" s="12">
        <f t="shared" si="88"/>
        <v>0</v>
      </c>
      <c r="AF236" s="12"/>
      <c r="AG236" s="12">
        <f t="shared" si="89"/>
        <v>0</v>
      </c>
      <c r="AH236" s="12">
        <f>[1]REGRAS!$F$2*100</f>
        <v>100</v>
      </c>
      <c r="AI236" s="12">
        <f t="shared" si="90"/>
        <v>1980.78</v>
      </c>
      <c r="AJ236" s="12">
        <v>25</v>
      </c>
      <c r="AK236" s="12">
        <f t="shared" si="91"/>
        <v>495.2</v>
      </c>
      <c r="AL236" s="12">
        <f>[1]REGRAS!$F$1*100</f>
        <v>40</v>
      </c>
      <c r="AM236" s="12">
        <f t="shared" si="92"/>
        <v>792.31</v>
      </c>
      <c r="AN236" s="12">
        <f>[1]REGRAS!$F$4*100</f>
        <v>100</v>
      </c>
      <c r="AO236" s="12">
        <f t="shared" si="93"/>
        <v>1980.78</v>
      </c>
      <c r="AP236" s="12">
        <v>120</v>
      </c>
      <c r="AQ236" s="12">
        <f t="shared" si="94"/>
        <v>762.6</v>
      </c>
      <c r="AR236" s="12">
        <v>34</v>
      </c>
      <c r="AS236" s="12">
        <f t="shared" si="95"/>
        <v>1620.53</v>
      </c>
      <c r="AT236" s="12">
        <v>9</v>
      </c>
      <c r="AU236" s="12">
        <f t="shared" si="102"/>
        <v>514.76</v>
      </c>
      <c r="AV236" s="12">
        <v>0</v>
      </c>
      <c r="AW236" s="12">
        <f>IF([1]REGRAS!$P$2="SIM",ROUND(BS236/M236*1.25*AV236,2),0)</f>
        <v>0</v>
      </c>
      <c r="AX236" s="12">
        <f>IF([1]REGRAS!$P$1="SIM",'[1]JAN-REAJUSTE'!AX236,0)</f>
        <v>0</v>
      </c>
      <c r="AY236" s="12">
        <f>IF([1]REGRAS!$R$2="SIM",'[1]JAN-REAJUSTE'!AY236,0)</f>
        <v>0</v>
      </c>
      <c r="AZ236" s="12">
        <f>'[1]JAN-REAJUSTE'!AZ236</f>
        <v>0</v>
      </c>
      <c r="BA236" s="12">
        <f>'[1]JAN-REAJUSTE'!BA236</f>
        <v>0</v>
      </c>
      <c r="BB236" s="12">
        <f>'[1]JAN-REAJUSTE'!BB236</f>
        <v>0</v>
      </c>
      <c r="BC236" s="12">
        <f>'[1]JAN-REAJUSTE'!BC236</f>
        <v>0</v>
      </c>
      <c r="BD236" s="12">
        <f>'[1]JAN-REAJUSTE'!BD236</f>
        <v>0</v>
      </c>
      <c r="BE236" s="12">
        <f>'[1]JAN-REAJUSTE'!BE236</f>
        <v>0</v>
      </c>
      <c r="BF236" s="12">
        <f>'[1]JAN-REAJUSTE'!BF236</f>
        <v>0</v>
      </c>
      <c r="BG236" s="12">
        <f>'[1]JAN-REAJUSTE'!BG236</f>
        <v>0</v>
      </c>
      <c r="BH236" s="12">
        <f>'[1]JAN-REAJUSTE'!BH236</f>
        <v>0</v>
      </c>
      <c r="BI236" s="12">
        <f>IF([1]REGRAS!$R$1="SIM",'[1]JAN-REAJUSTE'!BI236,0)</f>
        <v>22.088951999999999</v>
      </c>
      <c r="BJ236" s="12">
        <f>'[1]JAN-REAJUSTE'!BJ236</f>
        <v>0</v>
      </c>
      <c r="BK236" s="12">
        <f>'[1]JAN-REAJUSTE'!BK236</f>
        <v>0</v>
      </c>
      <c r="BL236" s="12">
        <f>'[1]JAN-REAJUSTE'!BL236</f>
        <v>0</v>
      </c>
      <c r="BM236" s="12">
        <f>'[1]JAN-REAJUSTE'!BM236</f>
        <v>0</v>
      </c>
      <c r="BN236" s="12">
        <f>'[1]JAN-REAJUSTE'!BN236</f>
        <v>0</v>
      </c>
      <c r="BO236" s="12">
        <f>'[1]JAN-REAJUSTE'!BO236</f>
        <v>0</v>
      </c>
      <c r="BP236" s="12">
        <f>'[1]JAN-REAJUSTE'!BP236</f>
        <v>0</v>
      </c>
      <c r="BQ236" s="12">
        <v>0</v>
      </c>
      <c r="BR236" s="12">
        <f t="shared" si="96"/>
        <v>10545.989760160743</v>
      </c>
      <c r="BS236" s="12">
        <f t="shared" si="99"/>
        <v>7626.0108081607414</v>
      </c>
      <c r="BT236" s="12">
        <f t="shared" si="103"/>
        <v>7626.0108081607414</v>
      </c>
      <c r="BU236" s="12">
        <f t="shared" si="104"/>
        <v>6855.7897601607419</v>
      </c>
      <c r="BV236" s="13">
        <f t="shared" si="85"/>
        <v>959.81056642250394</v>
      </c>
      <c r="BW236" s="13">
        <f t="shared" si="86"/>
        <v>1919.6211328450079</v>
      </c>
      <c r="BX236" s="13">
        <f t="shared" si="97"/>
        <v>9586.1791937382386</v>
      </c>
      <c r="BY236" s="14">
        <f t="shared" si="98"/>
        <v>1766.8392782780156</v>
      </c>
    </row>
    <row r="237" spans="1:77" x14ac:dyDescent="0.25">
      <c r="A237" s="9" t="s">
        <v>79</v>
      </c>
      <c r="B237" s="10">
        <v>5395701</v>
      </c>
      <c r="C237" s="10" t="s">
        <v>363</v>
      </c>
      <c r="D237" s="10" t="s">
        <v>81</v>
      </c>
      <c r="E237" s="10" t="s">
        <v>116</v>
      </c>
      <c r="F237" s="10" t="s">
        <v>83</v>
      </c>
      <c r="G237" s="10" t="s">
        <v>117</v>
      </c>
      <c r="H237" s="10" t="s">
        <v>85</v>
      </c>
      <c r="I237" s="10" t="s">
        <v>79</v>
      </c>
      <c r="J237" s="10" t="s">
        <v>87</v>
      </c>
      <c r="K237" s="10" t="s">
        <v>121</v>
      </c>
      <c r="L237" s="10">
        <v>12</v>
      </c>
      <c r="M237" s="10">
        <v>240</v>
      </c>
      <c r="N237" s="10">
        <v>136416</v>
      </c>
      <c r="O237" s="11">
        <v>37431</v>
      </c>
      <c r="P237" s="11">
        <v>24034</v>
      </c>
      <c r="Q237" s="10">
        <v>23196734315</v>
      </c>
      <c r="R237" s="10" t="s">
        <v>89</v>
      </c>
      <c r="S237" s="10">
        <v>22</v>
      </c>
      <c r="T237" s="10" t="s">
        <v>90</v>
      </c>
      <c r="U237" s="10" t="s">
        <v>91</v>
      </c>
      <c r="V237" s="10" t="s">
        <v>92</v>
      </c>
      <c r="W237" s="12">
        <f t="shared" si="100"/>
        <v>1980.780808160742</v>
      </c>
      <c r="X237" s="12">
        <v>240</v>
      </c>
      <c r="Y237" s="12">
        <f>[1]REGRAS!$C$29</f>
        <v>1980.780808160742</v>
      </c>
      <c r="Z237" s="12">
        <v>15</v>
      </c>
      <c r="AA237" s="12">
        <f t="shared" si="87"/>
        <v>297.12</v>
      </c>
      <c r="AB237" s="12">
        <v>20</v>
      </c>
      <c r="AC237" s="12">
        <f t="shared" si="101"/>
        <v>396.16</v>
      </c>
      <c r="AD237" s="12"/>
      <c r="AE237" s="12">
        <f t="shared" si="88"/>
        <v>0</v>
      </c>
      <c r="AF237" s="12"/>
      <c r="AG237" s="12">
        <f t="shared" si="89"/>
        <v>0</v>
      </c>
      <c r="AH237" s="12">
        <f>[1]REGRAS!$F$2*100</f>
        <v>100</v>
      </c>
      <c r="AI237" s="12">
        <f t="shared" si="90"/>
        <v>1980.78</v>
      </c>
      <c r="AJ237" s="12">
        <v>25</v>
      </c>
      <c r="AK237" s="12">
        <f t="shared" si="91"/>
        <v>495.2</v>
      </c>
      <c r="AL237" s="12">
        <f>[1]REGRAS!$F$1*100</f>
        <v>40</v>
      </c>
      <c r="AM237" s="12">
        <f t="shared" si="92"/>
        <v>792.31</v>
      </c>
      <c r="AN237" s="12">
        <f>[1]REGRAS!$F$4*100</f>
        <v>100</v>
      </c>
      <c r="AO237" s="12">
        <f t="shared" si="93"/>
        <v>1980.78</v>
      </c>
      <c r="AP237" s="12">
        <v>151</v>
      </c>
      <c r="AQ237" s="12">
        <f t="shared" si="94"/>
        <v>996.99</v>
      </c>
      <c r="AR237" s="12">
        <v>0</v>
      </c>
      <c r="AS237" s="12">
        <f t="shared" si="95"/>
        <v>0</v>
      </c>
      <c r="AT237" s="12">
        <v>0</v>
      </c>
      <c r="AU237" s="12">
        <f t="shared" si="102"/>
        <v>0</v>
      </c>
      <c r="AV237" s="12">
        <v>0</v>
      </c>
      <c r="AW237" s="12">
        <f>IF([1]REGRAS!$P$2="SIM",ROUND(BS237/M237*1.25*AV237,2),0)</f>
        <v>0</v>
      </c>
      <c r="AX237" s="12">
        <f>IF([1]REGRAS!$P$1="SIM",'[1]JAN-REAJUSTE'!AX237,0)</f>
        <v>0</v>
      </c>
      <c r="AY237" s="12">
        <f>IF([1]REGRAS!$R$2="SIM",'[1]JAN-REAJUSTE'!AY237,0)</f>
        <v>0</v>
      </c>
      <c r="AZ237" s="12">
        <f>'[1]JAN-REAJUSTE'!AZ237</f>
        <v>0</v>
      </c>
      <c r="BA237" s="12">
        <f>'[1]JAN-REAJUSTE'!BA237</f>
        <v>0</v>
      </c>
      <c r="BB237" s="12">
        <f>'[1]JAN-REAJUSTE'!BB237</f>
        <v>0</v>
      </c>
      <c r="BC237" s="12">
        <f>'[1]JAN-REAJUSTE'!BC237</f>
        <v>0</v>
      </c>
      <c r="BD237" s="12">
        <f>'[1]JAN-REAJUSTE'!BD237</f>
        <v>0</v>
      </c>
      <c r="BE237" s="12">
        <f>'[1]JAN-REAJUSTE'!BE237</f>
        <v>0</v>
      </c>
      <c r="BF237" s="12">
        <f>'[1]JAN-REAJUSTE'!BF237</f>
        <v>0</v>
      </c>
      <c r="BG237" s="12">
        <f>'[1]JAN-REAJUSTE'!BG237</f>
        <v>0</v>
      </c>
      <c r="BH237" s="12">
        <f>'[1]JAN-REAJUSTE'!BH237</f>
        <v>0</v>
      </c>
      <c r="BI237" s="12">
        <f>IF([1]REGRAS!$R$1="SIM",'[1]JAN-REAJUSTE'!BI237,0)</f>
        <v>0</v>
      </c>
      <c r="BJ237" s="12">
        <f>'[1]JAN-REAJUSTE'!BJ237</f>
        <v>0</v>
      </c>
      <c r="BK237" s="12">
        <f>'[1]JAN-REAJUSTE'!BK237</f>
        <v>0</v>
      </c>
      <c r="BL237" s="12">
        <f>'[1]JAN-REAJUSTE'!BL237</f>
        <v>0</v>
      </c>
      <c r="BM237" s="12">
        <f>'[1]JAN-REAJUSTE'!BM237</f>
        <v>0</v>
      </c>
      <c r="BN237" s="12">
        <f>'[1]JAN-REAJUSTE'!BN237</f>
        <v>0</v>
      </c>
      <c r="BO237" s="12">
        <f>'[1]JAN-REAJUSTE'!BO237</f>
        <v>0</v>
      </c>
      <c r="BP237" s="12">
        <f>'[1]JAN-REAJUSTE'!BP237</f>
        <v>0</v>
      </c>
      <c r="BQ237" s="12">
        <v>0</v>
      </c>
      <c r="BR237" s="12">
        <f t="shared" si="96"/>
        <v>8920.1208081607419</v>
      </c>
      <c r="BS237" s="12">
        <f t="shared" si="99"/>
        <v>7923.1308081607422</v>
      </c>
      <c r="BT237" s="12">
        <f t="shared" si="103"/>
        <v>7923.1308081607422</v>
      </c>
      <c r="BU237" s="12">
        <f t="shared" si="104"/>
        <v>7130.8208081607418</v>
      </c>
      <c r="BV237" s="13">
        <f t="shared" si="85"/>
        <v>998.314913142504</v>
      </c>
      <c r="BW237" s="13">
        <f t="shared" si="86"/>
        <v>1996.629826285008</v>
      </c>
      <c r="BX237" s="13">
        <f t="shared" si="97"/>
        <v>7921.8058950182376</v>
      </c>
      <c r="BY237" s="14">
        <f t="shared" si="98"/>
        <v>1309.1366211300156</v>
      </c>
    </row>
    <row r="238" spans="1:77" x14ac:dyDescent="0.25">
      <c r="A238" s="9" t="s">
        <v>79</v>
      </c>
      <c r="B238" s="10">
        <v>5395801</v>
      </c>
      <c r="C238" s="10" t="s">
        <v>364</v>
      </c>
      <c r="D238" s="10" t="s">
        <v>81</v>
      </c>
      <c r="E238" s="10" t="s">
        <v>195</v>
      </c>
      <c r="F238" s="10" t="s">
        <v>83</v>
      </c>
      <c r="G238" s="10" t="s">
        <v>117</v>
      </c>
      <c r="H238" s="10" t="s">
        <v>85</v>
      </c>
      <c r="I238" s="10" t="s">
        <v>79</v>
      </c>
      <c r="J238" s="10" t="s">
        <v>87</v>
      </c>
      <c r="K238" s="10" t="s">
        <v>121</v>
      </c>
      <c r="L238" s="10">
        <v>12</v>
      </c>
      <c r="M238" s="10">
        <v>240</v>
      </c>
      <c r="N238" s="10">
        <v>136416</v>
      </c>
      <c r="O238" s="11">
        <v>37431</v>
      </c>
      <c r="P238" s="11">
        <v>26466</v>
      </c>
      <c r="Q238" s="10">
        <v>44725582387</v>
      </c>
      <c r="R238" s="10" t="s">
        <v>89</v>
      </c>
      <c r="S238" s="10">
        <v>22</v>
      </c>
      <c r="T238" s="10" t="s">
        <v>90</v>
      </c>
      <c r="U238" s="10" t="s">
        <v>91</v>
      </c>
      <c r="V238" s="10" t="s">
        <v>92</v>
      </c>
      <c r="W238" s="12">
        <f t="shared" si="100"/>
        <v>1980.780808160742</v>
      </c>
      <c r="X238" s="12">
        <v>240</v>
      </c>
      <c r="Y238" s="12">
        <f>[1]REGRAS!$C$29</f>
        <v>1980.780808160742</v>
      </c>
      <c r="Z238" s="12">
        <v>15</v>
      </c>
      <c r="AA238" s="12">
        <f t="shared" si="87"/>
        <v>297.12</v>
      </c>
      <c r="AB238" s="12">
        <v>20</v>
      </c>
      <c r="AC238" s="12">
        <f t="shared" si="101"/>
        <v>396.16</v>
      </c>
      <c r="AD238" s="12"/>
      <c r="AE238" s="12">
        <f t="shared" si="88"/>
        <v>0</v>
      </c>
      <c r="AF238" s="12"/>
      <c r="AG238" s="12">
        <f t="shared" si="89"/>
        <v>0</v>
      </c>
      <c r="AH238" s="12">
        <f>[1]REGRAS!$F$2*100</f>
        <v>100</v>
      </c>
      <c r="AI238" s="12">
        <f t="shared" si="90"/>
        <v>1980.78</v>
      </c>
      <c r="AJ238" s="12">
        <v>60</v>
      </c>
      <c r="AK238" s="12">
        <f t="shared" si="91"/>
        <v>1188.47</v>
      </c>
      <c r="AL238" s="12">
        <v>0</v>
      </c>
      <c r="AM238" s="12">
        <f t="shared" si="92"/>
        <v>0</v>
      </c>
      <c r="AN238" s="12">
        <f>[1]REGRAS!$F$4*100</f>
        <v>100</v>
      </c>
      <c r="AO238" s="12">
        <f t="shared" si="93"/>
        <v>1980.78</v>
      </c>
      <c r="AP238" s="12">
        <v>0</v>
      </c>
      <c r="AQ238" s="12">
        <f t="shared" si="94"/>
        <v>0</v>
      </c>
      <c r="AR238" s="12">
        <v>0</v>
      </c>
      <c r="AS238" s="12">
        <f t="shared" si="95"/>
        <v>0</v>
      </c>
      <c r="AT238" s="12">
        <v>0</v>
      </c>
      <c r="AU238" s="12">
        <f t="shared" si="102"/>
        <v>0</v>
      </c>
      <c r="AV238" s="12">
        <v>0</v>
      </c>
      <c r="AW238" s="12">
        <f>IF([1]REGRAS!$P$2="SIM",ROUND(BS238/M238*1.25*AV238,2),0)</f>
        <v>0</v>
      </c>
      <c r="AX238" s="12">
        <f>IF([1]REGRAS!$P$1="SIM",'[1]JAN-REAJUSTE'!AX238,0)</f>
        <v>0</v>
      </c>
      <c r="AY238" s="12">
        <f>IF([1]REGRAS!$R$2="SIM",'[1]JAN-REAJUSTE'!AY238,0)</f>
        <v>0</v>
      </c>
      <c r="AZ238" s="12">
        <f>'[1]JAN-REAJUSTE'!AZ238</f>
        <v>0</v>
      </c>
      <c r="BA238" s="12">
        <f>'[1]JAN-REAJUSTE'!BA238</f>
        <v>0</v>
      </c>
      <c r="BB238" s="12">
        <f>'[1]JAN-REAJUSTE'!BB238</f>
        <v>0</v>
      </c>
      <c r="BC238" s="12">
        <f>'[1]JAN-REAJUSTE'!BC238</f>
        <v>0</v>
      </c>
      <c r="BD238" s="12">
        <f>'[1]JAN-REAJUSTE'!BD238</f>
        <v>0</v>
      </c>
      <c r="BE238" s="12">
        <f>'[1]JAN-REAJUSTE'!BE238</f>
        <v>3350.1788780000002</v>
      </c>
      <c r="BF238" s="12">
        <f>'[1]JAN-REAJUSTE'!BF238</f>
        <v>0</v>
      </c>
      <c r="BG238" s="12">
        <f>'[1]JAN-REAJUSTE'!BG238</f>
        <v>0</v>
      </c>
      <c r="BH238" s="12">
        <f>'[1]JAN-REAJUSTE'!BH238</f>
        <v>0</v>
      </c>
      <c r="BI238" s="12">
        <f>IF([1]REGRAS!$R$1="SIM",'[1]JAN-REAJUSTE'!BI238,0)</f>
        <v>22.088951999999999</v>
      </c>
      <c r="BJ238" s="12">
        <f>'[1]JAN-REAJUSTE'!BJ238</f>
        <v>0</v>
      </c>
      <c r="BK238" s="12">
        <f>'[1]JAN-REAJUSTE'!BK238</f>
        <v>0</v>
      </c>
      <c r="BL238" s="12">
        <f>'[1]JAN-REAJUSTE'!BL238</f>
        <v>0</v>
      </c>
      <c r="BM238" s="12">
        <f>'[1]JAN-REAJUSTE'!BM238</f>
        <v>0</v>
      </c>
      <c r="BN238" s="12">
        <f>'[1]JAN-REAJUSTE'!BN238</f>
        <v>0</v>
      </c>
      <c r="BO238" s="12">
        <f>'[1]JAN-REAJUSTE'!BO238</f>
        <v>0</v>
      </c>
      <c r="BP238" s="12">
        <f>'[1]JAN-REAJUSTE'!BP238</f>
        <v>0</v>
      </c>
      <c r="BQ238" s="12">
        <v>0</v>
      </c>
      <c r="BR238" s="12">
        <f t="shared" si="96"/>
        <v>11196.358638160742</v>
      </c>
      <c r="BS238" s="12">
        <f t="shared" si="99"/>
        <v>11174.269686160742</v>
      </c>
      <c r="BT238" s="12">
        <f t="shared" si="103"/>
        <v>11174.269686160742</v>
      </c>
      <c r="BU238" s="12">
        <f t="shared" si="104"/>
        <v>11196.358638160742</v>
      </c>
      <c r="BV238" s="13">
        <f t="shared" si="85"/>
        <v>1567.4902093425039</v>
      </c>
      <c r="BW238" s="13">
        <f t="shared" si="86"/>
        <v>3134.9804186850079</v>
      </c>
      <c r="BX238" s="13">
        <f t="shared" si="97"/>
        <v>9628.8684288182376</v>
      </c>
      <c r="BY238" s="14">
        <f t="shared" si="98"/>
        <v>1778.5788179250153</v>
      </c>
    </row>
    <row r="239" spans="1:77" x14ac:dyDescent="0.25">
      <c r="A239" s="9" t="s">
        <v>79</v>
      </c>
      <c r="B239" s="10">
        <v>5395901</v>
      </c>
      <c r="C239" s="10" t="s">
        <v>365</v>
      </c>
      <c r="D239" s="10" t="s">
        <v>81</v>
      </c>
      <c r="E239" s="10" t="s">
        <v>116</v>
      </c>
      <c r="F239" s="10" t="s">
        <v>83</v>
      </c>
      <c r="G239" s="10" t="s">
        <v>117</v>
      </c>
      <c r="H239" s="10" t="s">
        <v>85</v>
      </c>
      <c r="I239" s="10" t="s">
        <v>79</v>
      </c>
      <c r="J239" s="10" t="s">
        <v>87</v>
      </c>
      <c r="K239" s="10" t="s">
        <v>121</v>
      </c>
      <c r="L239" s="10">
        <v>12</v>
      </c>
      <c r="M239" s="10">
        <v>240</v>
      </c>
      <c r="N239" s="10">
        <v>136416</v>
      </c>
      <c r="O239" s="11">
        <v>37431</v>
      </c>
      <c r="P239" s="11">
        <v>27096</v>
      </c>
      <c r="Q239" s="10">
        <v>44088973372</v>
      </c>
      <c r="R239" s="10" t="s">
        <v>89</v>
      </c>
      <c r="S239" s="10">
        <v>22</v>
      </c>
      <c r="T239" s="10" t="s">
        <v>90</v>
      </c>
      <c r="U239" s="10" t="s">
        <v>91</v>
      </c>
      <c r="V239" s="10" t="s">
        <v>92</v>
      </c>
      <c r="W239" s="12">
        <f t="shared" si="100"/>
        <v>1980.780808160742</v>
      </c>
      <c r="X239" s="12">
        <v>240</v>
      </c>
      <c r="Y239" s="12">
        <f>[1]REGRAS!$C$29</f>
        <v>1980.780808160742</v>
      </c>
      <c r="Z239" s="12">
        <v>15</v>
      </c>
      <c r="AA239" s="12">
        <f t="shared" si="87"/>
        <v>297.12</v>
      </c>
      <c r="AB239" s="12">
        <v>20</v>
      </c>
      <c r="AC239" s="12">
        <f t="shared" si="101"/>
        <v>396.16</v>
      </c>
      <c r="AD239" s="12"/>
      <c r="AE239" s="12">
        <f t="shared" si="88"/>
        <v>0</v>
      </c>
      <c r="AF239" s="12"/>
      <c r="AG239" s="12">
        <f t="shared" si="89"/>
        <v>0</v>
      </c>
      <c r="AH239" s="12">
        <f>[1]REGRAS!$F$2*100</f>
        <v>100</v>
      </c>
      <c r="AI239" s="12">
        <f t="shared" si="90"/>
        <v>1980.78</v>
      </c>
      <c r="AJ239" s="12">
        <v>25</v>
      </c>
      <c r="AK239" s="12">
        <f t="shared" si="91"/>
        <v>495.2</v>
      </c>
      <c r="AL239" s="12">
        <f>[1]REGRAS!$F$1*100</f>
        <v>40</v>
      </c>
      <c r="AM239" s="12">
        <f t="shared" si="92"/>
        <v>792.31</v>
      </c>
      <c r="AN239" s="12">
        <f>[1]REGRAS!$F$4*100</f>
        <v>100</v>
      </c>
      <c r="AO239" s="12">
        <f t="shared" si="93"/>
        <v>1980.78</v>
      </c>
      <c r="AP239" s="12">
        <v>130</v>
      </c>
      <c r="AQ239" s="12">
        <f t="shared" si="94"/>
        <v>858.34</v>
      </c>
      <c r="AR239" s="12">
        <v>45</v>
      </c>
      <c r="AS239" s="12">
        <f t="shared" si="95"/>
        <v>2228.38</v>
      </c>
      <c r="AT239" s="12">
        <v>0</v>
      </c>
      <c r="AU239" s="12">
        <f t="shared" si="102"/>
        <v>0</v>
      </c>
      <c r="AV239" s="12">
        <v>0</v>
      </c>
      <c r="AW239" s="12">
        <f>IF([1]REGRAS!$P$2="SIM",ROUND(BS239/M239*1.25*AV239,2),0)</f>
        <v>0</v>
      </c>
      <c r="AX239" s="12">
        <f>IF([1]REGRAS!$P$1="SIM",'[1]JAN-REAJUSTE'!AX239,0)</f>
        <v>0</v>
      </c>
      <c r="AY239" s="12">
        <f>IF([1]REGRAS!$R$2="SIM",'[1]JAN-REAJUSTE'!AY239,0)</f>
        <v>0</v>
      </c>
      <c r="AZ239" s="12">
        <f>'[1]JAN-REAJUSTE'!AZ239</f>
        <v>0</v>
      </c>
      <c r="BA239" s="12">
        <f>'[1]JAN-REAJUSTE'!BA239</f>
        <v>0</v>
      </c>
      <c r="BB239" s="12">
        <f>'[1]JAN-REAJUSTE'!BB239</f>
        <v>0</v>
      </c>
      <c r="BC239" s="12">
        <f>'[1]JAN-REAJUSTE'!BC239</f>
        <v>0</v>
      </c>
      <c r="BD239" s="12">
        <f>'[1]JAN-REAJUSTE'!BD239</f>
        <v>0</v>
      </c>
      <c r="BE239" s="12">
        <f>'[1]JAN-REAJUSTE'!BE239</f>
        <v>0</v>
      </c>
      <c r="BF239" s="12">
        <f>'[1]JAN-REAJUSTE'!BF239</f>
        <v>0</v>
      </c>
      <c r="BG239" s="12">
        <f>'[1]JAN-REAJUSTE'!BG239</f>
        <v>0</v>
      </c>
      <c r="BH239" s="12">
        <f>'[1]JAN-REAJUSTE'!BH239</f>
        <v>0</v>
      </c>
      <c r="BI239" s="12">
        <f>IF([1]REGRAS!$R$1="SIM",'[1]JAN-REAJUSTE'!BI239,0)</f>
        <v>0</v>
      </c>
      <c r="BJ239" s="12">
        <f>'[1]JAN-REAJUSTE'!BJ239</f>
        <v>0</v>
      </c>
      <c r="BK239" s="12">
        <f>'[1]JAN-REAJUSTE'!BK239</f>
        <v>0</v>
      </c>
      <c r="BL239" s="12">
        <f>'[1]JAN-REAJUSTE'!BL239</f>
        <v>0</v>
      </c>
      <c r="BM239" s="12">
        <f>'[1]JAN-REAJUSTE'!BM239</f>
        <v>0</v>
      </c>
      <c r="BN239" s="12">
        <f>'[1]JAN-REAJUSTE'!BN239</f>
        <v>0</v>
      </c>
      <c r="BO239" s="12">
        <f>'[1]JAN-REAJUSTE'!BO239</f>
        <v>0</v>
      </c>
      <c r="BP239" s="12">
        <f>'[1]JAN-REAJUSTE'!BP239</f>
        <v>0</v>
      </c>
      <c r="BQ239" s="12">
        <v>0</v>
      </c>
      <c r="BR239" s="12">
        <f t="shared" si="96"/>
        <v>11009.850808160742</v>
      </c>
      <c r="BS239" s="12">
        <f t="shared" si="99"/>
        <v>7923.1308081607422</v>
      </c>
      <c r="BT239" s="12">
        <f t="shared" si="103"/>
        <v>7923.1308081607422</v>
      </c>
      <c r="BU239" s="12">
        <f t="shared" si="104"/>
        <v>7130.8208081607418</v>
      </c>
      <c r="BV239" s="13">
        <f t="shared" si="85"/>
        <v>998.314913142504</v>
      </c>
      <c r="BW239" s="13">
        <f t="shared" si="86"/>
        <v>1996.629826285008</v>
      </c>
      <c r="BX239" s="13">
        <f t="shared" si="97"/>
        <v>10011.535895018238</v>
      </c>
      <c r="BY239" s="14">
        <f t="shared" si="98"/>
        <v>1883.8123711300154</v>
      </c>
    </row>
    <row r="240" spans="1:77" x14ac:dyDescent="0.25">
      <c r="A240" s="9" t="s">
        <v>79</v>
      </c>
      <c r="B240" s="10">
        <v>5396101</v>
      </c>
      <c r="C240" s="10" t="s">
        <v>366</v>
      </c>
      <c r="D240" s="10" t="s">
        <v>81</v>
      </c>
      <c r="E240" s="10" t="s">
        <v>116</v>
      </c>
      <c r="F240" s="10" t="s">
        <v>83</v>
      </c>
      <c r="G240" s="10" t="s">
        <v>117</v>
      </c>
      <c r="H240" s="10" t="s">
        <v>85</v>
      </c>
      <c r="I240" s="10" t="s">
        <v>79</v>
      </c>
      <c r="J240" s="10" t="s">
        <v>87</v>
      </c>
      <c r="K240" s="10" t="s">
        <v>118</v>
      </c>
      <c r="L240" s="10">
        <v>11</v>
      </c>
      <c r="M240" s="10">
        <v>180</v>
      </c>
      <c r="N240" s="10">
        <v>133738</v>
      </c>
      <c r="O240" s="11">
        <v>37431</v>
      </c>
      <c r="P240" s="11">
        <v>27768</v>
      </c>
      <c r="Q240" s="10">
        <v>52632059372</v>
      </c>
      <c r="R240" s="10" t="s">
        <v>89</v>
      </c>
      <c r="S240" s="10">
        <v>22</v>
      </c>
      <c r="T240" s="10" t="s">
        <v>90</v>
      </c>
      <c r="U240" s="10" t="s">
        <v>190</v>
      </c>
      <c r="V240" s="10" t="s">
        <v>92</v>
      </c>
      <c r="W240" s="12">
        <f t="shared" si="100"/>
        <v>1456.4564765887806</v>
      </c>
      <c r="X240" s="12">
        <v>180</v>
      </c>
      <c r="Y240" s="12">
        <f>[1]REGRAS!$C$16</f>
        <v>1456.4564765887806</v>
      </c>
      <c r="Z240" s="12">
        <v>35</v>
      </c>
      <c r="AA240" s="12">
        <f t="shared" si="87"/>
        <v>509.76</v>
      </c>
      <c r="AB240" s="12">
        <v>20</v>
      </c>
      <c r="AC240" s="12">
        <f t="shared" si="101"/>
        <v>291.29000000000002</v>
      </c>
      <c r="AD240" s="12"/>
      <c r="AE240" s="12">
        <f t="shared" si="88"/>
        <v>0</v>
      </c>
      <c r="AF240" s="12"/>
      <c r="AG240" s="12">
        <f t="shared" si="89"/>
        <v>0</v>
      </c>
      <c r="AH240" s="12">
        <f>[1]REGRAS!$F$2*100</f>
        <v>100</v>
      </c>
      <c r="AI240" s="12">
        <f t="shared" si="90"/>
        <v>1456.46</v>
      </c>
      <c r="AJ240" s="12">
        <v>25</v>
      </c>
      <c r="AK240" s="12">
        <f t="shared" si="91"/>
        <v>364.11</v>
      </c>
      <c r="AL240" s="12">
        <v>0</v>
      </c>
      <c r="AM240" s="12">
        <f t="shared" si="92"/>
        <v>0</v>
      </c>
      <c r="AN240" s="12">
        <f>[1]REGRAS!$F$4*100</f>
        <v>100</v>
      </c>
      <c r="AO240" s="12">
        <f t="shared" si="93"/>
        <v>1456.46</v>
      </c>
      <c r="AP240" s="12">
        <v>0</v>
      </c>
      <c r="AQ240" s="12">
        <f t="shared" si="94"/>
        <v>0</v>
      </c>
      <c r="AR240" s="12">
        <v>0</v>
      </c>
      <c r="AS240" s="12">
        <f t="shared" si="95"/>
        <v>0</v>
      </c>
      <c r="AT240" s="12">
        <v>0</v>
      </c>
      <c r="AU240" s="12">
        <f t="shared" si="102"/>
        <v>0</v>
      </c>
      <c r="AV240" s="12">
        <v>0</v>
      </c>
      <c r="AW240" s="12">
        <f>IF([1]REGRAS!$P$2="SIM",ROUND(BS240/M240*1.25*AV240,2),0)</f>
        <v>0</v>
      </c>
      <c r="AX240" s="12">
        <f>IF([1]REGRAS!$P$1="SIM",'[1]JAN-REAJUSTE'!AX240,0)</f>
        <v>0</v>
      </c>
      <c r="AY240" s="12">
        <f>IF([1]REGRAS!$R$2="SIM",'[1]JAN-REAJUSTE'!AY240,0)</f>
        <v>0</v>
      </c>
      <c r="AZ240" s="12">
        <f>'[1]JAN-REAJUSTE'!AZ240</f>
        <v>0</v>
      </c>
      <c r="BA240" s="12">
        <f>'[1]JAN-REAJUSTE'!BA240</f>
        <v>0</v>
      </c>
      <c r="BB240" s="12">
        <f>'[1]JAN-REAJUSTE'!BB240</f>
        <v>0</v>
      </c>
      <c r="BC240" s="12">
        <f>'[1]JAN-REAJUSTE'!BC240</f>
        <v>0</v>
      </c>
      <c r="BD240" s="12">
        <f>'[1]JAN-REAJUSTE'!BD240</f>
        <v>0</v>
      </c>
      <c r="BE240" s="12">
        <f>'[1]JAN-REAJUSTE'!BE240</f>
        <v>0</v>
      </c>
      <c r="BF240" s="12">
        <f>'[1]JAN-REAJUSTE'!BF240</f>
        <v>0</v>
      </c>
      <c r="BG240" s="12">
        <f>'[1]JAN-REAJUSTE'!BG240</f>
        <v>5646.0123000000003</v>
      </c>
      <c r="BH240" s="12">
        <f>'[1]JAN-REAJUSTE'!BH240</f>
        <v>0</v>
      </c>
      <c r="BI240" s="12">
        <f>IF([1]REGRAS!$R$1="SIM",'[1]JAN-REAJUSTE'!BI240,0)</f>
        <v>22.088951999999999</v>
      </c>
      <c r="BJ240" s="12">
        <f>'[1]JAN-REAJUSTE'!BJ240</f>
        <v>0</v>
      </c>
      <c r="BK240" s="12">
        <f>'[1]JAN-REAJUSTE'!BK240</f>
        <v>0</v>
      </c>
      <c r="BL240" s="12">
        <f>'[1]JAN-REAJUSTE'!BL240</f>
        <v>0</v>
      </c>
      <c r="BM240" s="12">
        <f>'[1]JAN-REAJUSTE'!BM240</f>
        <v>0</v>
      </c>
      <c r="BN240" s="12">
        <f>'[1]JAN-REAJUSTE'!BN240</f>
        <v>0</v>
      </c>
      <c r="BO240" s="12">
        <f>'[1]JAN-REAJUSTE'!BO240</f>
        <v>0</v>
      </c>
      <c r="BP240" s="12">
        <f>'[1]JAN-REAJUSTE'!BP240</f>
        <v>0</v>
      </c>
      <c r="BQ240" s="12">
        <v>0</v>
      </c>
      <c r="BR240" s="12">
        <f t="shared" si="96"/>
        <v>11202.637728588781</v>
      </c>
      <c r="BS240" s="12">
        <f t="shared" si="99"/>
        <v>11180.548776588783</v>
      </c>
      <c r="BT240" s="12">
        <f t="shared" si="103"/>
        <v>11180.548776588783</v>
      </c>
      <c r="BU240" s="12">
        <f t="shared" si="104"/>
        <v>11202.637728588781</v>
      </c>
      <c r="BV240" s="13">
        <f t="shared" si="85"/>
        <v>1568.3692820024296</v>
      </c>
      <c r="BW240" s="13">
        <f t="shared" si="86"/>
        <v>3136.7385640048592</v>
      </c>
      <c r="BX240" s="13">
        <f t="shared" si="97"/>
        <v>9634.2684465863513</v>
      </c>
      <c r="BY240" s="14">
        <f t="shared" si="98"/>
        <v>1780.0638228112466</v>
      </c>
    </row>
    <row r="241" spans="1:77" x14ac:dyDescent="0.25">
      <c r="A241" s="9" t="s">
        <v>79</v>
      </c>
      <c r="B241" s="10">
        <v>5396201</v>
      </c>
      <c r="C241" s="10" t="s">
        <v>367</v>
      </c>
      <c r="D241" s="10" t="s">
        <v>81</v>
      </c>
      <c r="E241" s="10" t="s">
        <v>116</v>
      </c>
      <c r="F241" s="10" t="s">
        <v>83</v>
      </c>
      <c r="G241" s="10" t="s">
        <v>117</v>
      </c>
      <c r="H241" s="10" t="s">
        <v>85</v>
      </c>
      <c r="I241" s="10" t="s">
        <v>79</v>
      </c>
      <c r="J241" s="10" t="s">
        <v>87</v>
      </c>
      <c r="K241" s="10" t="s">
        <v>121</v>
      </c>
      <c r="L241" s="10">
        <v>12</v>
      </c>
      <c r="M241" s="10">
        <v>240</v>
      </c>
      <c r="N241" s="10">
        <v>136416</v>
      </c>
      <c r="O241" s="11">
        <v>37431</v>
      </c>
      <c r="P241" s="11">
        <v>23700</v>
      </c>
      <c r="Q241" s="10">
        <v>41664760334</v>
      </c>
      <c r="R241" s="10" t="s">
        <v>89</v>
      </c>
      <c r="S241" s="10">
        <v>22</v>
      </c>
      <c r="T241" s="10" t="s">
        <v>90</v>
      </c>
      <c r="U241" s="10" t="s">
        <v>91</v>
      </c>
      <c r="V241" s="10" t="s">
        <v>92</v>
      </c>
      <c r="W241" s="12">
        <f t="shared" si="100"/>
        <v>1980.780808160742</v>
      </c>
      <c r="X241" s="12">
        <v>240</v>
      </c>
      <c r="Y241" s="12">
        <f>[1]REGRAS!$C$29</f>
        <v>1980.780808160742</v>
      </c>
      <c r="Z241" s="12">
        <v>9</v>
      </c>
      <c r="AA241" s="12">
        <f t="shared" si="87"/>
        <v>178.27</v>
      </c>
      <c r="AB241" s="12">
        <v>20</v>
      </c>
      <c r="AC241" s="12">
        <f t="shared" si="101"/>
        <v>396.16</v>
      </c>
      <c r="AD241" s="12"/>
      <c r="AE241" s="12">
        <f t="shared" si="88"/>
        <v>0</v>
      </c>
      <c r="AF241" s="12"/>
      <c r="AG241" s="12">
        <f t="shared" si="89"/>
        <v>0</v>
      </c>
      <c r="AH241" s="12">
        <f>[1]REGRAS!$F$2*100</f>
        <v>100</v>
      </c>
      <c r="AI241" s="12">
        <f t="shared" si="90"/>
        <v>1980.78</v>
      </c>
      <c r="AJ241" s="12">
        <v>25</v>
      </c>
      <c r="AK241" s="12">
        <f t="shared" si="91"/>
        <v>495.2</v>
      </c>
      <c r="AL241" s="12">
        <f>[1]REGRAS!$F$1*100</f>
        <v>40</v>
      </c>
      <c r="AM241" s="12">
        <f t="shared" si="92"/>
        <v>792.31</v>
      </c>
      <c r="AN241" s="12">
        <f>[1]REGRAS!$F$4*100</f>
        <v>100</v>
      </c>
      <c r="AO241" s="12">
        <f t="shared" si="93"/>
        <v>1980.78</v>
      </c>
      <c r="AP241" s="12">
        <v>0</v>
      </c>
      <c r="AQ241" s="12">
        <f t="shared" si="94"/>
        <v>0</v>
      </c>
      <c r="AR241" s="12">
        <v>0</v>
      </c>
      <c r="AS241" s="12">
        <f t="shared" si="95"/>
        <v>0</v>
      </c>
      <c r="AT241" s="12">
        <v>0</v>
      </c>
      <c r="AU241" s="12">
        <f t="shared" si="102"/>
        <v>0</v>
      </c>
      <c r="AV241" s="12">
        <v>0</v>
      </c>
      <c r="AW241" s="12">
        <f>IF([1]REGRAS!$P$2="SIM",ROUND(BS241/M241*1.25*AV241,2),0)</f>
        <v>0</v>
      </c>
      <c r="AX241" s="12">
        <f>IF([1]REGRAS!$P$1="SIM",'[1]JAN-REAJUSTE'!AX241,0)</f>
        <v>0</v>
      </c>
      <c r="AY241" s="12">
        <f>IF([1]REGRAS!$R$2="SIM",'[1]JAN-REAJUSTE'!AY241,0)</f>
        <v>0</v>
      </c>
      <c r="AZ241" s="12">
        <f>'[1]JAN-REAJUSTE'!AZ241</f>
        <v>0</v>
      </c>
      <c r="BA241" s="12">
        <f>'[1]JAN-REAJUSTE'!BA241</f>
        <v>0</v>
      </c>
      <c r="BB241" s="12">
        <f>'[1]JAN-REAJUSTE'!BB241</f>
        <v>0</v>
      </c>
      <c r="BC241" s="12">
        <f>'[1]JAN-REAJUSTE'!BC241</f>
        <v>0</v>
      </c>
      <c r="BD241" s="12">
        <f>'[1]JAN-REAJUSTE'!BD241</f>
        <v>0</v>
      </c>
      <c r="BE241" s="12">
        <f>'[1]JAN-REAJUSTE'!BE241</f>
        <v>0</v>
      </c>
      <c r="BF241" s="12">
        <f>'[1]JAN-REAJUSTE'!BF241</f>
        <v>0</v>
      </c>
      <c r="BG241" s="12">
        <f>'[1]JAN-REAJUSTE'!BG241</f>
        <v>0</v>
      </c>
      <c r="BH241" s="12">
        <f>'[1]JAN-REAJUSTE'!BH241</f>
        <v>0</v>
      </c>
      <c r="BI241" s="12">
        <f>IF([1]REGRAS!$R$1="SIM",'[1]JAN-REAJUSTE'!BI241,0)</f>
        <v>22.088951999999999</v>
      </c>
      <c r="BJ241" s="12">
        <f>'[1]JAN-REAJUSTE'!BJ241</f>
        <v>0</v>
      </c>
      <c r="BK241" s="12">
        <f>'[1]JAN-REAJUSTE'!BK241</f>
        <v>0</v>
      </c>
      <c r="BL241" s="12">
        <f>'[1]JAN-REAJUSTE'!BL241</f>
        <v>0</v>
      </c>
      <c r="BM241" s="12">
        <f>'[1]JAN-REAJUSTE'!BM241</f>
        <v>0</v>
      </c>
      <c r="BN241" s="12">
        <f>'[1]JAN-REAJUSTE'!BN241</f>
        <v>0</v>
      </c>
      <c r="BO241" s="12">
        <f>'[1]JAN-REAJUSTE'!BO241</f>
        <v>0</v>
      </c>
      <c r="BP241" s="12">
        <f>'[1]JAN-REAJUSTE'!BP241</f>
        <v>0</v>
      </c>
      <c r="BQ241" s="12">
        <v>0</v>
      </c>
      <c r="BR241" s="12">
        <f t="shared" si="96"/>
        <v>7826.3697601607419</v>
      </c>
      <c r="BS241" s="12">
        <f t="shared" si="99"/>
        <v>7804.2808081607418</v>
      </c>
      <c r="BT241" s="12">
        <f t="shared" si="103"/>
        <v>7804.2808081607418</v>
      </c>
      <c r="BU241" s="12">
        <f t="shared" si="104"/>
        <v>7034.0597601607424</v>
      </c>
      <c r="BV241" s="13">
        <f t="shared" si="85"/>
        <v>984.76836642250407</v>
      </c>
      <c r="BW241" s="13">
        <f t="shared" si="86"/>
        <v>1969.5367328450081</v>
      </c>
      <c r="BX241" s="13">
        <f t="shared" si="97"/>
        <v>6841.6013937382377</v>
      </c>
      <c r="BY241" s="14">
        <f t="shared" si="98"/>
        <v>1012.0803832780156</v>
      </c>
    </row>
    <row r="242" spans="1:77" x14ac:dyDescent="0.25">
      <c r="A242" s="9" t="s">
        <v>79</v>
      </c>
      <c r="B242" s="10">
        <v>5396301</v>
      </c>
      <c r="C242" s="10" t="s">
        <v>368</v>
      </c>
      <c r="D242" s="10" t="s">
        <v>81</v>
      </c>
      <c r="E242" s="10" t="s">
        <v>116</v>
      </c>
      <c r="F242" s="10" t="s">
        <v>83</v>
      </c>
      <c r="G242" s="10" t="s">
        <v>117</v>
      </c>
      <c r="H242" s="10" t="s">
        <v>85</v>
      </c>
      <c r="I242" s="10" t="s">
        <v>79</v>
      </c>
      <c r="J242" s="10" t="s">
        <v>87</v>
      </c>
      <c r="K242" s="10" t="s">
        <v>147</v>
      </c>
      <c r="L242" s="10">
        <v>4</v>
      </c>
      <c r="M242" s="10">
        <v>240</v>
      </c>
      <c r="N242" s="10">
        <v>116427</v>
      </c>
      <c r="O242" s="11">
        <v>37431</v>
      </c>
      <c r="P242" s="11">
        <v>27071</v>
      </c>
      <c r="Q242" s="10">
        <v>50756567300</v>
      </c>
      <c r="R242" s="10" t="s">
        <v>89</v>
      </c>
      <c r="S242" s="10">
        <v>22</v>
      </c>
      <c r="T242" s="10" t="s">
        <v>90</v>
      </c>
      <c r="U242" s="10" t="s">
        <v>91</v>
      </c>
      <c r="V242" s="10" t="s">
        <v>92</v>
      </c>
      <c r="W242" s="12">
        <f t="shared" si="100"/>
        <v>1642.2751372832643</v>
      </c>
      <c r="X242" s="12">
        <v>240</v>
      </c>
      <c r="Y242" s="12">
        <f>[1]REGRAS!$B$27</f>
        <v>1642.2751372832643</v>
      </c>
      <c r="Z242" s="12">
        <v>0</v>
      </c>
      <c r="AA242" s="12">
        <f t="shared" si="87"/>
        <v>0</v>
      </c>
      <c r="AB242" s="12">
        <v>20</v>
      </c>
      <c r="AC242" s="12">
        <f t="shared" si="101"/>
        <v>328.46</v>
      </c>
      <c r="AD242" s="12"/>
      <c r="AE242" s="12">
        <f t="shared" si="88"/>
        <v>0</v>
      </c>
      <c r="AF242" s="12"/>
      <c r="AG242" s="12">
        <f t="shared" si="89"/>
        <v>0</v>
      </c>
      <c r="AH242" s="12">
        <f>[1]REGRAS!$F$2*100</f>
        <v>100</v>
      </c>
      <c r="AI242" s="12">
        <f t="shared" si="90"/>
        <v>1642.28</v>
      </c>
      <c r="AJ242" s="12">
        <v>25</v>
      </c>
      <c r="AK242" s="12">
        <f t="shared" si="91"/>
        <v>410.57</v>
      </c>
      <c r="AL242" s="12">
        <f>[1]REGRAS!$F$1*100</f>
        <v>40</v>
      </c>
      <c r="AM242" s="12">
        <f t="shared" si="92"/>
        <v>656.91</v>
      </c>
      <c r="AN242" s="12">
        <f>[1]REGRAS!$F$4*100</f>
        <v>100</v>
      </c>
      <c r="AO242" s="12">
        <f t="shared" si="93"/>
        <v>1642.28</v>
      </c>
      <c r="AP242" s="12">
        <v>20</v>
      </c>
      <c r="AQ242" s="12">
        <f t="shared" si="94"/>
        <v>105.38</v>
      </c>
      <c r="AR242" s="12">
        <v>35</v>
      </c>
      <c r="AS242" s="12">
        <f t="shared" si="95"/>
        <v>1383.11</v>
      </c>
      <c r="AT242" s="12">
        <v>1</v>
      </c>
      <c r="AU242" s="12">
        <f t="shared" si="102"/>
        <v>47.42</v>
      </c>
      <c r="AV242" s="12">
        <v>0</v>
      </c>
      <c r="AW242" s="12">
        <f>IF([1]REGRAS!$P$2="SIM",ROUND(BS242/M242*1.25*AV242,2),0)</f>
        <v>0</v>
      </c>
      <c r="AX242" s="12">
        <f>IF([1]REGRAS!$P$1="SIM",'[1]JAN-REAJUSTE'!AX242,0)</f>
        <v>0</v>
      </c>
      <c r="AY242" s="12">
        <f>IF([1]REGRAS!$R$2="SIM",'[1]JAN-REAJUSTE'!AY242,0)</f>
        <v>0</v>
      </c>
      <c r="AZ242" s="12">
        <f>'[1]JAN-REAJUSTE'!AZ242</f>
        <v>0</v>
      </c>
      <c r="BA242" s="12">
        <f>'[1]JAN-REAJUSTE'!BA242</f>
        <v>0</v>
      </c>
      <c r="BB242" s="12">
        <f>'[1]JAN-REAJUSTE'!BB242</f>
        <v>0</v>
      </c>
      <c r="BC242" s="12">
        <f>'[1]JAN-REAJUSTE'!BC242</f>
        <v>0</v>
      </c>
      <c r="BD242" s="12">
        <f>'[1]JAN-REAJUSTE'!BD242</f>
        <v>0</v>
      </c>
      <c r="BE242" s="12">
        <f>'[1]JAN-REAJUSTE'!BE242</f>
        <v>0</v>
      </c>
      <c r="BF242" s="12">
        <f>'[1]JAN-REAJUSTE'!BF242</f>
        <v>0</v>
      </c>
      <c r="BG242" s="12">
        <f>'[1]JAN-REAJUSTE'!BG242</f>
        <v>0</v>
      </c>
      <c r="BH242" s="12">
        <f>'[1]JAN-REAJUSTE'!BH242</f>
        <v>0</v>
      </c>
      <c r="BI242" s="12">
        <f>IF([1]REGRAS!$R$1="SIM",'[1]JAN-REAJUSTE'!BI242,0)</f>
        <v>22.088951999999999</v>
      </c>
      <c r="BJ242" s="12">
        <f>'[1]JAN-REAJUSTE'!BJ242</f>
        <v>0</v>
      </c>
      <c r="BK242" s="12">
        <f>'[1]JAN-REAJUSTE'!BK242</f>
        <v>0</v>
      </c>
      <c r="BL242" s="12">
        <f>'[1]JAN-REAJUSTE'!BL242</f>
        <v>0</v>
      </c>
      <c r="BM242" s="12">
        <f>'[1]JAN-REAJUSTE'!BM242</f>
        <v>0</v>
      </c>
      <c r="BN242" s="12">
        <f>'[1]JAN-REAJUSTE'!BN242</f>
        <v>0</v>
      </c>
      <c r="BO242" s="12">
        <f>'[1]JAN-REAJUSTE'!BO242</f>
        <v>0</v>
      </c>
      <c r="BP242" s="12">
        <f>'[1]JAN-REAJUSTE'!BP242</f>
        <v>0</v>
      </c>
      <c r="BQ242" s="12">
        <v>0</v>
      </c>
      <c r="BR242" s="12">
        <f t="shared" si="96"/>
        <v>7880.7740892832635</v>
      </c>
      <c r="BS242" s="12">
        <f t="shared" si="99"/>
        <v>6322.7751372832636</v>
      </c>
      <c r="BT242" s="12">
        <f t="shared" si="103"/>
        <v>6322.7751372832636</v>
      </c>
      <c r="BU242" s="12">
        <f t="shared" si="104"/>
        <v>5687.9540892832638</v>
      </c>
      <c r="BV242" s="13">
        <f t="shared" si="85"/>
        <v>796.31357249965697</v>
      </c>
      <c r="BW242" s="13">
        <f t="shared" si="86"/>
        <v>1592.6271449993139</v>
      </c>
      <c r="BX242" s="13">
        <f t="shared" si="97"/>
        <v>7084.4605167836062</v>
      </c>
      <c r="BY242" s="14">
        <f t="shared" si="98"/>
        <v>1078.8666421154917</v>
      </c>
    </row>
    <row r="243" spans="1:77" x14ac:dyDescent="0.25">
      <c r="A243" s="9" t="s">
        <v>79</v>
      </c>
      <c r="B243" s="10">
        <v>5396401</v>
      </c>
      <c r="C243" s="10" t="s">
        <v>369</v>
      </c>
      <c r="D243" s="10" t="s">
        <v>81</v>
      </c>
      <c r="E243" s="10" t="s">
        <v>116</v>
      </c>
      <c r="F243" s="10" t="s">
        <v>83</v>
      </c>
      <c r="G243" s="10" t="s">
        <v>117</v>
      </c>
      <c r="H243" s="10" t="s">
        <v>85</v>
      </c>
      <c r="I243" s="10" t="s">
        <v>79</v>
      </c>
      <c r="J243" s="10" t="s">
        <v>87</v>
      </c>
      <c r="K243" s="10" t="s">
        <v>121</v>
      </c>
      <c r="L243" s="10">
        <v>12</v>
      </c>
      <c r="M243" s="10">
        <v>240</v>
      </c>
      <c r="N243" s="10">
        <v>136416</v>
      </c>
      <c r="O243" s="11">
        <v>37431</v>
      </c>
      <c r="P243" s="11">
        <v>28610</v>
      </c>
      <c r="Q243" s="10">
        <v>76921190315</v>
      </c>
      <c r="R243" s="10" t="s">
        <v>89</v>
      </c>
      <c r="S243" s="10">
        <v>22</v>
      </c>
      <c r="T243" s="10" t="s">
        <v>90</v>
      </c>
      <c r="U243" s="10" t="s">
        <v>91</v>
      </c>
      <c r="V243" s="10" t="s">
        <v>92</v>
      </c>
      <c r="W243" s="12">
        <f t="shared" si="100"/>
        <v>1980.780808160742</v>
      </c>
      <c r="X243" s="12">
        <v>240</v>
      </c>
      <c r="Y243" s="12">
        <f>[1]REGRAS!$C$29</f>
        <v>1980.780808160742</v>
      </c>
      <c r="Z243" s="12">
        <v>8</v>
      </c>
      <c r="AA243" s="12">
        <f t="shared" si="87"/>
        <v>158.46</v>
      </c>
      <c r="AB243" s="12">
        <v>20</v>
      </c>
      <c r="AC243" s="12">
        <f t="shared" si="101"/>
        <v>396.16</v>
      </c>
      <c r="AD243" s="12"/>
      <c r="AE243" s="12">
        <f t="shared" si="88"/>
        <v>0</v>
      </c>
      <c r="AF243" s="12"/>
      <c r="AG243" s="12">
        <f t="shared" si="89"/>
        <v>0</v>
      </c>
      <c r="AH243" s="12">
        <f>[1]REGRAS!$F$2*100</f>
        <v>100</v>
      </c>
      <c r="AI243" s="12">
        <f t="shared" si="90"/>
        <v>1980.78</v>
      </c>
      <c r="AJ243" s="12">
        <v>60</v>
      </c>
      <c r="AK243" s="12">
        <f t="shared" si="91"/>
        <v>1188.47</v>
      </c>
      <c r="AL243" s="12">
        <f>[1]REGRAS!$F$1*100</f>
        <v>40</v>
      </c>
      <c r="AM243" s="12">
        <f t="shared" si="92"/>
        <v>792.31</v>
      </c>
      <c r="AN243" s="12">
        <f>[1]REGRAS!$F$4*100</f>
        <v>100</v>
      </c>
      <c r="AO243" s="12">
        <f t="shared" si="93"/>
        <v>1980.78</v>
      </c>
      <c r="AP243" s="12">
        <v>108</v>
      </c>
      <c r="AQ243" s="12">
        <f t="shared" si="94"/>
        <v>763</v>
      </c>
      <c r="AR243" s="12">
        <v>30</v>
      </c>
      <c r="AS243" s="12">
        <f t="shared" si="95"/>
        <v>1589.58</v>
      </c>
      <c r="AT243" s="12">
        <v>0</v>
      </c>
      <c r="AU243" s="12">
        <f t="shared" si="102"/>
        <v>0</v>
      </c>
      <c r="AV243" s="12">
        <v>0</v>
      </c>
      <c r="AW243" s="12">
        <f>IF([1]REGRAS!$P$2="SIM",ROUND(BS243/M243*1.25*AV243,2),0)</f>
        <v>0</v>
      </c>
      <c r="AX243" s="12">
        <f>IF([1]REGRAS!$P$1="SIM",'[1]JAN-REAJUSTE'!AX243,0)</f>
        <v>0</v>
      </c>
      <c r="AY243" s="12">
        <f>IF([1]REGRAS!$R$2="SIM",'[1]JAN-REAJUSTE'!AY243,0)</f>
        <v>0</v>
      </c>
      <c r="AZ243" s="12">
        <f>'[1]JAN-REAJUSTE'!AZ243</f>
        <v>0</v>
      </c>
      <c r="BA243" s="12">
        <f>'[1]JAN-REAJUSTE'!BA243</f>
        <v>0</v>
      </c>
      <c r="BB243" s="12">
        <f>'[1]JAN-REAJUSTE'!BB243</f>
        <v>0</v>
      </c>
      <c r="BC243" s="12">
        <f>'[1]JAN-REAJUSTE'!BC243</f>
        <v>0</v>
      </c>
      <c r="BD243" s="12">
        <f>'[1]JAN-REAJUSTE'!BD243</f>
        <v>0</v>
      </c>
      <c r="BE243" s="12">
        <f>'[1]JAN-REAJUSTE'!BE243</f>
        <v>0</v>
      </c>
      <c r="BF243" s="12">
        <f>'[1]JAN-REAJUSTE'!BF243</f>
        <v>0</v>
      </c>
      <c r="BG243" s="12">
        <f>'[1]JAN-REAJUSTE'!BG243</f>
        <v>0</v>
      </c>
      <c r="BH243" s="12">
        <f>'[1]JAN-REAJUSTE'!BH243</f>
        <v>0</v>
      </c>
      <c r="BI243" s="12">
        <f>IF([1]REGRAS!$R$1="SIM",'[1]JAN-REAJUSTE'!BI243,0)</f>
        <v>0</v>
      </c>
      <c r="BJ243" s="12">
        <f>'[1]JAN-REAJUSTE'!BJ243</f>
        <v>0</v>
      </c>
      <c r="BK243" s="12">
        <f>'[1]JAN-REAJUSTE'!BK243</f>
        <v>0</v>
      </c>
      <c r="BL243" s="12">
        <f>'[1]JAN-REAJUSTE'!BL243</f>
        <v>0</v>
      </c>
      <c r="BM243" s="12">
        <f>'[1]JAN-REAJUSTE'!BM243</f>
        <v>0</v>
      </c>
      <c r="BN243" s="12">
        <f>'[1]JAN-REAJUSTE'!BN243</f>
        <v>0</v>
      </c>
      <c r="BO243" s="12">
        <f>'[1]JAN-REAJUSTE'!BO243</f>
        <v>0</v>
      </c>
      <c r="BP243" s="12">
        <f>'[1]JAN-REAJUSTE'!BP243</f>
        <v>0</v>
      </c>
      <c r="BQ243" s="12">
        <v>0</v>
      </c>
      <c r="BR243" s="12">
        <f t="shared" si="96"/>
        <v>10830.320808160743</v>
      </c>
      <c r="BS243" s="12">
        <f t="shared" si="99"/>
        <v>8477.7408081607427</v>
      </c>
      <c r="BT243" s="12">
        <f t="shared" si="103"/>
        <v>8477.7408081607427</v>
      </c>
      <c r="BU243" s="12">
        <f t="shared" si="104"/>
        <v>7685.4308081607423</v>
      </c>
      <c r="BV243" s="13">
        <f t="shared" si="85"/>
        <v>1075.960313142504</v>
      </c>
      <c r="BW243" s="13">
        <f t="shared" si="86"/>
        <v>2151.920626285008</v>
      </c>
      <c r="BX243" s="13">
        <f t="shared" si="97"/>
        <v>9754.360495018238</v>
      </c>
      <c r="BY243" s="14">
        <f t="shared" si="98"/>
        <v>1813.0891361300155</v>
      </c>
    </row>
    <row r="244" spans="1:77" x14ac:dyDescent="0.25">
      <c r="A244" s="9" t="s">
        <v>79</v>
      </c>
      <c r="B244" s="10">
        <v>5396501</v>
      </c>
      <c r="C244" s="10" t="s">
        <v>370</v>
      </c>
      <c r="D244" s="10" t="s">
        <v>81</v>
      </c>
      <c r="E244" s="10" t="s">
        <v>116</v>
      </c>
      <c r="F244" s="10" t="s">
        <v>83</v>
      </c>
      <c r="G244" s="10" t="s">
        <v>117</v>
      </c>
      <c r="H244" s="10" t="s">
        <v>85</v>
      </c>
      <c r="I244" s="10" t="s">
        <v>79</v>
      </c>
      <c r="J244" s="10" t="s">
        <v>87</v>
      </c>
      <c r="K244" s="10" t="s">
        <v>121</v>
      </c>
      <c r="L244" s="10">
        <v>12</v>
      </c>
      <c r="M244" s="10">
        <v>240</v>
      </c>
      <c r="N244" s="10">
        <v>136416</v>
      </c>
      <c r="O244" s="11">
        <v>37431</v>
      </c>
      <c r="P244" s="11">
        <v>28937</v>
      </c>
      <c r="Q244" s="10">
        <v>86105612320</v>
      </c>
      <c r="R244" s="10" t="s">
        <v>89</v>
      </c>
      <c r="S244" s="10">
        <v>22</v>
      </c>
      <c r="T244" s="10" t="s">
        <v>90</v>
      </c>
      <c r="U244" s="10" t="s">
        <v>91</v>
      </c>
      <c r="V244" s="10" t="s">
        <v>92</v>
      </c>
      <c r="W244" s="12">
        <f t="shared" si="100"/>
        <v>1980.780808160742</v>
      </c>
      <c r="X244" s="12">
        <v>240</v>
      </c>
      <c r="Y244" s="12">
        <f>[1]REGRAS!$C$29</f>
        <v>1980.780808160742</v>
      </c>
      <c r="Z244" s="12">
        <v>8</v>
      </c>
      <c r="AA244" s="12">
        <f t="shared" si="87"/>
        <v>158.46</v>
      </c>
      <c r="AB244" s="12">
        <v>20</v>
      </c>
      <c r="AC244" s="12">
        <f t="shared" si="101"/>
        <v>396.16</v>
      </c>
      <c r="AD244" s="12"/>
      <c r="AE244" s="12">
        <f t="shared" si="88"/>
        <v>0</v>
      </c>
      <c r="AF244" s="12"/>
      <c r="AG244" s="12">
        <f t="shared" si="89"/>
        <v>0</v>
      </c>
      <c r="AH244" s="12">
        <f>[1]REGRAS!$F$2*100</f>
        <v>100</v>
      </c>
      <c r="AI244" s="12">
        <f t="shared" si="90"/>
        <v>1980.78</v>
      </c>
      <c r="AJ244" s="12">
        <v>60</v>
      </c>
      <c r="AK244" s="12">
        <f t="shared" si="91"/>
        <v>1188.47</v>
      </c>
      <c r="AL244" s="12">
        <f>[1]REGRAS!$F$1*100</f>
        <v>40</v>
      </c>
      <c r="AM244" s="12">
        <f t="shared" si="92"/>
        <v>792.31</v>
      </c>
      <c r="AN244" s="12">
        <f>[1]REGRAS!$F$4*100</f>
        <v>100</v>
      </c>
      <c r="AO244" s="12">
        <f t="shared" si="93"/>
        <v>1980.78</v>
      </c>
      <c r="AP244" s="12">
        <v>127</v>
      </c>
      <c r="AQ244" s="12">
        <f t="shared" si="94"/>
        <v>897.23</v>
      </c>
      <c r="AR244" s="12">
        <v>2</v>
      </c>
      <c r="AS244" s="12">
        <f t="shared" si="95"/>
        <v>105.97</v>
      </c>
      <c r="AT244" s="12">
        <v>40</v>
      </c>
      <c r="AU244" s="12">
        <f t="shared" si="102"/>
        <v>2543.3200000000002</v>
      </c>
      <c r="AV244" s="12">
        <v>0</v>
      </c>
      <c r="AW244" s="12">
        <f>IF([1]REGRAS!$P$2="SIM",ROUND(BS244/M244*1.25*AV244,2),0)</f>
        <v>0</v>
      </c>
      <c r="AX244" s="12">
        <f>IF([1]REGRAS!$P$1="SIM",'[1]JAN-REAJUSTE'!AX244,0)</f>
        <v>0</v>
      </c>
      <c r="AY244" s="12">
        <f>IF([1]REGRAS!$R$2="SIM",'[1]JAN-REAJUSTE'!AY244,0)</f>
        <v>0</v>
      </c>
      <c r="AZ244" s="12">
        <f>'[1]JAN-REAJUSTE'!AZ244</f>
        <v>0</v>
      </c>
      <c r="BA244" s="12">
        <f>'[1]JAN-REAJUSTE'!BA244</f>
        <v>0</v>
      </c>
      <c r="BB244" s="12">
        <f>'[1]JAN-REAJUSTE'!BB244</f>
        <v>0</v>
      </c>
      <c r="BC244" s="12">
        <f>'[1]JAN-REAJUSTE'!BC244</f>
        <v>0</v>
      </c>
      <c r="BD244" s="12">
        <f>'[1]JAN-REAJUSTE'!BD244</f>
        <v>0</v>
      </c>
      <c r="BE244" s="12">
        <f>'[1]JAN-REAJUSTE'!BE244</f>
        <v>0</v>
      </c>
      <c r="BF244" s="12">
        <f>'[1]JAN-REAJUSTE'!BF244</f>
        <v>0</v>
      </c>
      <c r="BG244" s="12">
        <f>'[1]JAN-REAJUSTE'!BG244</f>
        <v>0</v>
      </c>
      <c r="BH244" s="12">
        <f>'[1]JAN-REAJUSTE'!BH244</f>
        <v>0</v>
      </c>
      <c r="BI244" s="12">
        <f>IF([1]REGRAS!$R$1="SIM",'[1]JAN-REAJUSTE'!BI244,0)</f>
        <v>0</v>
      </c>
      <c r="BJ244" s="12">
        <f>'[1]JAN-REAJUSTE'!BJ244</f>
        <v>0</v>
      </c>
      <c r="BK244" s="12">
        <f>'[1]JAN-REAJUSTE'!BK244</f>
        <v>0</v>
      </c>
      <c r="BL244" s="12">
        <f>'[1]JAN-REAJUSTE'!BL244</f>
        <v>0</v>
      </c>
      <c r="BM244" s="12">
        <f>'[1]JAN-REAJUSTE'!BM244</f>
        <v>0</v>
      </c>
      <c r="BN244" s="12">
        <f>'[1]JAN-REAJUSTE'!BN244</f>
        <v>0</v>
      </c>
      <c r="BO244" s="12">
        <f>'[1]JAN-REAJUSTE'!BO244</f>
        <v>0</v>
      </c>
      <c r="BP244" s="12">
        <f>'[1]JAN-REAJUSTE'!BP244</f>
        <v>0</v>
      </c>
      <c r="BQ244" s="12">
        <v>0</v>
      </c>
      <c r="BR244" s="12">
        <f t="shared" si="96"/>
        <v>12024.260808160741</v>
      </c>
      <c r="BS244" s="12">
        <f t="shared" si="99"/>
        <v>8477.7408081607427</v>
      </c>
      <c r="BT244" s="12">
        <f t="shared" si="103"/>
        <v>8477.7408081607427</v>
      </c>
      <c r="BU244" s="12">
        <f t="shared" si="104"/>
        <v>7685.4308081607423</v>
      </c>
      <c r="BV244" s="13">
        <f t="shared" si="85"/>
        <v>1075.960313142504</v>
      </c>
      <c r="BW244" s="13">
        <f t="shared" si="86"/>
        <v>2151.920626285008</v>
      </c>
      <c r="BX244" s="13">
        <f t="shared" si="97"/>
        <v>10948.300495018237</v>
      </c>
      <c r="BY244" s="14">
        <f t="shared" si="98"/>
        <v>2141.4226361300152</v>
      </c>
    </row>
    <row r="245" spans="1:77" x14ac:dyDescent="0.25">
      <c r="A245" s="9" t="s">
        <v>79</v>
      </c>
      <c r="B245" s="10">
        <v>5396601</v>
      </c>
      <c r="C245" s="10" t="s">
        <v>371</v>
      </c>
      <c r="D245" s="10" t="s">
        <v>81</v>
      </c>
      <c r="E245" s="10" t="s">
        <v>116</v>
      </c>
      <c r="F245" s="10" t="s">
        <v>83</v>
      </c>
      <c r="G245" s="10" t="s">
        <v>117</v>
      </c>
      <c r="H245" s="10" t="s">
        <v>85</v>
      </c>
      <c r="I245" s="10" t="s">
        <v>79</v>
      </c>
      <c r="J245" s="10" t="s">
        <v>87</v>
      </c>
      <c r="K245" s="10" t="s">
        <v>121</v>
      </c>
      <c r="L245" s="10">
        <v>10</v>
      </c>
      <c r="M245" s="10">
        <v>240</v>
      </c>
      <c r="N245" s="10">
        <v>131116</v>
      </c>
      <c r="O245" s="11">
        <v>37431</v>
      </c>
      <c r="P245" s="11">
        <v>28377</v>
      </c>
      <c r="Q245" s="10">
        <v>62899899368</v>
      </c>
      <c r="R245" s="10" t="s">
        <v>89</v>
      </c>
      <c r="S245" s="10">
        <v>22</v>
      </c>
      <c r="T245" s="10" t="s">
        <v>90</v>
      </c>
      <c r="U245" s="10" t="s">
        <v>91</v>
      </c>
      <c r="V245" s="10" t="s">
        <v>92</v>
      </c>
      <c r="W245" s="12">
        <f t="shared" si="100"/>
        <v>1903.8646752794521</v>
      </c>
      <c r="X245" s="12">
        <v>240</v>
      </c>
      <c r="Y245" s="12">
        <f>[1]REGRAS!$C$27</f>
        <v>1903.8646752794521</v>
      </c>
      <c r="Z245" s="12">
        <v>10</v>
      </c>
      <c r="AA245" s="12">
        <f t="shared" si="87"/>
        <v>190.39</v>
      </c>
      <c r="AB245" s="12">
        <v>20</v>
      </c>
      <c r="AC245" s="12">
        <f t="shared" si="101"/>
        <v>380.77</v>
      </c>
      <c r="AD245" s="12"/>
      <c r="AE245" s="12">
        <f t="shared" si="88"/>
        <v>0</v>
      </c>
      <c r="AF245" s="12"/>
      <c r="AG245" s="12">
        <f t="shared" si="89"/>
        <v>0</v>
      </c>
      <c r="AH245" s="12">
        <f>[1]REGRAS!$F$2*100</f>
        <v>100</v>
      </c>
      <c r="AI245" s="12">
        <f t="shared" si="90"/>
        <v>1903.86</v>
      </c>
      <c r="AJ245" s="12">
        <v>70</v>
      </c>
      <c r="AK245" s="12">
        <f t="shared" si="91"/>
        <v>1332.71</v>
      </c>
      <c r="AL245" s="12">
        <f>[1]REGRAS!$F$1*100</f>
        <v>40</v>
      </c>
      <c r="AM245" s="12">
        <f t="shared" si="92"/>
        <v>761.55</v>
      </c>
      <c r="AN245" s="12">
        <f>[1]REGRAS!$F$4*100</f>
        <v>100</v>
      </c>
      <c r="AO245" s="12">
        <f t="shared" si="93"/>
        <v>1903.86</v>
      </c>
      <c r="AP245" s="12">
        <v>31</v>
      </c>
      <c r="AQ245" s="12">
        <f t="shared" si="94"/>
        <v>216.41</v>
      </c>
      <c r="AR245" s="12">
        <v>0</v>
      </c>
      <c r="AS245" s="12">
        <f t="shared" si="95"/>
        <v>0</v>
      </c>
      <c r="AT245" s="12">
        <v>0</v>
      </c>
      <c r="AU245" s="12">
        <f t="shared" si="102"/>
        <v>0</v>
      </c>
      <c r="AV245" s="12">
        <v>0</v>
      </c>
      <c r="AW245" s="12">
        <f>IF([1]REGRAS!$P$2="SIM",ROUND(BS245/M245*1.25*AV245,2),0)</f>
        <v>0</v>
      </c>
      <c r="AX245" s="12">
        <f>IF([1]REGRAS!$P$1="SIM",'[1]JAN-REAJUSTE'!AX245,0)</f>
        <v>0</v>
      </c>
      <c r="AY245" s="12">
        <f>IF([1]REGRAS!$R$2="SIM",'[1]JAN-REAJUSTE'!AY245,0)</f>
        <v>0</v>
      </c>
      <c r="AZ245" s="12">
        <f>'[1]JAN-REAJUSTE'!AZ245</f>
        <v>0</v>
      </c>
      <c r="BA245" s="12">
        <f>'[1]JAN-REAJUSTE'!BA245</f>
        <v>0</v>
      </c>
      <c r="BB245" s="12">
        <f>'[1]JAN-REAJUSTE'!BB245</f>
        <v>0</v>
      </c>
      <c r="BC245" s="12">
        <f>'[1]JAN-REAJUSTE'!BC245</f>
        <v>0</v>
      </c>
      <c r="BD245" s="12">
        <f>'[1]JAN-REAJUSTE'!BD245</f>
        <v>0</v>
      </c>
      <c r="BE245" s="12">
        <f>'[1]JAN-REAJUSTE'!BE245</f>
        <v>0</v>
      </c>
      <c r="BF245" s="12">
        <f>'[1]JAN-REAJUSTE'!BF245</f>
        <v>0</v>
      </c>
      <c r="BG245" s="12">
        <f>'[1]JAN-REAJUSTE'!BG245</f>
        <v>0</v>
      </c>
      <c r="BH245" s="12">
        <f>'[1]JAN-REAJUSTE'!BH245</f>
        <v>0</v>
      </c>
      <c r="BI245" s="12">
        <f>IF([1]REGRAS!$R$1="SIM",'[1]JAN-REAJUSTE'!BI245,0)</f>
        <v>0</v>
      </c>
      <c r="BJ245" s="12">
        <f>'[1]JAN-REAJUSTE'!BJ245</f>
        <v>0</v>
      </c>
      <c r="BK245" s="12">
        <f>'[1]JAN-REAJUSTE'!BK245</f>
        <v>0</v>
      </c>
      <c r="BL245" s="12">
        <f>'[1]JAN-REAJUSTE'!BL245</f>
        <v>0</v>
      </c>
      <c r="BM245" s="12">
        <f>'[1]JAN-REAJUSTE'!BM245</f>
        <v>0</v>
      </c>
      <c r="BN245" s="12">
        <f>'[1]JAN-REAJUSTE'!BN245</f>
        <v>0</v>
      </c>
      <c r="BO245" s="12">
        <f>'[1]JAN-REAJUSTE'!BO245</f>
        <v>0</v>
      </c>
      <c r="BP245" s="12">
        <f>'[1]JAN-REAJUSTE'!BP245</f>
        <v>0</v>
      </c>
      <c r="BQ245" s="12">
        <v>0</v>
      </c>
      <c r="BR245" s="12">
        <f t="shared" si="96"/>
        <v>8593.4146752794513</v>
      </c>
      <c r="BS245" s="12">
        <f t="shared" si="99"/>
        <v>8377.0046752794515</v>
      </c>
      <c r="BT245" s="12">
        <f t="shared" si="103"/>
        <v>8377.0046752794515</v>
      </c>
      <c r="BU245" s="12">
        <f t="shared" si="104"/>
        <v>7615.4546752794513</v>
      </c>
      <c r="BV245" s="13">
        <f t="shared" si="85"/>
        <v>1066.1636545391232</v>
      </c>
      <c r="BW245" s="13">
        <f t="shared" si="86"/>
        <v>2132.3273090782463</v>
      </c>
      <c r="BX245" s="13">
        <f t="shared" si="97"/>
        <v>7527.2510207403284</v>
      </c>
      <c r="BY245" s="14">
        <f t="shared" si="98"/>
        <v>1200.6340307035903</v>
      </c>
    </row>
    <row r="246" spans="1:77" x14ac:dyDescent="0.25">
      <c r="A246" s="9" t="s">
        <v>79</v>
      </c>
      <c r="B246" s="10">
        <v>5396701</v>
      </c>
      <c r="C246" s="10" t="s">
        <v>372</v>
      </c>
      <c r="D246" s="10" t="s">
        <v>81</v>
      </c>
      <c r="E246" s="10" t="s">
        <v>116</v>
      </c>
      <c r="F246" s="10" t="s">
        <v>83</v>
      </c>
      <c r="G246" s="10" t="s">
        <v>117</v>
      </c>
      <c r="H246" s="10" t="s">
        <v>85</v>
      </c>
      <c r="I246" s="10" t="s">
        <v>79</v>
      </c>
      <c r="J246" s="10" t="s">
        <v>87</v>
      </c>
      <c r="K246" s="10" t="s">
        <v>121</v>
      </c>
      <c r="L246" s="10">
        <v>11</v>
      </c>
      <c r="M246" s="10">
        <v>240</v>
      </c>
      <c r="N246" s="10">
        <v>133738</v>
      </c>
      <c r="O246" s="11">
        <v>37431</v>
      </c>
      <c r="P246" s="11">
        <v>25190</v>
      </c>
      <c r="Q246" s="10">
        <v>86874403320</v>
      </c>
      <c r="R246" s="10" t="s">
        <v>89</v>
      </c>
      <c r="S246" s="10">
        <v>22</v>
      </c>
      <c r="T246" s="10" t="s">
        <v>90</v>
      </c>
      <c r="U246" s="10" t="s">
        <v>91</v>
      </c>
      <c r="V246" s="10" t="s">
        <v>92</v>
      </c>
      <c r="W246" s="12">
        <f t="shared" si="100"/>
        <v>1941.9419687850411</v>
      </c>
      <c r="X246" s="12">
        <v>240</v>
      </c>
      <c r="Y246" s="12">
        <f>[1]REGRAS!$C$28</f>
        <v>1941.9419687850411</v>
      </c>
      <c r="Z246" s="12">
        <v>15</v>
      </c>
      <c r="AA246" s="12">
        <f t="shared" si="87"/>
        <v>291.29000000000002</v>
      </c>
      <c r="AB246" s="12">
        <v>20</v>
      </c>
      <c r="AC246" s="12">
        <f t="shared" si="101"/>
        <v>388.39</v>
      </c>
      <c r="AD246" s="12"/>
      <c r="AE246" s="12">
        <f t="shared" si="88"/>
        <v>0</v>
      </c>
      <c r="AF246" s="12"/>
      <c r="AG246" s="12">
        <f t="shared" si="89"/>
        <v>0</v>
      </c>
      <c r="AH246" s="12">
        <f>[1]REGRAS!$F$2*100</f>
        <v>100</v>
      </c>
      <c r="AI246" s="12">
        <f t="shared" si="90"/>
        <v>1941.94</v>
      </c>
      <c r="AJ246" s="12">
        <v>25</v>
      </c>
      <c r="AK246" s="12">
        <f t="shared" si="91"/>
        <v>485.49</v>
      </c>
      <c r="AL246" s="12">
        <f>[1]REGRAS!$F$1*100</f>
        <v>40</v>
      </c>
      <c r="AM246" s="12">
        <f t="shared" si="92"/>
        <v>776.78</v>
      </c>
      <c r="AN246" s="12">
        <f>[1]REGRAS!$F$4*100</f>
        <v>100</v>
      </c>
      <c r="AO246" s="12">
        <f t="shared" si="93"/>
        <v>1941.94</v>
      </c>
      <c r="AP246" s="12">
        <v>62</v>
      </c>
      <c r="AQ246" s="12">
        <f t="shared" si="94"/>
        <v>401.33</v>
      </c>
      <c r="AR246" s="12">
        <v>14</v>
      </c>
      <c r="AS246" s="12">
        <f t="shared" si="95"/>
        <v>679.68</v>
      </c>
      <c r="AT246" s="12">
        <v>0</v>
      </c>
      <c r="AU246" s="12">
        <f t="shared" si="102"/>
        <v>0</v>
      </c>
      <c r="AV246" s="12">
        <v>0</v>
      </c>
      <c r="AW246" s="12">
        <f>IF([1]REGRAS!$P$2="SIM",ROUND(BS246/M246*1.25*AV246,2),0)</f>
        <v>0</v>
      </c>
      <c r="AX246" s="12">
        <f>IF([1]REGRAS!$P$1="SIM",'[1]JAN-REAJUSTE'!AX246,0)</f>
        <v>0</v>
      </c>
      <c r="AY246" s="12">
        <f>IF([1]REGRAS!$R$2="SIM",'[1]JAN-REAJUSTE'!AY246,0)</f>
        <v>0</v>
      </c>
      <c r="AZ246" s="12">
        <f>'[1]JAN-REAJUSTE'!AZ246</f>
        <v>0</v>
      </c>
      <c r="BA246" s="12">
        <f>'[1]JAN-REAJUSTE'!BA246</f>
        <v>0</v>
      </c>
      <c r="BB246" s="12">
        <f>'[1]JAN-REAJUSTE'!BB246</f>
        <v>0</v>
      </c>
      <c r="BC246" s="12">
        <f>'[1]JAN-REAJUSTE'!BC246</f>
        <v>0</v>
      </c>
      <c r="BD246" s="12">
        <f>'[1]JAN-REAJUSTE'!BD246</f>
        <v>0</v>
      </c>
      <c r="BE246" s="12">
        <f>'[1]JAN-REAJUSTE'!BE246</f>
        <v>0</v>
      </c>
      <c r="BF246" s="12">
        <f>'[1]JAN-REAJUSTE'!BF246</f>
        <v>0</v>
      </c>
      <c r="BG246" s="12">
        <f>'[1]JAN-REAJUSTE'!BG246</f>
        <v>0</v>
      </c>
      <c r="BH246" s="12">
        <f>'[1]JAN-REAJUSTE'!BH246</f>
        <v>0</v>
      </c>
      <c r="BI246" s="12">
        <f>IF([1]REGRAS!$R$1="SIM",'[1]JAN-REAJUSTE'!BI246,0)</f>
        <v>22.088951999999999</v>
      </c>
      <c r="BJ246" s="12">
        <f>'[1]JAN-REAJUSTE'!BJ246</f>
        <v>0</v>
      </c>
      <c r="BK246" s="12">
        <f>'[1]JAN-REAJUSTE'!BK246</f>
        <v>0</v>
      </c>
      <c r="BL246" s="12">
        <f>'[1]JAN-REAJUSTE'!BL246</f>
        <v>0</v>
      </c>
      <c r="BM246" s="12">
        <f>'[1]JAN-REAJUSTE'!BM246</f>
        <v>0</v>
      </c>
      <c r="BN246" s="12">
        <f>'[1]JAN-REAJUSTE'!BN246</f>
        <v>0</v>
      </c>
      <c r="BO246" s="12">
        <f>'[1]JAN-REAJUSTE'!BO246</f>
        <v>0</v>
      </c>
      <c r="BP246" s="12">
        <f>'[1]JAN-REAJUSTE'!BP246</f>
        <v>0</v>
      </c>
      <c r="BQ246" s="12">
        <v>0</v>
      </c>
      <c r="BR246" s="12">
        <f t="shared" si="96"/>
        <v>8870.8709207850425</v>
      </c>
      <c r="BS246" s="12">
        <f t="shared" si="99"/>
        <v>7767.7719687850413</v>
      </c>
      <c r="BT246" s="12">
        <f t="shared" si="103"/>
        <v>7767.7719687850413</v>
      </c>
      <c r="BU246" s="12">
        <f t="shared" si="104"/>
        <v>7013.0809207850416</v>
      </c>
      <c r="BV246" s="13">
        <f t="shared" ref="BV246:BV309" si="105">BU246*0.14</f>
        <v>981.83132890990589</v>
      </c>
      <c r="BW246" s="13">
        <f t="shared" ref="BW246:BW309" si="106">BU246*0.28</f>
        <v>1963.6626578198118</v>
      </c>
      <c r="BX246" s="13">
        <f t="shared" si="97"/>
        <v>7889.0395918751365</v>
      </c>
      <c r="BY246" s="14">
        <f t="shared" si="98"/>
        <v>1300.1258877656624</v>
      </c>
    </row>
    <row r="247" spans="1:77" x14ac:dyDescent="0.25">
      <c r="A247" s="9" t="s">
        <v>79</v>
      </c>
      <c r="B247" s="10">
        <v>5396801</v>
      </c>
      <c r="C247" s="10" t="s">
        <v>373</v>
      </c>
      <c r="D247" s="10" t="s">
        <v>81</v>
      </c>
      <c r="E247" s="10" t="s">
        <v>116</v>
      </c>
      <c r="F247" s="10" t="s">
        <v>83</v>
      </c>
      <c r="G247" s="10" t="s">
        <v>117</v>
      </c>
      <c r="H247" s="10" t="s">
        <v>85</v>
      </c>
      <c r="I247" s="10" t="s">
        <v>79</v>
      </c>
      <c r="J247" s="10" t="s">
        <v>87</v>
      </c>
      <c r="K247" s="10" t="s">
        <v>152</v>
      </c>
      <c r="L247" s="10">
        <v>2</v>
      </c>
      <c r="M247" s="10">
        <v>240</v>
      </c>
      <c r="N247" s="10">
        <v>111907</v>
      </c>
      <c r="O247" s="11">
        <v>37431</v>
      </c>
      <c r="P247" s="11">
        <v>23316</v>
      </c>
      <c r="Q247" s="10">
        <v>5689967807</v>
      </c>
      <c r="R247" s="10" t="s">
        <v>89</v>
      </c>
      <c r="S247" s="10">
        <v>22</v>
      </c>
      <c r="T247" s="10" t="s">
        <v>90</v>
      </c>
      <c r="U247" s="10" t="s">
        <v>128</v>
      </c>
      <c r="V247" s="10" t="s">
        <v>92</v>
      </c>
      <c r="W247" s="12">
        <f t="shared" si="100"/>
        <v>1578.5035921600002</v>
      </c>
      <c r="X247" s="12">
        <v>240</v>
      </c>
      <c r="Y247" s="12">
        <f>[1]REGRAS!$B$25</f>
        <v>1578.5035921600002</v>
      </c>
      <c r="Z247" s="12">
        <v>0</v>
      </c>
      <c r="AA247" s="12">
        <f t="shared" si="87"/>
        <v>0</v>
      </c>
      <c r="AB247" s="12">
        <v>19</v>
      </c>
      <c r="AC247" s="12">
        <f t="shared" si="101"/>
        <v>299.92</v>
      </c>
      <c r="AD247" s="12"/>
      <c r="AE247" s="12">
        <f t="shared" si="88"/>
        <v>0</v>
      </c>
      <c r="AF247" s="12"/>
      <c r="AG247" s="12">
        <f t="shared" si="89"/>
        <v>0</v>
      </c>
      <c r="AH247" s="12">
        <f>[1]REGRAS!$F$2*100</f>
        <v>100</v>
      </c>
      <c r="AI247" s="12">
        <f t="shared" si="90"/>
        <v>1578.5</v>
      </c>
      <c r="AJ247" s="12">
        <v>70</v>
      </c>
      <c r="AK247" s="12">
        <f t="shared" si="91"/>
        <v>1104.95</v>
      </c>
      <c r="AL247" s="12">
        <f>[1]REGRAS!$F$1*100</f>
        <v>40</v>
      </c>
      <c r="AM247" s="12">
        <f t="shared" si="92"/>
        <v>631.4</v>
      </c>
      <c r="AN247" s="12">
        <f>[1]REGRAS!$F$4*100</f>
        <v>100</v>
      </c>
      <c r="AO247" s="12">
        <f t="shared" si="93"/>
        <v>1578.5</v>
      </c>
      <c r="AP247" s="12">
        <v>148</v>
      </c>
      <c r="AQ247" s="12">
        <f t="shared" si="94"/>
        <v>835.19</v>
      </c>
      <c r="AR247" s="12">
        <v>0</v>
      </c>
      <c r="AS247" s="12">
        <f t="shared" si="95"/>
        <v>0</v>
      </c>
      <c r="AT247" s="12">
        <v>0</v>
      </c>
      <c r="AU247" s="12">
        <f t="shared" si="102"/>
        <v>0</v>
      </c>
      <c r="AV247" s="12">
        <v>0</v>
      </c>
      <c r="AW247" s="12">
        <f>IF([1]REGRAS!$P$2="SIM",ROUND(BS247/M247*1.25*AV247,2),0)</f>
        <v>0</v>
      </c>
      <c r="AX247" s="12">
        <f>IF([1]REGRAS!$P$1="SIM",'[1]JAN-REAJUSTE'!AX247,0)</f>
        <v>0</v>
      </c>
      <c r="AY247" s="12">
        <f>IF([1]REGRAS!$R$2="SIM",'[1]JAN-REAJUSTE'!AY247,0)</f>
        <v>0</v>
      </c>
      <c r="AZ247" s="12">
        <f>'[1]JAN-REAJUSTE'!AZ247</f>
        <v>0</v>
      </c>
      <c r="BA247" s="12">
        <f>'[1]JAN-REAJUSTE'!BA247</f>
        <v>0</v>
      </c>
      <c r="BB247" s="12">
        <f>'[1]JAN-REAJUSTE'!BB247</f>
        <v>0</v>
      </c>
      <c r="BC247" s="12">
        <f>'[1]JAN-REAJUSTE'!BC247</f>
        <v>0</v>
      </c>
      <c r="BD247" s="12">
        <f>'[1]JAN-REAJUSTE'!BD247</f>
        <v>0</v>
      </c>
      <c r="BE247" s="12">
        <f>'[1]JAN-REAJUSTE'!BE247</f>
        <v>0</v>
      </c>
      <c r="BF247" s="12">
        <f>'[1]JAN-REAJUSTE'!BF247</f>
        <v>0</v>
      </c>
      <c r="BG247" s="12">
        <f>'[1]JAN-REAJUSTE'!BG247</f>
        <v>0</v>
      </c>
      <c r="BH247" s="12">
        <f>'[1]JAN-REAJUSTE'!BH247</f>
        <v>0</v>
      </c>
      <c r="BI247" s="12">
        <f>IF([1]REGRAS!$R$1="SIM",'[1]JAN-REAJUSTE'!BI247,0)</f>
        <v>0</v>
      </c>
      <c r="BJ247" s="12">
        <f>'[1]JAN-REAJUSTE'!BJ247</f>
        <v>0</v>
      </c>
      <c r="BK247" s="12">
        <f>'[1]JAN-REAJUSTE'!BK247</f>
        <v>0</v>
      </c>
      <c r="BL247" s="12">
        <f>'[1]JAN-REAJUSTE'!BL247</f>
        <v>0</v>
      </c>
      <c r="BM247" s="12">
        <f>'[1]JAN-REAJUSTE'!BM247</f>
        <v>0</v>
      </c>
      <c r="BN247" s="12">
        <f>'[1]JAN-REAJUSTE'!BN247</f>
        <v>0</v>
      </c>
      <c r="BO247" s="12">
        <f>'[1]JAN-REAJUSTE'!BO247</f>
        <v>0</v>
      </c>
      <c r="BP247" s="12">
        <f>'[1]JAN-REAJUSTE'!BP247</f>
        <v>0</v>
      </c>
      <c r="BQ247" s="12">
        <v>0</v>
      </c>
      <c r="BR247" s="12">
        <f t="shared" si="96"/>
        <v>7606.9635921600002</v>
      </c>
      <c r="BS247" s="12">
        <f t="shared" si="99"/>
        <v>6771.7735921599997</v>
      </c>
      <c r="BT247" s="12">
        <f t="shared" si="103"/>
        <v>6771.7735921599997</v>
      </c>
      <c r="BU247" s="12">
        <f t="shared" si="104"/>
        <v>6140.37359216</v>
      </c>
      <c r="BV247" s="13">
        <f t="shared" si="105"/>
        <v>859.65230290240004</v>
      </c>
      <c r="BW247" s="13">
        <f t="shared" si="106"/>
        <v>1719.3046058048001</v>
      </c>
      <c r="BX247" s="13">
        <f t="shared" si="97"/>
        <v>6747.3112892576</v>
      </c>
      <c r="BY247" s="14">
        <f t="shared" si="98"/>
        <v>986.15060454584011</v>
      </c>
    </row>
    <row r="248" spans="1:77" x14ac:dyDescent="0.25">
      <c r="A248" s="9" t="s">
        <v>79</v>
      </c>
      <c r="B248" s="10">
        <v>5396901</v>
      </c>
      <c r="C248" s="10" t="s">
        <v>374</v>
      </c>
      <c r="D248" s="10" t="s">
        <v>81</v>
      </c>
      <c r="E248" s="10" t="s">
        <v>116</v>
      </c>
      <c r="F248" s="10" t="s">
        <v>83</v>
      </c>
      <c r="G248" s="10" t="s">
        <v>117</v>
      </c>
      <c r="H248" s="10" t="s">
        <v>85</v>
      </c>
      <c r="I248" s="10" t="s">
        <v>79</v>
      </c>
      <c r="J248" s="10" t="s">
        <v>87</v>
      </c>
      <c r="K248" s="10" t="s">
        <v>121</v>
      </c>
      <c r="L248" s="10">
        <v>9</v>
      </c>
      <c r="M248" s="10">
        <v>240</v>
      </c>
      <c r="N248" s="10">
        <v>128542</v>
      </c>
      <c r="O248" s="11">
        <v>37431</v>
      </c>
      <c r="P248" s="11">
        <v>29539</v>
      </c>
      <c r="Q248" s="10">
        <v>64171035368</v>
      </c>
      <c r="R248" s="10" t="s">
        <v>89</v>
      </c>
      <c r="S248" s="10">
        <v>22</v>
      </c>
      <c r="T248" s="10" t="s">
        <v>90</v>
      </c>
      <c r="U248" s="10" t="s">
        <v>91</v>
      </c>
      <c r="V248" s="10" t="s">
        <v>92</v>
      </c>
      <c r="W248" s="12">
        <f t="shared" si="100"/>
        <v>1866.5339953720118</v>
      </c>
      <c r="X248" s="12">
        <v>240</v>
      </c>
      <c r="Y248" s="12">
        <f>[1]REGRAS!$C$26</f>
        <v>1866.5339953720118</v>
      </c>
      <c r="Z248" s="12">
        <v>10</v>
      </c>
      <c r="AA248" s="12">
        <f t="shared" si="87"/>
        <v>186.65</v>
      </c>
      <c r="AB248" s="12">
        <v>18</v>
      </c>
      <c r="AC248" s="12">
        <f t="shared" si="101"/>
        <v>335.98</v>
      </c>
      <c r="AD248" s="12"/>
      <c r="AE248" s="12">
        <f t="shared" si="88"/>
        <v>0</v>
      </c>
      <c r="AF248" s="12"/>
      <c r="AG248" s="12">
        <f t="shared" si="89"/>
        <v>0</v>
      </c>
      <c r="AH248" s="12">
        <f>[1]REGRAS!$F$2*100</f>
        <v>100</v>
      </c>
      <c r="AI248" s="12">
        <f t="shared" si="90"/>
        <v>1866.53</v>
      </c>
      <c r="AJ248" s="12">
        <v>25</v>
      </c>
      <c r="AK248" s="12">
        <f t="shared" si="91"/>
        <v>466.63</v>
      </c>
      <c r="AL248" s="12">
        <f>[1]REGRAS!$F$1*100</f>
        <v>40</v>
      </c>
      <c r="AM248" s="12">
        <f t="shared" si="92"/>
        <v>746.61</v>
      </c>
      <c r="AN248" s="12">
        <f>[1]REGRAS!$F$4*100</f>
        <v>100</v>
      </c>
      <c r="AO248" s="12">
        <f t="shared" si="93"/>
        <v>1866.53</v>
      </c>
      <c r="AP248" s="12">
        <v>47</v>
      </c>
      <c r="AQ248" s="12">
        <f t="shared" si="94"/>
        <v>287.31</v>
      </c>
      <c r="AR248" s="12">
        <v>0</v>
      </c>
      <c r="AS248" s="12">
        <f t="shared" si="95"/>
        <v>0</v>
      </c>
      <c r="AT248" s="12">
        <v>0</v>
      </c>
      <c r="AU248" s="12">
        <f t="shared" si="102"/>
        <v>0</v>
      </c>
      <c r="AV248" s="12">
        <v>0</v>
      </c>
      <c r="AW248" s="12">
        <f>IF([1]REGRAS!$P$2="SIM",ROUND(BS248/M248*1.25*AV248,2),0)</f>
        <v>0</v>
      </c>
      <c r="AX248" s="12">
        <f>IF([1]REGRAS!$P$1="SIM",'[1]JAN-REAJUSTE'!AX248,0)</f>
        <v>0</v>
      </c>
      <c r="AY248" s="12">
        <f>IF([1]REGRAS!$R$2="SIM",'[1]JAN-REAJUSTE'!AY248,0)</f>
        <v>0</v>
      </c>
      <c r="AZ248" s="12">
        <f>'[1]JAN-REAJUSTE'!AZ248</f>
        <v>0</v>
      </c>
      <c r="BA248" s="12">
        <f>'[1]JAN-REAJUSTE'!BA248</f>
        <v>0</v>
      </c>
      <c r="BB248" s="12">
        <f>'[1]JAN-REAJUSTE'!BB248</f>
        <v>0</v>
      </c>
      <c r="BC248" s="12">
        <f>'[1]JAN-REAJUSTE'!BC248</f>
        <v>0</v>
      </c>
      <c r="BD248" s="12">
        <f>'[1]JAN-REAJUSTE'!BD248</f>
        <v>0</v>
      </c>
      <c r="BE248" s="12">
        <f>'[1]JAN-REAJUSTE'!BE248</f>
        <v>0</v>
      </c>
      <c r="BF248" s="12">
        <f>'[1]JAN-REAJUSTE'!BF248</f>
        <v>0</v>
      </c>
      <c r="BG248" s="12">
        <f>'[1]JAN-REAJUSTE'!BG248</f>
        <v>0</v>
      </c>
      <c r="BH248" s="12">
        <f>'[1]JAN-REAJUSTE'!BH248</f>
        <v>0</v>
      </c>
      <c r="BI248" s="12">
        <f>IF([1]REGRAS!$R$1="SIM",'[1]JAN-REAJUSTE'!BI248,0)</f>
        <v>0</v>
      </c>
      <c r="BJ248" s="12">
        <f>'[1]JAN-REAJUSTE'!BJ248</f>
        <v>0</v>
      </c>
      <c r="BK248" s="12">
        <f>'[1]JAN-REAJUSTE'!BK248</f>
        <v>0</v>
      </c>
      <c r="BL248" s="12">
        <f>'[1]JAN-REAJUSTE'!BL248</f>
        <v>0</v>
      </c>
      <c r="BM248" s="12">
        <f>'[1]JAN-REAJUSTE'!BM248</f>
        <v>0</v>
      </c>
      <c r="BN248" s="12">
        <f>'[1]JAN-REAJUSTE'!BN248</f>
        <v>0</v>
      </c>
      <c r="BO248" s="12">
        <f>'[1]JAN-REAJUSTE'!BO248</f>
        <v>0</v>
      </c>
      <c r="BP248" s="12">
        <f>'[1]JAN-REAJUSTE'!BP248</f>
        <v>0</v>
      </c>
      <c r="BQ248" s="12">
        <v>0</v>
      </c>
      <c r="BR248" s="12">
        <f t="shared" si="96"/>
        <v>7622.773995372012</v>
      </c>
      <c r="BS248" s="12">
        <f t="shared" si="99"/>
        <v>7335.4639953720116</v>
      </c>
      <c r="BT248" s="12">
        <f t="shared" si="103"/>
        <v>7335.4639953720116</v>
      </c>
      <c r="BU248" s="12">
        <f t="shared" si="104"/>
        <v>6588.8539953720119</v>
      </c>
      <c r="BV248" s="13">
        <f t="shared" si="105"/>
        <v>922.4395593520818</v>
      </c>
      <c r="BW248" s="13">
        <f t="shared" si="106"/>
        <v>1844.8791187041636</v>
      </c>
      <c r="BX248" s="13">
        <f t="shared" si="97"/>
        <v>6700.3344360199299</v>
      </c>
      <c r="BY248" s="14">
        <f t="shared" si="98"/>
        <v>973.23196990548092</v>
      </c>
    </row>
    <row r="249" spans="1:77" x14ac:dyDescent="0.25">
      <c r="A249" s="9" t="s">
        <v>79</v>
      </c>
      <c r="B249" s="10">
        <v>5397001</v>
      </c>
      <c r="C249" s="10" t="s">
        <v>375</v>
      </c>
      <c r="D249" s="10" t="s">
        <v>81</v>
      </c>
      <c r="E249" s="10" t="s">
        <v>116</v>
      </c>
      <c r="F249" s="10" t="s">
        <v>83</v>
      </c>
      <c r="G249" s="10" t="s">
        <v>117</v>
      </c>
      <c r="H249" s="10" t="s">
        <v>85</v>
      </c>
      <c r="I249" s="10" t="s">
        <v>79</v>
      </c>
      <c r="J249" s="10" t="s">
        <v>87</v>
      </c>
      <c r="K249" s="10" t="s">
        <v>121</v>
      </c>
      <c r="L249" s="10">
        <v>12</v>
      </c>
      <c r="M249" s="10">
        <v>240</v>
      </c>
      <c r="N249" s="10">
        <v>136416</v>
      </c>
      <c r="O249" s="11">
        <v>37431</v>
      </c>
      <c r="P249" s="11">
        <v>27153</v>
      </c>
      <c r="Q249" s="10">
        <v>54600308387</v>
      </c>
      <c r="R249" s="10" t="s">
        <v>89</v>
      </c>
      <c r="S249" s="10">
        <v>22</v>
      </c>
      <c r="T249" s="10" t="s">
        <v>90</v>
      </c>
      <c r="U249" s="10" t="s">
        <v>91</v>
      </c>
      <c r="V249" s="10" t="s">
        <v>92</v>
      </c>
      <c r="W249" s="12">
        <f t="shared" si="100"/>
        <v>1980.780808160742</v>
      </c>
      <c r="X249" s="12">
        <v>240</v>
      </c>
      <c r="Y249" s="12">
        <f>[1]REGRAS!$C$29</f>
        <v>1980.780808160742</v>
      </c>
      <c r="Z249" s="12">
        <v>15</v>
      </c>
      <c r="AA249" s="12">
        <f t="shared" si="87"/>
        <v>297.12</v>
      </c>
      <c r="AB249" s="12">
        <v>20</v>
      </c>
      <c r="AC249" s="12">
        <f t="shared" si="101"/>
        <v>396.16</v>
      </c>
      <c r="AD249" s="12"/>
      <c r="AE249" s="12">
        <f t="shared" si="88"/>
        <v>0</v>
      </c>
      <c r="AF249" s="12"/>
      <c r="AG249" s="12">
        <f t="shared" si="89"/>
        <v>0</v>
      </c>
      <c r="AH249" s="12">
        <f>[1]REGRAS!$F$2*100</f>
        <v>100</v>
      </c>
      <c r="AI249" s="12">
        <f t="shared" si="90"/>
        <v>1980.78</v>
      </c>
      <c r="AJ249" s="12">
        <v>25</v>
      </c>
      <c r="AK249" s="12">
        <f t="shared" si="91"/>
        <v>495.2</v>
      </c>
      <c r="AL249" s="12">
        <f>[1]REGRAS!$F$1*100</f>
        <v>40</v>
      </c>
      <c r="AM249" s="12">
        <f t="shared" si="92"/>
        <v>792.31</v>
      </c>
      <c r="AN249" s="12">
        <f>[1]REGRAS!$F$4*100</f>
        <v>100</v>
      </c>
      <c r="AO249" s="12">
        <f t="shared" si="93"/>
        <v>1980.78</v>
      </c>
      <c r="AP249" s="12">
        <v>102</v>
      </c>
      <c r="AQ249" s="12">
        <f t="shared" si="94"/>
        <v>673.47</v>
      </c>
      <c r="AR249" s="12">
        <v>0</v>
      </c>
      <c r="AS249" s="12">
        <f t="shared" si="95"/>
        <v>0</v>
      </c>
      <c r="AT249" s="12">
        <v>0</v>
      </c>
      <c r="AU249" s="12">
        <f t="shared" si="102"/>
        <v>0</v>
      </c>
      <c r="AV249" s="12">
        <v>0</v>
      </c>
      <c r="AW249" s="12">
        <f>IF([1]REGRAS!$P$2="SIM",ROUND(BS249/M249*1.25*AV249,2),0)</f>
        <v>0</v>
      </c>
      <c r="AX249" s="12">
        <f>IF([1]REGRAS!$P$1="SIM",'[1]JAN-REAJUSTE'!AX249,0)</f>
        <v>0</v>
      </c>
      <c r="AY249" s="12">
        <f>IF([1]REGRAS!$R$2="SIM",'[1]JAN-REAJUSTE'!AY249,0)</f>
        <v>0</v>
      </c>
      <c r="AZ249" s="12">
        <f>'[1]JAN-REAJUSTE'!AZ249</f>
        <v>0</v>
      </c>
      <c r="BA249" s="12">
        <f>'[1]JAN-REAJUSTE'!BA249</f>
        <v>0</v>
      </c>
      <c r="BB249" s="12">
        <f>'[1]JAN-REAJUSTE'!BB249</f>
        <v>0</v>
      </c>
      <c r="BC249" s="12">
        <f>'[1]JAN-REAJUSTE'!BC249</f>
        <v>0</v>
      </c>
      <c r="BD249" s="12">
        <f>'[1]JAN-REAJUSTE'!BD249</f>
        <v>0</v>
      </c>
      <c r="BE249" s="12">
        <f>'[1]JAN-REAJUSTE'!BE249</f>
        <v>0</v>
      </c>
      <c r="BF249" s="12">
        <f>'[1]JAN-REAJUSTE'!BF249</f>
        <v>0</v>
      </c>
      <c r="BG249" s="12">
        <f>'[1]JAN-REAJUSTE'!BG249</f>
        <v>0</v>
      </c>
      <c r="BH249" s="12">
        <f>'[1]JAN-REAJUSTE'!BH249</f>
        <v>0</v>
      </c>
      <c r="BI249" s="12">
        <f>IF([1]REGRAS!$R$1="SIM",'[1]JAN-REAJUSTE'!BI249,0)</f>
        <v>0</v>
      </c>
      <c r="BJ249" s="12">
        <f>'[1]JAN-REAJUSTE'!BJ249</f>
        <v>0</v>
      </c>
      <c r="BK249" s="12">
        <f>'[1]JAN-REAJUSTE'!BK249</f>
        <v>0</v>
      </c>
      <c r="BL249" s="12">
        <f>'[1]JAN-REAJUSTE'!BL249</f>
        <v>0</v>
      </c>
      <c r="BM249" s="12">
        <f>'[1]JAN-REAJUSTE'!BM249</f>
        <v>0</v>
      </c>
      <c r="BN249" s="12">
        <f>'[1]JAN-REAJUSTE'!BN249</f>
        <v>0</v>
      </c>
      <c r="BO249" s="12">
        <f>'[1]JAN-REAJUSTE'!BO249</f>
        <v>0</v>
      </c>
      <c r="BP249" s="12">
        <f>'[1]JAN-REAJUSTE'!BP249</f>
        <v>0</v>
      </c>
      <c r="BQ249" s="12">
        <v>0</v>
      </c>
      <c r="BR249" s="12">
        <f t="shared" si="96"/>
        <v>8596.6008081607415</v>
      </c>
      <c r="BS249" s="12">
        <f t="shared" si="99"/>
        <v>7923.1308081607422</v>
      </c>
      <c r="BT249" s="12">
        <f t="shared" si="103"/>
        <v>7923.1308081607422</v>
      </c>
      <c r="BU249" s="12">
        <f t="shared" si="104"/>
        <v>7130.8208081607418</v>
      </c>
      <c r="BV249" s="13">
        <f t="shared" si="105"/>
        <v>998.314913142504</v>
      </c>
      <c r="BW249" s="13">
        <f t="shared" si="106"/>
        <v>1996.629826285008</v>
      </c>
      <c r="BX249" s="13">
        <f t="shared" si="97"/>
        <v>7598.2858950182372</v>
      </c>
      <c r="BY249" s="14">
        <f t="shared" si="98"/>
        <v>1220.1686211300153</v>
      </c>
    </row>
    <row r="250" spans="1:77" x14ac:dyDescent="0.25">
      <c r="A250" s="9" t="s">
        <v>79</v>
      </c>
      <c r="B250" s="10">
        <v>5397101</v>
      </c>
      <c r="C250" s="10" t="s">
        <v>376</v>
      </c>
      <c r="D250" s="10" t="s">
        <v>81</v>
      </c>
      <c r="E250" s="10" t="s">
        <v>116</v>
      </c>
      <c r="F250" s="10" t="s">
        <v>83</v>
      </c>
      <c r="G250" s="10" t="s">
        <v>117</v>
      </c>
      <c r="H250" s="10" t="s">
        <v>85</v>
      </c>
      <c r="I250" s="10" t="s">
        <v>79</v>
      </c>
      <c r="J250" s="10" t="s">
        <v>87</v>
      </c>
      <c r="K250" s="10" t="s">
        <v>121</v>
      </c>
      <c r="L250" s="10">
        <v>12</v>
      </c>
      <c r="M250" s="10">
        <v>240</v>
      </c>
      <c r="N250" s="10">
        <v>136416</v>
      </c>
      <c r="O250" s="11">
        <v>37431</v>
      </c>
      <c r="P250" s="11">
        <v>28771</v>
      </c>
      <c r="Q250" s="10">
        <v>61416568387</v>
      </c>
      <c r="R250" s="10" t="s">
        <v>89</v>
      </c>
      <c r="S250" s="10">
        <v>22</v>
      </c>
      <c r="T250" s="10" t="s">
        <v>97</v>
      </c>
      <c r="U250" s="10" t="s">
        <v>91</v>
      </c>
      <c r="V250" s="10" t="s">
        <v>92</v>
      </c>
      <c r="W250" s="12">
        <f t="shared" si="100"/>
        <v>1980.780808160742</v>
      </c>
      <c r="X250" s="12">
        <v>240</v>
      </c>
      <c r="Y250" s="12">
        <f>[1]REGRAS!$C$29</f>
        <v>1980.780808160742</v>
      </c>
      <c r="Z250" s="12">
        <v>15</v>
      </c>
      <c r="AA250" s="12">
        <f t="shared" si="87"/>
        <v>297.12</v>
      </c>
      <c r="AB250" s="12">
        <v>20</v>
      </c>
      <c r="AC250" s="12">
        <f t="shared" si="101"/>
        <v>396.16</v>
      </c>
      <c r="AD250" s="12"/>
      <c r="AE250" s="12">
        <f t="shared" si="88"/>
        <v>0</v>
      </c>
      <c r="AF250" s="12"/>
      <c r="AG250" s="12">
        <f t="shared" si="89"/>
        <v>0</v>
      </c>
      <c r="AH250" s="12">
        <f>[1]REGRAS!$F$2*100</f>
        <v>100</v>
      </c>
      <c r="AI250" s="12">
        <f t="shared" si="90"/>
        <v>1980.78</v>
      </c>
      <c r="AJ250" s="12">
        <v>25</v>
      </c>
      <c r="AK250" s="12">
        <f t="shared" si="91"/>
        <v>495.2</v>
      </c>
      <c r="AL250" s="12">
        <f>[1]REGRAS!$F$1*100</f>
        <v>40</v>
      </c>
      <c r="AM250" s="12">
        <f t="shared" si="92"/>
        <v>792.31</v>
      </c>
      <c r="AN250" s="12">
        <f>[1]REGRAS!$F$4*100</f>
        <v>100</v>
      </c>
      <c r="AO250" s="12">
        <f t="shared" si="93"/>
        <v>1980.78</v>
      </c>
      <c r="AP250" s="12">
        <v>20</v>
      </c>
      <c r="AQ250" s="12">
        <f t="shared" si="94"/>
        <v>132.05000000000001</v>
      </c>
      <c r="AR250" s="12">
        <v>0</v>
      </c>
      <c r="AS250" s="12">
        <f t="shared" si="95"/>
        <v>0</v>
      </c>
      <c r="AT250" s="12">
        <v>0</v>
      </c>
      <c r="AU250" s="12">
        <f t="shared" si="102"/>
        <v>0</v>
      </c>
      <c r="AV250" s="12">
        <v>0</v>
      </c>
      <c r="AW250" s="12">
        <f>IF([1]REGRAS!$P$2="SIM",ROUND(BS250/M250*1.25*AV250,2),0)</f>
        <v>0</v>
      </c>
      <c r="AX250" s="12">
        <f>IF([1]REGRAS!$P$1="SIM",'[1]JAN-REAJUSTE'!AX250,0)</f>
        <v>0</v>
      </c>
      <c r="AY250" s="12">
        <f>IF([1]REGRAS!$R$2="SIM",'[1]JAN-REAJUSTE'!AY250,0)</f>
        <v>0</v>
      </c>
      <c r="AZ250" s="12">
        <f>'[1]JAN-REAJUSTE'!AZ250</f>
        <v>0</v>
      </c>
      <c r="BA250" s="12">
        <f>'[1]JAN-REAJUSTE'!BA250</f>
        <v>0</v>
      </c>
      <c r="BB250" s="12">
        <f>'[1]JAN-REAJUSTE'!BB250</f>
        <v>0</v>
      </c>
      <c r="BC250" s="12">
        <f>'[1]JAN-REAJUSTE'!BC250</f>
        <v>0</v>
      </c>
      <c r="BD250" s="12">
        <f>'[1]JAN-REAJUSTE'!BD250</f>
        <v>0</v>
      </c>
      <c r="BE250" s="12">
        <f>'[1]JAN-REAJUSTE'!BE250</f>
        <v>0</v>
      </c>
      <c r="BF250" s="12">
        <f>'[1]JAN-REAJUSTE'!BF250</f>
        <v>0</v>
      </c>
      <c r="BG250" s="12">
        <f>'[1]JAN-REAJUSTE'!BG250</f>
        <v>0</v>
      </c>
      <c r="BH250" s="12">
        <f>'[1]JAN-REAJUSTE'!BH250</f>
        <v>0</v>
      </c>
      <c r="BI250" s="12">
        <f>IF([1]REGRAS!$R$1="SIM",'[1]JAN-REAJUSTE'!BI250,0)</f>
        <v>0</v>
      </c>
      <c r="BJ250" s="12">
        <f>'[1]JAN-REAJUSTE'!BJ250</f>
        <v>0</v>
      </c>
      <c r="BK250" s="12">
        <f>'[1]JAN-REAJUSTE'!BK250</f>
        <v>0</v>
      </c>
      <c r="BL250" s="12">
        <f>'[1]JAN-REAJUSTE'!BL250</f>
        <v>0</v>
      </c>
      <c r="BM250" s="12">
        <f>'[1]JAN-REAJUSTE'!BM250</f>
        <v>0</v>
      </c>
      <c r="BN250" s="12">
        <f>'[1]JAN-REAJUSTE'!BN250</f>
        <v>0</v>
      </c>
      <c r="BO250" s="12">
        <f>'[1]JAN-REAJUSTE'!BO250</f>
        <v>0</v>
      </c>
      <c r="BP250" s="12">
        <f>'[1]JAN-REAJUSTE'!BP250</f>
        <v>0</v>
      </c>
      <c r="BQ250" s="12">
        <v>0</v>
      </c>
      <c r="BR250" s="12">
        <f t="shared" si="96"/>
        <v>8055.1808081607414</v>
      </c>
      <c r="BS250" s="12">
        <f t="shared" si="99"/>
        <v>7923.1308081607422</v>
      </c>
      <c r="BT250" s="12">
        <f t="shared" si="103"/>
        <v>7923.1308081607422</v>
      </c>
      <c r="BU250" s="12">
        <f t="shared" si="104"/>
        <v>7130.8208081607418</v>
      </c>
      <c r="BV250" s="13">
        <f t="shared" si="105"/>
        <v>998.314913142504</v>
      </c>
      <c r="BW250" s="13">
        <f t="shared" si="106"/>
        <v>1996.629826285008</v>
      </c>
      <c r="BX250" s="13">
        <f t="shared" si="97"/>
        <v>7056.8658950182371</v>
      </c>
      <c r="BY250" s="14">
        <f t="shared" si="98"/>
        <v>1071.2781211300153</v>
      </c>
    </row>
    <row r="251" spans="1:77" x14ac:dyDescent="0.25">
      <c r="A251" s="9" t="s">
        <v>79</v>
      </c>
      <c r="B251" s="10">
        <v>5397301</v>
      </c>
      <c r="C251" s="10" t="s">
        <v>377</v>
      </c>
      <c r="D251" s="10" t="s">
        <v>81</v>
      </c>
      <c r="E251" s="10" t="s">
        <v>195</v>
      </c>
      <c r="F251" s="10" t="s">
        <v>83</v>
      </c>
      <c r="G251" s="10" t="s">
        <v>117</v>
      </c>
      <c r="H251" s="10" t="s">
        <v>85</v>
      </c>
      <c r="I251" s="10" t="s">
        <v>79</v>
      </c>
      <c r="J251" s="10" t="s">
        <v>87</v>
      </c>
      <c r="K251" s="10" t="s">
        <v>121</v>
      </c>
      <c r="L251" s="10">
        <v>12</v>
      </c>
      <c r="M251" s="10">
        <v>240</v>
      </c>
      <c r="N251" s="10">
        <v>136416</v>
      </c>
      <c r="O251" s="11">
        <v>37431</v>
      </c>
      <c r="P251" s="11">
        <v>28573</v>
      </c>
      <c r="Q251" s="10">
        <v>73515442391</v>
      </c>
      <c r="R251" s="10" t="s">
        <v>89</v>
      </c>
      <c r="S251" s="10">
        <v>22</v>
      </c>
      <c r="T251" s="10" t="s">
        <v>90</v>
      </c>
      <c r="U251" s="10" t="s">
        <v>91</v>
      </c>
      <c r="V251" s="10" t="s">
        <v>92</v>
      </c>
      <c r="W251" s="12">
        <f t="shared" si="100"/>
        <v>1980.780808160742</v>
      </c>
      <c r="X251" s="12">
        <v>240</v>
      </c>
      <c r="Y251" s="12">
        <f>[1]REGRAS!$C$29</f>
        <v>1980.780808160742</v>
      </c>
      <c r="Z251" s="12">
        <v>15</v>
      </c>
      <c r="AA251" s="12">
        <f t="shared" si="87"/>
        <v>297.12</v>
      </c>
      <c r="AB251" s="12">
        <v>20</v>
      </c>
      <c r="AC251" s="12">
        <f t="shared" si="101"/>
        <v>396.16</v>
      </c>
      <c r="AD251" s="12"/>
      <c r="AE251" s="12">
        <f t="shared" si="88"/>
        <v>0</v>
      </c>
      <c r="AF251" s="12"/>
      <c r="AG251" s="12">
        <f t="shared" si="89"/>
        <v>0</v>
      </c>
      <c r="AH251" s="12">
        <f>[1]REGRAS!$F$2*100</f>
        <v>100</v>
      </c>
      <c r="AI251" s="12">
        <f t="shared" si="90"/>
        <v>1980.78</v>
      </c>
      <c r="AJ251" s="12">
        <v>60</v>
      </c>
      <c r="AK251" s="12">
        <f t="shared" si="91"/>
        <v>1188.47</v>
      </c>
      <c r="AL251" s="12">
        <f>[1]REGRAS!$F$1*100</f>
        <v>40</v>
      </c>
      <c r="AM251" s="12">
        <f t="shared" si="92"/>
        <v>792.31</v>
      </c>
      <c r="AN251" s="12">
        <f>[1]REGRAS!$F$4*100</f>
        <v>100</v>
      </c>
      <c r="AO251" s="12">
        <f t="shared" si="93"/>
        <v>1980.78</v>
      </c>
      <c r="AP251" s="12">
        <v>0</v>
      </c>
      <c r="AQ251" s="12">
        <f t="shared" si="94"/>
        <v>0</v>
      </c>
      <c r="AR251" s="12">
        <v>0</v>
      </c>
      <c r="AS251" s="12">
        <f t="shared" si="95"/>
        <v>0</v>
      </c>
      <c r="AT251" s="12">
        <v>0</v>
      </c>
      <c r="AU251" s="12">
        <f t="shared" si="102"/>
        <v>0</v>
      </c>
      <c r="AV251" s="12">
        <v>0</v>
      </c>
      <c r="AW251" s="12">
        <f>IF([1]REGRAS!$P$2="SIM",ROUND(BS251/M251*1.25*AV251,2),0)</f>
        <v>0</v>
      </c>
      <c r="AX251" s="12">
        <f>IF([1]REGRAS!$P$1="SIM",'[1]JAN-REAJUSTE'!AX251,0)</f>
        <v>0</v>
      </c>
      <c r="AY251" s="12">
        <f>IF([1]REGRAS!$R$2="SIM",'[1]JAN-REAJUSTE'!AY251,0)</f>
        <v>0</v>
      </c>
      <c r="AZ251" s="12">
        <f>'[1]JAN-REAJUSTE'!AZ251</f>
        <v>0</v>
      </c>
      <c r="BA251" s="12">
        <f>'[1]JAN-REAJUSTE'!BA251</f>
        <v>0</v>
      </c>
      <c r="BB251" s="12">
        <f>'[1]JAN-REAJUSTE'!BB251</f>
        <v>0</v>
      </c>
      <c r="BC251" s="12">
        <f>'[1]JAN-REAJUSTE'!BC251</f>
        <v>0</v>
      </c>
      <c r="BD251" s="12">
        <f>'[1]JAN-REAJUSTE'!BD251</f>
        <v>0</v>
      </c>
      <c r="BE251" s="12">
        <f>'[1]JAN-REAJUSTE'!BE251</f>
        <v>0</v>
      </c>
      <c r="BF251" s="12">
        <f>'[1]JAN-REAJUSTE'!BF251</f>
        <v>0</v>
      </c>
      <c r="BG251" s="12">
        <f>'[1]JAN-REAJUSTE'!BG251</f>
        <v>0</v>
      </c>
      <c r="BH251" s="12">
        <f>'[1]JAN-REAJUSTE'!BH251</f>
        <v>0</v>
      </c>
      <c r="BI251" s="12">
        <f>IF([1]REGRAS!$R$1="SIM",'[1]JAN-REAJUSTE'!BI251,0)</f>
        <v>0</v>
      </c>
      <c r="BJ251" s="12">
        <f>'[1]JAN-REAJUSTE'!BJ251</f>
        <v>0</v>
      </c>
      <c r="BK251" s="12">
        <f>'[1]JAN-REAJUSTE'!BK251</f>
        <v>0</v>
      </c>
      <c r="BL251" s="12">
        <f>'[1]JAN-REAJUSTE'!BL251</f>
        <v>0</v>
      </c>
      <c r="BM251" s="12">
        <f>'[1]JAN-REAJUSTE'!BM251</f>
        <v>2233.4596379999998</v>
      </c>
      <c r="BN251" s="12">
        <f>'[1]JAN-REAJUSTE'!BN251</f>
        <v>0</v>
      </c>
      <c r="BO251" s="12">
        <f>'[1]JAN-REAJUSTE'!BO251</f>
        <v>0</v>
      </c>
      <c r="BP251" s="12">
        <f>'[1]JAN-REAJUSTE'!BP251</f>
        <v>0</v>
      </c>
      <c r="BQ251" s="12">
        <v>0</v>
      </c>
      <c r="BR251" s="12">
        <f t="shared" si="96"/>
        <v>10849.860446160741</v>
      </c>
      <c r="BS251" s="12">
        <f t="shared" si="99"/>
        <v>8616.4008081607426</v>
      </c>
      <c r="BT251" s="12">
        <f t="shared" si="103"/>
        <v>8616.4008081607426</v>
      </c>
      <c r="BU251" s="12">
        <f t="shared" si="104"/>
        <v>7824.0908081607422</v>
      </c>
      <c r="BV251" s="13">
        <f t="shared" si="105"/>
        <v>1095.3727131425039</v>
      </c>
      <c r="BW251" s="13">
        <f t="shared" si="106"/>
        <v>2190.7454262850079</v>
      </c>
      <c r="BX251" s="13">
        <f t="shared" si="97"/>
        <v>9754.4877330182371</v>
      </c>
      <c r="BY251" s="14">
        <f t="shared" si="98"/>
        <v>1813.1241265800154</v>
      </c>
    </row>
    <row r="252" spans="1:77" x14ac:dyDescent="0.25">
      <c r="A252" s="9" t="s">
        <v>79</v>
      </c>
      <c r="B252" s="10">
        <v>5401301</v>
      </c>
      <c r="C252" s="10" t="s">
        <v>378</v>
      </c>
      <c r="D252" s="10" t="s">
        <v>81</v>
      </c>
      <c r="E252" s="10" t="s">
        <v>116</v>
      </c>
      <c r="F252" s="10" t="s">
        <v>83</v>
      </c>
      <c r="G252" s="10" t="s">
        <v>117</v>
      </c>
      <c r="H252" s="10" t="s">
        <v>85</v>
      </c>
      <c r="I252" s="10" t="s">
        <v>79</v>
      </c>
      <c r="J252" s="10" t="s">
        <v>87</v>
      </c>
      <c r="K252" s="10" t="s">
        <v>121</v>
      </c>
      <c r="L252" s="10">
        <v>12</v>
      </c>
      <c r="M252" s="10">
        <v>240</v>
      </c>
      <c r="N252" s="10">
        <v>136416</v>
      </c>
      <c r="O252" s="11">
        <v>37431</v>
      </c>
      <c r="P252" s="11">
        <v>27786</v>
      </c>
      <c r="Q252" s="10">
        <v>77840186300</v>
      </c>
      <c r="R252" s="10" t="s">
        <v>89</v>
      </c>
      <c r="S252" s="10">
        <v>22</v>
      </c>
      <c r="T252" s="10" t="s">
        <v>90</v>
      </c>
      <c r="U252" s="10" t="s">
        <v>91</v>
      </c>
      <c r="V252" s="10" t="s">
        <v>92</v>
      </c>
      <c r="W252" s="12">
        <f t="shared" si="100"/>
        <v>1980.780808160742</v>
      </c>
      <c r="X252" s="12">
        <v>240</v>
      </c>
      <c r="Y252" s="12">
        <f>[1]REGRAS!$C$29</f>
        <v>1980.780808160742</v>
      </c>
      <c r="Z252" s="12">
        <v>0</v>
      </c>
      <c r="AA252" s="12">
        <f t="shared" si="87"/>
        <v>0</v>
      </c>
      <c r="AB252" s="12">
        <v>20</v>
      </c>
      <c r="AC252" s="12">
        <f t="shared" si="101"/>
        <v>396.16</v>
      </c>
      <c r="AD252" s="12"/>
      <c r="AE252" s="12">
        <f t="shared" si="88"/>
        <v>0</v>
      </c>
      <c r="AF252" s="12"/>
      <c r="AG252" s="12">
        <f t="shared" si="89"/>
        <v>0</v>
      </c>
      <c r="AH252" s="12">
        <f>[1]REGRAS!$F$2*100</f>
        <v>100</v>
      </c>
      <c r="AI252" s="12">
        <f t="shared" si="90"/>
        <v>1980.78</v>
      </c>
      <c r="AJ252" s="12">
        <v>60</v>
      </c>
      <c r="AK252" s="12">
        <f t="shared" si="91"/>
        <v>1188.47</v>
      </c>
      <c r="AL252" s="12">
        <f>[1]REGRAS!$F$1*100</f>
        <v>40</v>
      </c>
      <c r="AM252" s="12">
        <f t="shared" si="92"/>
        <v>792.31</v>
      </c>
      <c r="AN252" s="12">
        <f>[1]REGRAS!$F$4*100</f>
        <v>100</v>
      </c>
      <c r="AO252" s="12">
        <f t="shared" si="93"/>
        <v>1980.78</v>
      </c>
      <c r="AP252" s="12">
        <v>28</v>
      </c>
      <c r="AQ252" s="12">
        <f t="shared" si="94"/>
        <v>194.12</v>
      </c>
      <c r="AR252" s="12">
        <v>0</v>
      </c>
      <c r="AS252" s="12">
        <f t="shared" si="95"/>
        <v>0</v>
      </c>
      <c r="AT252" s="12">
        <v>0</v>
      </c>
      <c r="AU252" s="12">
        <f t="shared" si="102"/>
        <v>0</v>
      </c>
      <c r="AV252" s="12">
        <v>0</v>
      </c>
      <c r="AW252" s="12">
        <f>IF([1]REGRAS!$P$2="SIM",ROUND(BS252/M252*1.25*AV252,2),0)</f>
        <v>0</v>
      </c>
      <c r="AX252" s="12">
        <f>IF([1]REGRAS!$P$1="SIM",'[1]JAN-REAJUSTE'!AX252,0)</f>
        <v>0</v>
      </c>
      <c r="AY252" s="12">
        <f>IF([1]REGRAS!$R$2="SIM",'[1]JAN-REAJUSTE'!AY252,0)</f>
        <v>0</v>
      </c>
      <c r="AZ252" s="12">
        <f>'[1]JAN-REAJUSTE'!AZ252</f>
        <v>0</v>
      </c>
      <c r="BA252" s="12">
        <f>'[1]JAN-REAJUSTE'!BA252</f>
        <v>0</v>
      </c>
      <c r="BB252" s="12">
        <f>'[1]JAN-REAJUSTE'!BB252</f>
        <v>0</v>
      </c>
      <c r="BC252" s="12">
        <f>'[1]JAN-REAJUSTE'!BC252</f>
        <v>0</v>
      </c>
      <c r="BD252" s="12">
        <f>'[1]JAN-REAJUSTE'!BD252</f>
        <v>0</v>
      </c>
      <c r="BE252" s="12">
        <f>'[1]JAN-REAJUSTE'!BE252</f>
        <v>0</v>
      </c>
      <c r="BF252" s="12">
        <f>'[1]JAN-REAJUSTE'!BF252</f>
        <v>0</v>
      </c>
      <c r="BG252" s="12">
        <f>'[1]JAN-REAJUSTE'!BG252</f>
        <v>0</v>
      </c>
      <c r="BH252" s="12">
        <f>'[1]JAN-REAJUSTE'!BH252</f>
        <v>0</v>
      </c>
      <c r="BI252" s="12">
        <f>IF([1]REGRAS!$R$1="SIM",'[1]JAN-REAJUSTE'!BI252,0)</f>
        <v>0</v>
      </c>
      <c r="BJ252" s="12">
        <f>'[1]JAN-REAJUSTE'!BJ252</f>
        <v>0</v>
      </c>
      <c r="BK252" s="12">
        <f>'[1]JAN-REAJUSTE'!BK252</f>
        <v>0</v>
      </c>
      <c r="BL252" s="12">
        <f>'[1]JAN-REAJUSTE'!BL252</f>
        <v>0</v>
      </c>
      <c r="BM252" s="12">
        <f>'[1]JAN-REAJUSTE'!BM252</f>
        <v>0</v>
      </c>
      <c r="BN252" s="12">
        <f>'[1]JAN-REAJUSTE'!BN252</f>
        <v>0</v>
      </c>
      <c r="BO252" s="12">
        <f>'[1]JAN-REAJUSTE'!BO252</f>
        <v>0</v>
      </c>
      <c r="BP252" s="12">
        <f>'[1]JAN-REAJUSTE'!BP252</f>
        <v>0</v>
      </c>
      <c r="BQ252" s="12">
        <v>0</v>
      </c>
      <c r="BR252" s="12">
        <f t="shared" si="96"/>
        <v>8513.4008081607426</v>
      </c>
      <c r="BS252" s="12">
        <f t="shared" si="99"/>
        <v>8319.2808081607418</v>
      </c>
      <c r="BT252" s="12">
        <f t="shared" si="103"/>
        <v>8319.2808081607418</v>
      </c>
      <c r="BU252" s="12">
        <f t="shared" si="104"/>
        <v>7526.9708081607423</v>
      </c>
      <c r="BV252" s="13">
        <f t="shared" si="105"/>
        <v>1053.7759131425041</v>
      </c>
      <c r="BW252" s="13">
        <f t="shared" si="106"/>
        <v>2107.5518262850082</v>
      </c>
      <c r="BX252" s="13">
        <f t="shared" si="97"/>
        <v>7459.624895018238</v>
      </c>
      <c r="BY252" s="14">
        <f t="shared" si="98"/>
        <v>1182.0368461300154</v>
      </c>
    </row>
    <row r="253" spans="1:77" x14ac:dyDescent="0.25">
      <c r="A253" s="9" t="s">
        <v>79</v>
      </c>
      <c r="B253" s="10">
        <v>5402201</v>
      </c>
      <c r="C253" s="10" t="s">
        <v>379</v>
      </c>
      <c r="D253" s="10" t="s">
        <v>81</v>
      </c>
      <c r="E253" s="10" t="s">
        <v>116</v>
      </c>
      <c r="F253" s="10" t="s">
        <v>83</v>
      </c>
      <c r="G253" s="10" t="s">
        <v>117</v>
      </c>
      <c r="H253" s="10" t="s">
        <v>85</v>
      </c>
      <c r="I253" s="10" t="s">
        <v>79</v>
      </c>
      <c r="J253" s="10" t="s">
        <v>87</v>
      </c>
      <c r="K253" s="10" t="s">
        <v>121</v>
      </c>
      <c r="L253" s="10">
        <v>11</v>
      </c>
      <c r="M253" s="10">
        <v>240</v>
      </c>
      <c r="N253" s="10">
        <v>133738</v>
      </c>
      <c r="O253" s="11">
        <v>37438</v>
      </c>
      <c r="P253" s="11">
        <v>23118</v>
      </c>
      <c r="Q253" s="10">
        <v>22031634372</v>
      </c>
      <c r="R253" s="10" t="s">
        <v>89</v>
      </c>
      <c r="S253" s="10">
        <v>22</v>
      </c>
      <c r="T253" s="10" t="s">
        <v>90</v>
      </c>
      <c r="U253" s="10" t="s">
        <v>91</v>
      </c>
      <c r="V253" s="10" t="s">
        <v>92</v>
      </c>
      <c r="W253" s="12">
        <f t="shared" si="100"/>
        <v>1941.9419687850411</v>
      </c>
      <c r="X253" s="12">
        <v>240</v>
      </c>
      <c r="Y253" s="12">
        <f>[1]REGRAS!$C$28</f>
        <v>1941.9419687850411</v>
      </c>
      <c r="Z253" s="12">
        <v>0</v>
      </c>
      <c r="AA253" s="12">
        <f t="shared" si="87"/>
        <v>0</v>
      </c>
      <c r="AB253" s="12">
        <v>20</v>
      </c>
      <c r="AC253" s="12">
        <f t="shared" si="101"/>
        <v>388.39</v>
      </c>
      <c r="AD253" s="12"/>
      <c r="AE253" s="12">
        <f t="shared" si="88"/>
        <v>0</v>
      </c>
      <c r="AF253" s="12"/>
      <c r="AG253" s="12">
        <f t="shared" si="89"/>
        <v>0</v>
      </c>
      <c r="AH253" s="12">
        <f>[1]REGRAS!$F$2*100</f>
        <v>100</v>
      </c>
      <c r="AI253" s="12">
        <f t="shared" si="90"/>
        <v>1941.94</v>
      </c>
      <c r="AJ253" s="12">
        <v>25</v>
      </c>
      <c r="AK253" s="12">
        <f t="shared" si="91"/>
        <v>485.49</v>
      </c>
      <c r="AL253" s="12">
        <f>[1]REGRAS!$F$1*100</f>
        <v>40</v>
      </c>
      <c r="AM253" s="12">
        <f t="shared" si="92"/>
        <v>776.78</v>
      </c>
      <c r="AN253" s="12">
        <f>[1]REGRAS!$F$4*100</f>
        <v>100</v>
      </c>
      <c r="AO253" s="12">
        <f t="shared" si="93"/>
        <v>1941.94</v>
      </c>
      <c r="AP253" s="12">
        <v>127</v>
      </c>
      <c r="AQ253" s="12">
        <f t="shared" si="94"/>
        <v>791.26</v>
      </c>
      <c r="AR253" s="12">
        <v>34</v>
      </c>
      <c r="AS253" s="12">
        <f t="shared" si="95"/>
        <v>1588.75</v>
      </c>
      <c r="AT253" s="12">
        <v>9</v>
      </c>
      <c r="AU253" s="12">
        <f t="shared" si="102"/>
        <v>504.66</v>
      </c>
      <c r="AV253" s="12">
        <v>0</v>
      </c>
      <c r="AW253" s="12">
        <f>IF([1]REGRAS!$P$2="SIM",ROUND(BS253/M253*1.25*AV253,2),0)</f>
        <v>0</v>
      </c>
      <c r="AX253" s="12">
        <f>IF([1]REGRAS!$P$1="SIM",'[1]JAN-REAJUSTE'!AX253,0)</f>
        <v>0</v>
      </c>
      <c r="AY253" s="12">
        <f>IF([1]REGRAS!$R$2="SIM",'[1]JAN-REAJUSTE'!AY253,0)</f>
        <v>0</v>
      </c>
      <c r="AZ253" s="12">
        <f>'[1]JAN-REAJUSTE'!AZ253</f>
        <v>0</v>
      </c>
      <c r="BA253" s="12">
        <f>'[1]JAN-REAJUSTE'!BA253</f>
        <v>0</v>
      </c>
      <c r="BB253" s="12">
        <f>'[1]JAN-REAJUSTE'!BB253</f>
        <v>0</v>
      </c>
      <c r="BC253" s="12">
        <f>'[1]JAN-REAJUSTE'!BC253</f>
        <v>0</v>
      </c>
      <c r="BD253" s="12">
        <f>'[1]JAN-REAJUSTE'!BD253</f>
        <v>0</v>
      </c>
      <c r="BE253" s="12">
        <f>'[1]JAN-REAJUSTE'!BE253</f>
        <v>0</v>
      </c>
      <c r="BF253" s="12">
        <f>'[1]JAN-REAJUSTE'!BF253</f>
        <v>0</v>
      </c>
      <c r="BG253" s="12">
        <f>'[1]JAN-REAJUSTE'!BG253</f>
        <v>0</v>
      </c>
      <c r="BH253" s="12">
        <f>'[1]JAN-REAJUSTE'!BH253</f>
        <v>0</v>
      </c>
      <c r="BI253" s="12">
        <f>IF([1]REGRAS!$R$1="SIM",'[1]JAN-REAJUSTE'!BI253,0)</f>
        <v>22.088951999999999</v>
      </c>
      <c r="BJ253" s="12">
        <f>'[1]JAN-REAJUSTE'!BJ253</f>
        <v>0</v>
      </c>
      <c r="BK253" s="12">
        <f>'[1]JAN-REAJUSTE'!BK253</f>
        <v>0</v>
      </c>
      <c r="BL253" s="12">
        <f>'[1]JAN-REAJUSTE'!BL253</f>
        <v>0</v>
      </c>
      <c r="BM253" s="12">
        <f>'[1]JAN-REAJUSTE'!BM253</f>
        <v>0</v>
      </c>
      <c r="BN253" s="12">
        <f>'[1]JAN-REAJUSTE'!BN253</f>
        <v>0</v>
      </c>
      <c r="BO253" s="12">
        <f>'[1]JAN-REAJUSTE'!BO253</f>
        <v>0</v>
      </c>
      <c r="BP253" s="12">
        <f>'[1]JAN-REAJUSTE'!BP253</f>
        <v>0</v>
      </c>
      <c r="BQ253" s="12">
        <v>0</v>
      </c>
      <c r="BR253" s="12">
        <f t="shared" si="96"/>
        <v>10383.240920785043</v>
      </c>
      <c r="BS253" s="12">
        <f t="shared" si="99"/>
        <v>7476.4819687850413</v>
      </c>
      <c r="BT253" s="12">
        <f t="shared" si="103"/>
        <v>7476.4819687850413</v>
      </c>
      <c r="BU253" s="12">
        <f t="shared" si="104"/>
        <v>6721.7909207850416</v>
      </c>
      <c r="BV253" s="13">
        <f t="shared" si="105"/>
        <v>941.05072890990596</v>
      </c>
      <c r="BW253" s="13">
        <f t="shared" si="106"/>
        <v>1882.1014578198119</v>
      </c>
      <c r="BX253" s="13">
        <f t="shared" si="97"/>
        <v>9442.1901918751373</v>
      </c>
      <c r="BY253" s="14">
        <f t="shared" si="98"/>
        <v>1727.2423027656628</v>
      </c>
    </row>
    <row r="254" spans="1:77" x14ac:dyDescent="0.25">
      <c r="A254" s="9" t="s">
        <v>79</v>
      </c>
      <c r="B254" s="10">
        <v>5402301</v>
      </c>
      <c r="C254" s="10" t="s">
        <v>380</v>
      </c>
      <c r="D254" s="10" t="s">
        <v>81</v>
      </c>
      <c r="E254" s="10" t="s">
        <v>116</v>
      </c>
      <c r="F254" s="10" t="s">
        <v>83</v>
      </c>
      <c r="G254" s="10" t="s">
        <v>117</v>
      </c>
      <c r="H254" s="10" t="s">
        <v>85</v>
      </c>
      <c r="I254" s="10" t="s">
        <v>79</v>
      </c>
      <c r="J254" s="10" t="s">
        <v>87</v>
      </c>
      <c r="K254" s="10" t="s">
        <v>121</v>
      </c>
      <c r="L254" s="10">
        <v>12</v>
      </c>
      <c r="M254" s="10">
        <v>240</v>
      </c>
      <c r="N254" s="10">
        <v>136416</v>
      </c>
      <c r="O254" s="11">
        <v>37438</v>
      </c>
      <c r="P254" s="11">
        <v>26066</v>
      </c>
      <c r="Q254" s="10">
        <v>48429759387</v>
      </c>
      <c r="R254" s="10" t="s">
        <v>89</v>
      </c>
      <c r="S254" s="10">
        <v>22</v>
      </c>
      <c r="T254" s="10" t="s">
        <v>90</v>
      </c>
      <c r="U254" s="10" t="s">
        <v>91</v>
      </c>
      <c r="V254" s="10" t="s">
        <v>92</v>
      </c>
      <c r="W254" s="12">
        <f t="shared" si="100"/>
        <v>1980.780808160742</v>
      </c>
      <c r="X254" s="12">
        <v>240</v>
      </c>
      <c r="Y254" s="12">
        <f>[1]REGRAS!$C$29</f>
        <v>1980.780808160742</v>
      </c>
      <c r="Z254" s="12">
        <v>15</v>
      </c>
      <c r="AA254" s="12">
        <f t="shared" si="87"/>
        <v>297.12</v>
      </c>
      <c r="AB254" s="12">
        <v>20</v>
      </c>
      <c r="AC254" s="12">
        <f t="shared" si="101"/>
        <v>396.16</v>
      </c>
      <c r="AD254" s="12"/>
      <c r="AE254" s="12">
        <f t="shared" si="88"/>
        <v>0</v>
      </c>
      <c r="AF254" s="12"/>
      <c r="AG254" s="12">
        <f t="shared" si="89"/>
        <v>0</v>
      </c>
      <c r="AH254" s="12">
        <f>[1]REGRAS!$F$2*100</f>
        <v>100</v>
      </c>
      <c r="AI254" s="12">
        <f t="shared" si="90"/>
        <v>1980.78</v>
      </c>
      <c r="AJ254" s="12">
        <v>25</v>
      </c>
      <c r="AK254" s="12">
        <f t="shared" si="91"/>
        <v>495.2</v>
      </c>
      <c r="AL254" s="12">
        <f>[1]REGRAS!$F$1*100</f>
        <v>40</v>
      </c>
      <c r="AM254" s="12">
        <f t="shared" si="92"/>
        <v>792.31</v>
      </c>
      <c r="AN254" s="12">
        <f>[1]REGRAS!$F$4*100</f>
        <v>100</v>
      </c>
      <c r="AO254" s="12">
        <f t="shared" si="93"/>
        <v>1980.78</v>
      </c>
      <c r="AP254" s="12">
        <v>28</v>
      </c>
      <c r="AQ254" s="12">
        <f t="shared" si="94"/>
        <v>184.87</v>
      </c>
      <c r="AR254" s="12">
        <v>37</v>
      </c>
      <c r="AS254" s="12">
        <f t="shared" si="95"/>
        <v>1832.22</v>
      </c>
      <c r="AT254" s="12">
        <v>0</v>
      </c>
      <c r="AU254" s="12">
        <f t="shared" si="102"/>
        <v>0</v>
      </c>
      <c r="AV254" s="12">
        <v>0</v>
      </c>
      <c r="AW254" s="12">
        <f>IF([1]REGRAS!$P$2="SIM",ROUND(BS254/M254*1.25*AV254,2),0)</f>
        <v>0</v>
      </c>
      <c r="AX254" s="12">
        <f>IF([1]REGRAS!$P$1="SIM",'[1]JAN-REAJUSTE'!AX254,0)</f>
        <v>0</v>
      </c>
      <c r="AY254" s="12">
        <f>IF([1]REGRAS!$R$2="SIM",'[1]JAN-REAJUSTE'!AY254,0)</f>
        <v>0</v>
      </c>
      <c r="AZ254" s="12">
        <f>'[1]JAN-REAJUSTE'!AZ254</f>
        <v>0</v>
      </c>
      <c r="BA254" s="12">
        <f>'[1]JAN-REAJUSTE'!BA254</f>
        <v>0</v>
      </c>
      <c r="BB254" s="12">
        <f>'[1]JAN-REAJUSTE'!BB254</f>
        <v>0</v>
      </c>
      <c r="BC254" s="12">
        <f>'[1]JAN-REAJUSTE'!BC254</f>
        <v>0</v>
      </c>
      <c r="BD254" s="12">
        <f>'[1]JAN-REAJUSTE'!BD254</f>
        <v>0</v>
      </c>
      <c r="BE254" s="12">
        <f>'[1]JAN-REAJUSTE'!BE254</f>
        <v>0</v>
      </c>
      <c r="BF254" s="12">
        <f>'[1]JAN-REAJUSTE'!BF254</f>
        <v>0</v>
      </c>
      <c r="BG254" s="12">
        <f>'[1]JAN-REAJUSTE'!BG254</f>
        <v>0</v>
      </c>
      <c r="BH254" s="12">
        <f>'[1]JAN-REAJUSTE'!BH254</f>
        <v>0</v>
      </c>
      <c r="BI254" s="12">
        <f>IF([1]REGRAS!$R$1="SIM",'[1]JAN-REAJUSTE'!BI254,0)</f>
        <v>0</v>
      </c>
      <c r="BJ254" s="12">
        <f>'[1]JAN-REAJUSTE'!BJ254</f>
        <v>0</v>
      </c>
      <c r="BK254" s="12">
        <f>'[1]JAN-REAJUSTE'!BK254</f>
        <v>0</v>
      </c>
      <c r="BL254" s="12">
        <f>'[1]JAN-REAJUSTE'!BL254</f>
        <v>0</v>
      </c>
      <c r="BM254" s="12">
        <f>'[1]JAN-REAJUSTE'!BM254</f>
        <v>0</v>
      </c>
      <c r="BN254" s="12">
        <f>'[1]JAN-REAJUSTE'!BN254</f>
        <v>0</v>
      </c>
      <c r="BO254" s="12">
        <f>'[1]JAN-REAJUSTE'!BO254</f>
        <v>0</v>
      </c>
      <c r="BP254" s="12">
        <f>'[1]JAN-REAJUSTE'!BP254</f>
        <v>0</v>
      </c>
      <c r="BQ254" s="12">
        <v>0</v>
      </c>
      <c r="BR254" s="12">
        <f t="shared" si="96"/>
        <v>9940.2208081607423</v>
      </c>
      <c r="BS254" s="12">
        <f t="shared" si="99"/>
        <v>7923.1308081607422</v>
      </c>
      <c r="BT254" s="12">
        <f t="shared" si="103"/>
        <v>7923.1308081607422</v>
      </c>
      <c r="BU254" s="12">
        <f t="shared" si="104"/>
        <v>7130.8208081607418</v>
      </c>
      <c r="BV254" s="13">
        <f t="shared" si="105"/>
        <v>998.314913142504</v>
      </c>
      <c r="BW254" s="13">
        <f t="shared" si="106"/>
        <v>1996.629826285008</v>
      </c>
      <c r="BX254" s="13">
        <f t="shared" si="97"/>
        <v>8941.9058950182389</v>
      </c>
      <c r="BY254" s="14">
        <f t="shared" si="98"/>
        <v>1589.6641211300157</v>
      </c>
    </row>
    <row r="255" spans="1:77" x14ac:dyDescent="0.25">
      <c r="A255" s="9" t="s">
        <v>79</v>
      </c>
      <c r="B255" s="10">
        <v>5402501</v>
      </c>
      <c r="C255" s="10" t="s">
        <v>381</v>
      </c>
      <c r="D255" s="10" t="s">
        <v>81</v>
      </c>
      <c r="E255" s="10" t="s">
        <v>116</v>
      </c>
      <c r="F255" s="10" t="s">
        <v>83</v>
      </c>
      <c r="G255" s="10" t="s">
        <v>117</v>
      </c>
      <c r="H255" s="10" t="s">
        <v>85</v>
      </c>
      <c r="I255" s="10" t="s">
        <v>79</v>
      </c>
      <c r="J255" s="10" t="s">
        <v>87</v>
      </c>
      <c r="K255" s="10" t="s">
        <v>121</v>
      </c>
      <c r="L255" s="10">
        <v>12</v>
      </c>
      <c r="M255" s="10">
        <v>240</v>
      </c>
      <c r="N255" s="10">
        <v>136416</v>
      </c>
      <c r="O255" s="11">
        <v>37438</v>
      </c>
      <c r="P255" s="11">
        <v>28204</v>
      </c>
      <c r="Q255" s="10">
        <v>78365880334</v>
      </c>
      <c r="R255" s="10" t="s">
        <v>89</v>
      </c>
      <c r="S255" s="10">
        <v>22</v>
      </c>
      <c r="T255" s="10" t="s">
        <v>90</v>
      </c>
      <c r="U255" s="10" t="s">
        <v>91</v>
      </c>
      <c r="V255" s="10" t="s">
        <v>92</v>
      </c>
      <c r="W255" s="12">
        <f t="shared" si="100"/>
        <v>1980.780808160742</v>
      </c>
      <c r="X255" s="12">
        <v>240</v>
      </c>
      <c r="Y255" s="12">
        <f>[1]REGRAS!$C$29</f>
        <v>1980.780808160742</v>
      </c>
      <c r="Z255" s="12">
        <v>15</v>
      </c>
      <c r="AA255" s="12">
        <f t="shared" si="87"/>
        <v>297.12</v>
      </c>
      <c r="AB255" s="12">
        <v>20</v>
      </c>
      <c r="AC255" s="12">
        <f t="shared" si="101"/>
        <v>396.16</v>
      </c>
      <c r="AD255" s="12"/>
      <c r="AE255" s="12">
        <f t="shared" si="88"/>
        <v>0</v>
      </c>
      <c r="AF255" s="12"/>
      <c r="AG255" s="12">
        <f t="shared" si="89"/>
        <v>0</v>
      </c>
      <c r="AH255" s="12">
        <f>[1]REGRAS!$F$2*100</f>
        <v>100</v>
      </c>
      <c r="AI255" s="12">
        <f t="shared" si="90"/>
        <v>1980.78</v>
      </c>
      <c r="AJ255" s="12">
        <v>70</v>
      </c>
      <c r="AK255" s="12">
        <f t="shared" si="91"/>
        <v>1386.55</v>
      </c>
      <c r="AL255" s="12">
        <f>[1]REGRAS!$F$1*100</f>
        <v>40</v>
      </c>
      <c r="AM255" s="12">
        <f t="shared" si="92"/>
        <v>792.31</v>
      </c>
      <c r="AN255" s="12">
        <f>[1]REGRAS!$F$4*100</f>
        <v>100</v>
      </c>
      <c r="AO255" s="12">
        <f t="shared" si="93"/>
        <v>1980.78</v>
      </c>
      <c r="AP255" s="12">
        <v>25</v>
      </c>
      <c r="AQ255" s="12">
        <f t="shared" si="94"/>
        <v>183.64</v>
      </c>
      <c r="AR255" s="12">
        <v>15</v>
      </c>
      <c r="AS255" s="12">
        <f t="shared" si="95"/>
        <v>826.36</v>
      </c>
      <c r="AT255" s="12">
        <v>0</v>
      </c>
      <c r="AU255" s="12">
        <f t="shared" si="102"/>
        <v>0</v>
      </c>
      <c r="AV255" s="12">
        <v>0</v>
      </c>
      <c r="AW255" s="12">
        <f>IF([1]REGRAS!$P$2="SIM",ROUND(BS255/M255*1.25*AV255,2),0)</f>
        <v>0</v>
      </c>
      <c r="AX255" s="12">
        <f>IF([1]REGRAS!$P$1="SIM",'[1]JAN-REAJUSTE'!AX255,0)</f>
        <v>0</v>
      </c>
      <c r="AY255" s="12">
        <f>IF([1]REGRAS!$R$2="SIM",'[1]JAN-REAJUSTE'!AY255,0)</f>
        <v>0</v>
      </c>
      <c r="AZ255" s="12">
        <f>'[1]JAN-REAJUSTE'!AZ255</f>
        <v>0</v>
      </c>
      <c r="BA255" s="12">
        <f>'[1]JAN-REAJUSTE'!BA255</f>
        <v>0</v>
      </c>
      <c r="BB255" s="12">
        <f>'[1]JAN-REAJUSTE'!BB255</f>
        <v>0</v>
      </c>
      <c r="BC255" s="12">
        <f>'[1]JAN-REAJUSTE'!BC255</f>
        <v>0</v>
      </c>
      <c r="BD255" s="12">
        <f>'[1]JAN-REAJUSTE'!BD255</f>
        <v>0</v>
      </c>
      <c r="BE255" s="12">
        <f>'[1]JAN-REAJUSTE'!BE255</f>
        <v>0</v>
      </c>
      <c r="BF255" s="12">
        <f>'[1]JAN-REAJUSTE'!BF255</f>
        <v>0</v>
      </c>
      <c r="BG255" s="12">
        <f>'[1]JAN-REAJUSTE'!BG255</f>
        <v>0</v>
      </c>
      <c r="BH255" s="12">
        <f>'[1]JAN-REAJUSTE'!BH255</f>
        <v>0</v>
      </c>
      <c r="BI255" s="12">
        <f>IF([1]REGRAS!$R$1="SIM",'[1]JAN-REAJUSTE'!BI255,0)</f>
        <v>0</v>
      </c>
      <c r="BJ255" s="12">
        <f>'[1]JAN-REAJUSTE'!BJ255</f>
        <v>0</v>
      </c>
      <c r="BK255" s="12">
        <f>'[1]JAN-REAJUSTE'!BK255</f>
        <v>0</v>
      </c>
      <c r="BL255" s="12">
        <f>'[1]JAN-REAJUSTE'!BL255</f>
        <v>0</v>
      </c>
      <c r="BM255" s="12">
        <f>'[1]JAN-REAJUSTE'!BM255</f>
        <v>0</v>
      </c>
      <c r="BN255" s="12">
        <f>'[1]JAN-REAJUSTE'!BN255</f>
        <v>0</v>
      </c>
      <c r="BO255" s="12">
        <f>'[1]JAN-REAJUSTE'!BO255</f>
        <v>0</v>
      </c>
      <c r="BP255" s="12">
        <f>'[1]JAN-REAJUSTE'!BP255</f>
        <v>0</v>
      </c>
      <c r="BQ255" s="12">
        <v>0</v>
      </c>
      <c r="BR255" s="12">
        <f t="shared" si="96"/>
        <v>9824.4808081607407</v>
      </c>
      <c r="BS255" s="12">
        <f t="shared" si="99"/>
        <v>8814.4808081607425</v>
      </c>
      <c r="BT255" s="12">
        <f t="shared" si="103"/>
        <v>8814.4808081607425</v>
      </c>
      <c r="BU255" s="12">
        <f t="shared" si="104"/>
        <v>8022.1708081607421</v>
      </c>
      <c r="BV255" s="13">
        <f t="shared" si="105"/>
        <v>1123.1039131425041</v>
      </c>
      <c r="BW255" s="13">
        <f t="shared" si="106"/>
        <v>2246.2078262850082</v>
      </c>
      <c r="BX255" s="13">
        <f t="shared" si="97"/>
        <v>8701.3768950182366</v>
      </c>
      <c r="BY255" s="14">
        <f t="shared" si="98"/>
        <v>1523.518646130015</v>
      </c>
    </row>
    <row r="256" spans="1:77" x14ac:dyDescent="0.25">
      <c r="A256" s="9" t="s">
        <v>79</v>
      </c>
      <c r="B256" s="10">
        <v>5402701</v>
      </c>
      <c r="C256" s="10" t="s">
        <v>382</v>
      </c>
      <c r="D256" s="10" t="s">
        <v>81</v>
      </c>
      <c r="E256" s="10" t="s">
        <v>116</v>
      </c>
      <c r="F256" s="10" t="s">
        <v>83</v>
      </c>
      <c r="G256" s="10" t="s">
        <v>117</v>
      </c>
      <c r="H256" s="10" t="s">
        <v>85</v>
      </c>
      <c r="I256" s="10" t="s">
        <v>79</v>
      </c>
      <c r="J256" s="10" t="s">
        <v>87</v>
      </c>
      <c r="K256" s="10" t="s">
        <v>121</v>
      </c>
      <c r="L256" s="10">
        <v>12</v>
      </c>
      <c r="M256" s="10">
        <v>240</v>
      </c>
      <c r="N256" s="10">
        <v>136416</v>
      </c>
      <c r="O256" s="11">
        <v>37438</v>
      </c>
      <c r="P256" s="11">
        <v>28030</v>
      </c>
      <c r="Q256" s="10">
        <v>76124339315</v>
      </c>
      <c r="R256" s="10" t="s">
        <v>89</v>
      </c>
      <c r="S256" s="10">
        <v>22</v>
      </c>
      <c r="T256" s="10" t="s">
        <v>90</v>
      </c>
      <c r="U256" s="10" t="s">
        <v>91</v>
      </c>
      <c r="V256" s="10" t="s">
        <v>92</v>
      </c>
      <c r="W256" s="12">
        <f t="shared" si="100"/>
        <v>1980.780808160742</v>
      </c>
      <c r="X256" s="12">
        <v>240</v>
      </c>
      <c r="Y256" s="12">
        <f>[1]REGRAS!$C$29</f>
        <v>1980.780808160742</v>
      </c>
      <c r="Z256" s="12">
        <v>0</v>
      </c>
      <c r="AA256" s="12">
        <f t="shared" si="87"/>
        <v>0</v>
      </c>
      <c r="AB256" s="12">
        <v>20</v>
      </c>
      <c r="AC256" s="12">
        <f t="shared" si="101"/>
        <v>396.16</v>
      </c>
      <c r="AD256" s="12"/>
      <c r="AE256" s="12">
        <f t="shared" si="88"/>
        <v>0</v>
      </c>
      <c r="AF256" s="12"/>
      <c r="AG256" s="12">
        <f t="shared" si="89"/>
        <v>0</v>
      </c>
      <c r="AH256" s="12">
        <f>[1]REGRAS!$F$2*100</f>
        <v>100</v>
      </c>
      <c r="AI256" s="12">
        <f t="shared" si="90"/>
        <v>1980.78</v>
      </c>
      <c r="AJ256" s="12">
        <v>60</v>
      </c>
      <c r="AK256" s="12">
        <f t="shared" si="91"/>
        <v>1188.47</v>
      </c>
      <c r="AL256" s="12">
        <f>[1]REGRAS!$F$1*100</f>
        <v>40</v>
      </c>
      <c r="AM256" s="12">
        <f t="shared" si="92"/>
        <v>792.31</v>
      </c>
      <c r="AN256" s="12">
        <f>[1]REGRAS!$F$4*100</f>
        <v>100</v>
      </c>
      <c r="AO256" s="12">
        <f t="shared" si="93"/>
        <v>1980.78</v>
      </c>
      <c r="AP256" s="12">
        <v>7</v>
      </c>
      <c r="AQ256" s="12">
        <f t="shared" si="94"/>
        <v>48.53</v>
      </c>
      <c r="AR256" s="12">
        <v>0</v>
      </c>
      <c r="AS256" s="12">
        <f t="shared" si="95"/>
        <v>0</v>
      </c>
      <c r="AT256" s="12">
        <v>20</v>
      </c>
      <c r="AU256" s="12">
        <f t="shared" si="102"/>
        <v>1247.8900000000001</v>
      </c>
      <c r="AV256" s="12">
        <v>0</v>
      </c>
      <c r="AW256" s="12">
        <f>IF([1]REGRAS!$P$2="SIM",ROUND(BS256/M256*1.25*AV256,2),0)</f>
        <v>0</v>
      </c>
      <c r="AX256" s="12">
        <f>IF([1]REGRAS!$P$1="SIM",'[1]JAN-REAJUSTE'!AX256,0)</f>
        <v>0</v>
      </c>
      <c r="AY256" s="12">
        <f>IF([1]REGRAS!$R$2="SIM",'[1]JAN-REAJUSTE'!AY256,0)</f>
        <v>0</v>
      </c>
      <c r="AZ256" s="12">
        <f>'[1]JAN-REAJUSTE'!AZ256</f>
        <v>0</v>
      </c>
      <c r="BA256" s="12">
        <f>'[1]JAN-REAJUSTE'!BA256</f>
        <v>0</v>
      </c>
      <c r="BB256" s="12">
        <f>'[1]JAN-REAJUSTE'!BB256</f>
        <v>0</v>
      </c>
      <c r="BC256" s="12">
        <f>'[1]JAN-REAJUSTE'!BC256</f>
        <v>0</v>
      </c>
      <c r="BD256" s="12">
        <f>'[1]JAN-REAJUSTE'!BD256</f>
        <v>0</v>
      </c>
      <c r="BE256" s="12">
        <f>'[1]JAN-REAJUSTE'!BE256</f>
        <v>0</v>
      </c>
      <c r="BF256" s="12">
        <f>'[1]JAN-REAJUSTE'!BF256</f>
        <v>0</v>
      </c>
      <c r="BG256" s="12">
        <f>'[1]JAN-REAJUSTE'!BG256</f>
        <v>0</v>
      </c>
      <c r="BH256" s="12">
        <f>'[1]JAN-REAJUSTE'!BH256</f>
        <v>0</v>
      </c>
      <c r="BI256" s="12">
        <f>IF([1]REGRAS!$R$1="SIM",'[1]JAN-REAJUSTE'!BI256,0)</f>
        <v>0</v>
      </c>
      <c r="BJ256" s="12">
        <f>'[1]JAN-REAJUSTE'!BJ256</f>
        <v>0</v>
      </c>
      <c r="BK256" s="12">
        <f>'[1]JAN-REAJUSTE'!BK256</f>
        <v>0</v>
      </c>
      <c r="BL256" s="12">
        <f>'[1]JAN-REAJUSTE'!BL256</f>
        <v>0</v>
      </c>
      <c r="BM256" s="12">
        <f>'[1]JAN-REAJUSTE'!BM256</f>
        <v>0</v>
      </c>
      <c r="BN256" s="12">
        <f>'[1]JAN-REAJUSTE'!BN256</f>
        <v>0</v>
      </c>
      <c r="BO256" s="12">
        <f>'[1]JAN-REAJUSTE'!BO256</f>
        <v>0</v>
      </c>
      <c r="BP256" s="12">
        <f>'[1]JAN-REAJUSTE'!BP256</f>
        <v>0</v>
      </c>
      <c r="BQ256" s="12">
        <v>0</v>
      </c>
      <c r="BR256" s="12">
        <f t="shared" si="96"/>
        <v>9615.7008081607419</v>
      </c>
      <c r="BS256" s="12">
        <f t="shared" si="99"/>
        <v>8319.2808081607418</v>
      </c>
      <c r="BT256" s="12">
        <f t="shared" si="103"/>
        <v>8319.2808081607418</v>
      </c>
      <c r="BU256" s="12">
        <f t="shared" si="104"/>
        <v>7526.9708081607423</v>
      </c>
      <c r="BV256" s="13">
        <f t="shared" si="105"/>
        <v>1053.7759131425041</v>
      </c>
      <c r="BW256" s="13">
        <f t="shared" si="106"/>
        <v>2107.5518262850082</v>
      </c>
      <c r="BX256" s="13">
        <f t="shared" si="97"/>
        <v>8561.9248950182373</v>
      </c>
      <c r="BY256" s="14">
        <f t="shared" si="98"/>
        <v>1485.1693461300151</v>
      </c>
    </row>
    <row r="257" spans="1:77" x14ac:dyDescent="0.25">
      <c r="A257" s="9" t="s">
        <v>79</v>
      </c>
      <c r="B257" s="10">
        <v>5658302</v>
      </c>
      <c r="C257" s="10" t="s">
        <v>383</v>
      </c>
      <c r="D257" s="10" t="s">
        <v>81</v>
      </c>
      <c r="E257" s="10" t="s">
        <v>116</v>
      </c>
      <c r="F257" s="10" t="s">
        <v>83</v>
      </c>
      <c r="G257" s="10" t="s">
        <v>117</v>
      </c>
      <c r="H257" s="10" t="s">
        <v>85</v>
      </c>
      <c r="I257" s="10" t="s">
        <v>79</v>
      </c>
      <c r="J257" s="10" t="s">
        <v>87</v>
      </c>
      <c r="K257" s="10" t="s">
        <v>121</v>
      </c>
      <c r="L257" s="10">
        <v>8</v>
      </c>
      <c r="M257" s="10">
        <v>240</v>
      </c>
      <c r="N257" s="10">
        <v>126022</v>
      </c>
      <c r="O257" s="11">
        <v>40882</v>
      </c>
      <c r="P257" s="11">
        <v>30088</v>
      </c>
      <c r="Q257" s="10">
        <v>1048947335</v>
      </c>
      <c r="R257" s="10" t="s">
        <v>89</v>
      </c>
      <c r="S257" s="10">
        <v>22</v>
      </c>
      <c r="T257" s="10" t="s">
        <v>97</v>
      </c>
      <c r="U257" s="10" t="s">
        <v>91</v>
      </c>
      <c r="V257" s="10" t="s">
        <v>92</v>
      </c>
      <c r="W257" s="12">
        <f t="shared" si="100"/>
        <v>1829.9352895804036</v>
      </c>
      <c r="X257" s="12">
        <v>240</v>
      </c>
      <c r="Y257" s="12">
        <f>[1]REGRAS!$C$25</f>
        <v>1829.9352895804036</v>
      </c>
      <c r="Z257" s="12">
        <v>0</v>
      </c>
      <c r="AA257" s="12">
        <f t="shared" si="87"/>
        <v>0</v>
      </c>
      <c r="AB257" s="12">
        <v>11</v>
      </c>
      <c r="AC257" s="12">
        <f t="shared" si="101"/>
        <v>201.29</v>
      </c>
      <c r="AD257" s="12"/>
      <c r="AE257" s="12">
        <f t="shared" si="88"/>
        <v>0</v>
      </c>
      <c r="AF257" s="12"/>
      <c r="AG257" s="12">
        <f t="shared" si="89"/>
        <v>0</v>
      </c>
      <c r="AH257" s="12">
        <f>[1]REGRAS!$F$2*100</f>
        <v>100</v>
      </c>
      <c r="AI257" s="12">
        <f t="shared" si="90"/>
        <v>1829.94</v>
      </c>
      <c r="AJ257" s="12">
        <v>30</v>
      </c>
      <c r="AK257" s="12">
        <f t="shared" si="91"/>
        <v>548.98</v>
      </c>
      <c r="AL257" s="12">
        <f>[1]REGRAS!$F$1*100</f>
        <v>40</v>
      </c>
      <c r="AM257" s="12">
        <f t="shared" si="92"/>
        <v>731.97</v>
      </c>
      <c r="AN257" s="12">
        <f>[1]REGRAS!$F$4*100</f>
        <v>100</v>
      </c>
      <c r="AO257" s="12">
        <f t="shared" si="93"/>
        <v>1829.94</v>
      </c>
      <c r="AP257" s="12">
        <v>118</v>
      </c>
      <c r="AQ257" s="12">
        <f t="shared" si="94"/>
        <v>685.59</v>
      </c>
      <c r="AR257" s="12">
        <v>0</v>
      </c>
      <c r="AS257" s="12">
        <f t="shared" si="95"/>
        <v>0</v>
      </c>
      <c r="AT257" s="12">
        <v>0</v>
      </c>
      <c r="AU257" s="12">
        <f t="shared" si="102"/>
        <v>0</v>
      </c>
      <c r="AV257" s="12">
        <v>0</v>
      </c>
      <c r="AW257" s="12">
        <f>IF([1]REGRAS!$P$2="SIM",ROUND(BS257/M257*1.25*AV257,2),0)</f>
        <v>0</v>
      </c>
      <c r="AX257" s="12">
        <f>IF([1]REGRAS!$P$1="SIM",'[1]JAN-REAJUSTE'!AX257,0)</f>
        <v>0</v>
      </c>
      <c r="AY257" s="12">
        <f>IF([1]REGRAS!$R$2="SIM",'[1]JAN-REAJUSTE'!AY257,0)</f>
        <v>0</v>
      </c>
      <c r="AZ257" s="12">
        <f>'[1]JAN-REAJUSTE'!AZ257</f>
        <v>0</v>
      </c>
      <c r="BA257" s="12">
        <f>'[1]JAN-REAJUSTE'!BA257</f>
        <v>0</v>
      </c>
      <c r="BB257" s="12">
        <f>'[1]JAN-REAJUSTE'!BB257</f>
        <v>0</v>
      </c>
      <c r="BC257" s="12">
        <f>'[1]JAN-REAJUSTE'!BC257</f>
        <v>0</v>
      </c>
      <c r="BD257" s="12">
        <f>'[1]JAN-REAJUSTE'!BD257</f>
        <v>0</v>
      </c>
      <c r="BE257" s="12">
        <f>'[1]JAN-REAJUSTE'!BE257</f>
        <v>0</v>
      </c>
      <c r="BF257" s="12">
        <f>'[1]JAN-REAJUSTE'!BF257</f>
        <v>0</v>
      </c>
      <c r="BG257" s="12">
        <f>'[1]JAN-REAJUSTE'!BG257</f>
        <v>0</v>
      </c>
      <c r="BH257" s="12">
        <f>'[1]JAN-REAJUSTE'!BH257</f>
        <v>0</v>
      </c>
      <c r="BI257" s="12">
        <f>IF([1]REGRAS!$R$1="SIM",'[1]JAN-REAJUSTE'!BI257,0)</f>
        <v>0</v>
      </c>
      <c r="BJ257" s="12">
        <f>'[1]JAN-REAJUSTE'!BJ257</f>
        <v>0</v>
      </c>
      <c r="BK257" s="12">
        <f>'[1]JAN-REAJUSTE'!BK257</f>
        <v>0</v>
      </c>
      <c r="BL257" s="12">
        <f>'[1]JAN-REAJUSTE'!BL257</f>
        <v>0</v>
      </c>
      <c r="BM257" s="12">
        <f>'[1]JAN-REAJUSTE'!BM257</f>
        <v>0</v>
      </c>
      <c r="BN257" s="12">
        <f>'[1]JAN-REAJUSTE'!BN257</f>
        <v>0</v>
      </c>
      <c r="BO257" s="12">
        <f>'[1]JAN-REAJUSTE'!BO257</f>
        <v>0</v>
      </c>
      <c r="BP257" s="12">
        <f>'[1]JAN-REAJUSTE'!BP257</f>
        <v>0</v>
      </c>
      <c r="BQ257" s="12">
        <v>0</v>
      </c>
      <c r="BR257" s="12">
        <f t="shared" si="96"/>
        <v>7657.6452895804032</v>
      </c>
      <c r="BS257" s="12">
        <f t="shared" si="99"/>
        <v>6972.055289580403</v>
      </c>
      <c r="BT257" s="12">
        <f t="shared" si="103"/>
        <v>6972.055289580403</v>
      </c>
      <c r="BU257" s="12">
        <f t="shared" si="104"/>
        <v>6240.0852895804028</v>
      </c>
      <c r="BV257" s="13">
        <f t="shared" si="105"/>
        <v>873.61194054125644</v>
      </c>
      <c r="BW257" s="13">
        <f t="shared" si="106"/>
        <v>1747.2238810825129</v>
      </c>
      <c r="BX257" s="13">
        <f t="shared" si="97"/>
        <v>6784.0333490391467</v>
      </c>
      <c r="BY257" s="14">
        <f t="shared" si="98"/>
        <v>996.24917098576555</v>
      </c>
    </row>
    <row r="258" spans="1:77" x14ac:dyDescent="0.25">
      <c r="A258" s="9" t="s">
        <v>79</v>
      </c>
      <c r="B258" s="10">
        <v>5671502</v>
      </c>
      <c r="C258" s="10" t="s">
        <v>384</v>
      </c>
      <c r="D258" s="10" t="s">
        <v>81</v>
      </c>
      <c r="E258" s="10" t="s">
        <v>120</v>
      </c>
      <c r="F258" s="10" t="s">
        <v>83</v>
      </c>
      <c r="G258" s="10" t="s">
        <v>117</v>
      </c>
      <c r="H258" s="10" t="s">
        <v>85</v>
      </c>
      <c r="I258" s="10" t="s">
        <v>79</v>
      </c>
      <c r="J258" s="10" t="s">
        <v>87</v>
      </c>
      <c r="K258" s="10" t="s">
        <v>118</v>
      </c>
      <c r="L258" s="10">
        <v>8</v>
      </c>
      <c r="M258" s="10">
        <v>240</v>
      </c>
      <c r="N258" s="10">
        <v>126022</v>
      </c>
      <c r="O258" s="11">
        <v>40315</v>
      </c>
      <c r="P258" s="11">
        <v>30326</v>
      </c>
      <c r="Q258" s="10">
        <v>424777355</v>
      </c>
      <c r="R258" s="10" t="s">
        <v>89</v>
      </c>
      <c r="S258" s="10">
        <v>22</v>
      </c>
      <c r="T258" s="10" t="s">
        <v>97</v>
      </c>
      <c r="U258" s="10" t="s">
        <v>91</v>
      </c>
      <c r="V258" s="10" t="s">
        <v>92</v>
      </c>
      <c r="W258" s="12">
        <f t="shared" si="100"/>
        <v>1829.9352895804036</v>
      </c>
      <c r="X258" s="12">
        <v>240</v>
      </c>
      <c r="Y258" s="12">
        <f>[1]REGRAS!$C$25</f>
        <v>1829.9352895804036</v>
      </c>
      <c r="Z258" s="12">
        <v>15</v>
      </c>
      <c r="AA258" s="12">
        <f t="shared" ref="AA258:AA321" si="107">ROUND(Y258*Z258/100,2)</f>
        <v>274.49</v>
      </c>
      <c r="AB258" s="12">
        <v>12</v>
      </c>
      <c r="AC258" s="12">
        <f t="shared" si="101"/>
        <v>219.59</v>
      </c>
      <c r="AD258" s="12"/>
      <c r="AE258" s="12">
        <f t="shared" ref="AE258:AE321" si="108">ROUND(Y258*AD258/100,2)</f>
        <v>0</v>
      </c>
      <c r="AF258" s="12"/>
      <c r="AG258" s="12">
        <f t="shared" ref="AG258:AG321" si="109">ROUND(Y258*AF258/100,2)</f>
        <v>0</v>
      </c>
      <c r="AH258" s="12">
        <f>[1]REGRAS!$F$2*100</f>
        <v>100</v>
      </c>
      <c r="AI258" s="12">
        <f t="shared" ref="AI258:AI321" si="110">ROUND(Y258*AH258/100,2)</f>
        <v>1829.94</v>
      </c>
      <c r="AJ258" s="12">
        <v>25</v>
      </c>
      <c r="AK258" s="12">
        <f t="shared" ref="AK258:AK321" si="111">ROUND(Y258*AJ258/100,2)</f>
        <v>457.48</v>
      </c>
      <c r="AL258" s="12">
        <f>[1]REGRAS!$F$1*100</f>
        <v>40</v>
      </c>
      <c r="AM258" s="12">
        <f t="shared" ref="AM258:AM321" si="112">ROUND(Y258*AL258/100,2)</f>
        <v>731.97</v>
      </c>
      <c r="AN258" s="12">
        <f>[1]REGRAS!$F$4*100</f>
        <v>100</v>
      </c>
      <c r="AO258" s="12">
        <f t="shared" ref="AO258:AO321" si="113">ROUND(Y258*AN258/100,2)</f>
        <v>1829.94</v>
      </c>
      <c r="AP258" s="12">
        <v>46</v>
      </c>
      <c r="AQ258" s="12">
        <f t="shared" ref="AQ258:AQ321" si="114">ROUND(BT258/M258*0.2*AP258,2)</f>
        <v>274.98</v>
      </c>
      <c r="AR258" s="12">
        <v>0</v>
      </c>
      <c r="AS258" s="12">
        <f t="shared" ref="AS258:AS321" si="115">ROUND(BT258/M258*1.5*AR258,2)</f>
        <v>0</v>
      </c>
      <c r="AT258" s="12">
        <v>0</v>
      </c>
      <c r="AU258" s="12">
        <f t="shared" si="102"/>
        <v>0</v>
      </c>
      <c r="AV258" s="12">
        <v>0</v>
      </c>
      <c r="AW258" s="12">
        <f>IF([1]REGRAS!$P$2="SIM",ROUND(BS258/M258*1.25*AV258,2),0)</f>
        <v>0</v>
      </c>
      <c r="AX258" s="12">
        <f>IF([1]REGRAS!$P$1="SIM",'[1]JAN-REAJUSTE'!AX258,0)</f>
        <v>0</v>
      </c>
      <c r="AY258" s="12">
        <f>IF([1]REGRAS!$R$2="SIM",'[1]JAN-REAJUSTE'!AY258,0)</f>
        <v>0</v>
      </c>
      <c r="AZ258" s="12">
        <f>'[1]JAN-REAJUSTE'!AZ258</f>
        <v>0</v>
      </c>
      <c r="BA258" s="12">
        <f>'[1]JAN-REAJUSTE'!BA258</f>
        <v>0</v>
      </c>
      <c r="BB258" s="12">
        <f>'[1]JAN-REAJUSTE'!BB258</f>
        <v>0</v>
      </c>
      <c r="BC258" s="12">
        <f>'[1]JAN-REAJUSTE'!BC258</f>
        <v>0</v>
      </c>
      <c r="BD258" s="12">
        <f>'[1]JAN-REAJUSTE'!BD258</f>
        <v>0</v>
      </c>
      <c r="BE258" s="12">
        <f>'[1]JAN-REAJUSTE'!BE258</f>
        <v>0</v>
      </c>
      <c r="BF258" s="12">
        <f>'[1]JAN-REAJUSTE'!BF258</f>
        <v>0</v>
      </c>
      <c r="BG258" s="12">
        <f>'[1]JAN-REAJUSTE'!BG258</f>
        <v>0</v>
      </c>
      <c r="BH258" s="12">
        <f>'[1]JAN-REAJUSTE'!BH258</f>
        <v>0</v>
      </c>
      <c r="BI258" s="12">
        <f>IF([1]REGRAS!$R$1="SIM",'[1]JAN-REAJUSTE'!BI258,0)</f>
        <v>0</v>
      </c>
      <c r="BJ258" s="12">
        <f>'[1]JAN-REAJUSTE'!BJ258</f>
        <v>0</v>
      </c>
      <c r="BK258" s="12">
        <f>'[1]JAN-REAJUSTE'!BK258</f>
        <v>0</v>
      </c>
      <c r="BL258" s="12">
        <f>'[1]JAN-REAJUSTE'!BL258</f>
        <v>0</v>
      </c>
      <c r="BM258" s="12">
        <f>'[1]JAN-REAJUSTE'!BM258</f>
        <v>0</v>
      </c>
      <c r="BN258" s="12">
        <f>'[1]JAN-REAJUSTE'!BN258</f>
        <v>0</v>
      </c>
      <c r="BO258" s="12">
        <f>'[1]JAN-REAJUSTE'!BO258</f>
        <v>0</v>
      </c>
      <c r="BP258" s="12">
        <f>'[1]JAN-REAJUSTE'!BP258</f>
        <v>0</v>
      </c>
      <c r="BQ258" s="12">
        <v>0</v>
      </c>
      <c r="BR258" s="12">
        <f t="shared" ref="BR258:BR321" si="116">SUM(AW258:BQ258)+AI258+AG258+AE258+Y258+AO258+AK258+AC258+AA258+AU258+AS258+AQ258+AM258</f>
        <v>7448.3252895804026</v>
      </c>
      <c r="BS258" s="12">
        <f t="shared" si="99"/>
        <v>7173.345289580403</v>
      </c>
      <c r="BT258" s="12">
        <f t="shared" si="103"/>
        <v>7173.345289580403</v>
      </c>
      <c r="BU258" s="12">
        <f t="shared" si="104"/>
        <v>6441.3752895804028</v>
      </c>
      <c r="BV258" s="13">
        <f t="shared" si="105"/>
        <v>901.79254054125647</v>
      </c>
      <c r="BW258" s="13">
        <f t="shared" si="106"/>
        <v>1803.5850810825129</v>
      </c>
      <c r="BX258" s="13">
        <f t="shared" ref="BX258:BX321" si="117">BR258-BV258</f>
        <v>6546.5327490391464</v>
      </c>
      <c r="BY258" s="14">
        <f t="shared" ref="BY258:BY321" si="118">IF(BX258&gt;4664.68,BX258*0.275-869.36,IF(BX258&gt;3751.05,BX258*0.225-636.13,IF(BX258&gt;2826.65,BX258*0.15-354.8,IF(BX258&gt;1903.98,BX258*0.075-142.8,0))))</f>
        <v>930.93650598576539</v>
      </c>
    </row>
    <row r="259" spans="1:77" x14ac:dyDescent="0.25">
      <c r="A259" s="9" t="s">
        <v>79</v>
      </c>
      <c r="B259" s="10">
        <v>6019602</v>
      </c>
      <c r="C259" s="10" t="s">
        <v>385</v>
      </c>
      <c r="D259" s="10" t="s">
        <v>81</v>
      </c>
      <c r="E259" s="10" t="s">
        <v>116</v>
      </c>
      <c r="F259" s="10" t="s">
        <v>83</v>
      </c>
      <c r="G259" s="10" t="s">
        <v>117</v>
      </c>
      <c r="H259" s="10" t="s">
        <v>85</v>
      </c>
      <c r="I259" s="10" t="s">
        <v>79</v>
      </c>
      <c r="J259" s="10" t="s">
        <v>87</v>
      </c>
      <c r="K259" s="10" t="s">
        <v>121</v>
      </c>
      <c r="L259" s="10">
        <v>8</v>
      </c>
      <c r="M259" s="10">
        <v>240</v>
      </c>
      <c r="N259" s="10">
        <v>126022</v>
      </c>
      <c r="O259" s="11">
        <v>40826</v>
      </c>
      <c r="P259" s="11">
        <v>24955</v>
      </c>
      <c r="Q259" s="10">
        <v>71478612487</v>
      </c>
      <c r="R259" s="10" t="s">
        <v>89</v>
      </c>
      <c r="S259" s="10">
        <v>22</v>
      </c>
      <c r="T259" s="10" t="s">
        <v>90</v>
      </c>
      <c r="U259" s="10" t="s">
        <v>91</v>
      </c>
      <c r="V259" s="10" t="s">
        <v>92</v>
      </c>
      <c r="W259" s="12">
        <f t="shared" si="100"/>
        <v>1829.9352895804036</v>
      </c>
      <c r="X259" s="12">
        <v>240</v>
      </c>
      <c r="Y259" s="12">
        <f>[1]REGRAS!$C$25</f>
        <v>1829.9352895804036</v>
      </c>
      <c r="Z259" s="12">
        <v>15</v>
      </c>
      <c r="AA259" s="12">
        <f t="shared" si="107"/>
        <v>274.49</v>
      </c>
      <c r="AB259" s="12">
        <v>11</v>
      </c>
      <c r="AC259" s="12">
        <f t="shared" si="101"/>
        <v>201.29</v>
      </c>
      <c r="AD259" s="12"/>
      <c r="AE259" s="12">
        <f t="shared" si="108"/>
        <v>0</v>
      </c>
      <c r="AF259" s="12"/>
      <c r="AG259" s="12">
        <f t="shared" si="109"/>
        <v>0</v>
      </c>
      <c r="AH259" s="12">
        <f>[1]REGRAS!$F$2*100</f>
        <v>100</v>
      </c>
      <c r="AI259" s="12">
        <f t="shared" si="110"/>
        <v>1829.94</v>
      </c>
      <c r="AJ259" s="12">
        <v>60</v>
      </c>
      <c r="AK259" s="12">
        <f t="shared" si="111"/>
        <v>1097.96</v>
      </c>
      <c r="AL259" s="12">
        <f>[1]REGRAS!$F$1*100</f>
        <v>40</v>
      </c>
      <c r="AM259" s="12">
        <f t="shared" si="112"/>
        <v>731.97</v>
      </c>
      <c r="AN259" s="12">
        <f>[1]REGRAS!$F$4*100</f>
        <v>100</v>
      </c>
      <c r="AO259" s="12">
        <f t="shared" si="113"/>
        <v>1829.94</v>
      </c>
      <c r="AP259" s="12">
        <v>0</v>
      </c>
      <c r="AQ259" s="12">
        <f t="shared" si="114"/>
        <v>0</v>
      </c>
      <c r="AR259" s="12">
        <v>0</v>
      </c>
      <c r="AS259" s="12">
        <f t="shared" si="115"/>
        <v>0</v>
      </c>
      <c r="AT259" s="12">
        <v>0</v>
      </c>
      <c r="AU259" s="12">
        <f t="shared" si="102"/>
        <v>0</v>
      </c>
      <c r="AV259" s="12">
        <v>0</v>
      </c>
      <c r="AW259" s="12">
        <f>IF([1]REGRAS!$P$2="SIM",ROUND(BS259/M259*1.25*AV259,2),0)</f>
        <v>0</v>
      </c>
      <c r="AX259" s="12">
        <f>IF([1]REGRAS!$P$1="SIM",'[1]JAN-REAJUSTE'!AX259,0)</f>
        <v>0</v>
      </c>
      <c r="AY259" s="12">
        <f>IF([1]REGRAS!$R$2="SIM",'[1]JAN-REAJUSTE'!AY259,0)</f>
        <v>0</v>
      </c>
      <c r="AZ259" s="12">
        <f>'[1]JAN-REAJUSTE'!AZ259</f>
        <v>0</v>
      </c>
      <c r="BA259" s="12">
        <f>'[1]JAN-REAJUSTE'!BA259</f>
        <v>0</v>
      </c>
      <c r="BB259" s="12">
        <f>'[1]JAN-REAJUSTE'!BB259</f>
        <v>0</v>
      </c>
      <c r="BC259" s="12">
        <f>'[1]JAN-REAJUSTE'!BC259</f>
        <v>0</v>
      </c>
      <c r="BD259" s="12">
        <f>'[1]JAN-REAJUSTE'!BD259</f>
        <v>0</v>
      </c>
      <c r="BE259" s="12">
        <f>'[1]JAN-REAJUSTE'!BE259</f>
        <v>0</v>
      </c>
      <c r="BF259" s="12">
        <f>'[1]JAN-REAJUSTE'!BF259</f>
        <v>0</v>
      </c>
      <c r="BG259" s="12">
        <f>'[1]JAN-REAJUSTE'!BG259</f>
        <v>0</v>
      </c>
      <c r="BH259" s="12">
        <f>'[1]JAN-REAJUSTE'!BH259</f>
        <v>0</v>
      </c>
      <c r="BI259" s="12">
        <f>IF([1]REGRAS!$R$1="SIM",'[1]JAN-REAJUSTE'!BI259,0)</f>
        <v>0</v>
      </c>
      <c r="BJ259" s="12">
        <f>'[1]JAN-REAJUSTE'!BJ259</f>
        <v>0</v>
      </c>
      <c r="BK259" s="12">
        <f>'[1]JAN-REAJUSTE'!BK259</f>
        <v>0</v>
      </c>
      <c r="BL259" s="12">
        <f>'[1]JAN-REAJUSTE'!BL259</f>
        <v>0</v>
      </c>
      <c r="BM259" s="12">
        <f>'[1]JAN-REAJUSTE'!BM259</f>
        <v>0</v>
      </c>
      <c r="BN259" s="12">
        <f>'[1]JAN-REAJUSTE'!BN259</f>
        <v>0</v>
      </c>
      <c r="BO259" s="12">
        <f>'[1]JAN-REAJUSTE'!BO259</f>
        <v>0</v>
      </c>
      <c r="BP259" s="12">
        <f>'[1]JAN-REAJUSTE'!BP259</f>
        <v>0</v>
      </c>
      <c r="BQ259" s="12">
        <v>0</v>
      </c>
      <c r="BR259" s="12">
        <f t="shared" si="116"/>
        <v>7795.5252895804033</v>
      </c>
      <c r="BS259" s="12">
        <f t="shared" si="99"/>
        <v>7795.5252895804033</v>
      </c>
      <c r="BT259" s="12">
        <f t="shared" si="103"/>
        <v>7795.5252895804033</v>
      </c>
      <c r="BU259" s="12">
        <f t="shared" si="104"/>
        <v>7063.555289580403</v>
      </c>
      <c r="BV259" s="13">
        <f t="shared" si="105"/>
        <v>988.89774054125655</v>
      </c>
      <c r="BW259" s="13">
        <f t="shared" si="106"/>
        <v>1977.7954810825131</v>
      </c>
      <c r="BX259" s="13">
        <f t="shared" si="117"/>
        <v>6806.6275490391472</v>
      </c>
      <c r="BY259" s="14">
        <f t="shared" si="118"/>
        <v>1002.4625759857655</v>
      </c>
    </row>
    <row r="260" spans="1:77" x14ac:dyDescent="0.25">
      <c r="A260" s="9" t="s">
        <v>79</v>
      </c>
      <c r="B260" s="10">
        <v>6347002</v>
      </c>
      <c r="C260" s="10" t="s">
        <v>386</v>
      </c>
      <c r="D260" s="10" t="s">
        <v>81</v>
      </c>
      <c r="E260" s="10" t="s">
        <v>116</v>
      </c>
      <c r="F260" s="10" t="s">
        <v>83</v>
      </c>
      <c r="G260" s="10" t="s">
        <v>117</v>
      </c>
      <c r="H260" s="10" t="s">
        <v>85</v>
      </c>
      <c r="I260" s="10" t="s">
        <v>79</v>
      </c>
      <c r="J260" s="10" t="s">
        <v>87</v>
      </c>
      <c r="K260" s="10" t="s">
        <v>118</v>
      </c>
      <c r="L260" s="10">
        <v>8</v>
      </c>
      <c r="M260" s="10">
        <v>240</v>
      </c>
      <c r="N260" s="10">
        <v>126022</v>
      </c>
      <c r="O260" s="11">
        <v>40315</v>
      </c>
      <c r="P260" s="11">
        <v>31004</v>
      </c>
      <c r="Q260" s="10">
        <v>1418258393</v>
      </c>
      <c r="R260" s="10" t="s">
        <v>89</v>
      </c>
      <c r="S260" s="10">
        <v>22</v>
      </c>
      <c r="T260" s="10" t="s">
        <v>97</v>
      </c>
      <c r="U260" s="10" t="s">
        <v>91</v>
      </c>
      <c r="V260" s="10" t="s">
        <v>92</v>
      </c>
      <c r="W260" s="12">
        <f t="shared" si="100"/>
        <v>1829.9352895804036</v>
      </c>
      <c r="X260" s="12">
        <v>240</v>
      </c>
      <c r="Y260" s="12">
        <f>[1]REGRAS!$C$25</f>
        <v>1829.9352895804036</v>
      </c>
      <c r="Z260" s="12">
        <v>10</v>
      </c>
      <c r="AA260" s="12">
        <f t="shared" si="107"/>
        <v>182.99</v>
      </c>
      <c r="AB260" s="12">
        <v>12</v>
      </c>
      <c r="AC260" s="12">
        <f t="shared" si="101"/>
        <v>219.59</v>
      </c>
      <c r="AD260" s="12"/>
      <c r="AE260" s="12">
        <f t="shared" si="108"/>
        <v>0</v>
      </c>
      <c r="AF260" s="12"/>
      <c r="AG260" s="12">
        <f t="shared" si="109"/>
        <v>0</v>
      </c>
      <c r="AH260" s="12">
        <f>[1]REGRAS!$F$2*100</f>
        <v>100</v>
      </c>
      <c r="AI260" s="12">
        <f t="shared" si="110"/>
        <v>1829.94</v>
      </c>
      <c r="AJ260" s="12">
        <v>25</v>
      </c>
      <c r="AK260" s="12">
        <f t="shared" si="111"/>
        <v>457.48</v>
      </c>
      <c r="AL260" s="12">
        <f>[1]REGRAS!$F$1*100</f>
        <v>40</v>
      </c>
      <c r="AM260" s="12">
        <f t="shared" si="112"/>
        <v>731.97</v>
      </c>
      <c r="AN260" s="12">
        <f>[1]REGRAS!$F$4*100</f>
        <v>100</v>
      </c>
      <c r="AO260" s="12">
        <f t="shared" si="113"/>
        <v>1829.94</v>
      </c>
      <c r="AP260" s="12">
        <v>12</v>
      </c>
      <c r="AQ260" s="12">
        <f t="shared" si="114"/>
        <v>70.819999999999993</v>
      </c>
      <c r="AR260" s="12">
        <v>14</v>
      </c>
      <c r="AS260" s="12">
        <f t="shared" si="115"/>
        <v>619.66</v>
      </c>
      <c r="AT260" s="12">
        <v>1</v>
      </c>
      <c r="AU260" s="12">
        <f t="shared" si="102"/>
        <v>53.11</v>
      </c>
      <c r="AV260" s="12">
        <v>0</v>
      </c>
      <c r="AW260" s="12">
        <f>IF([1]REGRAS!$P$2="SIM",ROUND(BS260/M260*1.25*AV260,2),0)</f>
        <v>0</v>
      </c>
      <c r="AX260" s="12">
        <f>IF([1]REGRAS!$P$1="SIM",'[1]JAN-REAJUSTE'!AX260,0)</f>
        <v>0</v>
      </c>
      <c r="AY260" s="12">
        <f>IF([1]REGRAS!$R$2="SIM",'[1]JAN-REAJUSTE'!AY260,0)</f>
        <v>0</v>
      </c>
      <c r="AZ260" s="12">
        <f>'[1]JAN-REAJUSTE'!AZ260</f>
        <v>0</v>
      </c>
      <c r="BA260" s="12">
        <f>'[1]JAN-REAJUSTE'!BA260</f>
        <v>0</v>
      </c>
      <c r="BB260" s="12">
        <f>'[1]JAN-REAJUSTE'!BB260</f>
        <v>0</v>
      </c>
      <c r="BC260" s="12">
        <f>'[1]JAN-REAJUSTE'!BC260</f>
        <v>0</v>
      </c>
      <c r="BD260" s="12">
        <f>'[1]JAN-REAJUSTE'!BD260</f>
        <v>0</v>
      </c>
      <c r="BE260" s="12">
        <f>'[1]JAN-REAJUSTE'!BE260</f>
        <v>0</v>
      </c>
      <c r="BF260" s="12">
        <f>'[1]JAN-REAJUSTE'!BF260</f>
        <v>0</v>
      </c>
      <c r="BG260" s="12">
        <f>'[1]JAN-REAJUSTE'!BG260</f>
        <v>0</v>
      </c>
      <c r="BH260" s="12">
        <f>'[1]JAN-REAJUSTE'!BH260</f>
        <v>0</v>
      </c>
      <c r="BI260" s="12">
        <f>IF([1]REGRAS!$R$1="SIM",'[1]JAN-REAJUSTE'!BI260,0)</f>
        <v>0</v>
      </c>
      <c r="BJ260" s="12">
        <f>'[1]JAN-REAJUSTE'!BJ260</f>
        <v>0</v>
      </c>
      <c r="BK260" s="12">
        <f>'[1]JAN-REAJUSTE'!BK260</f>
        <v>0</v>
      </c>
      <c r="BL260" s="12">
        <f>'[1]JAN-REAJUSTE'!BL260</f>
        <v>0</v>
      </c>
      <c r="BM260" s="12">
        <f>'[1]JAN-REAJUSTE'!BM260</f>
        <v>0</v>
      </c>
      <c r="BN260" s="12">
        <f>'[1]JAN-REAJUSTE'!BN260</f>
        <v>0</v>
      </c>
      <c r="BO260" s="12">
        <f>'[1]JAN-REAJUSTE'!BO260</f>
        <v>0</v>
      </c>
      <c r="BP260" s="12">
        <f>'[1]JAN-REAJUSTE'!BP260</f>
        <v>0</v>
      </c>
      <c r="BQ260" s="12">
        <v>0</v>
      </c>
      <c r="BR260" s="12">
        <f t="shared" si="116"/>
        <v>7825.4352895804022</v>
      </c>
      <c r="BS260" s="12">
        <f t="shared" si="99"/>
        <v>7081.845289580403</v>
      </c>
      <c r="BT260" s="12">
        <f t="shared" si="103"/>
        <v>7081.845289580403</v>
      </c>
      <c r="BU260" s="12">
        <f t="shared" si="104"/>
        <v>6349.8752895804028</v>
      </c>
      <c r="BV260" s="13">
        <f t="shared" si="105"/>
        <v>888.98254054125653</v>
      </c>
      <c r="BW260" s="13">
        <f t="shared" si="106"/>
        <v>1777.9650810825131</v>
      </c>
      <c r="BX260" s="13">
        <f t="shared" si="117"/>
        <v>6936.4527490391456</v>
      </c>
      <c r="BY260" s="14">
        <f t="shared" si="118"/>
        <v>1038.1645059857651</v>
      </c>
    </row>
    <row r="261" spans="1:77" x14ac:dyDescent="0.25">
      <c r="A261" s="9" t="s">
        <v>79</v>
      </c>
      <c r="B261" s="10">
        <v>6401902</v>
      </c>
      <c r="C261" s="10" t="s">
        <v>387</v>
      </c>
      <c r="D261" s="10" t="s">
        <v>81</v>
      </c>
      <c r="E261" s="10" t="s">
        <v>116</v>
      </c>
      <c r="F261" s="10" t="s">
        <v>83</v>
      </c>
      <c r="G261" s="10" t="s">
        <v>117</v>
      </c>
      <c r="H261" s="10" t="s">
        <v>85</v>
      </c>
      <c r="I261" s="10" t="s">
        <v>79</v>
      </c>
      <c r="J261" s="10" t="s">
        <v>87</v>
      </c>
      <c r="K261" s="10" t="s">
        <v>147</v>
      </c>
      <c r="L261" s="10">
        <v>5</v>
      </c>
      <c r="M261" s="10">
        <v>240</v>
      </c>
      <c r="N261" s="10">
        <v>118759</v>
      </c>
      <c r="O261" s="11">
        <v>40665</v>
      </c>
      <c r="P261" s="11">
        <v>29795</v>
      </c>
      <c r="Q261" s="10">
        <v>63481391315</v>
      </c>
      <c r="R261" s="10" t="s">
        <v>89</v>
      </c>
      <c r="S261" s="10">
        <v>22</v>
      </c>
      <c r="T261" s="10" t="s">
        <v>90</v>
      </c>
      <c r="U261" s="10" t="s">
        <v>91</v>
      </c>
      <c r="V261" s="10" t="s">
        <v>92</v>
      </c>
      <c r="W261" s="12">
        <f t="shared" si="100"/>
        <v>1675.1206400289295</v>
      </c>
      <c r="X261" s="12">
        <v>240</v>
      </c>
      <c r="Y261" s="12">
        <f>[1]REGRAS!$B$28</f>
        <v>1675.1206400289295</v>
      </c>
      <c r="Z261" s="12">
        <v>10</v>
      </c>
      <c r="AA261" s="12">
        <f t="shared" si="107"/>
        <v>167.51</v>
      </c>
      <c r="AB261" s="12">
        <v>11</v>
      </c>
      <c r="AC261" s="12">
        <f t="shared" si="101"/>
        <v>184.26</v>
      </c>
      <c r="AD261" s="12"/>
      <c r="AE261" s="12">
        <f t="shared" si="108"/>
        <v>0</v>
      </c>
      <c r="AF261" s="12"/>
      <c r="AG261" s="12">
        <f t="shared" si="109"/>
        <v>0</v>
      </c>
      <c r="AH261" s="12">
        <f>[1]REGRAS!$F$2*100</f>
        <v>100</v>
      </c>
      <c r="AI261" s="12">
        <f t="shared" si="110"/>
        <v>1675.12</v>
      </c>
      <c r="AJ261" s="12">
        <v>25</v>
      </c>
      <c r="AK261" s="12">
        <f t="shared" si="111"/>
        <v>418.78</v>
      </c>
      <c r="AL261" s="12">
        <f>[1]REGRAS!$F$1*100</f>
        <v>40</v>
      </c>
      <c r="AM261" s="12">
        <f t="shared" si="112"/>
        <v>670.05</v>
      </c>
      <c r="AN261" s="12">
        <f>[1]REGRAS!$F$4*100</f>
        <v>100</v>
      </c>
      <c r="AO261" s="12">
        <f t="shared" si="113"/>
        <v>1675.12</v>
      </c>
      <c r="AP261" s="12">
        <v>136</v>
      </c>
      <c r="AQ261" s="12">
        <f t="shared" si="114"/>
        <v>732.81</v>
      </c>
      <c r="AR261" s="12">
        <v>0</v>
      </c>
      <c r="AS261" s="12">
        <f t="shared" si="115"/>
        <v>0</v>
      </c>
      <c r="AT261" s="12">
        <v>0</v>
      </c>
      <c r="AU261" s="12">
        <f t="shared" si="102"/>
        <v>0</v>
      </c>
      <c r="AV261" s="12">
        <v>0</v>
      </c>
      <c r="AW261" s="12">
        <f>IF([1]REGRAS!$P$2="SIM",ROUND(BS261/M261*1.25*AV261,2),0)</f>
        <v>0</v>
      </c>
      <c r="AX261" s="12">
        <f>IF([1]REGRAS!$P$1="SIM",'[1]JAN-REAJUSTE'!AX261,0)</f>
        <v>0</v>
      </c>
      <c r="AY261" s="12">
        <f>IF([1]REGRAS!$R$2="SIM",'[1]JAN-REAJUSTE'!AY261,0)</f>
        <v>0</v>
      </c>
      <c r="AZ261" s="12">
        <f>'[1]JAN-REAJUSTE'!AZ261</f>
        <v>0</v>
      </c>
      <c r="BA261" s="12">
        <f>'[1]JAN-REAJUSTE'!BA261</f>
        <v>0</v>
      </c>
      <c r="BB261" s="12">
        <f>'[1]JAN-REAJUSTE'!BB261</f>
        <v>0</v>
      </c>
      <c r="BC261" s="12">
        <f>'[1]JAN-REAJUSTE'!BC261</f>
        <v>0</v>
      </c>
      <c r="BD261" s="12">
        <f>'[1]JAN-REAJUSTE'!BD261</f>
        <v>0</v>
      </c>
      <c r="BE261" s="12">
        <f>'[1]JAN-REAJUSTE'!BE261</f>
        <v>0</v>
      </c>
      <c r="BF261" s="12">
        <f>'[1]JAN-REAJUSTE'!BF261</f>
        <v>0</v>
      </c>
      <c r="BG261" s="12">
        <f>'[1]JAN-REAJUSTE'!BG261</f>
        <v>0</v>
      </c>
      <c r="BH261" s="12">
        <f>'[1]JAN-REAJUSTE'!BH261</f>
        <v>0</v>
      </c>
      <c r="BI261" s="12">
        <f>IF([1]REGRAS!$R$1="SIM",'[1]JAN-REAJUSTE'!BI261,0)</f>
        <v>0</v>
      </c>
      <c r="BJ261" s="12">
        <f>'[1]JAN-REAJUSTE'!BJ261</f>
        <v>0</v>
      </c>
      <c r="BK261" s="12">
        <f>'[1]JAN-REAJUSTE'!BK261</f>
        <v>0</v>
      </c>
      <c r="BL261" s="12">
        <f>'[1]JAN-REAJUSTE'!BL261</f>
        <v>0</v>
      </c>
      <c r="BM261" s="12">
        <f>'[1]JAN-REAJUSTE'!BM261</f>
        <v>0</v>
      </c>
      <c r="BN261" s="12">
        <f>'[1]JAN-REAJUSTE'!BN261</f>
        <v>0</v>
      </c>
      <c r="BO261" s="12">
        <f>'[1]JAN-REAJUSTE'!BO261</f>
        <v>0</v>
      </c>
      <c r="BP261" s="12">
        <f>'[1]JAN-REAJUSTE'!BP261</f>
        <v>0</v>
      </c>
      <c r="BQ261" s="12">
        <v>0</v>
      </c>
      <c r="BR261" s="12">
        <f t="shared" si="116"/>
        <v>7198.7706400289289</v>
      </c>
      <c r="BS261" s="12">
        <f t="shared" si="99"/>
        <v>6465.9606400289294</v>
      </c>
      <c r="BT261" s="12">
        <f t="shared" si="103"/>
        <v>6465.9606400289294</v>
      </c>
      <c r="BU261" s="12">
        <f t="shared" si="104"/>
        <v>5795.9106400289293</v>
      </c>
      <c r="BV261" s="13">
        <f t="shared" si="105"/>
        <v>811.42748960405015</v>
      </c>
      <c r="BW261" s="13">
        <f t="shared" si="106"/>
        <v>1622.8549792081003</v>
      </c>
      <c r="BX261" s="13">
        <f t="shared" si="117"/>
        <v>6387.3431504248783</v>
      </c>
      <c r="BY261" s="14">
        <f t="shared" si="118"/>
        <v>887.15936636684171</v>
      </c>
    </row>
    <row r="262" spans="1:77" x14ac:dyDescent="0.25">
      <c r="A262" s="9" t="s">
        <v>79</v>
      </c>
      <c r="B262" s="10">
        <v>6649603</v>
      </c>
      <c r="C262" s="10" t="s">
        <v>388</v>
      </c>
      <c r="D262" s="10" t="s">
        <v>81</v>
      </c>
      <c r="E262" s="10" t="s">
        <v>116</v>
      </c>
      <c r="F262" s="10" t="s">
        <v>83</v>
      </c>
      <c r="G262" s="10" t="s">
        <v>117</v>
      </c>
      <c r="H262" s="10" t="s">
        <v>85</v>
      </c>
      <c r="I262" s="10" t="s">
        <v>79</v>
      </c>
      <c r="J262" s="10" t="s">
        <v>87</v>
      </c>
      <c r="K262" s="10" t="s">
        <v>121</v>
      </c>
      <c r="L262" s="10">
        <v>8</v>
      </c>
      <c r="M262" s="10">
        <v>240</v>
      </c>
      <c r="N262" s="10">
        <v>126022</v>
      </c>
      <c r="O262" s="11">
        <v>40665</v>
      </c>
      <c r="P262" s="11">
        <v>27322</v>
      </c>
      <c r="Q262" s="10">
        <v>51942364334</v>
      </c>
      <c r="R262" s="10" t="s">
        <v>89</v>
      </c>
      <c r="S262" s="10">
        <v>22</v>
      </c>
      <c r="T262" s="10" t="s">
        <v>97</v>
      </c>
      <c r="U262" s="10" t="s">
        <v>91</v>
      </c>
      <c r="V262" s="10" t="s">
        <v>92</v>
      </c>
      <c r="W262" s="12">
        <f t="shared" si="100"/>
        <v>1829.9352895804036</v>
      </c>
      <c r="X262" s="12">
        <v>240</v>
      </c>
      <c r="Y262" s="12">
        <f>[1]REGRAS!$C$25</f>
        <v>1829.9352895804036</v>
      </c>
      <c r="Z262" s="12">
        <v>15</v>
      </c>
      <c r="AA262" s="12">
        <f t="shared" si="107"/>
        <v>274.49</v>
      </c>
      <c r="AB262" s="12">
        <v>11</v>
      </c>
      <c r="AC262" s="12">
        <f t="shared" si="101"/>
        <v>201.29</v>
      </c>
      <c r="AD262" s="12"/>
      <c r="AE262" s="12">
        <f t="shared" si="108"/>
        <v>0</v>
      </c>
      <c r="AF262" s="12"/>
      <c r="AG262" s="12">
        <f t="shared" si="109"/>
        <v>0</v>
      </c>
      <c r="AH262" s="12">
        <f>[1]REGRAS!$F$2*100</f>
        <v>100</v>
      </c>
      <c r="AI262" s="12">
        <f t="shared" si="110"/>
        <v>1829.94</v>
      </c>
      <c r="AJ262" s="12">
        <v>25</v>
      </c>
      <c r="AK262" s="12">
        <f t="shared" si="111"/>
        <v>457.48</v>
      </c>
      <c r="AL262" s="12">
        <f>[1]REGRAS!$F$1*100</f>
        <v>40</v>
      </c>
      <c r="AM262" s="12">
        <f t="shared" si="112"/>
        <v>731.97</v>
      </c>
      <c r="AN262" s="12">
        <f>[1]REGRAS!$F$4*100</f>
        <v>100</v>
      </c>
      <c r="AO262" s="12">
        <f t="shared" si="113"/>
        <v>1829.94</v>
      </c>
      <c r="AP262" s="12">
        <v>91</v>
      </c>
      <c r="AQ262" s="12">
        <f t="shared" si="114"/>
        <v>542.59</v>
      </c>
      <c r="AR262" s="12">
        <v>37</v>
      </c>
      <c r="AS262" s="12">
        <f t="shared" si="115"/>
        <v>1654.6</v>
      </c>
      <c r="AT262" s="12">
        <v>9</v>
      </c>
      <c r="AU262" s="12">
        <f t="shared" si="102"/>
        <v>482.97</v>
      </c>
      <c r="AV262" s="12">
        <v>0</v>
      </c>
      <c r="AW262" s="12">
        <f>IF([1]REGRAS!$P$2="SIM",ROUND(BS262/M262*1.25*AV262,2),0)</f>
        <v>0</v>
      </c>
      <c r="AX262" s="12">
        <f>IF([1]REGRAS!$P$1="SIM",'[1]JAN-REAJUSTE'!AX262,0)</f>
        <v>0</v>
      </c>
      <c r="AY262" s="12">
        <f>IF([1]REGRAS!$R$2="SIM",'[1]JAN-REAJUSTE'!AY262,0)</f>
        <v>0</v>
      </c>
      <c r="AZ262" s="12">
        <f>'[1]JAN-REAJUSTE'!AZ262</f>
        <v>0</v>
      </c>
      <c r="BA262" s="12">
        <f>'[1]JAN-REAJUSTE'!BA262</f>
        <v>0</v>
      </c>
      <c r="BB262" s="12">
        <f>'[1]JAN-REAJUSTE'!BB262</f>
        <v>0</v>
      </c>
      <c r="BC262" s="12">
        <f>'[1]JAN-REAJUSTE'!BC262</f>
        <v>0</v>
      </c>
      <c r="BD262" s="12">
        <f>'[1]JAN-REAJUSTE'!BD262</f>
        <v>0</v>
      </c>
      <c r="BE262" s="12">
        <f>'[1]JAN-REAJUSTE'!BE262</f>
        <v>0</v>
      </c>
      <c r="BF262" s="12">
        <f>'[1]JAN-REAJUSTE'!BF262</f>
        <v>0</v>
      </c>
      <c r="BG262" s="12">
        <f>'[1]JAN-REAJUSTE'!BG262</f>
        <v>0</v>
      </c>
      <c r="BH262" s="12">
        <f>'[1]JAN-REAJUSTE'!BH262</f>
        <v>0</v>
      </c>
      <c r="BI262" s="12">
        <f>IF([1]REGRAS!$R$1="SIM",'[1]JAN-REAJUSTE'!BI262,0)</f>
        <v>0</v>
      </c>
      <c r="BJ262" s="12">
        <f>'[1]JAN-REAJUSTE'!BJ262</f>
        <v>0</v>
      </c>
      <c r="BK262" s="12">
        <f>'[1]JAN-REAJUSTE'!BK262</f>
        <v>0</v>
      </c>
      <c r="BL262" s="12">
        <f>'[1]JAN-REAJUSTE'!BL262</f>
        <v>0</v>
      </c>
      <c r="BM262" s="12">
        <f>'[1]JAN-REAJUSTE'!BM262</f>
        <v>0</v>
      </c>
      <c r="BN262" s="12">
        <f>'[1]JAN-REAJUSTE'!BN262</f>
        <v>0</v>
      </c>
      <c r="BO262" s="12">
        <f>'[1]JAN-REAJUSTE'!BO262</f>
        <v>0</v>
      </c>
      <c r="BP262" s="12">
        <f>'[1]JAN-REAJUSTE'!BP262</f>
        <v>0</v>
      </c>
      <c r="BQ262" s="12">
        <v>0</v>
      </c>
      <c r="BR262" s="12">
        <f t="shared" si="116"/>
        <v>9835.2052895804027</v>
      </c>
      <c r="BS262" s="12">
        <f t="shared" si="99"/>
        <v>7155.0452895804028</v>
      </c>
      <c r="BT262" s="12">
        <f t="shared" si="103"/>
        <v>7155.0452895804028</v>
      </c>
      <c r="BU262" s="12">
        <f t="shared" si="104"/>
        <v>6423.0752895804026</v>
      </c>
      <c r="BV262" s="13">
        <f t="shared" si="105"/>
        <v>899.23054054125646</v>
      </c>
      <c r="BW262" s="13">
        <f t="shared" si="106"/>
        <v>1798.4610810825129</v>
      </c>
      <c r="BX262" s="13">
        <f t="shared" si="117"/>
        <v>8935.9747490391455</v>
      </c>
      <c r="BY262" s="14">
        <f t="shared" si="118"/>
        <v>1588.0330559857653</v>
      </c>
    </row>
    <row r="263" spans="1:77" x14ac:dyDescent="0.25">
      <c r="A263" s="9" t="s">
        <v>79</v>
      </c>
      <c r="B263" s="10">
        <v>7093202</v>
      </c>
      <c r="C263" s="10" t="s">
        <v>389</v>
      </c>
      <c r="D263" s="10" t="s">
        <v>81</v>
      </c>
      <c r="E263" s="10" t="s">
        <v>116</v>
      </c>
      <c r="F263" s="10" t="s">
        <v>83</v>
      </c>
      <c r="G263" s="10" t="s">
        <v>117</v>
      </c>
      <c r="H263" s="10" t="s">
        <v>85</v>
      </c>
      <c r="I263" s="10" t="s">
        <v>79</v>
      </c>
      <c r="J263" s="10" t="s">
        <v>87</v>
      </c>
      <c r="K263" s="10" t="s">
        <v>118</v>
      </c>
      <c r="L263" s="10">
        <v>8</v>
      </c>
      <c r="M263" s="10">
        <v>240</v>
      </c>
      <c r="N263" s="10">
        <v>126022</v>
      </c>
      <c r="O263" s="11">
        <v>40315</v>
      </c>
      <c r="P263" s="11">
        <v>30534</v>
      </c>
      <c r="Q263" s="10">
        <v>57977305</v>
      </c>
      <c r="R263" s="10" t="s">
        <v>89</v>
      </c>
      <c r="S263" s="10">
        <v>22</v>
      </c>
      <c r="T263" s="10" t="s">
        <v>90</v>
      </c>
      <c r="U263" s="10" t="s">
        <v>91</v>
      </c>
      <c r="V263" s="10" t="s">
        <v>92</v>
      </c>
      <c r="W263" s="12">
        <f t="shared" si="100"/>
        <v>1829.9352895804036</v>
      </c>
      <c r="X263" s="12">
        <v>240</v>
      </c>
      <c r="Y263" s="12">
        <f>[1]REGRAS!$C$25</f>
        <v>1829.9352895804036</v>
      </c>
      <c r="Z263" s="12">
        <v>15</v>
      </c>
      <c r="AA263" s="12">
        <f t="shared" si="107"/>
        <v>274.49</v>
      </c>
      <c r="AB263" s="12">
        <v>12</v>
      </c>
      <c r="AC263" s="12">
        <f t="shared" si="101"/>
        <v>219.59</v>
      </c>
      <c r="AD263" s="12"/>
      <c r="AE263" s="12">
        <f t="shared" si="108"/>
        <v>0</v>
      </c>
      <c r="AF263" s="12"/>
      <c r="AG263" s="12">
        <f t="shared" si="109"/>
        <v>0</v>
      </c>
      <c r="AH263" s="12">
        <f>[1]REGRAS!$F$2*100</f>
        <v>100</v>
      </c>
      <c r="AI263" s="12">
        <f t="shared" si="110"/>
        <v>1829.94</v>
      </c>
      <c r="AJ263" s="12">
        <v>25</v>
      </c>
      <c r="AK263" s="12">
        <f t="shared" si="111"/>
        <v>457.48</v>
      </c>
      <c r="AL263" s="12">
        <f>[1]REGRAS!$F$1*100</f>
        <v>40</v>
      </c>
      <c r="AM263" s="12">
        <f t="shared" si="112"/>
        <v>731.97</v>
      </c>
      <c r="AN263" s="12">
        <f>[1]REGRAS!$F$4*100</f>
        <v>100</v>
      </c>
      <c r="AO263" s="12">
        <f t="shared" si="113"/>
        <v>1829.94</v>
      </c>
      <c r="AP263" s="12">
        <v>56</v>
      </c>
      <c r="AQ263" s="12">
        <f t="shared" si="114"/>
        <v>334.76</v>
      </c>
      <c r="AR263" s="12">
        <v>0</v>
      </c>
      <c r="AS263" s="12">
        <f t="shared" si="115"/>
        <v>0</v>
      </c>
      <c r="AT263" s="12">
        <v>0</v>
      </c>
      <c r="AU263" s="12">
        <f t="shared" si="102"/>
        <v>0</v>
      </c>
      <c r="AV263" s="12">
        <v>0</v>
      </c>
      <c r="AW263" s="12">
        <f>IF([1]REGRAS!$P$2="SIM",ROUND(BS263/M263*1.25*AV263,2),0)</f>
        <v>0</v>
      </c>
      <c r="AX263" s="12">
        <f>IF([1]REGRAS!$P$1="SIM",'[1]JAN-REAJUSTE'!AX263,0)</f>
        <v>0</v>
      </c>
      <c r="AY263" s="12">
        <f>IF([1]REGRAS!$R$2="SIM",'[1]JAN-REAJUSTE'!AY263,0)</f>
        <v>0</v>
      </c>
      <c r="AZ263" s="12">
        <f>'[1]JAN-REAJUSTE'!AZ263</f>
        <v>0</v>
      </c>
      <c r="BA263" s="12">
        <f>'[1]JAN-REAJUSTE'!BA263</f>
        <v>0</v>
      </c>
      <c r="BB263" s="12">
        <f>'[1]JAN-REAJUSTE'!BB263</f>
        <v>0</v>
      </c>
      <c r="BC263" s="12">
        <f>'[1]JAN-REAJUSTE'!BC263</f>
        <v>0</v>
      </c>
      <c r="BD263" s="12">
        <f>'[1]JAN-REAJUSTE'!BD263</f>
        <v>0</v>
      </c>
      <c r="BE263" s="12">
        <f>'[1]JAN-REAJUSTE'!BE263</f>
        <v>0</v>
      </c>
      <c r="BF263" s="12">
        <f>'[1]JAN-REAJUSTE'!BF263</f>
        <v>0</v>
      </c>
      <c r="BG263" s="12">
        <f>'[1]JAN-REAJUSTE'!BG263</f>
        <v>0</v>
      </c>
      <c r="BH263" s="12">
        <f>'[1]JAN-REAJUSTE'!BH263</f>
        <v>0</v>
      </c>
      <c r="BI263" s="12">
        <f>IF([1]REGRAS!$R$1="SIM",'[1]JAN-REAJUSTE'!BI263,0)</f>
        <v>0</v>
      </c>
      <c r="BJ263" s="12">
        <f>'[1]JAN-REAJUSTE'!BJ263</f>
        <v>0</v>
      </c>
      <c r="BK263" s="12">
        <f>'[1]JAN-REAJUSTE'!BK263</f>
        <v>0</v>
      </c>
      <c r="BL263" s="12">
        <f>'[1]JAN-REAJUSTE'!BL263</f>
        <v>0</v>
      </c>
      <c r="BM263" s="12">
        <f>'[1]JAN-REAJUSTE'!BM263</f>
        <v>0</v>
      </c>
      <c r="BN263" s="12">
        <f>'[1]JAN-REAJUSTE'!BN263</f>
        <v>0</v>
      </c>
      <c r="BO263" s="12">
        <f>'[1]JAN-REAJUSTE'!BO263</f>
        <v>0</v>
      </c>
      <c r="BP263" s="12">
        <f>'[1]JAN-REAJUSTE'!BP263</f>
        <v>0</v>
      </c>
      <c r="BQ263" s="12">
        <v>0</v>
      </c>
      <c r="BR263" s="12">
        <f t="shared" si="116"/>
        <v>7508.1052895804032</v>
      </c>
      <c r="BS263" s="12">
        <f t="shared" ref="BS263:BS326" si="119">SUM(AX263:BH263)+AI263+AG263+AE263+Y263+AO263+AK263+AC263+AA263+AM263</f>
        <v>7173.345289580403</v>
      </c>
      <c r="BT263" s="12">
        <f t="shared" si="103"/>
        <v>7173.345289580403</v>
      </c>
      <c r="BU263" s="12">
        <f t="shared" si="104"/>
        <v>6441.3752895804028</v>
      </c>
      <c r="BV263" s="13">
        <f t="shared" si="105"/>
        <v>901.79254054125647</v>
      </c>
      <c r="BW263" s="13">
        <f t="shared" si="106"/>
        <v>1803.5850810825129</v>
      </c>
      <c r="BX263" s="13">
        <f t="shared" si="117"/>
        <v>6606.3127490391471</v>
      </c>
      <c r="BY263" s="14">
        <f t="shared" si="118"/>
        <v>947.37600598576557</v>
      </c>
    </row>
    <row r="264" spans="1:77" x14ac:dyDescent="0.25">
      <c r="A264" s="9" t="s">
        <v>79</v>
      </c>
      <c r="B264" s="10">
        <v>7290902</v>
      </c>
      <c r="C264" s="10" t="s">
        <v>390</v>
      </c>
      <c r="D264" s="10" t="s">
        <v>81</v>
      </c>
      <c r="E264" s="10" t="s">
        <v>116</v>
      </c>
      <c r="F264" s="10" t="s">
        <v>83</v>
      </c>
      <c r="G264" s="10" t="s">
        <v>117</v>
      </c>
      <c r="H264" s="10" t="s">
        <v>85</v>
      </c>
      <c r="I264" s="10" t="s">
        <v>79</v>
      </c>
      <c r="J264" s="10" t="s">
        <v>87</v>
      </c>
      <c r="K264" s="10" t="s">
        <v>121</v>
      </c>
      <c r="L264" s="10">
        <v>8</v>
      </c>
      <c r="M264" s="10">
        <v>240</v>
      </c>
      <c r="N264" s="10">
        <v>126022</v>
      </c>
      <c r="O264" s="11">
        <v>40665</v>
      </c>
      <c r="P264" s="11">
        <v>24687</v>
      </c>
      <c r="Q264" s="10">
        <v>35535865320</v>
      </c>
      <c r="R264" s="10" t="s">
        <v>89</v>
      </c>
      <c r="S264" s="10">
        <v>22</v>
      </c>
      <c r="T264" s="10" t="s">
        <v>90</v>
      </c>
      <c r="U264" s="10" t="s">
        <v>91</v>
      </c>
      <c r="V264" s="10" t="s">
        <v>92</v>
      </c>
      <c r="W264" s="12">
        <f t="shared" si="100"/>
        <v>1829.9352895804036</v>
      </c>
      <c r="X264" s="12">
        <v>240</v>
      </c>
      <c r="Y264" s="12">
        <f>[1]REGRAS!$C$25</f>
        <v>1829.9352895804036</v>
      </c>
      <c r="Z264" s="12">
        <v>0</v>
      </c>
      <c r="AA264" s="12">
        <f t="shared" si="107"/>
        <v>0</v>
      </c>
      <c r="AB264" s="12">
        <v>11</v>
      </c>
      <c r="AC264" s="12">
        <f t="shared" si="101"/>
        <v>201.29</v>
      </c>
      <c r="AD264" s="12"/>
      <c r="AE264" s="12">
        <f t="shared" si="108"/>
        <v>0</v>
      </c>
      <c r="AF264" s="12"/>
      <c r="AG264" s="12">
        <f t="shared" si="109"/>
        <v>0</v>
      </c>
      <c r="AH264" s="12">
        <f>[1]REGRAS!$F$2*100</f>
        <v>100</v>
      </c>
      <c r="AI264" s="12">
        <f t="shared" si="110"/>
        <v>1829.94</v>
      </c>
      <c r="AJ264" s="12">
        <v>25</v>
      </c>
      <c r="AK264" s="12">
        <f t="shared" si="111"/>
        <v>457.48</v>
      </c>
      <c r="AL264" s="12">
        <f>[1]REGRAS!$F$1*100</f>
        <v>40</v>
      </c>
      <c r="AM264" s="12">
        <f t="shared" si="112"/>
        <v>731.97</v>
      </c>
      <c r="AN264" s="12">
        <f>[1]REGRAS!$F$4*100</f>
        <v>100</v>
      </c>
      <c r="AO264" s="12">
        <f t="shared" si="113"/>
        <v>1829.94</v>
      </c>
      <c r="AP264" s="12">
        <v>7</v>
      </c>
      <c r="AQ264" s="12">
        <f t="shared" si="114"/>
        <v>40.14</v>
      </c>
      <c r="AR264" s="12">
        <v>0</v>
      </c>
      <c r="AS264" s="12">
        <f t="shared" si="115"/>
        <v>0</v>
      </c>
      <c r="AT264" s="12">
        <v>20</v>
      </c>
      <c r="AU264" s="12">
        <f t="shared" si="102"/>
        <v>1032.08</v>
      </c>
      <c r="AV264" s="12">
        <v>0</v>
      </c>
      <c r="AW264" s="12">
        <f>IF([1]REGRAS!$P$2="SIM",ROUND(BS264/M264*1.25*AV264,2),0)</f>
        <v>0</v>
      </c>
      <c r="AX264" s="12">
        <f>IF([1]REGRAS!$P$1="SIM",'[1]JAN-REAJUSTE'!AX264,0)</f>
        <v>0</v>
      </c>
      <c r="AY264" s="12">
        <f>IF([1]REGRAS!$R$2="SIM",'[1]JAN-REAJUSTE'!AY264,0)</f>
        <v>0</v>
      </c>
      <c r="AZ264" s="12">
        <f>'[1]JAN-REAJUSTE'!AZ264</f>
        <v>0</v>
      </c>
      <c r="BA264" s="12">
        <f>'[1]JAN-REAJUSTE'!BA264</f>
        <v>0</v>
      </c>
      <c r="BB264" s="12">
        <f>'[1]JAN-REAJUSTE'!BB264</f>
        <v>0</v>
      </c>
      <c r="BC264" s="12">
        <f>'[1]JAN-REAJUSTE'!BC264</f>
        <v>0</v>
      </c>
      <c r="BD264" s="12">
        <f>'[1]JAN-REAJUSTE'!BD264</f>
        <v>0</v>
      </c>
      <c r="BE264" s="12">
        <f>'[1]JAN-REAJUSTE'!BE264</f>
        <v>0</v>
      </c>
      <c r="BF264" s="12">
        <f>'[1]JAN-REAJUSTE'!BF264</f>
        <v>0</v>
      </c>
      <c r="BG264" s="12">
        <f>'[1]JAN-REAJUSTE'!BG264</f>
        <v>0</v>
      </c>
      <c r="BH264" s="12">
        <f>'[1]JAN-REAJUSTE'!BH264</f>
        <v>0</v>
      </c>
      <c r="BI264" s="12">
        <f>IF([1]REGRAS!$R$1="SIM",'[1]JAN-REAJUSTE'!BI264,0)</f>
        <v>0</v>
      </c>
      <c r="BJ264" s="12">
        <f>'[1]JAN-REAJUSTE'!BJ264</f>
        <v>0</v>
      </c>
      <c r="BK264" s="12">
        <f>'[1]JAN-REAJUSTE'!BK264</f>
        <v>0</v>
      </c>
      <c r="BL264" s="12">
        <f>'[1]JAN-REAJUSTE'!BL264</f>
        <v>0</v>
      </c>
      <c r="BM264" s="12">
        <f>'[1]JAN-REAJUSTE'!BM264</f>
        <v>0</v>
      </c>
      <c r="BN264" s="12">
        <f>'[1]JAN-REAJUSTE'!BN264</f>
        <v>0</v>
      </c>
      <c r="BO264" s="12">
        <f>'[1]JAN-REAJUSTE'!BO264</f>
        <v>0</v>
      </c>
      <c r="BP264" s="12">
        <f>'[1]JAN-REAJUSTE'!BP264</f>
        <v>0</v>
      </c>
      <c r="BQ264" s="12">
        <v>0</v>
      </c>
      <c r="BR264" s="12">
        <f t="shared" si="116"/>
        <v>7952.7752895804033</v>
      </c>
      <c r="BS264" s="12">
        <f t="shared" si="119"/>
        <v>6880.555289580403</v>
      </c>
      <c r="BT264" s="12">
        <f t="shared" si="103"/>
        <v>6880.555289580403</v>
      </c>
      <c r="BU264" s="12">
        <f t="shared" si="104"/>
        <v>6148.5852895804028</v>
      </c>
      <c r="BV264" s="13">
        <f t="shared" si="105"/>
        <v>860.8019405412565</v>
      </c>
      <c r="BW264" s="13">
        <f t="shared" si="106"/>
        <v>1721.603881082513</v>
      </c>
      <c r="BX264" s="13">
        <f t="shared" si="117"/>
        <v>7091.9733490391463</v>
      </c>
      <c r="BY264" s="14">
        <f t="shared" si="118"/>
        <v>1080.9326709857655</v>
      </c>
    </row>
    <row r="265" spans="1:77" x14ac:dyDescent="0.25">
      <c r="A265" s="9" t="s">
        <v>79</v>
      </c>
      <c r="B265" s="10">
        <v>7330702</v>
      </c>
      <c r="C265" s="10" t="s">
        <v>391</v>
      </c>
      <c r="D265" s="10" t="s">
        <v>81</v>
      </c>
      <c r="E265" s="10" t="s">
        <v>116</v>
      </c>
      <c r="F265" s="10" t="s">
        <v>83</v>
      </c>
      <c r="G265" s="10" t="s">
        <v>117</v>
      </c>
      <c r="H265" s="10" t="s">
        <v>85</v>
      </c>
      <c r="I265" s="10" t="s">
        <v>79</v>
      </c>
      <c r="J265" s="10" t="s">
        <v>87</v>
      </c>
      <c r="K265" s="10" t="s">
        <v>121</v>
      </c>
      <c r="L265" s="10">
        <v>9</v>
      </c>
      <c r="M265" s="10">
        <v>240</v>
      </c>
      <c r="N265" s="10">
        <v>128542</v>
      </c>
      <c r="O265" s="11">
        <v>40315</v>
      </c>
      <c r="P265" s="11">
        <v>32132</v>
      </c>
      <c r="Q265" s="10">
        <v>2698083379</v>
      </c>
      <c r="R265" s="10" t="s">
        <v>89</v>
      </c>
      <c r="S265" s="10">
        <v>22</v>
      </c>
      <c r="T265" s="10" t="s">
        <v>90</v>
      </c>
      <c r="U265" s="10" t="s">
        <v>91</v>
      </c>
      <c r="V265" s="10" t="s">
        <v>92</v>
      </c>
      <c r="W265" s="12">
        <f t="shared" si="100"/>
        <v>1866.5339953720118</v>
      </c>
      <c r="X265" s="12">
        <v>240</v>
      </c>
      <c r="Y265" s="12">
        <f>[1]REGRAS!$C$26</f>
        <v>1866.5339953720118</v>
      </c>
      <c r="Z265" s="12">
        <v>15</v>
      </c>
      <c r="AA265" s="12">
        <f t="shared" si="107"/>
        <v>279.98</v>
      </c>
      <c r="AB265" s="12">
        <v>12</v>
      </c>
      <c r="AC265" s="12">
        <f t="shared" si="101"/>
        <v>223.98</v>
      </c>
      <c r="AD265" s="12"/>
      <c r="AE265" s="12">
        <f t="shared" si="108"/>
        <v>0</v>
      </c>
      <c r="AF265" s="12"/>
      <c r="AG265" s="12">
        <f t="shared" si="109"/>
        <v>0</v>
      </c>
      <c r="AH265" s="12">
        <f>[1]REGRAS!$F$2*100</f>
        <v>100</v>
      </c>
      <c r="AI265" s="12">
        <f t="shared" si="110"/>
        <v>1866.53</v>
      </c>
      <c r="AJ265" s="12">
        <v>25</v>
      </c>
      <c r="AK265" s="12">
        <f t="shared" si="111"/>
        <v>466.63</v>
      </c>
      <c r="AL265" s="12">
        <f>[1]REGRAS!$F$1*100</f>
        <v>40</v>
      </c>
      <c r="AM265" s="12">
        <f t="shared" si="112"/>
        <v>746.61</v>
      </c>
      <c r="AN265" s="12">
        <f>[1]REGRAS!$F$4*100</f>
        <v>100</v>
      </c>
      <c r="AO265" s="12">
        <f t="shared" si="113"/>
        <v>1866.53</v>
      </c>
      <c r="AP265" s="12">
        <v>148</v>
      </c>
      <c r="AQ265" s="12">
        <f t="shared" si="114"/>
        <v>902.4</v>
      </c>
      <c r="AR265" s="12">
        <v>0</v>
      </c>
      <c r="AS265" s="12">
        <f t="shared" si="115"/>
        <v>0</v>
      </c>
      <c r="AT265" s="12">
        <v>0</v>
      </c>
      <c r="AU265" s="12">
        <f t="shared" si="102"/>
        <v>0</v>
      </c>
      <c r="AV265" s="12">
        <v>0</v>
      </c>
      <c r="AW265" s="12">
        <f>IF([1]REGRAS!$P$2="SIM",ROUND(BS265/M265*1.25*AV265,2),0)</f>
        <v>0</v>
      </c>
      <c r="AX265" s="12">
        <f>IF([1]REGRAS!$P$1="SIM",'[1]JAN-REAJUSTE'!AX265,0)</f>
        <v>0</v>
      </c>
      <c r="AY265" s="12">
        <f>IF([1]REGRAS!$R$2="SIM",'[1]JAN-REAJUSTE'!AY265,0)</f>
        <v>0</v>
      </c>
      <c r="AZ265" s="12">
        <f>'[1]JAN-REAJUSTE'!AZ265</f>
        <v>0</v>
      </c>
      <c r="BA265" s="12">
        <f>'[1]JAN-REAJUSTE'!BA265</f>
        <v>0</v>
      </c>
      <c r="BB265" s="12">
        <f>'[1]JAN-REAJUSTE'!BB265</f>
        <v>0</v>
      </c>
      <c r="BC265" s="12">
        <f>'[1]JAN-REAJUSTE'!BC265</f>
        <v>0</v>
      </c>
      <c r="BD265" s="12">
        <f>'[1]JAN-REAJUSTE'!BD265</f>
        <v>0</v>
      </c>
      <c r="BE265" s="12">
        <f>'[1]JAN-REAJUSTE'!BE265</f>
        <v>0</v>
      </c>
      <c r="BF265" s="12">
        <f>'[1]JAN-REAJUSTE'!BF265</f>
        <v>0</v>
      </c>
      <c r="BG265" s="12">
        <f>'[1]JAN-REAJUSTE'!BG265</f>
        <v>0</v>
      </c>
      <c r="BH265" s="12">
        <f>'[1]JAN-REAJUSTE'!BH265</f>
        <v>0</v>
      </c>
      <c r="BI265" s="12">
        <f>IF([1]REGRAS!$R$1="SIM",'[1]JAN-REAJUSTE'!BI265,0)</f>
        <v>0</v>
      </c>
      <c r="BJ265" s="12">
        <f>'[1]JAN-REAJUSTE'!BJ265</f>
        <v>0</v>
      </c>
      <c r="BK265" s="12">
        <f>'[1]JAN-REAJUSTE'!BK265</f>
        <v>0</v>
      </c>
      <c r="BL265" s="12">
        <f>'[1]JAN-REAJUSTE'!BL265</f>
        <v>0</v>
      </c>
      <c r="BM265" s="12">
        <f>'[1]JAN-REAJUSTE'!BM265</f>
        <v>0</v>
      </c>
      <c r="BN265" s="12">
        <f>'[1]JAN-REAJUSTE'!BN265</f>
        <v>0</v>
      </c>
      <c r="BO265" s="12">
        <f>'[1]JAN-REAJUSTE'!BO265</f>
        <v>0</v>
      </c>
      <c r="BP265" s="12">
        <f>'[1]JAN-REAJUSTE'!BP265</f>
        <v>0</v>
      </c>
      <c r="BQ265" s="12">
        <v>0</v>
      </c>
      <c r="BR265" s="12">
        <f t="shared" si="116"/>
        <v>8219.1939953720121</v>
      </c>
      <c r="BS265" s="12">
        <f t="shared" si="119"/>
        <v>7316.7939953720115</v>
      </c>
      <c r="BT265" s="12">
        <f t="shared" si="103"/>
        <v>7316.7939953720115</v>
      </c>
      <c r="BU265" s="12">
        <f t="shared" si="104"/>
        <v>6570.1839953720119</v>
      </c>
      <c r="BV265" s="13">
        <f t="shared" si="105"/>
        <v>919.82575935208172</v>
      </c>
      <c r="BW265" s="13">
        <f t="shared" si="106"/>
        <v>1839.6515187041634</v>
      </c>
      <c r="BX265" s="13">
        <f t="shared" si="117"/>
        <v>7299.36823601993</v>
      </c>
      <c r="BY265" s="14">
        <f t="shared" si="118"/>
        <v>1137.9662649054808</v>
      </c>
    </row>
    <row r="266" spans="1:77" x14ac:dyDescent="0.25">
      <c r="A266" s="9" t="s">
        <v>79</v>
      </c>
      <c r="B266" s="10">
        <v>7391402</v>
      </c>
      <c r="C266" s="10" t="s">
        <v>392</v>
      </c>
      <c r="D266" s="10" t="s">
        <v>81</v>
      </c>
      <c r="E266" s="10" t="s">
        <v>116</v>
      </c>
      <c r="F266" s="10" t="s">
        <v>83</v>
      </c>
      <c r="G266" s="10" t="s">
        <v>117</v>
      </c>
      <c r="H266" s="10" t="s">
        <v>85</v>
      </c>
      <c r="I266" s="10" t="s">
        <v>79</v>
      </c>
      <c r="J266" s="10" t="s">
        <v>87</v>
      </c>
      <c r="K266" s="10" t="s">
        <v>121</v>
      </c>
      <c r="L266" s="10">
        <v>8</v>
      </c>
      <c r="M266" s="10">
        <v>240</v>
      </c>
      <c r="N266" s="10">
        <v>126022</v>
      </c>
      <c r="O266" s="11">
        <v>40665</v>
      </c>
      <c r="P266" s="11">
        <v>29314</v>
      </c>
      <c r="Q266" s="10">
        <v>82270910320</v>
      </c>
      <c r="R266" s="10" t="s">
        <v>89</v>
      </c>
      <c r="S266" s="10">
        <v>22</v>
      </c>
      <c r="T266" s="10" t="s">
        <v>90</v>
      </c>
      <c r="U266" s="10" t="s">
        <v>91</v>
      </c>
      <c r="V266" s="10" t="s">
        <v>92</v>
      </c>
      <c r="W266" s="12">
        <f t="shared" si="100"/>
        <v>1829.9352895804036</v>
      </c>
      <c r="X266" s="12">
        <v>240</v>
      </c>
      <c r="Y266" s="12">
        <f>[1]REGRAS!$C$25</f>
        <v>1829.9352895804036</v>
      </c>
      <c r="Z266" s="12">
        <v>15</v>
      </c>
      <c r="AA266" s="12">
        <f t="shared" si="107"/>
        <v>274.49</v>
      </c>
      <c r="AB266" s="12">
        <v>11</v>
      </c>
      <c r="AC266" s="12">
        <f t="shared" si="101"/>
        <v>201.29</v>
      </c>
      <c r="AD266" s="12"/>
      <c r="AE266" s="12">
        <f t="shared" si="108"/>
        <v>0</v>
      </c>
      <c r="AF266" s="12"/>
      <c r="AG266" s="12">
        <f t="shared" si="109"/>
        <v>0</v>
      </c>
      <c r="AH266" s="12">
        <f>[1]REGRAS!$F$2*100</f>
        <v>100</v>
      </c>
      <c r="AI266" s="12">
        <f t="shared" si="110"/>
        <v>1829.94</v>
      </c>
      <c r="AJ266" s="12">
        <v>60</v>
      </c>
      <c r="AK266" s="12">
        <f t="shared" si="111"/>
        <v>1097.96</v>
      </c>
      <c r="AL266" s="12">
        <f>[1]REGRAS!$F$1*100</f>
        <v>40</v>
      </c>
      <c r="AM266" s="12">
        <f t="shared" si="112"/>
        <v>731.97</v>
      </c>
      <c r="AN266" s="12">
        <f>[1]REGRAS!$F$4*100</f>
        <v>100</v>
      </c>
      <c r="AO266" s="12">
        <f t="shared" si="113"/>
        <v>1829.94</v>
      </c>
      <c r="AP266" s="12">
        <v>0</v>
      </c>
      <c r="AQ266" s="12">
        <f t="shared" si="114"/>
        <v>0</v>
      </c>
      <c r="AR266" s="12">
        <v>0</v>
      </c>
      <c r="AS266" s="12">
        <f t="shared" si="115"/>
        <v>0</v>
      </c>
      <c r="AT266" s="12">
        <v>0</v>
      </c>
      <c r="AU266" s="12">
        <f t="shared" si="102"/>
        <v>0</v>
      </c>
      <c r="AV266" s="12">
        <v>0</v>
      </c>
      <c r="AW266" s="12">
        <f>IF([1]REGRAS!$P$2="SIM",ROUND(BS266/M266*1.25*AV266,2),0)</f>
        <v>0</v>
      </c>
      <c r="AX266" s="12">
        <f>IF([1]REGRAS!$P$1="SIM",'[1]JAN-REAJUSTE'!AX266,0)</f>
        <v>0</v>
      </c>
      <c r="AY266" s="12">
        <f>IF([1]REGRAS!$R$2="SIM",'[1]JAN-REAJUSTE'!AY266,0)</f>
        <v>0</v>
      </c>
      <c r="AZ266" s="12">
        <f>'[1]JAN-REAJUSTE'!AZ266</f>
        <v>0</v>
      </c>
      <c r="BA266" s="12">
        <f>'[1]JAN-REAJUSTE'!BA266</f>
        <v>0</v>
      </c>
      <c r="BB266" s="12">
        <f>'[1]JAN-REAJUSTE'!BB266</f>
        <v>0</v>
      </c>
      <c r="BC266" s="12">
        <f>'[1]JAN-REAJUSTE'!BC266</f>
        <v>0</v>
      </c>
      <c r="BD266" s="12">
        <f>'[1]JAN-REAJUSTE'!BD266</f>
        <v>0</v>
      </c>
      <c r="BE266" s="12">
        <f>'[1]JAN-REAJUSTE'!BE266</f>
        <v>0</v>
      </c>
      <c r="BF266" s="12">
        <f>'[1]JAN-REAJUSTE'!BF266</f>
        <v>0</v>
      </c>
      <c r="BG266" s="12">
        <f>'[1]JAN-REAJUSTE'!BG266</f>
        <v>0</v>
      </c>
      <c r="BH266" s="12">
        <f>'[1]JAN-REAJUSTE'!BH266</f>
        <v>0</v>
      </c>
      <c r="BI266" s="12">
        <f>IF([1]REGRAS!$R$1="SIM",'[1]JAN-REAJUSTE'!BI266,0)</f>
        <v>0</v>
      </c>
      <c r="BJ266" s="12">
        <f>'[1]JAN-REAJUSTE'!BJ266</f>
        <v>0</v>
      </c>
      <c r="BK266" s="12">
        <f>'[1]JAN-REAJUSTE'!BK266</f>
        <v>0</v>
      </c>
      <c r="BL266" s="12">
        <f>'[1]JAN-REAJUSTE'!BL266</f>
        <v>0</v>
      </c>
      <c r="BM266" s="12">
        <f>'[1]JAN-REAJUSTE'!BM266</f>
        <v>0</v>
      </c>
      <c r="BN266" s="12">
        <f>'[1]JAN-REAJUSTE'!BN266</f>
        <v>0</v>
      </c>
      <c r="BO266" s="12">
        <f>'[1]JAN-REAJUSTE'!BO266</f>
        <v>0</v>
      </c>
      <c r="BP266" s="12">
        <f>'[1]JAN-REAJUSTE'!BP266</f>
        <v>0</v>
      </c>
      <c r="BQ266" s="12">
        <v>0</v>
      </c>
      <c r="BR266" s="12">
        <f t="shared" si="116"/>
        <v>7795.5252895804033</v>
      </c>
      <c r="BS266" s="12">
        <f t="shared" si="119"/>
        <v>7795.5252895804033</v>
      </c>
      <c r="BT266" s="12">
        <f t="shared" si="103"/>
        <v>7795.5252895804033</v>
      </c>
      <c r="BU266" s="12">
        <f t="shared" si="104"/>
        <v>7063.555289580403</v>
      </c>
      <c r="BV266" s="13">
        <f t="shared" si="105"/>
        <v>988.89774054125655</v>
      </c>
      <c r="BW266" s="13">
        <f t="shared" si="106"/>
        <v>1977.7954810825131</v>
      </c>
      <c r="BX266" s="13">
        <f t="shared" si="117"/>
        <v>6806.6275490391472</v>
      </c>
      <c r="BY266" s="14">
        <f t="shared" si="118"/>
        <v>1002.4625759857655</v>
      </c>
    </row>
    <row r="267" spans="1:77" x14ac:dyDescent="0.25">
      <c r="A267" s="9" t="s">
        <v>79</v>
      </c>
      <c r="B267" s="10">
        <v>7518402</v>
      </c>
      <c r="C267" s="10" t="s">
        <v>393</v>
      </c>
      <c r="D267" s="10" t="s">
        <v>81</v>
      </c>
      <c r="E267" s="10" t="s">
        <v>120</v>
      </c>
      <c r="F267" s="10" t="s">
        <v>83</v>
      </c>
      <c r="G267" s="10" t="s">
        <v>117</v>
      </c>
      <c r="H267" s="10" t="s">
        <v>85</v>
      </c>
      <c r="I267" s="10" t="s">
        <v>79</v>
      </c>
      <c r="J267" s="10" t="s">
        <v>87</v>
      </c>
      <c r="K267" s="10" t="s">
        <v>121</v>
      </c>
      <c r="L267" s="10">
        <v>8</v>
      </c>
      <c r="M267" s="10">
        <v>180</v>
      </c>
      <c r="N267" s="10">
        <v>126022</v>
      </c>
      <c r="O267" s="11">
        <v>40665</v>
      </c>
      <c r="P267" s="11">
        <v>27079</v>
      </c>
      <c r="Q267" s="10">
        <v>72926309368</v>
      </c>
      <c r="R267" s="10" t="s">
        <v>89</v>
      </c>
      <c r="S267" s="10">
        <v>22</v>
      </c>
      <c r="T267" s="10" t="s">
        <v>97</v>
      </c>
      <c r="U267" s="10" t="s">
        <v>91</v>
      </c>
      <c r="V267" s="10" t="s">
        <v>92</v>
      </c>
      <c r="W267" s="12">
        <f t="shared" si="100"/>
        <v>1372.4514671853026</v>
      </c>
      <c r="X267" s="12">
        <v>180</v>
      </c>
      <c r="Y267" s="12">
        <f>[1]REGRAS!$C$13</f>
        <v>1372.4514671853026</v>
      </c>
      <c r="Z267" s="12">
        <v>10</v>
      </c>
      <c r="AA267" s="12">
        <f t="shared" si="107"/>
        <v>137.25</v>
      </c>
      <c r="AB267" s="12">
        <v>11</v>
      </c>
      <c r="AC267" s="12">
        <f t="shared" si="101"/>
        <v>150.97</v>
      </c>
      <c r="AD267" s="12"/>
      <c r="AE267" s="12">
        <f t="shared" si="108"/>
        <v>0</v>
      </c>
      <c r="AF267" s="12"/>
      <c r="AG267" s="12">
        <f t="shared" si="109"/>
        <v>0</v>
      </c>
      <c r="AH267" s="12">
        <f>[1]REGRAS!$F$2*100</f>
        <v>100</v>
      </c>
      <c r="AI267" s="12">
        <f t="shared" si="110"/>
        <v>1372.45</v>
      </c>
      <c r="AJ267" s="12">
        <v>30</v>
      </c>
      <c r="AK267" s="12">
        <f t="shared" si="111"/>
        <v>411.74</v>
      </c>
      <c r="AL267" s="12">
        <f>[1]REGRAS!$F$1*100</f>
        <v>40</v>
      </c>
      <c r="AM267" s="12">
        <f t="shared" si="112"/>
        <v>548.98</v>
      </c>
      <c r="AN267" s="12">
        <f>[1]REGRAS!$F$4*100</f>
        <v>100</v>
      </c>
      <c r="AO267" s="12">
        <f t="shared" si="113"/>
        <v>1372.45</v>
      </c>
      <c r="AP267" s="12">
        <v>20</v>
      </c>
      <c r="AQ267" s="12">
        <f t="shared" si="114"/>
        <v>119.25</v>
      </c>
      <c r="AR267" s="12">
        <v>30</v>
      </c>
      <c r="AS267" s="12">
        <f t="shared" si="115"/>
        <v>1341.57</v>
      </c>
      <c r="AT267" s="12">
        <v>0</v>
      </c>
      <c r="AU267" s="12">
        <f t="shared" si="102"/>
        <v>0</v>
      </c>
      <c r="AV267" s="12">
        <v>0</v>
      </c>
      <c r="AW267" s="12">
        <f>IF([1]REGRAS!$P$2="SIM",ROUND(BS267/M267*1.25*AV267,2),0)</f>
        <v>0</v>
      </c>
      <c r="AX267" s="12">
        <f>IF([1]REGRAS!$P$1="SIM",'[1]JAN-REAJUSTE'!AX267,0)</f>
        <v>0</v>
      </c>
      <c r="AY267" s="12">
        <f>IF([1]REGRAS!$R$2="SIM",'[1]JAN-REAJUSTE'!AY267,0)</f>
        <v>0</v>
      </c>
      <c r="AZ267" s="12">
        <f>'[1]JAN-REAJUSTE'!AZ267</f>
        <v>0</v>
      </c>
      <c r="BA267" s="12">
        <f>'[1]JAN-REAJUSTE'!BA267</f>
        <v>0</v>
      </c>
      <c r="BB267" s="12">
        <f>'[1]JAN-REAJUSTE'!BB267</f>
        <v>0</v>
      </c>
      <c r="BC267" s="12">
        <f>'[1]JAN-REAJUSTE'!BC267</f>
        <v>0</v>
      </c>
      <c r="BD267" s="12">
        <f>'[1]JAN-REAJUSTE'!BD267</f>
        <v>0</v>
      </c>
      <c r="BE267" s="12">
        <f>'[1]JAN-REAJUSTE'!BE267</f>
        <v>0</v>
      </c>
      <c r="BF267" s="12">
        <f>'[1]JAN-REAJUSTE'!BF267</f>
        <v>0</v>
      </c>
      <c r="BG267" s="12">
        <f>'[1]JAN-REAJUSTE'!BG267</f>
        <v>0</v>
      </c>
      <c r="BH267" s="12">
        <f>'[1]JAN-REAJUSTE'!BH267</f>
        <v>0</v>
      </c>
      <c r="BI267" s="12">
        <f>IF([1]REGRAS!$R$1="SIM",'[1]JAN-REAJUSTE'!BI267,0)</f>
        <v>0</v>
      </c>
      <c r="BJ267" s="12">
        <f>'[1]JAN-REAJUSTE'!BJ267</f>
        <v>0</v>
      </c>
      <c r="BK267" s="12">
        <f>'[1]JAN-REAJUSTE'!BK267</f>
        <v>0</v>
      </c>
      <c r="BL267" s="12">
        <f>'[1]JAN-REAJUSTE'!BL267</f>
        <v>0</v>
      </c>
      <c r="BM267" s="12">
        <f>'[1]JAN-REAJUSTE'!BM267</f>
        <v>0</v>
      </c>
      <c r="BN267" s="12">
        <f>'[1]JAN-REAJUSTE'!BN267</f>
        <v>0</v>
      </c>
      <c r="BO267" s="12">
        <f>'[1]JAN-REAJUSTE'!BO267</f>
        <v>0</v>
      </c>
      <c r="BP267" s="12">
        <f>'[1]JAN-REAJUSTE'!BP267</f>
        <v>0</v>
      </c>
      <c r="BQ267" s="12">
        <v>0</v>
      </c>
      <c r="BR267" s="12">
        <f t="shared" si="116"/>
        <v>6827.1114671853029</v>
      </c>
      <c r="BS267" s="12">
        <f t="shared" si="119"/>
        <v>5366.2914671853032</v>
      </c>
      <c r="BT267" s="12">
        <f t="shared" si="103"/>
        <v>5366.2914671853032</v>
      </c>
      <c r="BU267" s="12">
        <f t="shared" si="104"/>
        <v>4817.3114671853027</v>
      </c>
      <c r="BV267" s="13">
        <f t="shared" si="105"/>
        <v>674.42360540594245</v>
      </c>
      <c r="BW267" s="13">
        <f t="shared" si="106"/>
        <v>1348.8472108118849</v>
      </c>
      <c r="BX267" s="13">
        <f t="shared" si="117"/>
        <v>6152.6878617793609</v>
      </c>
      <c r="BY267" s="14">
        <f t="shared" si="118"/>
        <v>822.62916198932442</v>
      </c>
    </row>
    <row r="268" spans="1:77" x14ac:dyDescent="0.25">
      <c r="A268" s="9" t="s">
        <v>79</v>
      </c>
      <c r="B268" s="10">
        <v>8453301</v>
      </c>
      <c r="C268" s="10" t="s">
        <v>394</v>
      </c>
      <c r="D268" s="10" t="s">
        <v>81</v>
      </c>
      <c r="E268" s="10" t="s">
        <v>116</v>
      </c>
      <c r="F268" s="10" t="s">
        <v>83</v>
      </c>
      <c r="G268" s="10" t="s">
        <v>117</v>
      </c>
      <c r="H268" s="10" t="s">
        <v>85</v>
      </c>
      <c r="I268" s="10" t="s">
        <v>79</v>
      </c>
      <c r="J268" s="10" t="s">
        <v>87</v>
      </c>
      <c r="K268" s="10" t="s">
        <v>118</v>
      </c>
      <c r="L268" s="10">
        <v>8</v>
      </c>
      <c r="M268" s="10">
        <v>180</v>
      </c>
      <c r="N268" s="10">
        <v>126022</v>
      </c>
      <c r="O268" s="11">
        <v>40315</v>
      </c>
      <c r="P268" s="11">
        <v>29657</v>
      </c>
      <c r="Q268" s="10">
        <v>87283719334</v>
      </c>
      <c r="R268" s="10" t="s">
        <v>89</v>
      </c>
      <c r="S268" s="10">
        <v>22</v>
      </c>
      <c r="T268" s="10" t="s">
        <v>90</v>
      </c>
      <c r="U268" s="10" t="s">
        <v>91</v>
      </c>
      <c r="V268" s="10" t="s">
        <v>92</v>
      </c>
      <c r="W268" s="12">
        <f t="shared" si="100"/>
        <v>1372.4514671853026</v>
      </c>
      <c r="X268" s="12">
        <v>180</v>
      </c>
      <c r="Y268" s="12">
        <f>[1]REGRAS!$C$13</f>
        <v>1372.4514671853026</v>
      </c>
      <c r="Z268" s="12">
        <v>15</v>
      </c>
      <c r="AA268" s="12">
        <f t="shared" si="107"/>
        <v>205.87</v>
      </c>
      <c r="AB268" s="12">
        <v>12</v>
      </c>
      <c r="AC268" s="12">
        <f t="shared" si="101"/>
        <v>164.69</v>
      </c>
      <c r="AD268" s="12"/>
      <c r="AE268" s="12">
        <f t="shared" si="108"/>
        <v>0</v>
      </c>
      <c r="AF268" s="12"/>
      <c r="AG268" s="12">
        <f t="shared" si="109"/>
        <v>0</v>
      </c>
      <c r="AH268" s="12">
        <f>[1]REGRAS!$F$2*100</f>
        <v>100</v>
      </c>
      <c r="AI268" s="12">
        <f t="shared" si="110"/>
        <v>1372.45</v>
      </c>
      <c r="AJ268" s="12">
        <v>25</v>
      </c>
      <c r="AK268" s="12">
        <f t="shared" si="111"/>
        <v>343.11</v>
      </c>
      <c r="AL268" s="12">
        <f>[1]REGRAS!$F$1*100</f>
        <v>40</v>
      </c>
      <c r="AM268" s="12">
        <f t="shared" si="112"/>
        <v>548.98</v>
      </c>
      <c r="AN268" s="12">
        <f>[1]REGRAS!$F$4*100</f>
        <v>100</v>
      </c>
      <c r="AO268" s="12">
        <f t="shared" si="113"/>
        <v>1372.45</v>
      </c>
      <c r="AP268" s="12">
        <v>125</v>
      </c>
      <c r="AQ268" s="12">
        <f t="shared" si="114"/>
        <v>747.22</v>
      </c>
      <c r="AR268" s="12">
        <v>0</v>
      </c>
      <c r="AS268" s="12">
        <f t="shared" si="115"/>
        <v>0</v>
      </c>
      <c r="AT268" s="12">
        <v>0</v>
      </c>
      <c r="AU268" s="12">
        <f t="shared" si="102"/>
        <v>0</v>
      </c>
      <c r="AV268" s="12">
        <v>0</v>
      </c>
      <c r="AW268" s="12">
        <f>IF([1]REGRAS!$P$2="SIM",ROUND(BS268/M268*1.25*AV268,2),0)</f>
        <v>0</v>
      </c>
      <c r="AX268" s="12">
        <f>IF([1]REGRAS!$P$1="SIM",'[1]JAN-REAJUSTE'!AX268,0)</f>
        <v>0</v>
      </c>
      <c r="AY268" s="12">
        <f>IF([1]REGRAS!$R$2="SIM",'[1]JAN-REAJUSTE'!AY268,0)</f>
        <v>0</v>
      </c>
      <c r="AZ268" s="12">
        <f>'[1]JAN-REAJUSTE'!AZ268</f>
        <v>0</v>
      </c>
      <c r="BA268" s="12">
        <f>'[1]JAN-REAJUSTE'!BA268</f>
        <v>0</v>
      </c>
      <c r="BB268" s="12">
        <f>'[1]JAN-REAJUSTE'!BB268</f>
        <v>0</v>
      </c>
      <c r="BC268" s="12">
        <f>'[1]JAN-REAJUSTE'!BC268</f>
        <v>0</v>
      </c>
      <c r="BD268" s="12">
        <f>'[1]JAN-REAJUSTE'!BD268</f>
        <v>0</v>
      </c>
      <c r="BE268" s="12">
        <f>'[1]JAN-REAJUSTE'!BE268</f>
        <v>0</v>
      </c>
      <c r="BF268" s="12">
        <f>'[1]JAN-REAJUSTE'!BF268</f>
        <v>0</v>
      </c>
      <c r="BG268" s="12">
        <f>'[1]JAN-REAJUSTE'!BG268</f>
        <v>0</v>
      </c>
      <c r="BH268" s="12">
        <f>'[1]JAN-REAJUSTE'!BH268</f>
        <v>0</v>
      </c>
      <c r="BI268" s="12">
        <f>IF([1]REGRAS!$R$1="SIM",'[1]JAN-REAJUSTE'!BI268,0)</f>
        <v>0</v>
      </c>
      <c r="BJ268" s="12">
        <f>'[1]JAN-REAJUSTE'!BJ268</f>
        <v>0</v>
      </c>
      <c r="BK268" s="12">
        <f>'[1]JAN-REAJUSTE'!BK268</f>
        <v>0</v>
      </c>
      <c r="BL268" s="12">
        <f>'[1]JAN-REAJUSTE'!BL268</f>
        <v>0</v>
      </c>
      <c r="BM268" s="12">
        <f>'[1]JAN-REAJUSTE'!BM268</f>
        <v>0</v>
      </c>
      <c r="BN268" s="12">
        <f>'[1]JAN-REAJUSTE'!BN268</f>
        <v>0</v>
      </c>
      <c r="BO268" s="12">
        <f>'[1]JAN-REAJUSTE'!BO268</f>
        <v>0</v>
      </c>
      <c r="BP268" s="12">
        <f>'[1]JAN-REAJUSTE'!BP268</f>
        <v>0</v>
      </c>
      <c r="BQ268" s="12">
        <v>0</v>
      </c>
      <c r="BR268" s="12">
        <f t="shared" si="116"/>
        <v>6127.2214671853017</v>
      </c>
      <c r="BS268" s="12">
        <f t="shared" si="119"/>
        <v>5380.0014671853023</v>
      </c>
      <c r="BT268" s="12">
        <f t="shared" si="103"/>
        <v>5380.0014671853023</v>
      </c>
      <c r="BU268" s="12">
        <f t="shared" si="104"/>
        <v>4831.0214671853018</v>
      </c>
      <c r="BV268" s="13">
        <f t="shared" si="105"/>
        <v>676.34300540594234</v>
      </c>
      <c r="BW268" s="13">
        <f t="shared" si="106"/>
        <v>1352.6860108118847</v>
      </c>
      <c r="BX268" s="13">
        <f t="shared" si="117"/>
        <v>5450.878461779359</v>
      </c>
      <c r="BY268" s="14">
        <f t="shared" si="118"/>
        <v>629.63157698932389</v>
      </c>
    </row>
    <row r="269" spans="1:77" x14ac:dyDescent="0.25">
      <c r="A269" s="9" t="s">
        <v>79</v>
      </c>
      <c r="B269" s="10">
        <v>8455501</v>
      </c>
      <c r="C269" s="10" t="s">
        <v>395</v>
      </c>
      <c r="D269" s="10" t="s">
        <v>81</v>
      </c>
      <c r="E269" s="10" t="s">
        <v>116</v>
      </c>
      <c r="F269" s="10" t="s">
        <v>83</v>
      </c>
      <c r="G269" s="10" t="s">
        <v>117</v>
      </c>
      <c r="H269" s="10" t="s">
        <v>85</v>
      </c>
      <c r="I269" s="10" t="s">
        <v>79</v>
      </c>
      <c r="J269" s="10" t="s">
        <v>87</v>
      </c>
      <c r="K269" s="10" t="s">
        <v>121</v>
      </c>
      <c r="L269" s="10">
        <v>9</v>
      </c>
      <c r="M269" s="10">
        <v>240</v>
      </c>
      <c r="N269" s="10">
        <v>128542</v>
      </c>
      <c r="O269" s="11">
        <v>40315</v>
      </c>
      <c r="P269" s="11">
        <v>27710</v>
      </c>
      <c r="Q269" s="10">
        <v>71009655353</v>
      </c>
      <c r="R269" s="10" t="s">
        <v>89</v>
      </c>
      <c r="S269" s="10">
        <v>22</v>
      </c>
      <c r="T269" s="10" t="s">
        <v>90</v>
      </c>
      <c r="U269" s="10" t="s">
        <v>91</v>
      </c>
      <c r="V269" s="10" t="s">
        <v>92</v>
      </c>
      <c r="W269" s="12">
        <f t="shared" si="100"/>
        <v>1866.5339953720118</v>
      </c>
      <c r="X269" s="12">
        <v>240</v>
      </c>
      <c r="Y269" s="12">
        <f>[1]REGRAS!$C$26</f>
        <v>1866.5339953720118</v>
      </c>
      <c r="Z269" s="12">
        <v>0</v>
      </c>
      <c r="AA269" s="12">
        <f t="shared" si="107"/>
        <v>0</v>
      </c>
      <c r="AB269" s="12">
        <v>12</v>
      </c>
      <c r="AC269" s="12">
        <f t="shared" si="101"/>
        <v>223.98</v>
      </c>
      <c r="AD269" s="12"/>
      <c r="AE269" s="12">
        <f t="shared" si="108"/>
        <v>0</v>
      </c>
      <c r="AF269" s="12"/>
      <c r="AG269" s="12">
        <f t="shared" si="109"/>
        <v>0</v>
      </c>
      <c r="AH269" s="12">
        <f>[1]REGRAS!$F$2*100</f>
        <v>100</v>
      </c>
      <c r="AI269" s="12">
        <f t="shared" si="110"/>
        <v>1866.53</v>
      </c>
      <c r="AJ269" s="12">
        <v>70</v>
      </c>
      <c r="AK269" s="12">
        <f t="shared" si="111"/>
        <v>1306.57</v>
      </c>
      <c r="AL269" s="12">
        <f>[1]REGRAS!$F$1*100</f>
        <v>40</v>
      </c>
      <c r="AM269" s="12">
        <f t="shared" si="112"/>
        <v>746.61</v>
      </c>
      <c r="AN269" s="12">
        <f>[1]REGRAS!$F$4*100</f>
        <v>100</v>
      </c>
      <c r="AO269" s="12">
        <f t="shared" si="113"/>
        <v>1866.53</v>
      </c>
      <c r="AP269" s="12">
        <v>6</v>
      </c>
      <c r="AQ269" s="12">
        <f t="shared" si="114"/>
        <v>39.380000000000003</v>
      </c>
      <c r="AR269" s="12">
        <v>4</v>
      </c>
      <c r="AS269" s="12">
        <f t="shared" si="115"/>
        <v>196.92</v>
      </c>
      <c r="AT269" s="12">
        <v>38</v>
      </c>
      <c r="AU269" s="12">
        <f t="shared" si="102"/>
        <v>2244.87</v>
      </c>
      <c r="AV269" s="12">
        <v>0</v>
      </c>
      <c r="AW269" s="12">
        <f>IF([1]REGRAS!$P$2="SIM",ROUND(BS269/M269*1.25*AV269,2),0)</f>
        <v>0</v>
      </c>
      <c r="AX269" s="12">
        <f>IF([1]REGRAS!$P$1="SIM",'[1]JAN-REAJUSTE'!AX269,0)</f>
        <v>0</v>
      </c>
      <c r="AY269" s="12">
        <f>IF([1]REGRAS!$R$2="SIM",'[1]JAN-REAJUSTE'!AY269,0)</f>
        <v>0</v>
      </c>
      <c r="AZ269" s="12">
        <f>'[1]JAN-REAJUSTE'!AZ269</f>
        <v>0</v>
      </c>
      <c r="BA269" s="12">
        <f>'[1]JAN-REAJUSTE'!BA269</f>
        <v>0</v>
      </c>
      <c r="BB269" s="12">
        <f>'[1]JAN-REAJUSTE'!BB269</f>
        <v>0</v>
      </c>
      <c r="BC269" s="12">
        <f>'[1]JAN-REAJUSTE'!BC269</f>
        <v>0</v>
      </c>
      <c r="BD269" s="12">
        <f>'[1]JAN-REAJUSTE'!BD269</f>
        <v>0</v>
      </c>
      <c r="BE269" s="12">
        <f>'[1]JAN-REAJUSTE'!BE269</f>
        <v>0</v>
      </c>
      <c r="BF269" s="12">
        <f>'[1]JAN-REAJUSTE'!BF269</f>
        <v>0</v>
      </c>
      <c r="BG269" s="12">
        <f>'[1]JAN-REAJUSTE'!BG269</f>
        <v>0</v>
      </c>
      <c r="BH269" s="12">
        <f>'[1]JAN-REAJUSTE'!BH269</f>
        <v>0</v>
      </c>
      <c r="BI269" s="12">
        <f>IF([1]REGRAS!$R$1="SIM",'[1]JAN-REAJUSTE'!BI269,0)</f>
        <v>0</v>
      </c>
      <c r="BJ269" s="12">
        <f>'[1]JAN-REAJUSTE'!BJ269</f>
        <v>0</v>
      </c>
      <c r="BK269" s="12">
        <f>'[1]JAN-REAJUSTE'!BK269</f>
        <v>0</v>
      </c>
      <c r="BL269" s="12">
        <f>'[1]JAN-REAJUSTE'!BL269</f>
        <v>0</v>
      </c>
      <c r="BM269" s="12">
        <f>'[1]JAN-REAJUSTE'!BM269</f>
        <v>0</v>
      </c>
      <c r="BN269" s="12">
        <f>'[1]JAN-REAJUSTE'!BN269</f>
        <v>0</v>
      </c>
      <c r="BO269" s="12">
        <f>'[1]JAN-REAJUSTE'!BO269</f>
        <v>0</v>
      </c>
      <c r="BP269" s="12">
        <f>'[1]JAN-REAJUSTE'!BP269</f>
        <v>0</v>
      </c>
      <c r="BQ269" s="12">
        <v>0</v>
      </c>
      <c r="BR269" s="12">
        <f t="shared" si="116"/>
        <v>10357.92399537201</v>
      </c>
      <c r="BS269" s="12">
        <f t="shared" si="119"/>
        <v>7876.7539953720106</v>
      </c>
      <c r="BT269" s="12">
        <f t="shared" si="103"/>
        <v>7876.7539953720106</v>
      </c>
      <c r="BU269" s="12">
        <f t="shared" si="104"/>
        <v>7130.143995372011</v>
      </c>
      <c r="BV269" s="13">
        <f t="shared" si="105"/>
        <v>998.22015935208162</v>
      </c>
      <c r="BW269" s="13">
        <f t="shared" si="106"/>
        <v>1996.4403187041632</v>
      </c>
      <c r="BX269" s="13">
        <f t="shared" si="117"/>
        <v>9359.7038360199276</v>
      </c>
      <c r="BY269" s="14">
        <f t="shared" si="118"/>
        <v>1704.5585549054804</v>
      </c>
    </row>
    <row r="270" spans="1:77" x14ac:dyDescent="0.25">
      <c r="A270" s="9" t="s">
        <v>79</v>
      </c>
      <c r="B270" s="10">
        <v>8455901</v>
      </c>
      <c r="C270" s="10" t="s">
        <v>396</v>
      </c>
      <c r="D270" s="10" t="s">
        <v>81</v>
      </c>
      <c r="E270" s="10" t="s">
        <v>116</v>
      </c>
      <c r="F270" s="10" t="s">
        <v>83</v>
      </c>
      <c r="G270" s="10" t="s">
        <v>117</v>
      </c>
      <c r="H270" s="10" t="s">
        <v>85</v>
      </c>
      <c r="I270" s="10" t="s">
        <v>79</v>
      </c>
      <c r="J270" s="10" t="s">
        <v>87</v>
      </c>
      <c r="K270" s="10" t="s">
        <v>121</v>
      </c>
      <c r="L270" s="10">
        <v>9</v>
      </c>
      <c r="M270" s="10">
        <v>240</v>
      </c>
      <c r="N270" s="10">
        <v>128542</v>
      </c>
      <c r="O270" s="11">
        <v>40315</v>
      </c>
      <c r="P270" s="11">
        <v>29221</v>
      </c>
      <c r="Q270" s="10">
        <v>63089637391</v>
      </c>
      <c r="R270" s="10" t="s">
        <v>89</v>
      </c>
      <c r="S270" s="10">
        <v>22</v>
      </c>
      <c r="T270" s="10" t="s">
        <v>97</v>
      </c>
      <c r="U270" s="10" t="s">
        <v>91</v>
      </c>
      <c r="V270" s="10" t="s">
        <v>92</v>
      </c>
      <c r="W270" s="12">
        <f t="shared" si="100"/>
        <v>1866.5339953720118</v>
      </c>
      <c r="X270" s="12">
        <v>240</v>
      </c>
      <c r="Y270" s="12">
        <f>[1]REGRAS!$C$26</f>
        <v>1866.5339953720118</v>
      </c>
      <c r="Z270" s="12">
        <v>15</v>
      </c>
      <c r="AA270" s="12">
        <f t="shared" si="107"/>
        <v>279.98</v>
      </c>
      <c r="AB270" s="12">
        <v>12</v>
      </c>
      <c r="AC270" s="12">
        <f t="shared" si="101"/>
        <v>223.98</v>
      </c>
      <c r="AD270" s="12"/>
      <c r="AE270" s="12">
        <f t="shared" si="108"/>
        <v>0</v>
      </c>
      <c r="AF270" s="12"/>
      <c r="AG270" s="12">
        <f t="shared" si="109"/>
        <v>0</v>
      </c>
      <c r="AH270" s="12">
        <f>[1]REGRAS!$F$2*100</f>
        <v>100</v>
      </c>
      <c r="AI270" s="12">
        <f t="shared" si="110"/>
        <v>1866.53</v>
      </c>
      <c r="AJ270" s="12">
        <v>30</v>
      </c>
      <c r="AK270" s="12">
        <f t="shared" si="111"/>
        <v>559.96</v>
      </c>
      <c r="AL270" s="12">
        <f>[1]REGRAS!$F$1*100</f>
        <v>40</v>
      </c>
      <c r="AM270" s="12">
        <f t="shared" si="112"/>
        <v>746.61</v>
      </c>
      <c r="AN270" s="12">
        <f>[1]REGRAS!$F$4*100</f>
        <v>100</v>
      </c>
      <c r="AO270" s="12">
        <f t="shared" si="113"/>
        <v>1866.53</v>
      </c>
      <c r="AP270" s="12">
        <v>28</v>
      </c>
      <c r="AQ270" s="12">
        <f t="shared" si="114"/>
        <v>172.9</v>
      </c>
      <c r="AR270" s="12">
        <v>27</v>
      </c>
      <c r="AS270" s="12">
        <f t="shared" si="115"/>
        <v>1250.46</v>
      </c>
      <c r="AT270" s="12">
        <v>0</v>
      </c>
      <c r="AU270" s="12">
        <f t="shared" si="102"/>
        <v>0</v>
      </c>
      <c r="AV270" s="12">
        <v>0</v>
      </c>
      <c r="AW270" s="12">
        <f>IF([1]REGRAS!$P$2="SIM",ROUND(BS270/M270*1.25*AV270,2),0)</f>
        <v>0</v>
      </c>
      <c r="AX270" s="12">
        <f>IF([1]REGRAS!$P$1="SIM",'[1]JAN-REAJUSTE'!AX270,0)</f>
        <v>0</v>
      </c>
      <c r="AY270" s="12">
        <f>IF([1]REGRAS!$R$2="SIM",'[1]JAN-REAJUSTE'!AY270,0)</f>
        <v>0</v>
      </c>
      <c r="AZ270" s="12">
        <f>'[1]JAN-REAJUSTE'!AZ270</f>
        <v>0</v>
      </c>
      <c r="BA270" s="12">
        <f>'[1]JAN-REAJUSTE'!BA270</f>
        <v>0</v>
      </c>
      <c r="BB270" s="12">
        <f>'[1]JAN-REAJUSTE'!BB270</f>
        <v>0</v>
      </c>
      <c r="BC270" s="12">
        <f>'[1]JAN-REAJUSTE'!BC270</f>
        <v>0</v>
      </c>
      <c r="BD270" s="12">
        <f>'[1]JAN-REAJUSTE'!BD270</f>
        <v>0</v>
      </c>
      <c r="BE270" s="12">
        <f>'[1]JAN-REAJUSTE'!BE270</f>
        <v>0</v>
      </c>
      <c r="BF270" s="12">
        <f>'[1]JAN-REAJUSTE'!BF270</f>
        <v>0</v>
      </c>
      <c r="BG270" s="12">
        <f>'[1]JAN-REAJUSTE'!BG270</f>
        <v>0</v>
      </c>
      <c r="BH270" s="12">
        <f>'[1]JAN-REAJUSTE'!BH270</f>
        <v>0</v>
      </c>
      <c r="BI270" s="12">
        <f>IF([1]REGRAS!$R$1="SIM",'[1]JAN-REAJUSTE'!BI270,0)</f>
        <v>0</v>
      </c>
      <c r="BJ270" s="12">
        <f>'[1]JAN-REAJUSTE'!BJ270</f>
        <v>0</v>
      </c>
      <c r="BK270" s="12">
        <f>'[1]JAN-REAJUSTE'!BK270</f>
        <v>0</v>
      </c>
      <c r="BL270" s="12">
        <f>'[1]JAN-REAJUSTE'!BL270</f>
        <v>0</v>
      </c>
      <c r="BM270" s="12">
        <f>'[1]JAN-REAJUSTE'!BM270</f>
        <v>0</v>
      </c>
      <c r="BN270" s="12">
        <f>'[1]JAN-REAJUSTE'!BN270</f>
        <v>0</v>
      </c>
      <c r="BO270" s="12">
        <f>'[1]JAN-REAJUSTE'!BO270</f>
        <v>0</v>
      </c>
      <c r="BP270" s="12">
        <f>'[1]JAN-REAJUSTE'!BP270</f>
        <v>0</v>
      </c>
      <c r="BQ270" s="12">
        <v>0</v>
      </c>
      <c r="BR270" s="12">
        <f t="shared" si="116"/>
        <v>8833.4839953720111</v>
      </c>
      <c r="BS270" s="12">
        <f t="shared" si="119"/>
        <v>7410.1239953720114</v>
      </c>
      <c r="BT270" s="12">
        <f t="shared" si="103"/>
        <v>7410.1239953720114</v>
      </c>
      <c r="BU270" s="12">
        <f t="shared" si="104"/>
        <v>6663.5139953720118</v>
      </c>
      <c r="BV270" s="13">
        <f t="shared" si="105"/>
        <v>932.8919593520817</v>
      </c>
      <c r="BW270" s="13">
        <f t="shared" si="106"/>
        <v>1865.7839187041634</v>
      </c>
      <c r="BX270" s="13">
        <f t="shared" si="117"/>
        <v>7900.5920360199298</v>
      </c>
      <c r="BY270" s="14">
        <f t="shared" si="118"/>
        <v>1303.3028099054809</v>
      </c>
    </row>
    <row r="271" spans="1:77" x14ac:dyDescent="0.25">
      <c r="A271" s="9" t="s">
        <v>79</v>
      </c>
      <c r="B271" s="10">
        <v>8456501</v>
      </c>
      <c r="C271" s="10" t="s">
        <v>397</v>
      </c>
      <c r="D271" s="10" t="s">
        <v>81</v>
      </c>
      <c r="E271" s="10" t="s">
        <v>116</v>
      </c>
      <c r="F271" s="10" t="s">
        <v>83</v>
      </c>
      <c r="G271" s="10" t="s">
        <v>117</v>
      </c>
      <c r="H271" s="10" t="s">
        <v>85</v>
      </c>
      <c r="I271" s="10" t="s">
        <v>79</v>
      </c>
      <c r="J271" s="10" t="s">
        <v>87</v>
      </c>
      <c r="K271" s="10" t="s">
        <v>121</v>
      </c>
      <c r="L271" s="10">
        <v>9</v>
      </c>
      <c r="M271" s="10">
        <v>240</v>
      </c>
      <c r="N271" s="10">
        <v>128542</v>
      </c>
      <c r="O271" s="11">
        <v>40315</v>
      </c>
      <c r="P271" s="11">
        <v>27220</v>
      </c>
      <c r="Q271" s="10">
        <v>56112491320</v>
      </c>
      <c r="R271" s="10" t="s">
        <v>89</v>
      </c>
      <c r="S271" s="10">
        <v>22</v>
      </c>
      <c r="T271" s="10" t="s">
        <v>90</v>
      </c>
      <c r="U271" s="10" t="s">
        <v>128</v>
      </c>
      <c r="V271" s="10" t="s">
        <v>92</v>
      </c>
      <c r="W271" s="12">
        <f t="shared" si="100"/>
        <v>1866.5339953720118</v>
      </c>
      <c r="X271" s="12">
        <v>240</v>
      </c>
      <c r="Y271" s="12">
        <f>[1]REGRAS!$C$26</f>
        <v>1866.5339953720118</v>
      </c>
      <c r="Z271" s="12">
        <v>15</v>
      </c>
      <c r="AA271" s="12">
        <f t="shared" si="107"/>
        <v>279.98</v>
      </c>
      <c r="AB271" s="12">
        <v>12</v>
      </c>
      <c r="AC271" s="12">
        <f t="shared" si="101"/>
        <v>223.98</v>
      </c>
      <c r="AD271" s="12"/>
      <c r="AE271" s="12">
        <f t="shared" si="108"/>
        <v>0</v>
      </c>
      <c r="AF271" s="12"/>
      <c r="AG271" s="12">
        <f t="shared" si="109"/>
        <v>0</v>
      </c>
      <c r="AH271" s="12">
        <f>[1]REGRAS!$F$2*100</f>
        <v>100</v>
      </c>
      <c r="AI271" s="12">
        <f t="shared" si="110"/>
        <v>1866.53</v>
      </c>
      <c r="AJ271" s="12">
        <v>60</v>
      </c>
      <c r="AK271" s="12">
        <f t="shared" si="111"/>
        <v>1119.92</v>
      </c>
      <c r="AL271" s="12">
        <f>[1]REGRAS!$F$1*100</f>
        <v>40</v>
      </c>
      <c r="AM271" s="12">
        <f t="shared" si="112"/>
        <v>746.61</v>
      </c>
      <c r="AN271" s="12">
        <f>[1]REGRAS!$F$4*100</f>
        <v>100</v>
      </c>
      <c r="AO271" s="12">
        <f t="shared" si="113"/>
        <v>1866.53</v>
      </c>
      <c r="AP271" s="12">
        <v>148</v>
      </c>
      <c r="AQ271" s="12">
        <f t="shared" si="114"/>
        <v>982.98</v>
      </c>
      <c r="AR271" s="12">
        <v>0</v>
      </c>
      <c r="AS271" s="12">
        <f t="shared" si="115"/>
        <v>0</v>
      </c>
      <c r="AT271" s="12">
        <v>0</v>
      </c>
      <c r="AU271" s="12">
        <f t="shared" si="102"/>
        <v>0</v>
      </c>
      <c r="AV271" s="12">
        <v>0</v>
      </c>
      <c r="AW271" s="12">
        <f>IF([1]REGRAS!$P$2="SIM",ROUND(BS271/M271*1.25*AV271,2),0)</f>
        <v>0</v>
      </c>
      <c r="AX271" s="12">
        <f>IF([1]REGRAS!$P$1="SIM",'[1]JAN-REAJUSTE'!AX271,0)</f>
        <v>0</v>
      </c>
      <c r="AY271" s="12">
        <f>IF([1]REGRAS!$R$2="SIM",'[1]JAN-REAJUSTE'!AY271,0)</f>
        <v>0</v>
      </c>
      <c r="AZ271" s="12">
        <f>'[1]JAN-REAJUSTE'!AZ271</f>
        <v>0</v>
      </c>
      <c r="BA271" s="12">
        <f>'[1]JAN-REAJUSTE'!BA271</f>
        <v>0</v>
      </c>
      <c r="BB271" s="12">
        <f>'[1]JAN-REAJUSTE'!BB271</f>
        <v>0</v>
      </c>
      <c r="BC271" s="12">
        <f>'[1]JAN-REAJUSTE'!BC271</f>
        <v>0</v>
      </c>
      <c r="BD271" s="12">
        <f>'[1]JAN-REAJUSTE'!BD271</f>
        <v>0</v>
      </c>
      <c r="BE271" s="12">
        <f>'[1]JAN-REAJUSTE'!BE271</f>
        <v>0</v>
      </c>
      <c r="BF271" s="12">
        <f>'[1]JAN-REAJUSTE'!BF271</f>
        <v>0</v>
      </c>
      <c r="BG271" s="12">
        <f>'[1]JAN-REAJUSTE'!BG271</f>
        <v>0</v>
      </c>
      <c r="BH271" s="12">
        <f>'[1]JAN-REAJUSTE'!BH271</f>
        <v>0</v>
      </c>
      <c r="BI271" s="12">
        <f>IF([1]REGRAS!$R$1="SIM",'[1]JAN-REAJUSTE'!BI271,0)</f>
        <v>0</v>
      </c>
      <c r="BJ271" s="12">
        <f>'[1]JAN-REAJUSTE'!BJ271</f>
        <v>0</v>
      </c>
      <c r="BK271" s="12">
        <f>'[1]JAN-REAJUSTE'!BK271</f>
        <v>0</v>
      </c>
      <c r="BL271" s="12">
        <f>'[1]JAN-REAJUSTE'!BL271</f>
        <v>0</v>
      </c>
      <c r="BM271" s="12">
        <f>'[1]JAN-REAJUSTE'!BM271</f>
        <v>0</v>
      </c>
      <c r="BN271" s="12">
        <f>'[1]JAN-REAJUSTE'!BN271</f>
        <v>0</v>
      </c>
      <c r="BO271" s="12">
        <f>'[1]JAN-REAJUSTE'!BO271</f>
        <v>0</v>
      </c>
      <c r="BP271" s="12">
        <f>'[1]JAN-REAJUSTE'!BP271</f>
        <v>0</v>
      </c>
      <c r="BQ271" s="12">
        <v>0</v>
      </c>
      <c r="BR271" s="12">
        <f t="shared" si="116"/>
        <v>8953.063995372011</v>
      </c>
      <c r="BS271" s="12">
        <f t="shared" si="119"/>
        <v>7970.0839953720106</v>
      </c>
      <c r="BT271" s="12">
        <f t="shared" si="103"/>
        <v>7970.0839953720106</v>
      </c>
      <c r="BU271" s="12">
        <f t="shared" si="104"/>
        <v>7223.4739953720109</v>
      </c>
      <c r="BV271" s="13">
        <f t="shared" si="105"/>
        <v>1011.2863593520816</v>
      </c>
      <c r="BW271" s="13">
        <f t="shared" si="106"/>
        <v>2022.5727187041632</v>
      </c>
      <c r="BX271" s="13">
        <f t="shared" si="117"/>
        <v>7941.7776360199296</v>
      </c>
      <c r="BY271" s="14">
        <f t="shared" si="118"/>
        <v>1314.6288499054808</v>
      </c>
    </row>
    <row r="272" spans="1:77" x14ac:dyDescent="0.25">
      <c r="A272" s="9" t="s">
        <v>79</v>
      </c>
      <c r="B272" s="10">
        <v>8457401</v>
      </c>
      <c r="C272" s="10" t="s">
        <v>398</v>
      </c>
      <c r="D272" s="10" t="s">
        <v>81</v>
      </c>
      <c r="E272" s="10" t="s">
        <v>116</v>
      </c>
      <c r="F272" s="10" t="s">
        <v>83</v>
      </c>
      <c r="G272" s="10" t="s">
        <v>117</v>
      </c>
      <c r="H272" s="10" t="s">
        <v>85</v>
      </c>
      <c r="I272" s="10" t="s">
        <v>79</v>
      </c>
      <c r="J272" s="10" t="s">
        <v>87</v>
      </c>
      <c r="K272" s="10" t="s">
        <v>147</v>
      </c>
      <c r="L272" s="10">
        <v>7</v>
      </c>
      <c r="M272" s="10">
        <v>240</v>
      </c>
      <c r="N272" s="10">
        <v>123551</v>
      </c>
      <c r="O272" s="11">
        <v>40315</v>
      </c>
      <c r="P272" s="11">
        <v>29374</v>
      </c>
      <c r="Q272" s="10">
        <v>62660438315</v>
      </c>
      <c r="R272" s="10" t="s">
        <v>89</v>
      </c>
      <c r="S272" s="10">
        <v>22</v>
      </c>
      <c r="T272" s="10" t="s">
        <v>90</v>
      </c>
      <c r="U272" s="10" t="s">
        <v>91</v>
      </c>
      <c r="V272" s="10" t="s">
        <v>92</v>
      </c>
      <c r="W272" s="12">
        <f t="shared" si="100"/>
        <v>1794.0542054709838</v>
      </c>
      <c r="X272" s="12">
        <v>240</v>
      </c>
      <c r="Y272" s="12">
        <f>[1]REGRAS!$C$24</f>
        <v>1794.0542054709838</v>
      </c>
      <c r="Z272" s="12">
        <v>15</v>
      </c>
      <c r="AA272" s="12">
        <f t="shared" si="107"/>
        <v>269.11</v>
      </c>
      <c r="AB272" s="12">
        <v>12</v>
      </c>
      <c r="AC272" s="12">
        <f t="shared" si="101"/>
        <v>215.29</v>
      </c>
      <c r="AD272" s="12"/>
      <c r="AE272" s="12">
        <f t="shared" si="108"/>
        <v>0</v>
      </c>
      <c r="AF272" s="12"/>
      <c r="AG272" s="12">
        <f t="shared" si="109"/>
        <v>0</v>
      </c>
      <c r="AH272" s="12">
        <f>[1]REGRAS!$F$2*100</f>
        <v>100</v>
      </c>
      <c r="AI272" s="12">
        <f t="shared" si="110"/>
        <v>1794.05</v>
      </c>
      <c r="AJ272" s="12">
        <v>25</v>
      </c>
      <c r="AK272" s="12">
        <f t="shared" si="111"/>
        <v>448.51</v>
      </c>
      <c r="AL272" s="12">
        <f>[1]REGRAS!$F$1*100</f>
        <v>40</v>
      </c>
      <c r="AM272" s="12">
        <f t="shared" si="112"/>
        <v>717.62</v>
      </c>
      <c r="AN272" s="12">
        <f>[1]REGRAS!$F$4*100</f>
        <v>100</v>
      </c>
      <c r="AO272" s="12">
        <f t="shared" si="113"/>
        <v>1794.05</v>
      </c>
      <c r="AP272" s="12">
        <v>30</v>
      </c>
      <c r="AQ272" s="12">
        <f t="shared" si="114"/>
        <v>175.82</v>
      </c>
      <c r="AR272" s="12">
        <v>0</v>
      </c>
      <c r="AS272" s="12">
        <f t="shared" si="115"/>
        <v>0</v>
      </c>
      <c r="AT272" s="12">
        <v>0</v>
      </c>
      <c r="AU272" s="12">
        <f t="shared" si="102"/>
        <v>0</v>
      </c>
      <c r="AV272" s="12">
        <v>0</v>
      </c>
      <c r="AW272" s="12">
        <f>IF([1]REGRAS!$P$2="SIM",ROUND(BS272/M272*1.25*AV272,2),0)</f>
        <v>0</v>
      </c>
      <c r="AX272" s="12">
        <f>IF([1]REGRAS!$P$1="SIM",'[1]JAN-REAJUSTE'!AX272,0)</f>
        <v>0</v>
      </c>
      <c r="AY272" s="12">
        <f>IF([1]REGRAS!$R$2="SIM",'[1]JAN-REAJUSTE'!AY272,0)</f>
        <v>0</v>
      </c>
      <c r="AZ272" s="12">
        <f>'[1]JAN-REAJUSTE'!AZ272</f>
        <v>0</v>
      </c>
      <c r="BA272" s="12">
        <f>'[1]JAN-REAJUSTE'!BA272</f>
        <v>0</v>
      </c>
      <c r="BB272" s="12">
        <f>'[1]JAN-REAJUSTE'!BB272</f>
        <v>0</v>
      </c>
      <c r="BC272" s="12">
        <f>'[1]JAN-REAJUSTE'!BC272</f>
        <v>0</v>
      </c>
      <c r="BD272" s="12">
        <f>'[1]JAN-REAJUSTE'!BD272</f>
        <v>0</v>
      </c>
      <c r="BE272" s="12">
        <f>'[1]JAN-REAJUSTE'!BE272</f>
        <v>0</v>
      </c>
      <c r="BF272" s="12">
        <f>'[1]JAN-REAJUSTE'!BF272</f>
        <v>0</v>
      </c>
      <c r="BG272" s="12">
        <f>'[1]JAN-REAJUSTE'!BG272</f>
        <v>0</v>
      </c>
      <c r="BH272" s="12">
        <f>'[1]JAN-REAJUSTE'!BH272</f>
        <v>0</v>
      </c>
      <c r="BI272" s="12">
        <f>IF([1]REGRAS!$R$1="SIM",'[1]JAN-REAJUSTE'!BI272,0)</f>
        <v>0</v>
      </c>
      <c r="BJ272" s="12">
        <f>'[1]JAN-REAJUSTE'!BJ272</f>
        <v>0</v>
      </c>
      <c r="BK272" s="12">
        <f>'[1]JAN-REAJUSTE'!BK272</f>
        <v>0</v>
      </c>
      <c r="BL272" s="12">
        <f>'[1]JAN-REAJUSTE'!BL272</f>
        <v>0</v>
      </c>
      <c r="BM272" s="12">
        <f>'[1]JAN-REAJUSTE'!BM272</f>
        <v>0</v>
      </c>
      <c r="BN272" s="12">
        <f>'[1]JAN-REAJUSTE'!BN272</f>
        <v>0</v>
      </c>
      <c r="BO272" s="12">
        <f>'[1]JAN-REAJUSTE'!BO272</f>
        <v>0</v>
      </c>
      <c r="BP272" s="12">
        <f>'[1]JAN-REAJUSTE'!BP272</f>
        <v>0</v>
      </c>
      <c r="BQ272" s="12">
        <v>0</v>
      </c>
      <c r="BR272" s="12">
        <f t="shared" si="116"/>
        <v>7208.5042054709829</v>
      </c>
      <c r="BS272" s="12">
        <f t="shared" si="119"/>
        <v>7032.6842054709832</v>
      </c>
      <c r="BT272" s="12">
        <f t="shared" si="103"/>
        <v>7032.6842054709832</v>
      </c>
      <c r="BU272" s="12">
        <f t="shared" si="104"/>
        <v>6315.0642054709833</v>
      </c>
      <c r="BV272" s="13">
        <f t="shared" si="105"/>
        <v>884.10898876593774</v>
      </c>
      <c r="BW272" s="13">
        <f t="shared" si="106"/>
        <v>1768.2179775318755</v>
      </c>
      <c r="BX272" s="13">
        <f t="shared" si="117"/>
        <v>6324.3952167050447</v>
      </c>
      <c r="BY272" s="14">
        <f t="shared" si="118"/>
        <v>869.84868459388747</v>
      </c>
    </row>
    <row r="273" spans="1:77" x14ac:dyDescent="0.25">
      <c r="A273" s="9" t="s">
        <v>79</v>
      </c>
      <c r="B273" s="10">
        <v>8458801</v>
      </c>
      <c r="C273" s="10" t="s">
        <v>399</v>
      </c>
      <c r="D273" s="10" t="s">
        <v>81</v>
      </c>
      <c r="E273" s="10" t="s">
        <v>116</v>
      </c>
      <c r="F273" s="10" t="s">
        <v>83</v>
      </c>
      <c r="G273" s="10" t="s">
        <v>117</v>
      </c>
      <c r="H273" s="10" t="s">
        <v>85</v>
      </c>
      <c r="I273" s="10" t="s">
        <v>79</v>
      </c>
      <c r="J273" s="10" t="s">
        <v>87</v>
      </c>
      <c r="K273" s="10" t="s">
        <v>147</v>
      </c>
      <c r="L273" s="10">
        <v>7</v>
      </c>
      <c r="M273" s="10">
        <v>240</v>
      </c>
      <c r="N273" s="10">
        <v>123551</v>
      </c>
      <c r="O273" s="11">
        <v>40315</v>
      </c>
      <c r="P273" s="11">
        <v>30421</v>
      </c>
      <c r="Q273" s="10">
        <v>97101460330</v>
      </c>
      <c r="R273" s="10" t="s">
        <v>89</v>
      </c>
      <c r="S273" s="10">
        <v>22</v>
      </c>
      <c r="T273" s="10" t="s">
        <v>90</v>
      </c>
      <c r="U273" s="10" t="s">
        <v>91</v>
      </c>
      <c r="V273" s="10" t="s">
        <v>92</v>
      </c>
      <c r="W273" s="12">
        <f t="shared" si="100"/>
        <v>1794.0542054709838</v>
      </c>
      <c r="X273" s="12">
        <v>240</v>
      </c>
      <c r="Y273" s="12">
        <f>[1]REGRAS!$C$24</f>
        <v>1794.0542054709838</v>
      </c>
      <c r="Z273" s="12">
        <v>0</v>
      </c>
      <c r="AA273" s="12">
        <f t="shared" si="107"/>
        <v>0</v>
      </c>
      <c r="AB273" s="12">
        <v>12</v>
      </c>
      <c r="AC273" s="12">
        <f t="shared" si="101"/>
        <v>215.29</v>
      </c>
      <c r="AD273" s="12"/>
      <c r="AE273" s="12">
        <f t="shared" si="108"/>
        <v>0</v>
      </c>
      <c r="AF273" s="12"/>
      <c r="AG273" s="12">
        <f t="shared" si="109"/>
        <v>0</v>
      </c>
      <c r="AH273" s="12">
        <f>[1]REGRAS!$F$2*100</f>
        <v>100</v>
      </c>
      <c r="AI273" s="12">
        <f t="shared" si="110"/>
        <v>1794.05</v>
      </c>
      <c r="AJ273" s="12">
        <v>25</v>
      </c>
      <c r="AK273" s="12">
        <f t="shared" si="111"/>
        <v>448.51</v>
      </c>
      <c r="AL273" s="12">
        <f>[1]REGRAS!$F$1*100</f>
        <v>40</v>
      </c>
      <c r="AM273" s="12">
        <f t="shared" si="112"/>
        <v>717.62</v>
      </c>
      <c r="AN273" s="12">
        <f>[1]REGRAS!$F$4*100</f>
        <v>100</v>
      </c>
      <c r="AO273" s="12">
        <f t="shared" si="113"/>
        <v>1794.05</v>
      </c>
      <c r="AP273" s="12">
        <v>115</v>
      </c>
      <c r="AQ273" s="12">
        <f t="shared" si="114"/>
        <v>648.17999999999995</v>
      </c>
      <c r="AR273" s="12">
        <v>0</v>
      </c>
      <c r="AS273" s="12">
        <f t="shared" si="115"/>
        <v>0</v>
      </c>
      <c r="AT273" s="12">
        <v>0</v>
      </c>
      <c r="AU273" s="12">
        <f t="shared" si="102"/>
        <v>0</v>
      </c>
      <c r="AV273" s="12">
        <v>0</v>
      </c>
      <c r="AW273" s="12">
        <f>IF([1]REGRAS!$P$2="SIM",ROUND(BS273/M273*1.25*AV273,2),0)</f>
        <v>0</v>
      </c>
      <c r="AX273" s="12">
        <f>IF([1]REGRAS!$P$1="SIM",'[1]JAN-REAJUSTE'!AX273,0)</f>
        <v>0</v>
      </c>
      <c r="AY273" s="12">
        <f>IF([1]REGRAS!$R$2="SIM",'[1]JAN-REAJUSTE'!AY273,0)</f>
        <v>0</v>
      </c>
      <c r="AZ273" s="12">
        <f>'[1]JAN-REAJUSTE'!AZ273</f>
        <v>0</v>
      </c>
      <c r="BA273" s="12">
        <f>'[1]JAN-REAJUSTE'!BA273</f>
        <v>0</v>
      </c>
      <c r="BB273" s="12">
        <f>'[1]JAN-REAJUSTE'!BB273</f>
        <v>0</v>
      </c>
      <c r="BC273" s="12">
        <f>'[1]JAN-REAJUSTE'!BC273</f>
        <v>0</v>
      </c>
      <c r="BD273" s="12">
        <f>'[1]JAN-REAJUSTE'!BD273</f>
        <v>0</v>
      </c>
      <c r="BE273" s="12">
        <f>'[1]JAN-REAJUSTE'!BE273</f>
        <v>0</v>
      </c>
      <c r="BF273" s="12">
        <f>'[1]JAN-REAJUSTE'!BF273</f>
        <v>0</v>
      </c>
      <c r="BG273" s="12">
        <f>'[1]JAN-REAJUSTE'!BG273</f>
        <v>0</v>
      </c>
      <c r="BH273" s="12">
        <f>'[1]JAN-REAJUSTE'!BH273</f>
        <v>0</v>
      </c>
      <c r="BI273" s="12">
        <f>IF([1]REGRAS!$R$1="SIM",'[1]JAN-REAJUSTE'!BI273,0)</f>
        <v>0</v>
      </c>
      <c r="BJ273" s="12">
        <f>'[1]JAN-REAJUSTE'!BJ273</f>
        <v>0</v>
      </c>
      <c r="BK273" s="12">
        <f>'[1]JAN-REAJUSTE'!BK273</f>
        <v>0</v>
      </c>
      <c r="BL273" s="12">
        <f>'[1]JAN-REAJUSTE'!BL273</f>
        <v>0</v>
      </c>
      <c r="BM273" s="12">
        <f>'[1]JAN-REAJUSTE'!BM273</f>
        <v>0</v>
      </c>
      <c r="BN273" s="12">
        <f>'[1]JAN-REAJUSTE'!BN273</f>
        <v>0</v>
      </c>
      <c r="BO273" s="12">
        <f>'[1]JAN-REAJUSTE'!BO273</f>
        <v>0</v>
      </c>
      <c r="BP273" s="12">
        <f>'[1]JAN-REAJUSTE'!BP273</f>
        <v>0</v>
      </c>
      <c r="BQ273" s="12">
        <v>0</v>
      </c>
      <c r="BR273" s="12">
        <f t="shared" si="116"/>
        <v>7411.7542054709838</v>
      </c>
      <c r="BS273" s="12">
        <f t="shared" si="119"/>
        <v>6763.5742054709835</v>
      </c>
      <c r="BT273" s="12">
        <f t="shared" si="103"/>
        <v>6763.5742054709835</v>
      </c>
      <c r="BU273" s="12">
        <f t="shared" si="104"/>
        <v>6045.9542054709837</v>
      </c>
      <c r="BV273" s="13">
        <f t="shared" si="105"/>
        <v>846.43358876593777</v>
      </c>
      <c r="BW273" s="13">
        <f t="shared" si="106"/>
        <v>1692.8671775318755</v>
      </c>
      <c r="BX273" s="13">
        <f t="shared" si="117"/>
        <v>6565.3206167050457</v>
      </c>
      <c r="BY273" s="14">
        <f t="shared" si="118"/>
        <v>936.10316959388763</v>
      </c>
    </row>
    <row r="274" spans="1:77" x14ac:dyDescent="0.25">
      <c r="A274" s="9" t="s">
        <v>79</v>
      </c>
      <c r="B274" s="10">
        <v>8459101</v>
      </c>
      <c r="C274" s="10" t="s">
        <v>400</v>
      </c>
      <c r="D274" s="10" t="s">
        <v>81</v>
      </c>
      <c r="E274" s="10" t="s">
        <v>116</v>
      </c>
      <c r="F274" s="10" t="s">
        <v>83</v>
      </c>
      <c r="G274" s="10" t="s">
        <v>117</v>
      </c>
      <c r="H274" s="10" t="s">
        <v>85</v>
      </c>
      <c r="I274" s="10" t="s">
        <v>79</v>
      </c>
      <c r="J274" s="10" t="s">
        <v>87</v>
      </c>
      <c r="K274" s="10" t="s">
        <v>121</v>
      </c>
      <c r="L274" s="10">
        <v>9</v>
      </c>
      <c r="M274" s="10">
        <v>240</v>
      </c>
      <c r="N274" s="10">
        <v>128542</v>
      </c>
      <c r="O274" s="11">
        <v>40315</v>
      </c>
      <c r="P274" s="11">
        <v>30092</v>
      </c>
      <c r="Q274" s="10">
        <v>63837323315</v>
      </c>
      <c r="R274" s="10" t="s">
        <v>89</v>
      </c>
      <c r="S274" s="10">
        <v>22</v>
      </c>
      <c r="T274" s="10" t="s">
        <v>90</v>
      </c>
      <c r="U274" s="10" t="s">
        <v>91</v>
      </c>
      <c r="V274" s="10" t="s">
        <v>92</v>
      </c>
      <c r="W274" s="12">
        <f t="shared" si="100"/>
        <v>1866.5339953720118</v>
      </c>
      <c r="X274" s="12">
        <v>240</v>
      </c>
      <c r="Y274" s="12">
        <f>[1]REGRAS!$C$26</f>
        <v>1866.5339953720118</v>
      </c>
      <c r="Z274" s="12">
        <v>15</v>
      </c>
      <c r="AA274" s="12">
        <f t="shared" si="107"/>
        <v>279.98</v>
      </c>
      <c r="AB274" s="12">
        <v>12</v>
      </c>
      <c r="AC274" s="12">
        <f t="shared" si="101"/>
        <v>223.98</v>
      </c>
      <c r="AD274" s="12"/>
      <c r="AE274" s="12">
        <f t="shared" si="108"/>
        <v>0</v>
      </c>
      <c r="AF274" s="12"/>
      <c r="AG274" s="12">
        <f t="shared" si="109"/>
        <v>0</v>
      </c>
      <c r="AH274" s="12">
        <f>[1]REGRAS!$F$2*100</f>
        <v>100</v>
      </c>
      <c r="AI274" s="12">
        <f t="shared" si="110"/>
        <v>1866.53</v>
      </c>
      <c r="AJ274" s="12">
        <v>60</v>
      </c>
      <c r="AK274" s="12">
        <f t="shared" si="111"/>
        <v>1119.92</v>
      </c>
      <c r="AL274" s="12">
        <f>[1]REGRAS!$F$1*100</f>
        <v>40</v>
      </c>
      <c r="AM274" s="12">
        <f t="shared" si="112"/>
        <v>746.61</v>
      </c>
      <c r="AN274" s="12">
        <f>[1]REGRAS!$F$4*100</f>
        <v>100</v>
      </c>
      <c r="AO274" s="12">
        <f t="shared" si="113"/>
        <v>1866.53</v>
      </c>
      <c r="AP274" s="12">
        <v>0</v>
      </c>
      <c r="AQ274" s="12">
        <f t="shared" si="114"/>
        <v>0</v>
      </c>
      <c r="AR274" s="12">
        <v>4</v>
      </c>
      <c r="AS274" s="12">
        <f t="shared" si="115"/>
        <v>199.25</v>
      </c>
      <c r="AT274" s="12">
        <v>34</v>
      </c>
      <c r="AU274" s="12">
        <f t="shared" si="102"/>
        <v>2032.37</v>
      </c>
      <c r="AV274" s="12">
        <v>0</v>
      </c>
      <c r="AW274" s="12">
        <f>IF([1]REGRAS!$P$2="SIM",ROUND(BS274/M274*1.25*AV274,2),0)</f>
        <v>0</v>
      </c>
      <c r="AX274" s="12">
        <f>IF([1]REGRAS!$P$1="SIM",'[1]JAN-REAJUSTE'!AX274,0)</f>
        <v>0</v>
      </c>
      <c r="AY274" s="12">
        <f>IF([1]REGRAS!$R$2="SIM",'[1]JAN-REAJUSTE'!AY274,0)</f>
        <v>0</v>
      </c>
      <c r="AZ274" s="12">
        <f>'[1]JAN-REAJUSTE'!AZ274</f>
        <v>0</v>
      </c>
      <c r="BA274" s="12">
        <f>'[1]JAN-REAJUSTE'!BA274</f>
        <v>0</v>
      </c>
      <c r="BB274" s="12">
        <f>'[1]JAN-REAJUSTE'!BB274</f>
        <v>0</v>
      </c>
      <c r="BC274" s="12">
        <f>'[1]JAN-REAJUSTE'!BC274</f>
        <v>0</v>
      </c>
      <c r="BD274" s="12">
        <f>'[1]JAN-REAJUSTE'!BD274</f>
        <v>0</v>
      </c>
      <c r="BE274" s="12">
        <f>'[1]JAN-REAJUSTE'!BE274</f>
        <v>0</v>
      </c>
      <c r="BF274" s="12">
        <f>'[1]JAN-REAJUSTE'!BF274</f>
        <v>0</v>
      </c>
      <c r="BG274" s="12">
        <f>'[1]JAN-REAJUSTE'!BG274</f>
        <v>0</v>
      </c>
      <c r="BH274" s="12">
        <f>'[1]JAN-REAJUSTE'!BH274</f>
        <v>0</v>
      </c>
      <c r="BI274" s="12">
        <f>IF([1]REGRAS!$R$1="SIM",'[1]JAN-REAJUSTE'!BI274,0)</f>
        <v>0</v>
      </c>
      <c r="BJ274" s="12">
        <f>'[1]JAN-REAJUSTE'!BJ274</f>
        <v>0</v>
      </c>
      <c r="BK274" s="12">
        <f>'[1]JAN-REAJUSTE'!BK274</f>
        <v>0</v>
      </c>
      <c r="BL274" s="12">
        <f>'[1]JAN-REAJUSTE'!BL274</f>
        <v>0</v>
      </c>
      <c r="BM274" s="12">
        <f>'[1]JAN-REAJUSTE'!BM274</f>
        <v>0</v>
      </c>
      <c r="BN274" s="12">
        <f>'[1]JAN-REAJUSTE'!BN274</f>
        <v>0</v>
      </c>
      <c r="BO274" s="12">
        <f>'[1]JAN-REAJUSTE'!BO274</f>
        <v>0</v>
      </c>
      <c r="BP274" s="12">
        <f>'[1]JAN-REAJUSTE'!BP274</f>
        <v>0</v>
      </c>
      <c r="BQ274" s="12">
        <v>0</v>
      </c>
      <c r="BR274" s="12">
        <f t="shared" si="116"/>
        <v>10201.703995372012</v>
      </c>
      <c r="BS274" s="12">
        <f t="shared" si="119"/>
        <v>7970.0839953720106</v>
      </c>
      <c r="BT274" s="12">
        <f t="shared" si="103"/>
        <v>7970.0839953720106</v>
      </c>
      <c r="BU274" s="12">
        <f t="shared" si="104"/>
        <v>7223.4739953720109</v>
      </c>
      <c r="BV274" s="13">
        <f t="shared" si="105"/>
        <v>1011.2863593520816</v>
      </c>
      <c r="BW274" s="13">
        <f t="shared" si="106"/>
        <v>2022.5727187041632</v>
      </c>
      <c r="BX274" s="13">
        <f t="shared" si="117"/>
        <v>9190.4176360199308</v>
      </c>
      <c r="BY274" s="14">
        <f t="shared" si="118"/>
        <v>1658.004849905481</v>
      </c>
    </row>
    <row r="275" spans="1:77" x14ac:dyDescent="0.25">
      <c r="A275" s="9" t="s">
        <v>79</v>
      </c>
      <c r="B275" s="10">
        <v>8459301</v>
      </c>
      <c r="C275" s="10" t="s">
        <v>401</v>
      </c>
      <c r="D275" s="10" t="s">
        <v>81</v>
      </c>
      <c r="E275" s="10" t="s">
        <v>182</v>
      </c>
      <c r="F275" s="10" t="s">
        <v>83</v>
      </c>
      <c r="G275" s="10" t="s">
        <v>117</v>
      </c>
      <c r="H275" s="10" t="s">
        <v>85</v>
      </c>
      <c r="I275" s="10" t="s">
        <v>79</v>
      </c>
      <c r="J275" s="10" t="s">
        <v>87</v>
      </c>
      <c r="K275" s="10" t="s">
        <v>121</v>
      </c>
      <c r="L275" s="10">
        <v>9</v>
      </c>
      <c r="M275" s="10">
        <v>240</v>
      </c>
      <c r="N275" s="10">
        <v>128542</v>
      </c>
      <c r="O275" s="11">
        <v>40315</v>
      </c>
      <c r="P275" s="11">
        <v>24964</v>
      </c>
      <c r="Q275" s="10">
        <v>49259199468</v>
      </c>
      <c r="R275" s="10" t="s">
        <v>89</v>
      </c>
      <c r="S275" s="10">
        <v>22</v>
      </c>
      <c r="T275" s="10" t="s">
        <v>90</v>
      </c>
      <c r="U275" s="10" t="s">
        <v>91</v>
      </c>
      <c r="V275" s="10" t="s">
        <v>92</v>
      </c>
      <c r="W275" s="12">
        <f t="shared" si="100"/>
        <v>1866.5339953720118</v>
      </c>
      <c r="X275" s="12">
        <v>240</v>
      </c>
      <c r="Y275" s="12">
        <f>[1]REGRAS!$C$26</f>
        <v>1866.5339953720118</v>
      </c>
      <c r="Z275" s="12">
        <v>10</v>
      </c>
      <c r="AA275" s="12">
        <f t="shared" si="107"/>
        <v>186.65</v>
      </c>
      <c r="AB275" s="12">
        <v>12</v>
      </c>
      <c r="AC275" s="12">
        <f t="shared" si="101"/>
        <v>223.98</v>
      </c>
      <c r="AD275" s="12"/>
      <c r="AE275" s="12">
        <f t="shared" si="108"/>
        <v>0</v>
      </c>
      <c r="AF275" s="12"/>
      <c r="AG275" s="12">
        <f t="shared" si="109"/>
        <v>0</v>
      </c>
      <c r="AH275" s="12">
        <f>[1]REGRAS!$F$2*100</f>
        <v>100</v>
      </c>
      <c r="AI275" s="12">
        <f t="shared" si="110"/>
        <v>1866.53</v>
      </c>
      <c r="AJ275" s="12">
        <v>25</v>
      </c>
      <c r="AK275" s="12">
        <f t="shared" si="111"/>
        <v>466.63</v>
      </c>
      <c r="AL275" s="12">
        <f>[1]REGRAS!$F$1*100</f>
        <v>40</v>
      </c>
      <c r="AM275" s="12">
        <f t="shared" si="112"/>
        <v>746.61</v>
      </c>
      <c r="AN275" s="12">
        <f>[1]REGRAS!$F$4*100</f>
        <v>100</v>
      </c>
      <c r="AO275" s="12">
        <f t="shared" si="113"/>
        <v>1866.53</v>
      </c>
      <c r="AP275" s="12">
        <v>25</v>
      </c>
      <c r="AQ275" s="12">
        <f t="shared" si="114"/>
        <v>150.49</v>
      </c>
      <c r="AR275" s="12">
        <v>0</v>
      </c>
      <c r="AS275" s="12">
        <f t="shared" si="115"/>
        <v>0</v>
      </c>
      <c r="AT275" s="12">
        <v>0</v>
      </c>
      <c r="AU275" s="12">
        <f t="shared" si="102"/>
        <v>0</v>
      </c>
      <c r="AV275" s="12">
        <v>0</v>
      </c>
      <c r="AW275" s="12">
        <f>IF([1]REGRAS!$P$2="SIM",ROUND(BS275/M275*1.25*AV275,2),0)</f>
        <v>0</v>
      </c>
      <c r="AX275" s="12">
        <f>IF([1]REGRAS!$P$1="SIM",'[1]JAN-REAJUSTE'!AX275,0)</f>
        <v>0</v>
      </c>
      <c r="AY275" s="12">
        <f>IF([1]REGRAS!$R$2="SIM",'[1]JAN-REAJUSTE'!AY275,0)</f>
        <v>0</v>
      </c>
      <c r="AZ275" s="12">
        <f>'[1]JAN-REAJUSTE'!AZ275</f>
        <v>0</v>
      </c>
      <c r="BA275" s="12">
        <f>'[1]JAN-REAJUSTE'!BA275</f>
        <v>0</v>
      </c>
      <c r="BB275" s="12">
        <f>'[1]JAN-REAJUSTE'!BB275</f>
        <v>0</v>
      </c>
      <c r="BC275" s="12">
        <f>'[1]JAN-REAJUSTE'!BC275</f>
        <v>0</v>
      </c>
      <c r="BD275" s="12">
        <f>'[1]JAN-REAJUSTE'!BD275</f>
        <v>0</v>
      </c>
      <c r="BE275" s="12">
        <f>'[1]JAN-REAJUSTE'!BE275</f>
        <v>0</v>
      </c>
      <c r="BF275" s="12">
        <f>'[1]JAN-REAJUSTE'!BF275</f>
        <v>0</v>
      </c>
      <c r="BG275" s="12">
        <f>'[1]JAN-REAJUSTE'!BG275</f>
        <v>0</v>
      </c>
      <c r="BH275" s="12">
        <f>'[1]JAN-REAJUSTE'!BH275</f>
        <v>0</v>
      </c>
      <c r="BI275" s="12">
        <f>IF([1]REGRAS!$R$1="SIM",'[1]JAN-REAJUSTE'!BI275,0)</f>
        <v>0</v>
      </c>
      <c r="BJ275" s="12">
        <f>'[1]JAN-REAJUSTE'!BJ275</f>
        <v>0</v>
      </c>
      <c r="BK275" s="12">
        <f>'[1]JAN-REAJUSTE'!BK275</f>
        <v>0</v>
      </c>
      <c r="BL275" s="12">
        <f>'[1]JAN-REAJUSTE'!BL275</f>
        <v>0</v>
      </c>
      <c r="BM275" s="12">
        <f>'[1]JAN-REAJUSTE'!BM275</f>
        <v>0</v>
      </c>
      <c r="BN275" s="12">
        <f>'[1]JAN-REAJUSTE'!BN275</f>
        <v>0</v>
      </c>
      <c r="BO275" s="12">
        <f>'[1]JAN-REAJUSTE'!BO275</f>
        <v>0</v>
      </c>
      <c r="BP275" s="12">
        <f>'[1]JAN-REAJUSTE'!BP275</f>
        <v>0</v>
      </c>
      <c r="BQ275" s="12">
        <v>0</v>
      </c>
      <c r="BR275" s="12">
        <f t="shared" si="116"/>
        <v>7373.9539953720105</v>
      </c>
      <c r="BS275" s="12">
        <f t="shared" si="119"/>
        <v>7223.4639953720107</v>
      </c>
      <c r="BT275" s="12">
        <f t="shared" si="103"/>
        <v>7223.4639953720107</v>
      </c>
      <c r="BU275" s="12">
        <f t="shared" si="104"/>
        <v>6476.853995372011</v>
      </c>
      <c r="BV275" s="13">
        <f t="shared" si="105"/>
        <v>906.75955935208162</v>
      </c>
      <c r="BW275" s="13">
        <f t="shared" si="106"/>
        <v>1813.5191187041632</v>
      </c>
      <c r="BX275" s="13">
        <f t="shared" si="117"/>
        <v>6467.1944360199286</v>
      </c>
      <c r="BY275" s="14">
        <f t="shared" si="118"/>
        <v>909.11846990548054</v>
      </c>
    </row>
    <row r="276" spans="1:77" x14ac:dyDescent="0.25">
      <c r="A276" s="9" t="s">
        <v>79</v>
      </c>
      <c r="B276" s="10">
        <v>8464501</v>
      </c>
      <c r="C276" s="10" t="s">
        <v>402</v>
      </c>
      <c r="D276" s="10" t="s">
        <v>81</v>
      </c>
      <c r="E276" s="10" t="s">
        <v>116</v>
      </c>
      <c r="F276" s="10" t="s">
        <v>83</v>
      </c>
      <c r="G276" s="10" t="s">
        <v>117</v>
      </c>
      <c r="H276" s="10" t="s">
        <v>85</v>
      </c>
      <c r="I276" s="10" t="s">
        <v>79</v>
      </c>
      <c r="J276" s="10" t="s">
        <v>87</v>
      </c>
      <c r="K276" s="10" t="s">
        <v>118</v>
      </c>
      <c r="L276" s="10">
        <v>5</v>
      </c>
      <c r="M276" s="10">
        <v>240</v>
      </c>
      <c r="N276" s="10">
        <v>118759</v>
      </c>
      <c r="O276" s="11">
        <v>40315</v>
      </c>
      <c r="P276" s="11">
        <v>29534</v>
      </c>
      <c r="Q276" s="10">
        <v>89300920391</v>
      </c>
      <c r="R276" s="10" t="s">
        <v>89</v>
      </c>
      <c r="S276" s="10">
        <v>22</v>
      </c>
      <c r="T276" s="10" t="s">
        <v>90</v>
      </c>
      <c r="U276" s="10" t="s">
        <v>91</v>
      </c>
      <c r="V276" s="10" t="s">
        <v>92</v>
      </c>
      <c r="W276" s="12">
        <f t="shared" si="100"/>
        <v>1675.1206400289295</v>
      </c>
      <c r="X276" s="12">
        <v>240</v>
      </c>
      <c r="Y276" s="12">
        <f>[1]REGRAS!$B$28</f>
        <v>1675.1206400289295</v>
      </c>
      <c r="Z276" s="12">
        <v>0</v>
      </c>
      <c r="AA276" s="12">
        <f t="shared" si="107"/>
        <v>0</v>
      </c>
      <c r="AB276" s="12">
        <v>10</v>
      </c>
      <c r="AC276" s="12">
        <f t="shared" si="101"/>
        <v>167.51</v>
      </c>
      <c r="AD276" s="12"/>
      <c r="AE276" s="12">
        <f t="shared" si="108"/>
        <v>0</v>
      </c>
      <c r="AF276" s="12"/>
      <c r="AG276" s="12">
        <f t="shared" si="109"/>
        <v>0</v>
      </c>
      <c r="AH276" s="12">
        <f>[1]REGRAS!$F$2*100</f>
        <v>100</v>
      </c>
      <c r="AI276" s="12">
        <f t="shared" si="110"/>
        <v>1675.12</v>
      </c>
      <c r="AJ276" s="12">
        <v>25</v>
      </c>
      <c r="AK276" s="12">
        <f t="shared" si="111"/>
        <v>418.78</v>
      </c>
      <c r="AL276" s="12">
        <f>[1]REGRAS!$F$1*100</f>
        <v>40</v>
      </c>
      <c r="AM276" s="12">
        <f t="shared" si="112"/>
        <v>670.05</v>
      </c>
      <c r="AN276" s="12">
        <f>[1]REGRAS!$F$4*100</f>
        <v>100</v>
      </c>
      <c r="AO276" s="12">
        <f t="shared" si="113"/>
        <v>1675.12</v>
      </c>
      <c r="AP276" s="12">
        <v>0</v>
      </c>
      <c r="AQ276" s="12">
        <f t="shared" si="114"/>
        <v>0</v>
      </c>
      <c r="AR276" s="12">
        <v>0</v>
      </c>
      <c r="AS276" s="12">
        <f t="shared" si="115"/>
        <v>0</v>
      </c>
      <c r="AT276" s="12">
        <v>0</v>
      </c>
      <c r="AU276" s="12">
        <f t="shared" si="102"/>
        <v>0</v>
      </c>
      <c r="AV276" s="12">
        <v>0</v>
      </c>
      <c r="AW276" s="12">
        <f>IF([1]REGRAS!$P$2="SIM",ROUND(BS276/M276*1.25*AV276,2),0)</f>
        <v>0</v>
      </c>
      <c r="AX276" s="12">
        <f>IF([1]REGRAS!$P$1="SIM",'[1]JAN-REAJUSTE'!AX276,0)</f>
        <v>0</v>
      </c>
      <c r="AY276" s="12">
        <f>IF([1]REGRAS!$R$2="SIM",'[1]JAN-REAJUSTE'!AY276,0)</f>
        <v>0</v>
      </c>
      <c r="AZ276" s="12">
        <f>'[1]JAN-REAJUSTE'!AZ276</f>
        <v>0</v>
      </c>
      <c r="BA276" s="12">
        <f>'[1]JAN-REAJUSTE'!BA276</f>
        <v>0</v>
      </c>
      <c r="BB276" s="12">
        <f>'[1]JAN-REAJUSTE'!BB276</f>
        <v>0</v>
      </c>
      <c r="BC276" s="12">
        <f>'[1]JAN-REAJUSTE'!BC276</f>
        <v>0</v>
      </c>
      <c r="BD276" s="12">
        <f>'[1]JAN-REAJUSTE'!BD276</f>
        <v>0</v>
      </c>
      <c r="BE276" s="12">
        <f>'[1]JAN-REAJUSTE'!BE276</f>
        <v>0</v>
      </c>
      <c r="BF276" s="12">
        <f>'[1]JAN-REAJUSTE'!BF276</f>
        <v>0</v>
      </c>
      <c r="BG276" s="12">
        <f>'[1]JAN-REAJUSTE'!BG276</f>
        <v>0</v>
      </c>
      <c r="BH276" s="12">
        <f>'[1]JAN-REAJUSTE'!BH276</f>
        <v>0</v>
      </c>
      <c r="BI276" s="12">
        <f>IF([1]REGRAS!$R$1="SIM",'[1]JAN-REAJUSTE'!BI276,0)</f>
        <v>0</v>
      </c>
      <c r="BJ276" s="12">
        <f>'[1]JAN-REAJUSTE'!BJ276</f>
        <v>0</v>
      </c>
      <c r="BK276" s="12">
        <f>'[1]JAN-REAJUSTE'!BK276</f>
        <v>0</v>
      </c>
      <c r="BL276" s="12">
        <f>'[1]JAN-REAJUSTE'!BL276</f>
        <v>0</v>
      </c>
      <c r="BM276" s="12">
        <f>'[1]JAN-REAJUSTE'!BM276</f>
        <v>0</v>
      </c>
      <c r="BN276" s="12">
        <f>'[1]JAN-REAJUSTE'!BN276</f>
        <v>0</v>
      </c>
      <c r="BO276" s="12">
        <f>'[1]JAN-REAJUSTE'!BO276</f>
        <v>0</v>
      </c>
      <c r="BP276" s="12">
        <f>'[1]JAN-REAJUSTE'!BP276</f>
        <v>0</v>
      </c>
      <c r="BQ276" s="12">
        <v>0</v>
      </c>
      <c r="BR276" s="12">
        <f t="shared" si="116"/>
        <v>6281.7006400289292</v>
      </c>
      <c r="BS276" s="12">
        <f t="shared" si="119"/>
        <v>6281.7006400289292</v>
      </c>
      <c r="BT276" s="12">
        <f t="shared" si="103"/>
        <v>6281.7006400289292</v>
      </c>
      <c r="BU276" s="12">
        <f t="shared" si="104"/>
        <v>5611.650640028929</v>
      </c>
      <c r="BV276" s="13">
        <f t="shared" si="105"/>
        <v>785.63108960405009</v>
      </c>
      <c r="BW276" s="13">
        <f t="shared" si="106"/>
        <v>1571.2621792081002</v>
      </c>
      <c r="BX276" s="13">
        <f t="shared" si="117"/>
        <v>5496.0695504248788</v>
      </c>
      <c r="BY276" s="14">
        <f t="shared" si="118"/>
        <v>642.05912636684172</v>
      </c>
    </row>
    <row r="277" spans="1:77" x14ac:dyDescent="0.25">
      <c r="A277" s="9" t="s">
        <v>79</v>
      </c>
      <c r="B277" s="10">
        <v>8465601</v>
      </c>
      <c r="C277" s="10" t="s">
        <v>403</v>
      </c>
      <c r="D277" s="10" t="s">
        <v>81</v>
      </c>
      <c r="E277" s="10" t="s">
        <v>116</v>
      </c>
      <c r="F277" s="10" t="s">
        <v>83</v>
      </c>
      <c r="G277" s="10" t="s">
        <v>117</v>
      </c>
      <c r="H277" s="10" t="s">
        <v>85</v>
      </c>
      <c r="I277" s="10" t="s">
        <v>79</v>
      </c>
      <c r="J277" s="10" t="s">
        <v>87</v>
      </c>
      <c r="K277" s="10" t="s">
        <v>121</v>
      </c>
      <c r="L277" s="10">
        <v>9</v>
      </c>
      <c r="M277" s="10">
        <v>240</v>
      </c>
      <c r="N277" s="10">
        <v>128542</v>
      </c>
      <c r="O277" s="11">
        <v>40315</v>
      </c>
      <c r="P277" s="11">
        <v>31911</v>
      </c>
      <c r="Q277" s="10">
        <v>2096407311</v>
      </c>
      <c r="R277" s="10" t="s">
        <v>89</v>
      </c>
      <c r="S277" s="10">
        <v>22</v>
      </c>
      <c r="T277" s="10" t="s">
        <v>97</v>
      </c>
      <c r="U277" s="10" t="s">
        <v>91</v>
      </c>
      <c r="V277" s="10" t="s">
        <v>92</v>
      </c>
      <c r="W277" s="12">
        <f t="shared" si="100"/>
        <v>1866.5339953720118</v>
      </c>
      <c r="X277" s="12">
        <v>240</v>
      </c>
      <c r="Y277" s="12">
        <f>[1]REGRAS!$C$26</f>
        <v>1866.5339953720118</v>
      </c>
      <c r="Z277" s="12">
        <v>9</v>
      </c>
      <c r="AA277" s="12">
        <f t="shared" si="107"/>
        <v>167.99</v>
      </c>
      <c r="AB277" s="12">
        <v>12</v>
      </c>
      <c r="AC277" s="12">
        <f t="shared" si="101"/>
        <v>223.98</v>
      </c>
      <c r="AD277" s="12"/>
      <c r="AE277" s="12">
        <f t="shared" si="108"/>
        <v>0</v>
      </c>
      <c r="AF277" s="12"/>
      <c r="AG277" s="12">
        <f t="shared" si="109"/>
        <v>0</v>
      </c>
      <c r="AH277" s="12">
        <f>[1]REGRAS!$F$2*100</f>
        <v>100</v>
      </c>
      <c r="AI277" s="12">
        <f t="shared" si="110"/>
        <v>1866.53</v>
      </c>
      <c r="AJ277" s="12">
        <v>60</v>
      </c>
      <c r="AK277" s="12">
        <f t="shared" si="111"/>
        <v>1119.92</v>
      </c>
      <c r="AL277" s="12">
        <f>[1]REGRAS!$F$1*100</f>
        <v>40</v>
      </c>
      <c r="AM277" s="12">
        <f t="shared" si="112"/>
        <v>746.61</v>
      </c>
      <c r="AN277" s="12">
        <f>[1]REGRAS!$F$4*100</f>
        <v>100</v>
      </c>
      <c r="AO277" s="12">
        <f t="shared" si="113"/>
        <v>1866.53</v>
      </c>
      <c r="AP277" s="12">
        <v>0</v>
      </c>
      <c r="AQ277" s="12">
        <f t="shared" si="114"/>
        <v>0</v>
      </c>
      <c r="AR277" s="12">
        <v>0</v>
      </c>
      <c r="AS277" s="12">
        <f t="shared" si="115"/>
        <v>0</v>
      </c>
      <c r="AT277" s="12">
        <v>0</v>
      </c>
      <c r="AU277" s="12">
        <f t="shared" si="102"/>
        <v>0</v>
      </c>
      <c r="AV277" s="12">
        <v>0</v>
      </c>
      <c r="AW277" s="12">
        <f>IF([1]REGRAS!$P$2="SIM",ROUND(BS277/M277*1.25*AV277,2),0)</f>
        <v>0</v>
      </c>
      <c r="AX277" s="12">
        <f>IF([1]REGRAS!$P$1="SIM",'[1]JAN-REAJUSTE'!AX277,0)</f>
        <v>0</v>
      </c>
      <c r="AY277" s="12">
        <f>IF([1]REGRAS!$R$2="SIM",'[1]JAN-REAJUSTE'!AY277,0)</f>
        <v>0</v>
      </c>
      <c r="AZ277" s="12">
        <f>'[1]JAN-REAJUSTE'!AZ277</f>
        <v>0</v>
      </c>
      <c r="BA277" s="12">
        <f>'[1]JAN-REAJUSTE'!BA277</f>
        <v>0</v>
      </c>
      <c r="BB277" s="12">
        <f>'[1]JAN-REAJUSTE'!BB277</f>
        <v>0</v>
      </c>
      <c r="BC277" s="12">
        <f>'[1]JAN-REAJUSTE'!BC277</f>
        <v>0</v>
      </c>
      <c r="BD277" s="12">
        <f>'[1]JAN-REAJUSTE'!BD277</f>
        <v>0</v>
      </c>
      <c r="BE277" s="12">
        <f>'[1]JAN-REAJUSTE'!BE277</f>
        <v>0</v>
      </c>
      <c r="BF277" s="12">
        <f>'[1]JAN-REAJUSTE'!BF277</f>
        <v>0</v>
      </c>
      <c r="BG277" s="12">
        <f>'[1]JAN-REAJUSTE'!BG277</f>
        <v>0</v>
      </c>
      <c r="BH277" s="12">
        <f>'[1]JAN-REAJUSTE'!BH277</f>
        <v>0</v>
      </c>
      <c r="BI277" s="12">
        <f>IF([1]REGRAS!$R$1="SIM",'[1]JAN-REAJUSTE'!BI277,0)</f>
        <v>0</v>
      </c>
      <c r="BJ277" s="12">
        <f>'[1]JAN-REAJUSTE'!BJ277</f>
        <v>0</v>
      </c>
      <c r="BK277" s="12">
        <f>'[1]JAN-REAJUSTE'!BK277</f>
        <v>0</v>
      </c>
      <c r="BL277" s="12">
        <f>'[1]JAN-REAJUSTE'!BL277</f>
        <v>0</v>
      </c>
      <c r="BM277" s="12">
        <f>'[1]JAN-REAJUSTE'!BM277</f>
        <v>0</v>
      </c>
      <c r="BN277" s="12">
        <f>'[1]JAN-REAJUSTE'!BN277</f>
        <v>0</v>
      </c>
      <c r="BO277" s="12">
        <f>'[1]JAN-REAJUSTE'!BO277</f>
        <v>0</v>
      </c>
      <c r="BP277" s="12">
        <f>'[1]JAN-REAJUSTE'!BP277</f>
        <v>0</v>
      </c>
      <c r="BQ277" s="12">
        <v>0</v>
      </c>
      <c r="BR277" s="12">
        <f t="shared" si="116"/>
        <v>7858.0939953720108</v>
      </c>
      <c r="BS277" s="12">
        <f t="shared" si="119"/>
        <v>7858.0939953720108</v>
      </c>
      <c r="BT277" s="12">
        <f t="shared" si="103"/>
        <v>7858.0939953720108</v>
      </c>
      <c r="BU277" s="12">
        <f t="shared" si="104"/>
        <v>7111.4839953720111</v>
      </c>
      <c r="BV277" s="13">
        <f t="shared" si="105"/>
        <v>995.60775935208164</v>
      </c>
      <c r="BW277" s="13">
        <f t="shared" si="106"/>
        <v>1991.2155187041633</v>
      </c>
      <c r="BX277" s="13">
        <f t="shared" si="117"/>
        <v>6862.4862360199295</v>
      </c>
      <c r="BY277" s="14">
        <f t="shared" si="118"/>
        <v>1017.8237149054806</v>
      </c>
    </row>
    <row r="278" spans="1:77" x14ac:dyDescent="0.25">
      <c r="A278" s="9" t="s">
        <v>79</v>
      </c>
      <c r="B278" s="10">
        <v>8467501</v>
      </c>
      <c r="C278" s="10" t="s">
        <v>404</v>
      </c>
      <c r="D278" s="10" t="s">
        <v>81</v>
      </c>
      <c r="E278" s="10" t="s">
        <v>116</v>
      </c>
      <c r="F278" s="10" t="s">
        <v>83</v>
      </c>
      <c r="G278" s="10" t="s">
        <v>117</v>
      </c>
      <c r="H278" s="10" t="s">
        <v>85</v>
      </c>
      <c r="I278" s="10" t="s">
        <v>79</v>
      </c>
      <c r="J278" s="10" t="s">
        <v>87</v>
      </c>
      <c r="K278" s="10" t="s">
        <v>147</v>
      </c>
      <c r="L278" s="10">
        <v>5</v>
      </c>
      <c r="M278" s="10">
        <v>240</v>
      </c>
      <c r="N278" s="10">
        <v>118759</v>
      </c>
      <c r="O278" s="11">
        <v>40315</v>
      </c>
      <c r="P278" s="11">
        <v>28801</v>
      </c>
      <c r="Q278" s="10">
        <v>80512569304</v>
      </c>
      <c r="R278" s="10" t="s">
        <v>89</v>
      </c>
      <c r="S278" s="10">
        <v>22</v>
      </c>
      <c r="T278" s="10" t="s">
        <v>97</v>
      </c>
      <c r="U278" s="10" t="s">
        <v>91</v>
      </c>
      <c r="V278" s="10" t="s">
        <v>92</v>
      </c>
      <c r="W278" s="12">
        <f t="shared" si="100"/>
        <v>1675.1206400289295</v>
      </c>
      <c r="X278" s="12">
        <v>240</v>
      </c>
      <c r="Y278" s="12">
        <f>[1]REGRAS!$B$28</f>
        <v>1675.1206400289295</v>
      </c>
      <c r="Z278" s="12">
        <v>15</v>
      </c>
      <c r="AA278" s="12">
        <f t="shared" si="107"/>
        <v>251.27</v>
      </c>
      <c r="AB278" s="12">
        <v>8</v>
      </c>
      <c r="AC278" s="12">
        <f t="shared" si="101"/>
        <v>134.01</v>
      </c>
      <c r="AD278" s="12"/>
      <c r="AE278" s="12">
        <f t="shared" si="108"/>
        <v>0</v>
      </c>
      <c r="AF278" s="12"/>
      <c r="AG278" s="12">
        <f t="shared" si="109"/>
        <v>0</v>
      </c>
      <c r="AH278" s="12">
        <f>[1]REGRAS!$F$2*100</f>
        <v>100</v>
      </c>
      <c r="AI278" s="12">
        <f t="shared" si="110"/>
        <v>1675.12</v>
      </c>
      <c r="AJ278" s="12">
        <v>25</v>
      </c>
      <c r="AK278" s="12">
        <f t="shared" si="111"/>
        <v>418.78</v>
      </c>
      <c r="AL278" s="12">
        <f>[1]REGRAS!$F$1*100</f>
        <v>40</v>
      </c>
      <c r="AM278" s="12">
        <f t="shared" si="112"/>
        <v>670.05</v>
      </c>
      <c r="AN278" s="12">
        <f>[1]REGRAS!$F$4*100</f>
        <v>100</v>
      </c>
      <c r="AO278" s="12">
        <f t="shared" si="113"/>
        <v>1675.12</v>
      </c>
      <c r="AP278" s="12">
        <v>128</v>
      </c>
      <c r="AQ278" s="12">
        <f t="shared" si="114"/>
        <v>693.28</v>
      </c>
      <c r="AR278" s="12">
        <v>0</v>
      </c>
      <c r="AS278" s="12">
        <f t="shared" si="115"/>
        <v>0</v>
      </c>
      <c r="AT278" s="12">
        <v>0</v>
      </c>
      <c r="AU278" s="12">
        <f t="shared" si="102"/>
        <v>0</v>
      </c>
      <c r="AV278" s="12">
        <v>0</v>
      </c>
      <c r="AW278" s="12">
        <f>IF([1]REGRAS!$P$2="SIM",ROUND(BS278/M278*1.25*AV278,2),0)</f>
        <v>0</v>
      </c>
      <c r="AX278" s="12">
        <f>IF([1]REGRAS!$P$1="SIM",'[1]JAN-REAJUSTE'!AX278,0)</f>
        <v>0</v>
      </c>
      <c r="AY278" s="12">
        <f>IF([1]REGRAS!$R$2="SIM",'[1]JAN-REAJUSTE'!AY278,0)</f>
        <v>0</v>
      </c>
      <c r="AZ278" s="12">
        <f>'[1]JAN-REAJUSTE'!AZ278</f>
        <v>0</v>
      </c>
      <c r="BA278" s="12">
        <f>'[1]JAN-REAJUSTE'!BA278</f>
        <v>0</v>
      </c>
      <c r="BB278" s="12">
        <f>'[1]JAN-REAJUSTE'!BB278</f>
        <v>0</v>
      </c>
      <c r="BC278" s="12">
        <f>'[1]JAN-REAJUSTE'!BC278</f>
        <v>0</v>
      </c>
      <c r="BD278" s="12">
        <f>'[1]JAN-REAJUSTE'!BD278</f>
        <v>0</v>
      </c>
      <c r="BE278" s="12">
        <f>'[1]JAN-REAJUSTE'!BE278</f>
        <v>0</v>
      </c>
      <c r="BF278" s="12">
        <f>'[1]JAN-REAJUSTE'!BF278</f>
        <v>0</v>
      </c>
      <c r="BG278" s="12">
        <f>'[1]JAN-REAJUSTE'!BG278</f>
        <v>0</v>
      </c>
      <c r="BH278" s="12">
        <f>'[1]JAN-REAJUSTE'!BH278</f>
        <v>0</v>
      </c>
      <c r="BI278" s="12">
        <f>IF([1]REGRAS!$R$1="SIM",'[1]JAN-REAJUSTE'!BI278,0)</f>
        <v>0</v>
      </c>
      <c r="BJ278" s="12">
        <f>'[1]JAN-REAJUSTE'!BJ278</f>
        <v>0</v>
      </c>
      <c r="BK278" s="12">
        <f>'[1]JAN-REAJUSTE'!BK278</f>
        <v>0</v>
      </c>
      <c r="BL278" s="12">
        <f>'[1]JAN-REAJUSTE'!BL278</f>
        <v>0</v>
      </c>
      <c r="BM278" s="12">
        <f>'[1]JAN-REAJUSTE'!BM278</f>
        <v>0</v>
      </c>
      <c r="BN278" s="12">
        <f>'[1]JAN-REAJUSTE'!BN278</f>
        <v>0</v>
      </c>
      <c r="BO278" s="12">
        <f>'[1]JAN-REAJUSTE'!BO278</f>
        <v>0</v>
      </c>
      <c r="BP278" s="12">
        <f>'[1]JAN-REAJUSTE'!BP278</f>
        <v>0</v>
      </c>
      <c r="BQ278" s="12">
        <v>0</v>
      </c>
      <c r="BR278" s="12">
        <f t="shared" si="116"/>
        <v>7192.7506400289294</v>
      </c>
      <c r="BS278" s="12">
        <f t="shared" si="119"/>
        <v>6499.4706400289297</v>
      </c>
      <c r="BT278" s="12">
        <f t="shared" si="103"/>
        <v>6499.4706400289297</v>
      </c>
      <c r="BU278" s="12">
        <f t="shared" si="104"/>
        <v>5829.4206400289295</v>
      </c>
      <c r="BV278" s="13">
        <f t="shared" si="105"/>
        <v>816.1188896040502</v>
      </c>
      <c r="BW278" s="13">
        <f t="shared" si="106"/>
        <v>1632.2377792081004</v>
      </c>
      <c r="BX278" s="13">
        <f t="shared" si="117"/>
        <v>6376.6317504248791</v>
      </c>
      <c r="BY278" s="14">
        <f t="shared" si="118"/>
        <v>884.2137313668419</v>
      </c>
    </row>
    <row r="279" spans="1:77" x14ac:dyDescent="0.25">
      <c r="A279" s="9" t="s">
        <v>79</v>
      </c>
      <c r="B279" s="10">
        <v>8469601</v>
      </c>
      <c r="C279" s="10" t="s">
        <v>405</v>
      </c>
      <c r="D279" s="10" t="s">
        <v>81</v>
      </c>
      <c r="E279" s="10" t="s">
        <v>116</v>
      </c>
      <c r="F279" s="10" t="s">
        <v>83</v>
      </c>
      <c r="G279" s="10" t="s">
        <v>117</v>
      </c>
      <c r="H279" s="10" t="s">
        <v>85</v>
      </c>
      <c r="I279" s="10" t="s">
        <v>79</v>
      </c>
      <c r="J279" s="10" t="s">
        <v>87</v>
      </c>
      <c r="K279" s="10" t="s">
        <v>121</v>
      </c>
      <c r="L279" s="10">
        <v>9</v>
      </c>
      <c r="M279" s="10">
        <v>240</v>
      </c>
      <c r="N279" s="10">
        <v>128542</v>
      </c>
      <c r="O279" s="11">
        <v>40315</v>
      </c>
      <c r="P279" s="11">
        <v>29698</v>
      </c>
      <c r="Q279" s="10">
        <v>87634740349</v>
      </c>
      <c r="R279" s="10" t="s">
        <v>89</v>
      </c>
      <c r="S279" s="10">
        <v>22</v>
      </c>
      <c r="T279" s="10" t="s">
        <v>90</v>
      </c>
      <c r="U279" s="10" t="s">
        <v>91</v>
      </c>
      <c r="V279" s="10" t="s">
        <v>92</v>
      </c>
      <c r="W279" s="12">
        <f t="shared" si="100"/>
        <v>1866.5339953720118</v>
      </c>
      <c r="X279" s="12">
        <v>240</v>
      </c>
      <c r="Y279" s="12">
        <f>[1]REGRAS!$C$26</f>
        <v>1866.5339953720118</v>
      </c>
      <c r="Z279" s="12">
        <v>15</v>
      </c>
      <c r="AA279" s="12">
        <f t="shared" si="107"/>
        <v>279.98</v>
      </c>
      <c r="AB279" s="12">
        <v>12</v>
      </c>
      <c r="AC279" s="12">
        <f t="shared" si="101"/>
        <v>223.98</v>
      </c>
      <c r="AD279" s="12"/>
      <c r="AE279" s="12">
        <f t="shared" si="108"/>
        <v>0</v>
      </c>
      <c r="AF279" s="12"/>
      <c r="AG279" s="12">
        <f t="shared" si="109"/>
        <v>0</v>
      </c>
      <c r="AH279" s="12">
        <f>[1]REGRAS!$F$2*100</f>
        <v>100</v>
      </c>
      <c r="AI279" s="12">
        <f t="shared" si="110"/>
        <v>1866.53</v>
      </c>
      <c r="AJ279" s="12">
        <v>70</v>
      </c>
      <c r="AK279" s="12">
        <f t="shared" si="111"/>
        <v>1306.57</v>
      </c>
      <c r="AL279" s="12">
        <f>[1]REGRAS!$F$1*100</f>
        <v>40</v>
      </c>
      <c r="AM279" s="12">
        <f t="shared" si="112"/>
        <v>746.61</v>
      </c>
      <c r="AN279" s="12">
        <f>[1]REGRAS!$F$4*100</f>
        <v>100</v>
      </c>
      <c r="AO279" s="12">
        <f t="shared" si="113"/>
        <v>1866.53</v>
      </c>
      <c r="AP279" s="12">
        <v>23</v>
      </c>
      <c r="AQ279" s="12">
        <f t="shared" si="114"/>
        <v>156.34</v>
      </c>
      <c r="AR279" s="12">
        <v>31</v>
      </c>
      <c r="AS279" s="12">
        <f t="shared" si="115"/>
        <v>1580.37</v>
      </c>
      <c r="AT279" s="12">
        <v>19</v>
      </c>
      <c r="AU279" s="12">
        <f t="shared" si="102"/>
        <v>1162.33</v>
      </c>
      <c r="AV279" s="12">
        <v>0</v>
      </c>
      <c r="AW279" s="12">
        <f>IF([1]REGRAS!$P$2="SIM",ROUND(BS279/M279*1.25*AV279,2),0)</f>
        <v>0</v>
      </c>
      <c r="AX279" s="12">
        <f>IF([1]REGRAS!$P$1="SIM",'[1]JAN-REAJUSTE'!AX279,0)</f>
        <v>0</v>
      </c>
      <c r="AY279" s="12">
        <f>IF([1]REGRAS!$R$2="SIM",'[1]JAN-REAJUSTE'!AY279,0)</f>
        <v>0</v>
      </c>
      <c r="AZ279" s="12">
        <f>'[1]JAN-REAJUSTE'!AZ279</f>
        <v>0</v>
      </c>
      <c r="BA279" s="12">
        <f>'[1]JAN-REAJUSTE'!BA279</f>
        <v>0</v>
      </c>
      <c r="BB279" s="12">
        <f>'[1]JAN-REAJUSTE'!BB279</f>
        <v>0</v>
      </c>
      <c r="BC279" s="12">
        <f>'[1]JAN-REAJUSTE'!BC279</f>
        <v>0</v>
      </c>
      <c r="BD279" s="12">
        <f>'[1]JAN-REAJUSTE'!BD279</f>
        <v>0</v>
      </c>
      <c r="BE279" s="12">
        <f>'[1]JAN-REAJUSTE'!BE279</f>
        <v>0</v>
      </c>
      <c r="BF279" s="12">
        <f>'[1]JAN-REAJUSTE'!BF279</f>
        <v>0</v>
      </c>
      <c r="BG279" s="12">
        <f>'[1]JAN-REAJUSTE'!BG279</f>
        <v>0</v>
      </c>
      <c r="BH279" s="12">
        <f>'[1]JAN-REAJUSTE'!BH279</f>
        <v>0</v>
      </c>
      <c r="BI279" s="12">
        <f>IF([1]REGRAS!$R$1="SIM",'[1]JAN-REAJUSTE'!BI279,0)</f>
        <v>0</v>
      </c>
      <c r="BJ279" s="12">
        <f>'[1]JAN-REAJUSTE'!BJ279</f>
        <v>0</v>
      </c>
      <c r="BK279" s="12">
        <f>'[1]JAN-REAJUSTE'!BK279</f>
        <v>0</v>
      </c>
      <c r="BL279" s="12">
        <f>'[1]JAN-REAJUSTE'!BL279</f>
        <v>0</v>
      </c>
      <c r="BM279" s="12">
        <f>'[1]JAN-REAJUSTE'!BM279</f>
        <v>0</v>
      </c>
      <c r="BN279" s="12">
        <f>'[1]JAN-REAJUSTE'!BN279</f>
        <v>0</v>
      </c>
      <c r="BO279" s="12">
        <f>'[1]JAN-REAJUSTE'!BO279</f>
        <v>0</v>
      </c>
      <c r="BP279" s="12">
        <f>'[1]JAN-REAJUSTE'!BP279</f>
        <v>0</v>
      </c>
      <c r="BQ279" s="12">
        <v>0</v>
      </c>
      <c r="BR279" s="12">
        <f t="shared" si="116"/>
        <v>11055.773995372012</v>
      </c>
      <c r="BS279" s="12">
        <f t="shared" si="119"/>
        <v>8156.7339953720102</v>
      </c>
      <c r="BT279" s="12">
        <f t="shared" si="103"/>
        <v>8156.7339953720102</v>
      </c>
      <c r="BU279" s="12">
        <f t="shared" si="104"/>
        <v>7410.1239953720105</v>
      </c>
      <c r="BV279" s="13">
        <f t="shared" si="105"/>
        <v>1037.4173593520816</v>
      </c>
      <c r="BW279" s="13">
        <f t="shared" si="106"/>
        <v>2074.8347187041632</v>
      </c>
      <c r="BX279" s="13">
        <f t="shared" si="117"/>
        <v>10018.356636019931</v>
      </c>
      <c r="BY279" s="14">
        <f t="shared" si="118"/>
        <v>1885.6880749054812</v>
      </c>
    </row>
    <row r="280" spans="1:77" x14ac:dyDescent="0.25">
      <c r="A280" s="9" t="s">
        <v>79</v>
      </c>
      <c r="B280" s="10">
        <v>8470801</v>
      </c>
      <c r="C280" s="10" t="s">
        <v>406</v>
      </c>
      <c r="D280" s="10" t="s">
        <v>81</v>
      </c>
      <c r="E280" s="10" t="s">
        <v>116</v>
      </c>
      <c r="F280" s="10" t="s">
        <v>83</v>
      </c>
      <c r="G280" s="10" t="s">
        <v>117</v>
      </c>
      <c r="H280" s="10" t="s">
        <v>85</v>
      </c>
      <c r="I280" s="10" t="s">
        <v>79</v>
      </c>
      <c r="J280" s="10" t="s">
        <v>87</v>
      </c>
      <c r="K280" s="10" t="s">
        <v>152</v>
      </c>
      <c r="L280" s="10">
        <v>4</v>
      </c>
      <c r="M280" s="10">
        <v>240</v>
      </c>
      <c r="N280" s="10">
        <v>116427</v>
      </c>
      <c r="O280" s="11">
        <v>40315</v>
      </c>
      <c r="P280" s="11">
        <v>28566</v>
      </c>
      <c r="Q280" s="10">
        <v>83145362372</v>
      </c>
      <c r="R280" s="10" t="s">
        <v>89</v>
      </c>
      <c r="S280" s="10">
        <v>22</v>
      </c>
      <c r="T280" s="10" t="s">
        <v>90</v>
      </c>
      <c r="U280" s="10" t="s">
        <v>91</v>
      </c>
      <c r="V280" s="10" t="s">
        <v>92</v>
      </c>
      <c r="W280" s="12">
        <f t="shared" si="100"/>
        <v>1642.2751372832643</v>
      </c>
      <c r="X280" s="12">
        <v>240</v>
      </c>
      <c r="Y280" s="12">
        <f>[1]REGRAS!$B$27</f>
        <v>1642.2751372832643</v>
      </c>
      <c r="Z280" s="12">
        <v>0</v>
      </c>
      <c r="AA280" s="12">
        <f t="shared" si="107"/>
        <v>0</v>
      </c>
      <c r="AB280" s="12">
        <v>12</v>
      </c>
      <c r="AC280" s="12">
        <f t="shared" si="101"/>
        <v>197.07</v>
      </c>
      <c r="AD280" s="12"/>
      <c r="AE280" s="12">
        <f t="shared" si="108"/>
        <v>0</v>
      </c>
      <c r="AF280" s="12"/>
      <c r="AG280" s="12">
        <f t="shared" si="109"/>
        <v>0</v>
      </c>
      <c r="AH280" s="12">
        <f>[1]REGRAS!$F$2*100</f>
        <v>100</v>
      </c>
      <c r="AI280" s="12">
        <f t="shared" si="110"/>
        <v>1642.28</v>
      </c>
      <c r="AJ280" s="12">
        <v>25</v>
      </c>
      <c r="AK280" s="12">
        <f t="shared" si="111"/>
        <v>410.57</v>
      </c>
      <c r="AL280" s="12">
        <f>[1]REGRAS!$F$1*100</f>
        <v>40</v>
      </c>
      <c r="AM280" s="12">
        <f t="shared" si="112"/>
        <v>656.91</v>
      </c>
      <c r="AN280" s="12">
        <f>[1]REGRAS!$F$4*100</f>
        <v>100</v>
      </c>
      <c r="AO280" s="12">
        <f t="shared" si="113"/>
        <v>1642.28</v>
      </c>
      <c r="AP280" s="12">
        <v>17</v>
      </c>
      <c r="AQ280" s="12">
        <f t="shared" si="114"/>
        <v>87.71</v>
      </c>
      <c r="AR280" s="12">
        <v>0</v>
      </c>
      <c r="AS280" s="12">
        <f t="shared" si="115"/>
        <v>0</v>
      </c>
      <c r="AT280" s="12">
        <v>0</v>
      </c>
      <c r="AU280" s="12">
        <f t="shared" si="102"/>
        <v>0</v>
      </c>
      <c r="AV280" s="12">
        <v>0</v>
      </c>
      <c r="AW280" s="12">
        <f>IF([1]REGRAS!$P$2="SIM",ROUND(BS280/M280*1.25*AV280,2),0)</f>
        <v>0</v>
      </c>
      <c r="AX280" s="12">
        <f>IF([1]REGRAS!$P$1="SIM",'[1]JAN-REAJUSTE'!AX280,0)</f>
        <v>0</v>
      </c>
      <c r="AY280" s="12">
        <f>IF([1]REGRAS!$R$2="SIM",'[1]JAN-REAJUSTE'!AY280,0)</f>
        <v>0</v>
      </c>
      <c r="AZ280" s="12">
        <f>'[1]JAN-REAJUSTE'!AZ280</f>
        <v>0</v>
      </c>
      <c r="BA280" s="12">
        <f>'[1]JAN-REAJUSTE'!BA280</f>
        <v>0</v>
      </c>
      <c r="BB280" s="12">
        <f>'[1]JAN-REAJUSTE'!BB280</f>
        <v>0</v>
      </c>
      <c r="BC280" s="12">
        <f>'[1]JAN-REAJUSTE'!BC280</f>
        <v>0</v>
      </c>
      <c r="BD280" s="12">
        <f>'[1]JAN-REAJUSTE'!BD280</f>
        <v>0</v>
      </c>
      <c r="BE280" s="12">
        <f>'[1]JAN-REAJUSTE'!BE280</f>
        <v>0</v>
      </c>
      <c r="BF280" s="12">
        <f>'[1]JAN-REAJUSTE'!BF280</f>
        <v>0</v>
      </c>
      <c r="BG280" s="12">
        <f>'[1]JAN-REAJUSTE'!BG280</f>
        <v>0</v>
      </c>
      <c r="BH280" s="12">
        <f>'[1]JAN-REAJUSTE'!BH280</f>
        <v>0</v>
      </c>
      <c r="BI280" s="12">
        <f>IF([1]REGRAS!$R$1="SIM",'[1]JAN-REAJUSTE'!BI280,0)</f>
        <v>0</v>
      </c>
      <c r="BJ280" s="12">
        <f>'[1]JAN-REAJUSTE'!BJ280</f>
        <v>0</v>
      </c>
      <c r="BK280" s="12">
        <f>'[1]JAN-REAJUSTE'!BK280</f>
        <v>0</v>
      </c>
      <c r="BL280" s="12">
        <f>'[1]JAN-REAJUSTE'!BL280</f>
        <v>0</v>
      </c>
      <c r="BM280" s="12">
        <f>'[1]JAN-REAJUSTE'!BM280</f>
        <v>0</v>
      </c>
      <c r="BN280" s="12">
        <f>'[1]JAN-REAJUSTE'!BN280</f>
        <v>0</v>
      </c>
      <c r="BO280" s="12">
        <f>'[1]JAN-REAJUSTE'!BO280</f>
        <v>0</v>
      </c>
      <c r="BP280" s="12">
        <f>'[1]JAN-REAJUSTE'!BP280</f>
        <v>0</v>
      </c>
      <c r="BQ280" s="12">
        <v>0</v>
      </c>
      <c r="BR280" s="12">
        <f t="shared" si="116"/>
        <v>6279.0951372832633</v>
      </c>
      <c r="BS280" s="12">
        <f t="shared" si="119"/>
        <v>6191.3851372832632</v>
      </c>
      <c r="BT280" s="12">
        <f t="shared" si="103"/>
        <v>6191.3851372832632</v>
      </c>
      <c r="BU280" s="12">
        <f t="shared" si="104"/>
        <v>5534.4751372832634</v>
      </c>
      <c r="BV280" s="13">
        <f t="shared" si="105"/>
        <v>774.82651921965692</v>
      </c>
      <c r="BW280" s="13">
        <f t="shared" si="106"/>
        <v>1549.6530384393138</v>
      </c>
      <c r="BX280" s="13">
        <f t="shared" si="117"/>
        <v>5504.2686180636065</v>
      </c>
      <c r="BY280" s="14">
        <f t="shared" si="118"/>
        <v>644.313869967492</v>
      </c>
    </row>
    <row r="281" spans="1:77" x14ac:dyDescent="0.25">
      <c r="A281" s="9" t="s">
        <v>79</v>
      </c>
      <c r="B281" s="10">
        <v>8470902</v>
      </c>
      <c r="C281" s="10" t="s">
        <v>407</v>
      </c>
      <c r="D281" s="10" t="s">
        <v>81</v>
      </c>
      <c r="E281" s="10" t="s">
        <v>116</v>
      </c>
      <c r="F281" s="10" t="s">
        <v>83</v>
      </c>
      <c r="G281" s="10" t="s">
        <v>117</v>
      </c>
      <c r="H281" s="10" t="s">
        <v>85</v>
      </c>
      <c r="I281" s="10" t="s">
        <v>79</v>
      </c>
      <c r="J281" s="10" t="s">
        <v>87</v>
      </c>
      <c r="K281" s="10" t="s">
        <v>121</v>
      </c>
      <c r="L281" s="10">
        <v>8</v>
      </c>
      <c r="M281" s="10">
        <v>240</v>
      </c>
      <c r="N281" s="10">
        <v>126022</v>
      </c>
      <c r="O281" s="11">
        <v>40882</v>
      </c>
      <c r="P281" s="11">
        <v>30158</v>
      </c>
      <c r="Q281" s="10">
        <v>99867974387</v>
      </c>
      <c r="R281" s="10" t="s">
        <v>89</v>
      </c>
      <c r="S281" s="10">
        <v>22</v>
      </c>
      <c r="T281" s="10" t="s">
        <v>97</v>
      </c>
      <c r="U281" s="10" t="s">
        <v>91</v>
      </c>
      <c r="V281" s="10" t="s">
        <v>92</v>
      </c>
      <c r="W281" s="12">
        <f t="shared" si="100"/>
        <v>1829.9352895804036</v>
      </c>
      <c r="X281" s="12">
        <v>240</v>
      </c>
      <c r="Y281" s="12">
        <f>[1]REGRAS!$C$25</f>
        <v>1829.9352895804036</v>
      </c>
      <c r="Z281" s="12">
        <v>10</v>
      </c>
      <c r="AA281" s="12">
        <f t="shared" si="107"/>
        <v>182.99</v>
      </c>
      <c r="AB281" s="12">
        <v>11</v>
      </c>
      <c r="AC281" s="12">
        <f t="shared" si="101"/>
        <v>201.29</v>
      </c>
      <c r="AD281" s="12"/>
      <c r="AE281" s="12">
        <f t="shared" si="108"/>
        <v>0</v>
      </c>
      <c r="AF281" s="12"/>
      <c r="AG281" s="12">
        <f t="shared" si="109"/>
        <v>0</v>
      </c>
      <c r="AH281" s="12">
        <f>[1]REGRAS!$F$2*100</f>
        <v>100</v>
      </c>
      <c r="AI281" s="12">
        <f t="shared" si="110"/>
        <v>1829.94</v>
      </c>
      <c r="AJ281" s="12">
        <v>30</v>
      </c>
      <c r="AK281" s="12">
        <f t="shared" si="111"/>
        <v>548.98</v>
      </c>
      <c r="AL281" s="12">
        <f>[1]REGRAS!$F$1*100</f>
        <v>40</v>
      </c>
      <c r="AM281" s="12">
        <f t="shared" si="112"/>
        <v>731.97</v>
      </c>
      <c r="AN281" s="12">
        <f>[1]REGRAS!$F$4*100</f>
        <v>100</v>
      </c>
      <c r="AO281" s="12">
        <f t="shared" si="113"/>
        <v>1829.94</v>
      </c>
      <c r="AP281" s="12">
        <v>0</v>
      </c>
      <c r="AQ281" s="12">
        <f t="shared" si="114"/>
        <v>0</v>
      </c>
      <c r="AR281" s="12">
        <v>0</v>
      </c>
      <c r="AS281" s="12">
        <f t="shared" si="115"/>
        <v>0</v>
      </c>
      <c r="AT281" s="12">
        <v>0</v>
      </c>
      <c r="AU281" s="12">
        <f t="shared" si="102"/>
        <v>0</v>
      </c>
      <c r="AV281" s="12">
        <v>0</v>
      </c>
      <c r="AW281" s="12">
        <f>IF([1]REGRAS!$P$2="SIM",ROUND(BS281/M281*1.25*AV281,2),0)</f>
        <v>0</v>
      </c>
      <c r="AX281" s="12">
        <f>IF([1]REGRAS!$P$1="SIM",'[1]JAN-REAJUSTE'!AX281,0)</f>
        <v>0</v>
      </c>
      <c r="AY281" s="12">
        <f>IF([1]REGRAS!$R$2="SIM",'[1]JAN-REAJUSTE'!AY281,0)</f>
        <v>0</v>
      </c>
      <c r="AZ281" s="12">
        <f>'[1]JAN-REAJUSTE'!AZ281</f>
        <v>0</v>
      </c>
      <c r="BA281" s="12">
        <f>'[1]JAN-REAJUSTE'!BA281</f>
        <v>0</v>
      </c>
      <c r="BB281" s="12">
        <f>'[1]JAN-REAJUSTE'!BB281</f>
        <v>0</v>
      </c>
      <c r="BC281" s="12">
        <f>'[1]JAN-REAJUSTE'!BC281</f>
        <v>0</v>
      </c>
      <c r="BD281" s="12">
        <f>'[1]JAN-REAJUSTE'!BD281</f>
        <v>0</v>
      </c>
      <c r="BE281" s="12">
        <f>'[1]JAN-REAJUSTE'!BE281</f>
        <v>0</v>
      </c>
      <c r="BF281" s="12">
        <f>'[1]JAN-REAJUSTE'!BF281</f>
        <v>0</v>
      </c>
      <c r="BG281" s="12">
        <f>'[1]JAN-REAJUSTE'!BG281</f>
        <v>0</v>
      </c>
      <c r="BH281" s="12">
        <f>'[1]JAN-REAJUSTE'!BH281</f>
        <v>0</v>
      </c>
      <c r="BI281" s="12">
        <f>IF([1]REGRAS!$R$1="SIM",'[1]JAN-REAJUSTE'!BI281,0)</f>
        <v>0</v>
      </c>
      <c r="BJ281" s="12">
        <f>'[1]JAN-REAJUSTE'!BJ281</f>
        <v>0</v>
      </c>
      <c r="BK281" s="12">
        <f>'[1]JAN-REAJUSTE'!BK281</f>
        <v>0</v>
      </c>
      <c r="BL281" s="12">
        <f>'[1]JAN-REAJUSTE'!BL281</f>
        <v>0</v>
      </c>
      <c r="BM281" s="12">
        <f>'[1]JAN-REAJUSTE'!BM281</f>
        <v>0</v>
      </c>
      <c r="BN281" s="12">
        <f>'[1]JAN-REAJUSTE'!BN281</f>
        <v>0</v>
      </c>
      <c r="BO281" s="12">
        <f>'[1]JAN-REAJUSTE'!BO281</f>
        <v>0</v>
      </c>
      <c r="BP281" s="12">
        <f>'[1]JAN-REAJUSTE'!BP281</f>
        <v>0</v>
      </c>
      <c r="BQ281" s="12">
        <v>0</v>
      </c>
      <c r="BR281" s="12">
        <f t="shared" si="116"/>
        <v>7155.0452895804028</v>
      </c>
      <c r="BS281" s="12">
        <f t="shared" si="119"/>
        <v>7155.0452895804028</v>
      </c>
      <c r="BT281" s="12">
        <f t="shared" si="103"/>
        <v>7155.0452895804028</v>
      </c>
      <c r="BU281" s="12">
        <f t="shared" si="104"/>
        <v>6423.0752895804026</v>
      </c>
      <c r="BV281" s="13">
        <f t="shared" si="105"/>
        <v>899.23054054125646</v>
      </c>
      <c r="BW281" s="13">
        <f t="shared" si="106"/>
        <v>1798.4610810825129</v>
      </c>
      <c r="BX281" s="13">
        <f t="shared" si="117"/>
        <v>6255.8147490391466</v>
      </c>
      <c r="BY281" s="14">
        <f t="shared" si="118"/>
        <v>850.9890559857655</v>
      </c>
    </row>
    <row r="282" spans="1:77" x14ac:dyDescent="0.25">
      <c r="A282" s="9" t="s">
        <v>79</v>
      </c>
      <c r="B282" s="10">
        <v>8477301</v>
      </c>
      <c r="C282" s="10" t="s">
        <v>408</v>
      </c>
      <c r="D282" s="10" t="s">
        <v>81</v>
      </c>
      <c r="E282" s="10" t="s">
        <v>116</v>
      </c>
      <c r="F282" s="10" t="s">
        <v>83</v>
      </c>
      <c r="G282" s="10" t="s">
        <v>117</v>
      </c>
      <c r="H282" s="10" t="s">
        <v>85</v>
      </c>
      <c r="I282" s="10" t="s">
        <v>79</v>
      </c>
      <c r="J282" s="10" t="s">
        <v>87</v>
      </c>
      <c r="K282" s="10" t="s">
        <v>121</v>
      </c>
      <c r="L282" s="10">
        <v>9</v>
      </c>
      <c r="M282" s="10">
        <v>240</v>
      </c>
      <c r="N282" s="10">
        <v>128542</v>
      </c>
      <c r="O282" s="11">
        <v>40315</v>
      </c>
      <c r="P282" s="11">
        <v>30582</v>
      </c>
      <c r="Q282" s="10">
        <v>99000067391</v>
      </c>
      <c r="R282" s="10" t="s">
        <v>89</v>
      </c>
      <c r="S282" s="10">
        <v>22</v>
      </c>
      <c r="T282" s="10" t="s">
        <v>90</v>
      </c>
      <c r="U282" s="10" t="s">
        <v>190</v>
      </c>
      <c r="V282" s="10" t="s">
        <v>92</v>
      </c>
      <c r="W282" s="12">
        <f t="shared" si="100"/>
        <v>1866.5339953720118</v>
      </c>
      <c r="X282" s="12">
        <v>240</v>
      </c>
      <c r="Y282" s="12">
        <f>[1]REGRAS!$C$26</f>
        <v>1866.5339953720118</v>
      </c>
      <c r="Z282" s="12">
        <v>15</v>
      </c>
      <c r="AA282" s="12">
        <f t="shared" si="107"/>
        <v>279.98</v>
      </c>
      <c r="AB282" s="12">
        <v>12</v>
      </c>
      <c r="AC282" s="12">
        <f t="shared" si="101"/>
        <v>223.98</v>
      </c>
      <c r="AD282" s="12"/>
      <c r="AE282" s="12">
        <f t="shared" si="108"/>
        <v>0</v>
      </c>
      <c r="AF282" s="12"/>
      <c r="AG282" s="12">
        <f t="shared" si="109"/>
        <v>0</v>
      </c>
      <c r="AH282" s="12">
        <f>[1]REGRAS!$F$2*100</f>
        <v>100</v>
      </c>
      <c r="AI282" s="12">
        <f t="shared" si="110"/>
        <v>1866.53</v>
      </c>
      <c r="AJ282" s="12">
        <v>25</v>
      </c>
      <c r="AK282" s="12">
        <f t="shared" si="111"/>
        <v>466.63</v>
      </c>
      <c r="AL282" s="12">
        <v>0</v>
      </c>
      <c r="AM282" s="12">
        <f t="shared" si="112"/>
        <v>0</v>
      </c>
      <c r="AN282" s="12">
        <f>[1]REGRAS!$F$4*100</f>
        <v>100</v>
      </c>
      <c r="AO282" s="12">
        <f t="shared" si="113"/>
        <v>1866.53</v>
      </c>
      <c r="AP282" s="12">
        <v>0</v>
      </c>
      <c r="AQ282" s="12">
        <f t="shared" si="114"/>
        <v>0</v>
      </c>
      <c r="AR282" s="12">
        <v>0</v>
      </c>
      <c r="AS282" s="12">
        <f t="shared" si="115"/>
        <v>0</v>
      </c>
      <c r="AT282" s="12">
        <v>0</v>
      </c>
      <c r="AU282" s="12">
        <f t="shared" si="102"/>
        <v>0</v>
      </c>
      <c r="AV282" s="12">
        <v>0</v>
      </c>
      <c r="AW282" s="12">
        <f>IF([1]REGRAS!$P$2="SIM",ROUND(BS282/M282*1.25*AV282,2),0)</f>
        <v>0</v>
      </c>
      <c r="AX282" s="12">
        <f>IF([1]REGRAS!$P$1="SIM",'[1]JAN-REAJUSTE'!AX282,0)</f>
        <v>0</v>
      </c>
      <c r="AY282" s="12">
        <f>IF([1]REGRAS!$R$2="SIM",'[1]JAN-REAJUSTE'!AY282,0)</f>
        <v>0</v>
      </c>
      <c r="AZ282" s="12">
        <f>'[1]JAN-REAJUSTE'!AZ282</f>
        <v>0</v>
      </c>
      <c r="BA282" s="12">
        <f>'[1]JAN-REAJUSTE'!BA282</f>
        <v>0</v>
      </c>
      <c r="BB282" s="12">
        <f>'[1]JAN-REAJUSTE'!BB282</f>
        <v>0</v>
      </c>
      <c r="BC282" s="12">
        <f>'[1]JAN-REAJUSTE'!BC282</f>
        <v>0</v>
      </c>
      <c r="BD282" s="12">
        <f>'[1]JAN-REAJUSTE'!BD282</f>
        <v>0</v>
      </c>
      <c r="BE282" s="12">
        <f>'[1]JAN-REAJUSTE'!BE282</f>
        <v>0</v>
      </c>
      <c r="BF282" s="12">
        <f>'[1]JAN-REAJUSTE'!BF282</f>
        <v>0</v>
      </c>
      <c r="BG282" s="12">
        <f>'[1]JAN-REAJUSTE'!BG282</f>
        <v>0</v>
      </c>
      <c r="BH282" s="12">
        <f>'[1]JAN-REAJUSTE'!BH282</f>
        <v>0</v>
      </c>
      <c r="BI282" s="12">
        <f>IF([1]REGRAS!$R$1="SIM",'[1]JAN-REAJUSTE'!BI282,0)</f>
        <v>0</v>
      </c>
      <c r="BJ282" s="12">
        <f>'[1]JAN-REAJUSTE'!BJ282</f>
        <v>0</v>
      </c>
      <c r="BK282" s="12">
        <f>'[1]JAN-REAJUSTE'!BK282</f>
        <v>0</v>
      </c>
      <c r="BL282" s="12">
        <f>'[1]JAN-REAJUSTE'!BL282</f>
        <v>0</v>
      </c>
      <c r="BM282" s="12">
        <f>'[1]JAN-REAJUSTE'!BM282</f>
        <v>0</v>
      </c>
      <c r="BN282" s="12">
        <f>'[1]JAN-REAJUSTE'!BN282</f>
        <v>0</v>
      </c>
      <c r="BO282" s="12">
        <f>'[1]JAN-REAJUSTE'!BO282</f>
        <v>0</v>
      </c>
      <c r="BP282" s="12">
        <f>'[1]JAN-REAJUSTE'!BP282</f>
        <v>0</v>
      </c>
      <c r="BQ282" s="12">
        <v>0</v>
      </c>
      <c r="BR282" s="12">
        <f t="shared" si="116"/>
        <v>6570.1839953720119</v>
      </c>
      <c r="BS282" s="12">
        <f t="shared" si="119"/>
        <v>6570.1839953720119</v>
      </c>
      <c r="BT282" s="12">
        <f t="shared" si="103"/>
        <v>6570.1839953720119</v>
      </c>
      <c r="BU282" s="12">
        <f t="shared" si="104"/>
        <v>6570.1839953720119</v>
      </c>
      <c r="BV282" s="13">
        <f t="shared" si="105"/>
        <v>919.82575935208172</v>
      </c>
      <c r="BW282" s="13">
        <f t="shared" si="106"/>
        <v>1839.6515187041634</v>
      </c>
      <c r="BX282" s="13">
        <f t="shared" si="117"/>
        <v>5650.3582360199298</v>
      </c>
      <c r="BY282" s="14">
        <f t="shared" si="118"/>
        <v>684.48851490548088</v>
      </c>
    </row>
    <row r="283" spans="1:77" x14ac:dyDescent="0.25">
      <c r="A283" s="9" t="s">
        <v>79</v>
      </c>
      <c r="B283" s="10">
        <v>8478201</v>
      </c>
      <c r="C283" s="10" t="s">
        <v>409</v>
      </c>
      <c r="D283" s="10" t="s">
        <v>81</v>
      </c>
      <c r="E283" s="10" t="s">
        <v>116</v>
      </c>
      <c r="F283" s="10" t="s">
        <v>83</v>
      </c>
      <c r="G283" s="10" t="s">
        <v>117</v>
      </c>
      <c r="H283" s="10" t="s">
        <v>85</v>
      </c>
      <c r="I283" s="10" t="s">
        <v>79</v>
      </c>
      <c r="J283" s="10" t="s">
        <v>87</v>
      </c>
      <c r="K283" s="10" t="s">
        <v>121</v>
      </c>
      <c r="L283" s="10">
        <v>9</v>
      </c>
      <c r="M283" s="10">
        <v>240</v>
      </c>
      <c r="N283" s="10">
        <v>128542</v>
      </c>
      <c r="O283" s="11">
        <v>40315</v>
      </c>
      <c r="P283" s="11">
        <v>28814</v>
      </c>
      <c r="Q283" s="10">
        <v>80443737304</v>
      </c>
      <c r="R283" s="10" t="s">
        <v>89</v>
      </c>
      <c r="S283" s="10">
        <v>22</v>
      </c>
      <c r="T283" s="10" t="s">
        <v>90</v>
      </c>
      <c r="U283" s="10" t="s">
        <v>91</v>
      </c>
      <c r="V283" s="10" t="s">
        <v>92</v>
      </c>
      <c r="W283" s="12">
        <f t="shared" si="100"/>
        <v>1866.5339953720118</v>
      </c>
      <c r="X283" s="12">
        <v>240</v>
      </c>
      <c r="Y283" s="12">
        <f>[1]REGRAS!$C$26</f>
        <v>1866.5339953720118</v>
      </c>
      <c r="Z283" s="12">
        <v>15</v>
      </c>
      <c r="AA283" s="12">
        <f t="shared" si="107"/>
        <v>279.98</v>
      </c>
      <c r="AB283" s="12">
        <v>12</v>
      </c>
      <c r="AC283" s="12">
        <f t="shared" si="101"/>
        <v>223.98</v>
      </c>
      <c r="AD283" s="12"/>
      <c r="AE283" s="12">
        <f t="shared" si="108"/>
        <v>0</v>
      </c>
      <c r="AF283" s="12"/>
      <c r="AG283" s="12">
        <f t="shared" si="109"/>
        <v>0</v>
      </c>
      <c r="AH283" s="12">
        <f>[1]REGRAS!$F$2*100</f>
        <v>100</v>
      </c>
      <c r="AI283" s="12">
        <f t="shared" si="110"/>
        <v>1866.53</v>
      </c>
      <c r="AJ283" s="12">
        <v>30</v>
      </c>
      <c r="AK283" s="12">
        <f t="shared" si="111"/>
        <v>559.96</v>
      </c>
      <c r="AL283" s="12">
        <f>[1]REGRAS!$F$1*100</f>
        <v>40</v>
      </c>
      <c r="AM283" s="12">
        <f t="shared" si="112"/>
        <v>746.61</v>
      </c>
      <c r="AN283" s="12">
        <f>[1]REGRAS!$F$4*100</f>
        <v>100</v>
      </c>
      <c r="AO283" s="12">
        <f t="shared" si="113"/>
        <v>1866.53</v>
      </c>
      <c r="AP283" s="12">
        <v>0</v>
      </c>
      <c r="AQ283" s="12">
        <f t="shared" si="114"/>
        <v>0</v>
      </c>
      <c r="AR283" s="12">
        <v>20</v>
      </c>
      <c r="AS283" s="12">
        <f t="shared" si="115"/>
        <v>926.27</v>
      </c>
      <c r="AT283" s="12">
        <v>9</v>
      </c>
      <c r="AU283" s="12">
        <f t="shared" si="102"/>
        <v>500.18</v>
      </c>
      <c r="AV283" s="12">
        <v>0</v>
      </c>
      <c r="AW283" s="12">
        <f>IF([1]REGRAS!$P$2="SIM",ROUND(BS283/M283*1.25*AV283,2),0)</f>
        <v>0</v>
      </c>
      <c r="AX283" s="12">
        <f>IF([1]REGRAS!$P$1="SIM",'[1]JAN-REAJUSTE'!AX283,0)</f>
        <v>0</v>
      </c>
      <c r="AY283" s="12">
        <f>IF([1]REGRAS!$R$2="SIM",'[1]JAN-REAJUSTE'!AY283,0)</f>
        <v>0</v>
      </c>
      <c r="AZ283" s="12">
        <f>'[1]JAN-REAJUSTE'!AZ283</f>
        <v>0</v>
      </c>
      <c r="BA283" s="12">
        <f>'[1]JAN-REAJUSTE'!BA283</f>
        <v>0</v>
      </c>
      <c r="BB283" s="12">
        <f>'[1]JAN-REAJUSTE'!BB283</f>
        <v>0</v>
      </c>
      <c r="BC283" s="12">
        <f>'[1]JAN-REAJUSTE'!BC283</f>
        <v>0</v>
      </c>
      <c r="BD283" s="12">
        <f>'[1]JAN-REAJUSTE'!BD283</f>
        <v>0</v>
      </c>
      <c r="BE283" s="12">
        <f>'[1]JAN-REAJUSTE'!BE283</f>
        <v>0</v>
      </c>
      <c r="BF283" s="12">
        <f>'[1]JAN-REAJUSTE'!BF283</f>
        <v>0</v>
      </c>
      <c r="BG283" s="12">
        <f>'[1]JAN-REAJUSTE'!BG283</f>
        <v>0</v>
      </c>
      <c r="BH283" s="12">
        <f>'[1]JAN-REAJUSTE'!BH283</f>
        <v>0</v>
      </c>
      <c r="BI283" s="12">
        <f>IF([1]REGRAS!$R$1="SIM",'[1]JAN-REAJUSTE'!BI283,0)</f>
        <v>0</v>
      </c>
      <c r="BJ283" s="12">
        <f>'[1]JAN-REAJUSTE'!BJ283</f>
        <v>0</v>
      </c>
      <c r="BK283" s="12">
        <f>'[1]JAN-REAJUSTE'!BK283</f>
        <v>0</v>
      </c>
      <c r="BL283" s="12">
        <f>'[1]JAN-REAJUSTE'!BL283</f>
        <v>0</v>
      </c>
      <c r="BM283" s="12">
        <f>'[1]JAN-REAJUSTE'!BM283</f>
        <v>0</v>
      </c>
      <c r="BN283" s="12">
        <f>'[1]JAN-REAJUSTE'!BN283</f>
        <v>0</v>
      </c>
      <c r="BO283" s="12">
        <f>'[1]JAN-REAJUSTE'!BO283</f>
        <v>0</v>
      </c>
      <c r="BP283" s="12">
        <f>'[1]JAN-REAJUSTE'!BP283</f>
        <v>0</v>
      </c>
      <c r="BQ283" s="12">
        <v>0</v>
      </c>
      <c r="BR283" s="12">
        <f t="shared" si="116"/>
        <v>8836.5739953720131</v>
      </c>
      <c r="BS283" s="12">
        <f t="shared" si="119"/>
        <v>7410.1239953720114</v>
      </c>
      <c r="BT283" s="12">
        <f t="shared" si="103"/>
        <v>7410.1239953720114</v>
      </c>
      <c r="BU283" s="12">
        <f t="shared" si="104"/>
        <v>6663.5139953720118</v>
      </c>
      <c r="BV283" s="13">
        <f t="shared" si="105"/>
        <v>932.8919593520817</v>
      </c>
      <c r="BW283" s="13">
        <f t="shared" si="106"/>
        <v>1865.7839187041634</v>
      </c>
      <c r="BX283" s="13">
        <f t="shared" si="117"/>
        <v>7903.6820360199317</v>
      </c>
      <c r="BY283" s="14">
        <f t="shared" si="118"/>
        <v>1304.1525599054812</v>
      </c>
    </row>
    <row r="284" spans="1:77" x14ac:dyDescent="0.25">
      <c r="A284" s="9" t="s">
        <v>79</v>
      </c>
      <c r="B284" s="10">
        <v>8479901</v>
      </c>
      <c r="C284" s="10" t="s">
        <v>410</v>
      </c>
      <c r="D284" s="10" t="s">
        <v>81</v>
      </c>
      <c r="E284" s="10" t="s">
        <v>116</v>
      </c>
      <c r="F284" s="10" t="s">
        <v>83</v>
      </c>
      <c r="G284" s="10" t="s">
        <v>117</v>
      </c>
      <c r="H284" s="10" t="s">
        <v>85</v>
      </c>
      <c r="I284" s="10" t="s">
        <v>79</v>
      </c>
      <c r="J284" s="10" t="s">
        <v>87</v>
      </c>
      <c r="K284" s="10" t="s">
        <v>121</v>
      </c>
      <c r="L284" s="10">
        <v>9</v>
      </c>
      <c r="M284" s="10">
        <v>240</v>
      </c>
      <c r="N284" s="10">
        <v>128542</v>
      </c>
      <c r="O284" s="11">
        <v>40315</v>
      </c>
      <c r="P284" s="11">
        <v>25687</v>
      </c>
      <c r="Q284" s="10">
        <v>7058990808</v>
      </c>
      <c r="R284" s="10" t="s">
        <v>89</v>
      </c>
      <c r="S284" s="10">
        <v>22</v>
      </c>
      <c r="T284" s="10" t="s">
        <v>90</v>
      </c>
      <c r="U284" s="10" t="s">
        <v>91</v>
      </c>
      <c r="V284" s="10" t="s">
        <v>92</v>
      </c>
      <c r="W284" s="12">
        <f t="shared" si="100"/>
        <v>1866.5339953720118</v>
      </c>
      <c r="X284" s="12">
        <v>240</v>
      </c>
      <c r="Y284" s="12">
        <f>[1]REGRAS!$C$26</f>
        <v>1866.5339953720118</v>
      </c>
      <c r="Z284" s="12">
        <v>15</v>
      </c>
      <c r="AA284" s="12">
        <f t="shared" si="107"/>
        <v>279.98</v>
      </c>
      <c r="AB284" s="12">
        <v>12</v>
      </c>
      <c r="AC284" s="12">
        <f t="shared" si="101"/>
        <v>223.98</v>
      </c>
      <c r="AD284" s="12"/>
      <c r="AE284" s="12">
        <f t="shared" si="108"/>
        <v>0</v>
      </c>
      <c r="AF284" s="12"/>
      <c r="AG284" s="12">
        <f t="shared" si="109"/>
        <v>0</v>
      </c>
      <c r="AH284" s="12">
        <f>[1]REGRAS!$F$2*100</f>
        <v>100</v>
      </c>
      <c r="AI284" s="12">
        <f t="shared" si="110"/>
        <v>1866.53</v>
      </c>
      <c r="AJ284" s="12">
        <v>25</v>
      </c>
      <c r="AK284" s="12">
        <f t="shared" si="111"/>
        <v>466.63</v>
      </c>
      <c r="AL284" s="12">
        <f>[1]REGRAS!$F$1*100</f>
        <v>40</v>
      </c>
      <c r="AM284" s="12">
        <f t="shared" si="112"/>
        <v>746.61</v>
      </c>
      <c r="AN284" s="12">
        <f>[1]REGRAS!$F$4*100</f>
        <v>100</v>
      </c>
      <c r="AO284" s="12">
        <f t="shared" si="113"/>
        <v>1866.53</v>
      </c>
      <c r="AP284" s="12">
        <v>39</v>
      </c>
      <c r="AQ284" s="12">
        <f t="shared" si="114"/>
        <v>237.8</v>
      </c>
      <c r="AR284" s="12">
        <v>0</v>
      </c>
      <c r="AS284" s="12">
        <f t="shared" si="115"/>
        <v>0</v>
      </c>
      <c r="AT284" s="12">
        <v>40</v>
      </c>
      <c r="AU284" s="12">
        <f t="shared" si="102"/>
        <v>2195.04</v>
      </c>
      <c r="AV284" s="12">
        <v>0</v>
      </c>
      <c r="AW284" s="12">
        <f>IF([1]REGRAS!$P$2="SIM",ROUND(BS284/M284*1.25*AV284,2),0)</f>
        <v>0</v>
      </c>
      <c r="AX284" s="12">
        <f>IF([1]REGRAS!$P$1="SIM",'[1]JAN-REAJUSTE'!AX284,0)</f>
        <v>0</v>
      </c>
      <c r="AY284" s="12">
        <f>IF([1]REGRAS!$R$2="SIM",'[1]JAN-REAJUSTE'!AY284,0)</f>
        <v>0</v>
      </c>
      <c r="AZ284" s="12">
        <f>'[1]JAN-REAJUSTE'!AZ284</f>
        <v>0</v>
      </c>
      <c r="BA284" s="12">
        <f>'[1]JAN-REAJUSTE'!BA284</f>
        <v>0</v>
      </c>
      <c r="BB284" s="12">
        <f>'[1]JAN-REAJUSTE'!BB284</f>
        <v>0</v>
      </c>
      <c r="BC284" s="12">
        <f>'[1]JAN-REAJUSTE'!BC284</f>
        <v>0</v>
      </c>
      <c r="BD284" s="12">
        <f>'[1]JAN-REAJUSTE'!BD284</f>
        <v>0</v>
      </c>
      <c r="BE284" s="12">
        <f>'[1]JAN-REAJUSTE'!BE284</f>
        <v>0</v>
      </c>
      <c r="BF284" s="12">
        <f>'[1]JAN-REAJUSTE'!BF284</f>
        <v>0</v>
      </c>
      <c r="BG284" s="12">
        <f>'[1]JAN-REAJUSTE'!BG284</f>
        <v>0</v>
      </c>
      <c r="BH284" s="12">
        <f>'[1]JAN-REAJUSTE'!BH284</f>
        <v>0</v>
      </c>
      <c r="BI284" s="12">
        <f>IF([1]REGRAS!$R$1="SIM",'[1]JAN-REAJUSTE'!BI284,0)</f>
        <v>0</v>
      </c>
      <c r="BJ284" s="12">
        <f>'[1]JAN-REAJUSTE'!BJ284</f>
        <v>0</v>
      </c>
      <c r="BK284" s="12">
        <f>'[1]JAN-REAJUSTE'!BK284</f>
        <v>0</v>
      </c>
      <c r="BL284" s="12">
        <f>'[1]JAN-REAJUSTE'!BL284</f>
        <v>0</v>
      </c>
      <c r="BM284" s="12">
        <f>'[1]JAN-REAJUSTE'!BM284</f>
        <v>0</v>
      </c>
      <c r="BN284" s="12">
        <f>'[1]JAN-REAJUSTE'!BN284</f>
        <v>0</v>
      </c>
      <c r="BO284" s="12">
        <f>'[1]JAN-REAJUSTE'!BO284</f>
        <v>0</v>
      </c>
      <c r="BP284" s="12">
        <f>'[1]JAN-REAJUSTE'!BP284</f>
        <v>0</v>
      </c>
      <c r="BQ284" s="12">
        <v>0</v>
      </c>
      <c r="BR284" s="12">
        <f t="shared" si="116"/>
        <v>9749.6339953720126</v>
      </c>
      <c r="BS284" s="12">
        <f t="shared" si="119"/>
        <v>7316.7939953720115</v>
      </c>
      <c r="BT284" s="12">
        <f t="shared" si="103"/>
        <v>7316.7939953720115</v>
      </c>
      <c r="BU284" s="12">
        <f t="shared" si="104"/>
        <v>6570.1839953720119</v>
      </c>
      <c r="BV284" s="13">
        <f t="shared" si="105"/>
        <v>919.82575935208172</v>
      </c>
      <c r="BW284" s="13">
        <f t="shared" si="106"/>
        <v>1839.6515187041634</v>
      </c>
      <c r="BX284" s="13">
        <f t="shared" si="117"/>
        <v>8829.8082360199314</v>
      </c>
      <c r="BY284" s="14">
        <f t="shared" si="118"/>
        <v>1558.8372649054813</v>
      </c>
    </row>
    <row r="285" spans="1:77" x14ac:dyDescent="0.25">
      <c r="A285" s="9" t="s">
        <v>79</v>
      </c>
      <c r="B285" s="10">
        <v>8480601</v>
      </c>
      <c r="C285" s="10" t="s">
        <v>411</v>
      </c>
      <c r="D285" s="10" t="s">
        <v>81</v>
      </c>
      <c r="E285" s="10" t="s">
        <v>116</v>
      </c>
      <c r="F285" s="10" t="s">
        <v>83</v>
      </c>
      <c r="G285" s="10" t="s">
        <v>117</v>
      </c>
      <c r="H285" s="10" t="s">
        <v>85</v>
      </c>
      <c r="I285" s="10" t="s">
        <v>79</v>
      </c>
      <c r="J285" s="10" t="s">
        <v>87</v>
      </c>
      <c r="K285" s="10" t="s">
        <v>147</v>
      </c>
      <c r="L285" s="10">
        <v>6</v>
      </c>
      <c r="M285" s="10">
        <v>240</v>
      </c>
      <c r="N285" s="10">
        <v>121130</v>
      </c>
      <c r="O285" s="11">
        <v>40315</v>
      </c>
      <c r="P285" s="11">
        <v>30714</v>
      </c>
      <c r="Q285" s="10">
        <v>759124302</v>
      </c>
      <c r="R285" s="10" t="s">
        <v>89</v>
      </c>
      <c r="S285" s="10">
        <v>22</v>
      </c>
      <c r="T285" s="10" t="s">
        <v>97</v>
      </c>
      <c r="U285" s="10" t="s">
        <v>128</v>
      </c>
      <c r="V285" s="10" t="s">
        <v>92</v>
      </c>
      <c r="W285" s="12">
        <f t="shared" si="100"/>
        <v>1708.6230528295082</v>
      </c>
      <c r="X285" s="12">
        <v>240</v>
      </c>
      <c r="Y285" s="12">
        <f>[1]REGRAS!$B$29</f>
        <v>1708.6230528295082</v>
      </c>
      <c r="Z285" s="12">
        <v>9</v>
      </c>
      <c r="AA285" s="12">
        <f t="shared" si="107"/>
        <v>153.78</v>
      </c>
      <c r="AB285" s="12">
        <v>12</v>
      </c>
      <c r="AC285" s="12">
        <f t="shared" si="101"/>
        <v>205.03</v>
      </c>
      <c r="AD285" s="12"/>
      <c r="AE285" s="12">
        <f t="shared" si="108"/>
        <v>0</v>
      </c>
      <c r="AF285" s="12"/>
      <c r="AG285" s="12">
        <f t="shared" si="109"/>
        <v>0</v>
      </c>
      <c r="AH285" s="12">
        <f>[1]REGRAS!$F$2*100</f>
        <v>100</v>
      </c>
      <c r="AI285" s="12">
        <f t="shared" si="110"/>
        <v>1708.62</v>
      </c>
      <c r="AJ285" s="12">
        <v>30</v>
      </c>
      <c r="AK285" s="12">
        <f t="shared" si="111"/>
        <v>512.59</v>
      </c>
      <c r="AL285" s="12">
        <f>[1]REGRAS!$F$1*100</f>
        <v>40</v>
      </c>
      <c r="AM285" s="12">
        <f t="shared" si="112"/>
        <v>683.45</v>
      </c>
      <c r="AN285" s="12">
        <f>[1]REGRAS!$F$4*100</f>
        <v>100</v>
      </c>
      <c r="AO285" s="12">
        <f t="shared" si="113"/>
        <v>1708.62</v>
      </c>
      <c r="AP285" s="12">
        <v>9</v>
      </c>
      <c r="AQ285" s="12">
        <f t="shared" si="114"/>
        <v>50.11</v>
      </c>
      <c r="AR285" s="12">
        <v>0</v>
      </c>
      <c r="AS285" s="12">
        <f t="shared" si="115"/>
        <v>0</v>
      </c>
      <c r="AT285" s="12">
        <v>0</v>
      </c>
      <c r="AU285" s="12">
        <f t="shared" si="102"/>
        <v>0</v>
      </c>
      <c r="AV285" s="12">
        <v>0</v>
      </c>
      <c r="AW285" s="12">
        <f>IF([1]REGRAS!$P$2="SIM",ROUND(BS285/M285*1.25*AV285,2),0)</f>
        <v>0</v>
      </c>
      <c r="AX285" s="12">
        <f>IF([1]REGRAS!$P$1="SIM",'[1]JAN-REAJUSTE'!AX285,0)</f>
        <v>0</v>
      </c>
      <c r="AY285" s="12">
        <f>IF([1]REGRAS!$R$2="SIM",'[1]JAN-REAJUSTE'!AY285,0)</f>
        <v>0</v>
      </c>
      <c r="AZ285" s="12">
        <f>'[1]JAN-REAJUSTE'!AZ285</f>
        <v>0</v>
      </c>
      <c r="BA285" s="12">
        <f>'[1]JAN-REAJUSTE'!BA285</f>
        <v>0</v>
      </c>
      <c r="BB285" s="12">
        <f>'[1]JAN-REAJUSTE'!BB285</f>
        <v>0</v>
      </c>
      <c r="BC285" s="12">
        <f>'[1]JAN-REAJUSTE'!BC285</f>
        <v>0</v>
      </c>
      <c r="BD285" s="12">
        <f>'[1]JAN-REAJUSTE'!BD285</f>
        <v>0</v>
      </c>
      <c r="BE285" s="12">
        <f>'[1]JAN-REAJUSTE'!BE285</f>
        <v>0</v>
      </c>
      <c r="BF285" s="12">
        <f>'[1]JAN-REAJUSTE'!BF285</f>
        <v>0</v>
      </c>
      <c r="BG285" s="12">
        <f>'[1]JAN-REAJUSTE'!BG285</f>
        <v>0</v>
      </c>
      <c r="BH285" s="12">
        <f>'[1]JAN-REAJUSTE'!BH285</f>
        <v>0</v>
      </c>
      <c r="BI285" s="12">
        <f>IF([1]REGRAS!$R$1="SIM",'[1]JAN-REAJUSTE'!BI285,0)</f>
        <v>0</v>
      </c>
      <c r="BJ285" s="12">
        <f>'[1]JAN-REAJUSTE'!BJ285</f>
        <v>0</v>
      </c>
      <c r="BK285" s="12">
        <f>'[1]JAN-REAJUSTE'!BK285</f>
        <v>0</v>
      </c>
      <c r="BL285" s="12">
        <f>'[1]JAN-REAJUSTE'!BL285</f>
        <v>0</v>
      </c>
      <c r="BM285" s="12">
        <f>'[1]JAN-REAJUSTE'!BM285</f>
        <v>0</v>
      </c>
      <c r="BN285" s="12">
        <f>'[1]JAN-REAJUSTE'!BN285</f>
        <v>0</v>
      </c>
      <c r="BO285" s="12">
        <f>'[1]JAN-REAJUSTE'!BO285</f>
        <v>0</v>
      </c>
      <c r="BP285" s="12">
        <f>'[1]JAN-REAJUSTE'!BP285</f>
        <v>0</v>
      </c>
      <c r="BQ285" s="12">
        <v>0</v>
      </c>
      <c r="BR285" s="12">
        <f t="shared" si="116"/>
        <v>6730.8230528295071</v>
      </c>
      <c r="BS285" s="12">
        <f t="shared" si="119"/>
        <v>6680.7130528295074</v>
      </c>
      <c r="BT285" s="12">
        <f t="shared" si="103"/>
        <v>6680.7130528295074</v>
      </c>
      <c r="BU285" s="12">
        <f t="shared" si="104"/>
        <v>5997.2630528295076</v>
      </c>
      <c r="BV285" s="13">
        <f t="shared" si="105"/>
        <v>839.61682739613116</v>
      </c>
      <c r="BW285" s="13">
        <f t="shared" si="106"/>
        <v>1679.2336547922623</v>
      </c>
      <c r="BX285" s="13">
        <f t="shared" si="117"/>
        <v>5891.2062254333759</v>
      </c>
      <c r="BY285" s="14">
        <f t="shared" si="118"/>
        <v>750.72171199417846</v>
      </c>
    </row>
    <row r="286" spans="1:77" x14ac:dyDescent="0.25">
      <c r="A286" s="9" t="s">
        <v>79</v>
      </c>
      <c r="B286" s="10">
        <v>8481901</v>
      </c>
      <c r="C286" s="10" t="s">
        <v>412</v>
      </c>
      <c r="D286" s="10" t="s">
        <v>81</v>
      </c>
      <c r="E286" s="10" t="s">
        <v>116</v>
      </c>
      <c r="F286" s="10" t="s">
        <v>83</v>
      </c>
      <c r="G286" s="10" t="s">
        <v>117</v>
      </c>
      <c r="H286" s="10" t="s">
        <v>85</v>
      </c>
      <c r="I286" s="10" t="s">
        <v>79</v>
      </c>
      <c r="J286" s="10" t="s">
        <v>87</v>
      </c>
      <c r="K286" s="10" t="s">
        <v>152</v>
      </c>
      <c r="L286" s="10">
        <v>2</v>
      </c>
      <c r="M286" s="10">
        <v>240</v>
      </c>
      <c r="N286" s="10">
        <v>111907</v>
      </c>
      <c r="O286" s="11">
        <v>40315</v>
      </c>
      <c r="P286" s="11">
        <v>30027</v>
      </c>
      <c r="Q286" s="10">
        <v>92024734391</v>
      </c>
      <c r="R286" s="10" t="s">
        <v>89</v>
      </c>
      <c r="S286" s="10">
        <v>22</v>
      </c>
      <c r="T286" s="10" t="s">
        <v>90</v>
      </c>
      <c r="U286" s="10" t="s">
        <v>91</v>
      </c>
      <c r="V286" s="10" t="s">
        <v>92</v>
      </c>
      <c r="W286" s="12">
        <f t="shared" si="100"/>
        <v>1578.5035921600002</v>
      </c>
      <c r="X286" s="12">
        <v>240</v>
      </c>
      <c r="Y286" s="12">
        <f>[1]REGRAS!$B$25</f>
        <v>1578.5035921600002</v>
      </c>
      <c r="Z286" s="12">
        <v>0</v>
      </c>
      <c r="AA286" s="12">
        <f t="shared" si="107"/>
        <v>0</v>
      </c>
      <c r="AB286" s="12">
        <v>12</v>
      </c>
      <c r="AC286" s="12">
        <f t="shared" si="101"/>
        <v>189.42</v>
      </c>
      <c r="AD286" s="12"/>
      <c r="AE286" s="12">
        <f t="shared" si="108"/>
        <v>0</v>
      </c>
      <c r="AF286" s="12"/>
      <c r="AG286" s="12">
        <f t="shared" si="109"/>
        <v>0</v>
      </c>
      <c r="AH286" s="12">
        <f>[1]REGRAS!$F$2*100</f>
        <v>100</v>
      </c>
      <c r="AI286" s="12">
        <f t="shared" si="110"/>
        <v>1578.5</v>
      </c>
      <c r="AJ286" s="12">
        <v>25</v>
      </c>
      <c r="AK286" s="12">
        <f t="shared" si="111"/>
        <v>394.63</v>
      </c>
      <c r="AL286" s="12">
        <f>[1]REGRAS!$F$1*100</f>
        <v>40</v>
      </c>
      <c r="AM286" s="12">
        <f t="shared" si="112"/>
        <v>631.4</v>
      </c>
      <c r="AN286" s="12">
        <f>[1]REGRAS!$F$4*100</f>
        <v>100</v>
      </c>
      <c r="AO286" s="12">
        <f t="shared" si="113"/>
        <v>1578.5</v>
      </c>
      <c r="AP286" s="12">
        <v>30</v>
      </c>
      <c r="AQ286" s="12">
        <f t="shared" si="114"/>
        <v>148.77000000000001</v>
      </c>
      <c r="AR286" s="12">
        <v>0</v>
      </c>
      <c r="AS286" s="12">
        <f t="shared" si="115"/>
        <v>0</v>
      </c>
      <c r="AT286" s="12">
        <v>0</v>
      </c>
      <c r="AU286" s="12">
        <f t="shared" si="102"/>
        <v>0</v>
      </c>
      <c r="AV286" s="12">
        <v>0</v>
      </c>
      <c r="AW286" s="12">
        <f>IF([1]REGRAS!$P$2="SIM",ROUND(BS286/M286*1.25*AV286,2),0)</f>
        <v>0</v>
      </c>
      <c r="AX286" s="12">
        <f>IF([1]REGRAS!$P$1="SIM",'[1]JAN-REAJUSTE'!AX286,0)</f>
        <v>0</v>
      </c>
      <c r="AY286" s="12">
        <f>IF([1]REGRAS!$R$2="SIM",'[1]JAN-REAJUSTE'!AY286,0)</f>
        <v>0</v>
      </c>
      <c r="AZ286" s="12">
        <f>'[1]JAN-REAJUSTE'!AZ286</f>
        <v>0</v>
      </c>
      <c r="BA286" s="12">
        <f>'[1]JAN-REAJUSTE'!BA286</f>
        <v>0</v>
      </c>
      <c r="BB286" s="12">
        <f>'[1]JAN-REAJUSTE'!BB286</f>
        <v>0</v>
      </c>
      <c r="BC286" s="12">
        <f>'[1]JAN-REAJUSTE'!BC286</f>
        <v>0</v>
      </c>
      <c r="BD286" s="12">
        <f>'[1]JAN-REAJUSTE'!BD286</f>
        <v>0</v>
      </c>
      <c r="BE286" s="12">
        <f>'[1]JAN-REAJUSTE'!BE286</f>
        <v>0</v>
      </c>
      <c r="BF286" s="12">
        <f>'[1]JAN-REAJUSTE'!BF286</f>
        <v>0</v>
      </c>
      <c r="BG286" s="12">
        <f>'[1]JAN-REAJUSTE'!BG286</f>
        <v>0</v>
      </c>
      <c r="BH286" s="12">
        <f>'[1]JAN-REAJUSTE'!BH286</f>
        <v>0</v>
      </c>
      <c r="BI286" s="12">
        <f>IF([1]REGRAS!$R$1="SIM",'[1]JAN-REAJUSTE'!BI286,0)</f>
        <v>0</v>
      </c>
      <c r="BJ286" s="12">
        <f>'[1]JAN-REAJUSTE'!BJ286</f>
        <v>0</v>
      </c>
      <c r="BK286" s="12">
        <f>'[1]JAN-REAJUSTE'!BK286</f>
        <v>0</v>
      </c>
      <c r="BL286" s="12">
        <f>'[1]JAN-REAJUSTE'!BL286</f>
        <v>0</v>
      </c>
      <c r="BM286" s="12">
        <f>'[1]JAN-REAJUSTE'!BM286</f>
        <v>0</v>
      </c>
      <c r="BN286" s="12">
        <f>'[1]JAN-REAJUSTE'!BN286</f>
        <v>0</v>
      </c>
      <c r="BO286" s="12">
        <f>'[1]JAN-REAJUSTE'!BO286</f>
        <v>0</v>
      </c>
      <c r="BP286" s="12">
        <f>'[1]JAN-REAJUSTE'!BP286</f>
        <v>0</v>
      </c>
      <c r="BQ286" s="12">
        <v>0</v>
      </c>
      <c r="BR286" s="12">
        <f t="shared" si="116"/>
        <v>6099.7235921600004</v>
      </c>
      <c r="BS286" s="12">
        <f t="shared" si="119"/>
        <v>5950.95359216</v>
      </c>
      <c r="BT286" s="12">
        <f t="shared" si="103"/>
        <v>5950.95359216</v>
      </c>
      <c r="BU286" s="12">
        <f t="shared" si="104"/>
        <v>5319.5535921600003</v>
      </c>
      <c r="BV286" s="13">
        <f t="shared" si="105"/>
        <v>744.73750290240014</v>
      </c>
      <c r="BW286" s="13">
        <f t="shared" si="106"/>
        <v>1489.4750058048003</v>
      </c>
      <c r="BX286" s="13">
        <f t="shared" si="117"/>
        <v>5354.9860892575998</v>
      </c>
      <c r="BY286" s="14">
        <f t="shared" si="118"/>
        <v>603.26117454584016</v>
      </c>
    </row>
    <row r="287" spans="1:77" x14ac:dyDescent="0.25">
      <c r="A287" s="9" t="s">
        <v>79</v>
      </c>
      <c r="B287" s="10">
        <v>8482501</v>
      </c>
      <c r="C287" s="10" t="s">
        <v>413</v>
      </c>
      <c r="D287" s="10" t="s">
        <v>81</v>
      </c>
      <c r="E287" s="10" t="s">
        <v>154</v>
      </c>
      <c r="F287" s="10" t="s">
        <v>83</v>
      </c>
      <c r="G287" s="10" t="s">
        <v>117</v>
      </c>
      <c r="H287" s="10" t="s">
        <v>85</v>
      </c>
      <c r="I287" s="10" t="s">
        <v>79</v>
      </c>
      <c r="J287" s="10" t="s">
        <v>87</v>
      </c>
      <c r="K287" s="10" t="s">
        <v>121</v>
      </c>
      <c r="L287" s="10">
        <v>9</v>
      </c>
      <c r="M287" s="10">
        <v>240</v>
      </c>
      <c r="N287" s="10">
        <v>128542</v>
      </c>
      <c r="O287" s="11">
        <v>40315</v>
      </c>
      <c r="P287" s="11">
        <v>28417</v>
      </c>
      <c r="Q287" s="10">
        <v>76998231334</v>
      </c>
      <c r="R287" s="10" t="s">
        <v>89</v>
      </c>
      <c r="S287" s="10">
        <v>22</v>
      </c>
      <c r="T287" s="10" t="s">
        <v>97</v>
      </c>
      <c r="U287" s="10" t="s">
        <v>91</v>
      </c>
      <c r="V287" s="10" t="s">
        <v>92</v>
      </c>
      <c r="W287" s="12">
        <f t="shared" si="100"/>
        <v>1866.5339953720118</v>
      </c>
      <c r="X287" s="12">
        <v>240</v>
      </c>
      <c r="Y287" s="12">
        <f>[1]REGRAS!$C$26</f>
        <v>1866.5339953720118</v>
      </c>
      <c r="Z287" s="12">
        <v>15</v>
      </c>
      <c r="AA287" s="12">
        <f t="shared" si="107"/>
        <v>279.98</v>
      </c>
      <c r="AB287" s="12">
        <v>12</v>
      </c>
      <c r="AC287" s="12">
        <f t="shared" si="101"/>
        <v>223.98</v>
      </c>
      <c r="AD287" s="12"/>
      <c r="AE287" s="12">
        <f t="shared" si="108"/>
        <v>0</v>
      </c>
      <c r="AF287" s="12"/>
      <c r="AG287" s="12">
        <f t="shared" si="109"/>
        <v>0</v>
      </c>
      <c r="AH287" s="12">
        <f>[1]REGRAS!$F$2*100</f>
        <v>100</v>
      </c>
      <c r="AI287" s="12">
        <f t="shared" si="110"/>
        <v>1866.53</v>
      </c>
      <c r="AJ287" s="12">
        <v>60</v>
      </c>
      <c r="AK287" s="12">
        <f t="shared" si="111"/>
        <v>1119.92</v>
      </c>
      <c r="AL287" s="12">
        <f>[1]REGRAS!$F$1*100</f>
        <v>40</v>
      </c>
      <c r="AM287" s="12">
        <f t="shared" si="112"/>
        <v>746.61</v>
      </c>
      <c r="AN287" s="12">
        <f>[1]REGRAS!$F$4*100</f>
        <v>100</v>
      </c>
      <c r="AO287" s="12">
        <f t="shared" si="113"/>
        <v>1866.53</v>
      </c>
      <c r="AP287" s="12">
        <v>0</v>
      </c>
      <c r="AQ287" s="12">
        <f t="shared" si="114"/>
        <v>0</v>
      </c>
      <c r="AR287" s="12">
        <v>6</v>
      </c>
      <c r="AS287" s="12">
        <f t="shared" si="115"/>
        <v>298.88</v>
      </c>
      <c r="AT287" s="12">
        <v>9</v>
      </c>
      <c r="AU287" s="12">
        <f t="shared" si="102"/>
        <v>537.98</v>
      </c>
      <c r="AV287" s="12">
        <v>0</v>
      </c>
      <c r="AW287" s="12">
        <f>IF([1]REGRAS!$P$2="SIM",ROUND(BS287/M287*1.25*AV287,2),0)</f>
        <v>0</v>
      </c>
      <c r="AX287" s="12">
        <f>IF([1]REGRAS!$P$1="SIM",'[1]JAN-REAJUSTE'!AX287,0)</f>
        <v>0</v>
      </c>
      <c r="AY287" s="12">
        <f>IF([1]REGRAS!$R$2="SIM",'[1]JAN-REAJUSTE'!AY287,0)</f>
        <v>0</v>
      </c>
      <c r="AZ287" s="12">
        <f>'[1]JAN-REAJUSTE'!AZ287</f>
        <v>0</v>
      </c>
      <c r="BA287" s="12">
        <f>'[1]JAN-REAJUSTE'!BA287</f>
        <v>0</v>
      </c>
      <c r="BB287" s="12">
        <f>'[1]JAN-REAJUSTE'!BB287</f>
        <v>0</v>
      </c>
      <c r="BC287" s="12">
        <f>'[1]JAN-REAJUSTE'!BC287</f>
        <v>0</v>
      </c>
      <c r="BD287" s="12">
        <f>'[1]JAN-REAJUSTE'!BD287</f>
        <v>0</v>
      </c>
      <c r="BE287" s="12">
        <f>'[1]JAN-REAJUSTE'!BE287</f>
        <v>0</v>
      </c>
      <c r="BF287" s="12">
        <f>'[1]JAN-REAJUSTE'!BF287</f>
        <v>0</v>
      </c>
      <c r="BG287" s="12">
        <f>'[1]JAN-REAJUSTE'!BG287</f>
        <v>0</v>
      </c>
      <c r="BH287" s="12">
        <f>'[1]JAN-REAJUSTE'!BH287</f>
        <v>0</v>
      </c>
      <c r="BI287" s="12">
        <f>IF([1]REGRAS!$R$1="SIM",'[1]JAN-REAJUSTE'!BI287,0)</f>
        <v>0</v>
      </c>
      <c r="BJ287" s="12">
        <f>'[1]JAN-REAJUSTE'!BJ287</f>
        <v>0</v>
      </c>
      <c r="BK287" s="12">
        <f>'[1]JAN-REAJUSTE'!BK287</f>
        <v>0</v>
      </c>
      <c r="BL287" s="12">
        <f>'[1]JAN-REAJUSTE'!BL287</f>
        <v>0</v>
      </c>
      <c r="BM287" s="12">
        <f>'[1]JAN-REAJUSTE'!BM287</f>
        <v>0</v>
      </c>
      <c r="BN287" s="12">
        <f>'[1]JAN-REAJUSTE'!BN287</f>
        <v>0</v>
      </c>
      <c r="BO287" s="12">
        <f>'[1]JAN-REAJUSTE'!BO287</f>
        <v>0</v>
      </c>
      <c r="BP287" s="12">
        <f>'[1]JAN-REAJUSTE'!BP287</f>
        <v>0</v>
      </c>
      <c r="BQ287" s="12">
        <v>0</v>
      </c>
      <c r="BR287" s="12">
        <f t="shared" si="116"/>
        <v>8806.9439953720102</v>
      </c>
      <c r="BS287" s="12">
        <f t="shared" si="119"/>
        <v>7970.0839953720106</v>
      </c>
      <c r="BT287" s="12">
        <f t="shared" si="103"/>
        <v>7970.0839953720106</v>
      </c>
      <c r="BU287" s="12">
        <f t="shared" si="104"/>
        <v>7223.4739953720109</v>
      </c>
      <c r="BV287" s="13">
        <f t="shared" si="105"/>
        <v>1011.2863593520816</v>
      </c>
      <c r="BW287" s="13">
        <f t="shared" si="106"/>
        <v>2022.5727187041632</v>
      </c>
      <c r="BX287" s="13">
        <f t="shared" si="117"/>
        <v>7795.6576360199288</v>
      </c>
      <c r="BY287" s="14">
        <f t="shared" si="118"/>
        <v>1274.4458499054804</v>
      </c>
    </row>
    <row r="288" spans="1:77" x14ac:dyDescent="0.25">
      <c r="A288" s="9" t="s">
        <v>79</v>
      </c>
      <c r="B288" s="10">
        <v>8818801</v>
      </c>
      <c r="C288" s="10" t="s">
        <v>414</v>
      </c>
      <c r="D288" s="10" t="s">
        <v>81</v>
      </c>
      <c r="E288" s="10" t="s">
        <v>116</v>
      </c>
      <c r="F288" s="10" t="s">
        <v>83</v>
      </c>
      <c r="G288" s="10" t="s">
        <v>117</v>
      </c>
      <c r="H288" s="10" t="s">
        <v>85</v>
      </c>
      <c r="I288" s="10" t="s">
        <v>79</v>
      </c>
      <c r="J288" s="10" t="s">
        <v>87</v>
      </c>
      <c r="K288" s="10" t="s">
        <v>147</v>
      </c>
      <c r="L288" s="10">
        <v>6</v>
      </c>
      <c r="M288" s="10">
        <v>180</v>
      </c>
      <c r="N288" s="10">
        <v>121130</v>
      </c>
      <c r="O288" s="11">
        <v>40665</v>
      </c>
      <c r="P288" s="11">
        <v>30023</v>
      </c>
      <c r="Q288" s="10">
        <v>94517754391</v>
      </c>
      <c r="R288" s="10" t="s">
        <v>89</v>
      </c>
      <c r="S288" s="10">
        <v>22</v>
      </c>
      <c r="T288" s="10" t="s">
        <v>97</v>
      </c>
      <c r="U288" s="10" t="s">
        <v>91</v>
      </c>
      <c r="V288" s="10" t="s">
        <v>92</v>
      </c>
      <c r="W288" s="12">
        <f t="shared" si="100"/>
        <v>1281.4672896221311</v>
      </c>
      <c r="X288" s="12">
        <v>180</v>
      </c>
      <c r="Y288" s="12">
        <f>[1]REGRAS!$B$17</f>
        <v>1281.4672896221311</v>
      </c>
      <c r="Z288" s="12">
        <v>10</v>
      </c>
      <c r="AA288" s="12">
        <f t="shared" si="107"/>
        <v>128.15</v>
      </c>
      <c r="AB288" s="12">
        <v>11</v>
      </c>
      <c r="AC288" s="12">
        <f t="shared" si="101"/>
        <v>140.96</v>
      </c>
      <c r="AD288" s="12"/>
      <c r="AE288" s="12">
        <f t="shared" si="108"/>
        <v>0</v>
      </c>
      <c r="AF288" s="12"/>
      <c r="AG288" s="12">
        <f t="shared" si="109"/>
        <v>0</v>
      </c>
      <c r="AH288" s="12">
        <f>[1]REGRAS!$F$2*100</f>
        <v>100</v>
      </c>
      <c r="AI288" s="12">
        <f t="shared" si="110"/>
        <v>1281.47</v>
      </c>
      <c r="AJ288" s="12">
        <v>25</v>
      </c>
      <c r="AK288" s="12">
        <f t="shared" si="111"/>
        <v>320.37</v>
      </c>
      <c r="AL288" s="12">
        <f>[1]REGRAS!$F$1*100</f>
        <v>40</v>
      </c>
      <c r="AM288" s="12">
        <f t="shared" si="112"/>
        <v>512.59</v>
      </c>
      <c r="AN288" s="12">
        <f>[1]REGRAS!$F$4*100</f>
        <v>100</v>
      </c>
      <c r="AO288" s="12">
        <f t="shared" si="113"/>
        <v>1281.47</v>
      </c>
      <c r="AP288" s="12">
        <v>0</v>
      </c>
      <c r="AQ288" s="12">
        <f t="shared" si="114"/>
        <v>0</v>
      </c>
      <c r="AR288" s="12">
        <v>0</v>
      </c>
      <c r="AS288" s="12">
        <f t="shared" si="115"/>
        <v>0</v>
      </c>
      <c r="AT288" s="12">
        <v>0</v>
      </c>
      <c r="AU288" s="12">
        <f t="shared" si="102"/>
        <v>0</v>
      </c>
      <c r="AV288" s="12">
        <v>0</v>
      </c>
      <c r="AW288" s="12">
        <f>IF([1]REGRAS!$P$2="SIM",ROUND(BS288/M288*1.25*AV288,2),0)</f>
        <v>0</v>
      </c>
      <c r="AX288" s="12">
        <f>IF([1]REGRAS!$P$1="SIM",'[1]JAN-REAJUSTE'!AX288,0)</f>
        <v>0</v>
      </c>
      <c r="AY288" s="12">
        <f>IF([1]REGRAS!$R$2="SIM",'[1]JAN-REAJUSTE'!AY288,0)</f>
        <v>0</v>
      </c>
      <c r="AZ288" s="12">
        <f>'[1]JAN-REAJUSTE'!AZ288</f>
        <v>0</v>
      </c>
      <c r="BA288" s="12">
        <f>'[1]JAN-REAJUSTE'!BA288</f>
        <v>0</v>
      </c>
      <c r="BB288" s="12">
        <f>'[1]JAN-REAJUSTE'!BB288</f>
        <v>0</v>
      </c>
      <c r="BC288" s="12">
        <f>'[1]JAN-REAJUSTE'!BC288</f>
        <v>0</v>
      </c>
      <c r="BD288" s="12">
        <f>'[1]JAN-REAJUSTE'!BD288</f>
        <v>0</v>
      </c>
      <c r="BE288" s="12">
        <f>'[1]JAN-REAJUSTE'!BE288</f>
        <v>0</v>
      </c>
      <c r="BF288" s="12">
        <f>'[1]JAN-REAJUSTE'!BF288</f>
        <v>0</v>
      </c>
      <c r="BG288" s="12">
        <f>'[1]JAN-REAJUSTE'!BG288</f>
        <v>0</v>
      </c>
      <c r="BH288" s="12">
        <f>'[1]JAN-REAJUSTE'!BH288</f>
        <v>0</v>
      </c>
      <c r="BI288" s="12">
        <f>IF([1]REGRAS!$R$1="SIM",'[1]JAN-REAJUSTE'!BI288,0)</f>
        <v>0</v>
      </c>
      <c r="BJ288" s="12">
        <f>'[1]JAN-REAJUSTE'!BJ288</f>
        <v>0</v>
      </c>
      <c r="BK288" s="12">
        <f>'[1]JAN-REAJUSTE'!BK288</f>
        <v>0</v>
      </c>
      <c r="BL288" s="12">
        <f>'[1]JAN-REAJUSTE'!BL288</f>
        <v>0</v>
      </c>
      <c r="BM288" s="12">
        <f>'[1]JAN-REAJUSTE'!BM288</f>
        <v>0</v>
      </c>
      <c r="BN288" s="12">
        <f>'[1]JAN-REAJUSTE'!BN288</f>
        <v>0</v>
      </c>
      <c r="BO288" s="12">
        <f>'[1]JAN-REAJUSTE'!BO288</f>
        <v>0</v>
      </c>
      <c r="BP288" s="12">
        <f>'[1]JAN-REAJUSTE'!BP288</f>
        <v>0</v>
      </c>
      <c r="BQ288" s="12">
        <v>0</v>
      </c>
      <c r="BR288" s="12">
        <f t="shared" si="116"/>
        <v>4946.4772896221311</v>
      </c>
      <c r="BS288" s="12">
        <f t="shared" si="119"/>
        <v>4946.4772896221311</v>
      </c>
      <c r="BT288" s="12">
        <f t="shared" si="103"/>
        <v>4946.4772896221311</v>
      </c>
      <c r="BU288" s="12">
        <f t="shared" si="104"/>
        <v>4433.887289622131</v>
      </c>
      <c r="BV288" s="13">
        <f t="shared" si="105"/>
        <v>620.74422054709839</v>
      </c>
      <c r="BW288" s="13">
        <f t="shared" si="106"/>
        <v>1241.4884410941968</v>
      </c>
      <c r="BX288" s="13">
        <f t="shared" si="117"/>
        <v>4325.7330690750332</v>
      </c>
      <c r="BY288" s="14">
        <f t="shared" si="118"/>
        <v>337.15994054188252</v>
      </c>
    </row>
    <row r="289" spans="1:77" x14ac:dyDescent="0.25">
      <c r="A289" s="9" t="s">
        <v>79</v>
      </c>
      <c r="B289" s="10">
        <v>8819001</v>
      </c>
      <c r="C289" s="10" t="s">
        <v>415</v>
      </c>
      <c r="D289" s="10" t="s">
        <v>81</v>
      </c>
      <c r="E289" s="10" t="s">
        <v>116</v>
      </c>
      <c r="F289" s="10" t="s">
        <v>83</v>
      </c>
      <c r="G289" s="10" t="s">
        <v>117</v>
      </c>
      <c r="H289" s="10" t="s">
        <v>85</v>
      </c>
      <c r="I289" s="10" t="s">
        <v>79</v>
      </c>
      <c r="J289" s="10" t="s">
        <v>87</v>
      </c>
      <c r="K289" s="10" t="s">
        <v>147</v>
      </c>
      <c r="L289" s="10">
        <v>5</v>
      </c>
      <c r="M289" s="10">
        <v>240</v>
      </c>
      <c r="N289" s="10">
        <v>118759</v>
      </c>
      <c r="O289" s="11">
        <v>40665</v>
      </c>
      <c r="P289" s="11">
        <v>32077</v>
      </c>
      <c r="Q289" s="10">
        <v>1830070347</v>
      </c>
      <c r="R289" s="10" t="s">
        <v>89</v>
      </c>
      <c r="S289" s="10">
        <v>22</v>
      </c>
      <c r="T289" s="10" t="s">
        <v>90</v>
      </c>
      <c r="U289" s="10" t="s">
        <v>91</v>
      </c>
      <c r="V289" s="10" t="s">
        <v>92</v>
      </c>
      <c r="W289" s="12">
        <f t="shared" si="100"/>
        <v>1675.1206400289295</v>
      </c>
      <c r="X289" s="12">
        <v>240</v>
      </c>
      <c r="Y289" s="12">
        <f>[1]REGRAS!$B$28</f>
        <v>1675.1206400289295</v>
      </c>
      <c r="Z289" s="12">
        <v>0</v>
      </c>
      <c r="AA289" s="12">
        <f t="shared" si="107"/>
        <v>0</v>
      </c>
      <c r="AB289" s="12">
        <v>11</v>
      </c>
      <c r="AC289" s="12">
        <f t="shared" si="101"/>
        <v>184.26</v>
      </c>
      <c r="AD289" s="12"/>
      <c r="AE289" s="12">
        <f t="shared" si="108"/>
        <v>0</v>
      </c>
      <c r="AF289" s="12"/>
      <c r="AG289" s="12">
        <f t="shared" si="109"/>
        <v>0</v>
      </c>
      <c r="AH289" s="12">
        <f>[1]REGRAS!$F$2*100</f>
        <v>100</v>
      </c>
      <c r="AI289" s="12">
        <f t="shared" si="110"/>
        <v>1675.12</v>
      </c>
      <c r="AJ289" s="12">
        <v>60</v>
      </c>
      <c r="AK289" s="12">
        <f t="shared" si="111"/>
        <v>1005.07</v>
      </c>
      <c r="AL289" s="12">
        <f>[1]REGRAS!$F$1*100</f>
        <v>40</v>
      </c>
      <c r="AM289" s="12">
        <f t="shared" si="112"/>
        <v>670.05</v>
      </c>
      <c r="AN289" s="12">
        <f>[1]REGRAS!$F$4*100</f>
        <v>100</v>
      </c>
      <c r="AO289" s="12">
        <f t="shared" si="113"/>
        <v>1675.12</v>
      </c>
      <c r="AP289" s="12">
        <v>11</v>
      </c>
      <c r="AQ289" s="12">
        <f t="shared" si="114"/>
        <v>63.11</v>
      </c>
      <c r="AR289" s="12">
        <v>2</v>
      </c>
      <c r="AS289" s="12">
        <f t="shared" si="115"/>
        <v>86.06</v>
      </c>
      <c r="AT289" s="12">
        <v>28</v>
      </c>
      <c r="AU289" s="12">
        <f t="shared" si="102"/>
        <v>1445.8</v>
      </c>
      <c r="AV289" s="12">
        <v>0</v>
      </c>
      <c r="AW289" s="12">
        <f>IF([1]REGRAS!$P$2="SIM",ROUND(BS289/M289*1.25*AV289,2),0)</f>
        <v>0</v>
      </c>
      <c r="AX289" s="12">
        <f>IF([1]REGRAS!$P$1="SIM",'[1]JAN-REAJUSTE'!AX289,0)</f>
        <v>0</v>
      </c>
      <c r="AY289" s="12">
        <f>IF([1]REGRAS!$R$2="SIM",'[1]JAN-REAJUSTE'!AY289,0)</f>
        <v>0</v>
      </c>
      <c r="AZ289" s="12">
        <f>'[1]JAN-REAJUSTE'!AZ289</f>
        <v>0</v>
      </c>
      <c r="BA289" s="12">
        <f>'[1]JAN-REAJUSTE'!BA289</f>
        <v>0</v>
      </c>
      <c r="BB289" s="12">
        <f>'[1]JAN-REAJUSTE'!BB289</f>
        <v>0</v>
      </c>
      <c r="BC289" s="12">
        <f>'[1]JAN-REAJUSTE'!BC289</f>
        <v>0</v>
      </c>
      <c r="BD289" s="12">
        <f>'[1]JAN-REAJUSTE'!BD289</f>
        <v>0</v>
      </c>
      <c r="BE289" s="12">
        <f>'[1]JAN-REAJUSTE'!BE289</f>
        <v>0</v>
      </c>
      <c r="BF289" s="12">
        <f>'[1]JAN-REAJUSTE'!BF289</f>
        <v>0</v>
      </c>
      <c r="BG289" s="12">
        <f>'[1]JAN-REAJUSTE'!BG289</f>
        <v>0</v>
      </c>
      <c r="BH289" s="12">
        <f>'[1]JAN-REAJUSTE'!BH289</f>
        <v>0</v>
      </c>
      <c r="BI289" s="12">
        <f>IF([1]REGRAS!$R$1="SIM",'[1]JAN-REAJUSTE'!BI289,0)</f>
        <v>0</v>
      </c>
      <c r="BJ289" s="12">
        <f>'[1]JAN-REAJUSTE'!BJ289</f>
        <v>0</v>
      </c>
      <c r="BK289" s="12">
        <f>'[1]JAN-REAJUSTE'!BK289</f>
        <v>0</v>
      </c>
      <c r="BL289" s="12">
        <f>'[1]JAN-REAJUSTE'!BL289</f>
        <v>0</v>
      </c>
      <c r="BM289" s="12">
        <f>'[1]JAN-REAJUSTE'!BM289</f>
        <v>0</v>
      </c>
      <c r="BN289" s="12">
        <f>'[1]JAN-REAJUSTE'!BN289</f>
        <v>0</v>
      </c>
      <c r="BO289" s="12">
        <f>'[1]JAN-REAJUSTE'!BO289</f>
        <v>0</v>
      </c>
      <c r="BP289" s="12">
        <f>'[1]JAN-REAJUSTE'!BP289</f>
        <v>0</v>
      </c>
      <c r="BQ289" s="12">
        <v>0</v>
      </c>
      <c r="BR289" s="12">
        <f t="shared" si="116"/>
        <v>8479.7106400289285</v>
      </c>
      <c r="BS289" s="12">
        <f t="shared" si="119"/>
        <v>6884.7406400289292</v>
      </c>
      <c r="BT289" s="12">
        <f t="shared" si="103"/>
        <v>6884.7406400289292</v>
      </c>
      <c r="BU289" s="12">
        <f t="shared" si="104"/>
        <v>6214.690640028929</v>
      </c>
      <c r="BV289" s="13">
        <f t="shared" si="105"/>
        <v>870.05668960405012</v>
      </c>
      <c r="BW289" s="13">
        <f t="shared" si="106"/>
        <v>1740.1133792081002</v>
      </c>
      <c r="BX289" s="13">
        <f t="shared" si="117"/>
        <v>7609.6539504248785</v>
      </c>
      <c r="BY289" s="14">
        <f t="shared" si="118"/>
        <v>1223.2948363668415</v>
      </c>
    </row>
    <row r="290" spans="1:77" x14ac:dyDescent="0.25">
      <c r="A290" s="9" t="s">
        <v>79</v>
      </c>
      <c r="B290" s="10">
        <v>8819701</v>
      </c>
      <c r="C290" s="10" t="s">
        <v>416</v>
      </c>
      <c r="D290" s="10" t="s">
        <v>81</v>
      </c>
      <c r="E290" s="10" t="s">
        <v>116</v>
      </c>
      <c r="F290" s="10" t="s">
        <v>83</v>
      </c>
      <c r="G290" s="10" t="s">
        <v>117</v>
      </c>
      <c r="H290" s="10" t="s">
        <v>85</v>
      </c>
      <c r="I290" s="10" t="s">
        <v>79</v>
      </c>
      <c r="J290" s="10" t="s">
        <v>87</v>
      </c>
      <c r="K290" s="10" t="s">
        <v>152</v>
      </c>
      <c r="L290" s="10">
        <v>3</v>
      </c>
      <c r="M290" s="10">
        <v>240</v>
      </c>
      <c r="N290" s="10">
        <v>114142</v>
      </c>
      <c r="O290" s="11">
        <v>40665</v>
      </c>
      <c r="P290" s="11">
        <v>28706</v>
      </c>
      <c r="Q290" s="10">
        <v>73144347353</v>
      </c>
      <c r="R290" s="10" t="s">
        <v>89</v>
      </c>
      <c r="S290" s="10">
        <v>22</v>
      </c>
      <c r="T290" s="10" t="s">
        <v>90</v>
      </c>
      <c r="U290" s="10" t="s">
        <v>91</v>
      </c>
      <c r="V290" s="10" t="s">
        <v>92</v>
      </c>
      <c r="W290" s="12">
        <f t="shared" si="100"/>
        <v>1610.0736640032003</v>
      </c>
      <c r="X290" s="12">
        <v>240</v>
      </c>
      <c r="Y290" s="12">
        <f>[1]REGRAS!$B$26</f>
        <v>1610.0736640032003</v>
      </c>
      <c r="Z290" s="12">
        <v>10</v>
      </c>
      <c r="AA290" s="12">
        <f t="shared" si="107"/>
        <v>161.01</v>
      </c>
      <c r="AB290" s="12">
        <v>11</v>
      </c>
      <c r="AC290" s="12">
        <f t="shared" si="101"/>
        <v>177.11</v>
      </c>
      <c r="AD290" s="12"/>
      <c r="AE290" s="12">
        <f t="shared" si="108"/>
        <v>0</v>
      </c>
      <c r="AF290" s="12"/>
      <c r="AG290" s="12">
        <f t="shared" si="109"/>
        <v>0</v>
      </c>
      <c r="AH290" s="12">
        <f>[1]REGRAS!$F$2*100</f>
        <v>100</v>
      </c>
      <c r="AI290" s="12">
        <f t="shared" si="110"/>
        <v>1610.07</v>
      </c>
      <c r="AJ290" s="12">
        <v>25</v>
      </c>
      <c r="AK290" s="12">
        <f t="shared" si="111"/>
        <v>402.52</v>
      </c>
      <c r="AL290" s="12">
        <f>[1]REGRAS!$F$1*100</f>
        <v>40</v>
      </c>
      <c r="AM290" s="12">
        <f t="shared" si="112"/>
        <v>644.03</v>
      </c>
      <c r="AN290" s="12">
        <f>[1]REGRAS!$F$4*100</f>
        <v>100</v>
      </c>
      <c r="AO290" s="12">
        <f t="shared" si="113"/>
        <v>1610.07</v>
      </c>
      <c r="AP290" s="12">
        <v>54</v>
      </c>
      <c r="AQ290" s="12">
        <f t="shared" si="114"/>
        <v>279.67</v>
      </c>
      <c r="AR290" s="12">
        <v>16</v>
      </c>
      <c r="AS290" s="12">
        <f t="shared" si="115"/>
        <v>621.49</v>
      </c>
      <c r="AT290" s="12">
        <v>0</v>
      </c>
      <c r="AU290" s="12">
        <f t="shared" si="102"/>
        <v>0</v>
      </c>
      <c r="AV290" s="12">
        <v>0</v>
      </c>
      <c r="AW290" s="12">
        <f>IF([1]REGRAS!$P$2="SIM",ROUND(BS290/M290*1.25*AV290,2),0)</f>
        <v>0</v>
      </c>
      <c r="AX290" s="12">
        <f>IF([1]REGRAS!$P$1="SIM",'[1]JAN-REAJUSTE'!AX290,0)</f>
        <v>0</v>
      </c>
      <c r="AY290" s="12">
        <f>IF([1]REGRAS!$R$2="SIM",'[1]JAN-REAJUSTE'!AY290,0)</f>
        <v>0</v>
      </c>
      <c r="AZ290" s="12">
        <f>'[1]JAN-REAJUSTE'!AZ290</f>
        <v>0</v>
      </c>
      <c r="BA290" s="12">
        <f>'[1]JAN-REAJUSTE'!BA290</f>
        <v>0</v>
      </c>
      <c r="BB290" s="12">
        <f>'[1]JAN-REAJUSTE'!BB290</f>
        <v>0</v>
      </c>
      <c r="BC290" s="12">
        <f>'[1]JAN-REAJUSTE'!BC290</f>
        <v>0</v>
      </c>
      <c r="BD290" s="12">
        <f>'[1]JAN-REAJUSTE'!BD290</f>
        <v>0</v>
      </c>
      <c r="BE290" s="12">
        <f>'[1]JAN-REAJUSTE'!BE290</f>
        <v>0</v>
      </c>
      <c r="BF290" s="12">
        <f>'[1]JAN-REAJUSTE'!BF290</f>
        <v>0</v>
      </c>
      <c r="BG290" s="12">
        <f>'[1]JAN-REAJUSTE'!BG290</f>
        <v>0</v>
      </c>
      <c r="BH290" s="12">
        <f>'[1]JAN-REAJUSTE'!BH290</f>
        <v>0</v>
      </c>
      <c r="BI290" s="12">
        <f>IF([1]REGRAS!$R$1="SIM",'[1]JAN-REAJUSTE'!BI290,0)</f>
        <v>0</v>
      </c>
      <c r="BJ290" s="12">
        <f>'[1]JAN-REAJUSTE'!BJ290</f>
        <v>0</v>
      </c>
      <c r="BK290" s="12">
        <f>'[1]JAN-REAJUSTE'!BK290</f>
        <v>0</v>
      </c>
      <c r="BL290" s="12">
        <f>'[1]JAN-REAJUSTE'!BL290</f>
        <v>0</v>
      </c>
      <c r="BM290" s="12">
        <f>'[1]JAN-REAJUSTE'!BM290</f>
        <v>0</v>
      </c>
      <c r="BN290" s="12">
        <f>'[1]JAN-REAJUSTE'!BN290</f>
        <v>0</v>
      </c>
      <c r="BO290" s="12">
        <f>'[1]JAN-REAJUSTE'!BO290</f>
        <v>0</v>
      </c>
      <c r="BP290" s="12">
        <f>'[1]JAN-REAJUSTE'!BP290</f>
        <v>0</v>
      </c>
      <c r="BQ290" s="12">
        <v>0</v>
      </c>
      <c r="BR290" s="12">
        <f t="shared" si="116"/>
        <v>7116.0436640032003</v>
      </c>
      <c r="BS290" s="12">
        <f t="shared" si="119"/>
        <v>6214.8836640032005</v>
      </c>
      <c r="BT290" s="12">
        <f t="shared" si="103"/>
        <v>6214.8836640032005</v>
      </c>
      <c r="BU290" s="12">
        <f t="shared" si="104"/>
        <v>5570.8536640032007</v>
      </c>
      <c r="BV290" s="13">
        <f t="shared" si="105"/>
        <v>779.91951296044817</v>
      </c>
      <c r="BW290" s="13">
        <f t="shared" si="106"/>
        <v>1559.8390259208963</v>
      </c>
      <c r="BX290" s="13">
        <f t="shared" si="117"/>
        <v>6336.1241510427517</v>
      </c>
      <c r="BY290" s="14">
        <f t="shared" si="118"/>
        <v>873.07414153675688</v>
      </c>
    </row>
    <row r="291" spans="1:77" x14ac:dyDescent="0.25">
      <c r="A291" s="9" t="s">
        <v>79</v>
      </c>
      <c r="B291" s="10">
        <v>8819801</v>
      </c>
      <c r="C291" s="10" t="s">
        <v>417</v>
      </c>
      <c r="D291" s="10" t="s">
        <v>81</v>
      </c>
      <c r="E291" s="10" t="s">
        <v>116</v>
      </c>
      <c r="F291" s="10" t="s">
        <v>83</v>
      </c>
      <c r="G291" s="10" t="s">
        <v>117</v>
      </c>
      <c r="H291" s="10" t="s">
        <v>85</v>
      </c>
      <c r="I291" s="10" t="s">
        <v>79</v>
      </c>
      <c r="J291" s="10" t="s">
        <v>87</v>
      </c>
      <c r="K291" s="10" t="s">
        <v>121</v>
      </c>
      <c r="L291" s="10">
        <v>8</v>
      </c>
      <c r="M291" s="10">
        <v>180</v>
      </c>
      <c r="N291" s="10">
        <v>126022</v>
      </c>
      <c r="O291" s="11">
        <v>40665</v>
      </c>
      <c r="P291" s="11">
        <v>31659</v>
      </c>
      <c r="Q291" s="10">
        <v>1481023365</v>
      </c>
      <c r="R291" s="10" t="s">
        <v>89</v>
      </c>
      <c r="S291" s="10">
        <v>22</v>
      </c>
      <c r="T291" s="10" t="s">
        <v>90</v>
      </c>
      <c r="U291" s="10" t="s">
        <v>91</v>
      </c>
      <c r="V291" s="10" t="s">
        <v>92</v>
      </c>
      <c r="W291" s="12">
        <f t="shared" si="100"/>
        <v>1372.4514671853026</v>
      </c>
      <c r="X291" s="12">
        <v>180</v>
      </c>
      <c r="Y291" s="12">
        <f>[1]REGRAS!$C$13</f>
        <v>1372.4514671853026</v>
      </c>
      <c r="Z291" s="12">
        <v>15</v>
      </c>
      <c r="AA291" s="12">
        <f t="shared" si="107"/>
        <v>205.87</v>
      </c>
      <c r="AB291" s="12">
        <v>11</v>
      </c>
      <c r="AC291" s="12">
        <f t="shared" si="101"/>
        <v>150.97</v>
      </c>
      <c r="AD291" s="12"/>
      <c r="AE291" s="12">
        <f t="shared" si="108"/>
        <v>0</v>
      </c>
      <c r="AF291" s="12"/>
      <c r="AG291" s="12">
        <f t="shared" si="109"/>
        <v>0</v>
      </c>
      <c r="AH291" s="12">
        <f>[1]REGRAS!$F$2*100</f>
        <v>100</v>
      </c>
      <c r="AI291" s="12">
        <f t="shared" si="110"/>
        <v>1372.45</v>
      </c>
      <c r="AJ291" s="12">
        <v>25</v>
      </c>
      <c r="AK291" s="12">
        <f t="shared" si="111"/>
        <v>343.11</v>
      </c>
      <c r="AL291" s="12">
        <f>[1]REGRAS!$F$1*100</f>
        <v>40</v>
      </c>
      <c r="AM291" s="12">
        <f t="shared" si="112"/>
        <v>548.98</v>
      </c>
      <c r="AN291" s="12">
        <f>[1]REGRAS!$F$4*100</f>
        <v>100</v>
      </c>
      <c r="AO291" s="12">
        <f t="shared" si="113"/>
        <v>1372.45</v>
      </c>
      <c r="AP291" s="12">
        <v>0</v>
      </c>
      <c r="AQ291" s="12">
        <f t="shared" si="114"/>
        <v>0</v>
      </c>
      <c r="AR291" s="12">
        <v>0</v>
      </c>
      <c r="AS291" s="12">
        <f t="shared" si="115"/>
        <v>0</v>
      </c>
      <c r="AT291" s="12">
        <v>0</v>
      </c>
      <c r="AU291" s="12">
        <f t="shared" si="102"/>
        <v>0</v>
      </c>
      <c r="AV291" s="12">
        <v>0</v>
      </c>
      <c r="AW291" s="12">
        <f>IF([1]REGRAS!$P$2="SIM",ROUND(BS291/M291*1.25*AV291,2),0)</f>
        <v>0</v>
      </c>
      <c r="AX291" s="12">
        <f>IF([1]REGRAS!$P$1="SIM",'[1]JAN-REAJUSTE'!AX291,0)</f>
        <v>0</v>
      </c>
      <c r="AY291" s="12">
        <f>IF([1]REGRAS!$R$2="SIM",'[1]JAN-REAJUSTE'!AY291,0)</f>
        <v>0</v>
      </c>
      <c r="AZ291" s="12">
        <f>'[1]JAN-REAJUSTE'!AZ291</f>
        <v>0</v>
      </c>
      <c r="BA291" s="12">
        <f>'[1]JAN-REAJUSTE'!BA291</f>
        <v>0</v>
      </c>
      <c r="BB291" s="12">
        <f>'[1]JAN-REAJUSTE'!BB291</f>
        <v>0</v>
      </c>
      <c r="BC291" s="12">
        <f>'[1]JAN-REAJUSTE'!BC291</f>
        <v>0</v>
      </c>
      <c r="BD291" s="12">
        <f>'[1]JAN-REAJUSTE'!BD291</f>
        <v>0</v>
      </c>
      <c r="BE291" s="12">
        <f>'[1]JAN-REAJUSTE'!BE291</f>
        <v>0</v>
      </c>
      <c r="BF291" s="12">
        <f>'[1]JAN-REAJUSTE'!BF291</f>
        <v>0</v>
      </c>
      <c r="BG291" s="12">
        <f>'[1]JAN-REAJUSTE'!BG291</f>
        <v>0</v>
      </c>
      <c r="BH291" s="12">
        <f>'[1]JAN-REAJUSTE'!BH291</f>
        <v>0</v>
      </c>
      <c r="BI291" s="12">
        <f>IF([1]REGRAS!$R$1="SIM",'[1]JAN-REAJUSTE'!BI291,0)</f>
        <v>0</v>
      </c>
      <c r="BJ291" s="12">
        <f>'[1]JAN-REAJUSTE'!BJ291</f>
        <v>0</v>
      </c>
      <c r="BK291" s="12">
        <f>'[1]JAN-REAJUSTE'!BK291</f>
        <v>0</v>
      </c>
      <c r="BL291" s="12">
        <f>'[1]JAN-REAJUSTE'!BL291</f>
        <v>0</v>
      </c>
      <c r="BM291" s="12">
        <f>'[1]JAN-REAJUSTE'!BM291</f>
        <v>0</v>
      </c>
      <c r="BN291" s="12">
        <f>'[1]JAN-REAJUSTE'!BN291</f>
        <v>0</v>
      </c>
      <c r="BO291" s="12">
        <f>'[1]JAN-REAJUSTE'!BO291</f>
        <v>0</v>
      </c>
      <c r="BP291" s="12">
        <f>'[1]JAN-REAJUSTE'!BP291</f>
        <v>0</v>
      </c>
      <c r="BQ291" s="12">
        <v>0</v>
      </c>
      <c r="BR291" s="12">
        <f t="shared" si="116"/>
        <v>5366.281467185303</v>
      </c>
      <c r="BS291" s="12">
        <f t="shared" si="119"/>
        <v>5366.281467185303</v>
      </c>
      <c r="BT291" s="12">
        <f t="shared" si="103"/>
        <v>5366.281467185303</v>
      </c>
      <c r="BU291" s="12">
        <f t="shared" si="104"/>
        <v>4817.3014671853025</v>
      </c>
      <c r="BV291" s="13">
        <f t="shared" si="105"/>
        <v>674.42220540594246</v>
      </c>
      <c r="BW291" s="13">
        <f t="shared" si="106"/>
        <v>1348.8444108118849</v>
      </c>
      <c r="BX291" s="13">
        <f t="shared" si="117"/>
        <v>4691.8592617793602</v>
      </c>
      <c r="BY291" s="14">
        <f t="shared" si="118"/>
        <v>420.90129698932412</v>
      </c>
    </row>
    <row r="292" spans="1:77" x14ac:dyDescent="0.25">
      <c r="A292" s="9" t="s">
        <v>79</v>
      </c>
      <c r="B292" s="10">
        <v>8819901</v>
      </c>
      <c r="C292" s="10" t="s">
        <v>418</v>
      </c>
      <c r="D292" s="10" t="s">
        <v>81</v>
      </c>
      <c r="E292" s="10" t="s">
        <v>116</v>
      </c>
      <c r="F292" s="10" t="s">
        <v>83</v>
      </c>
      <c r="G292" s="10" t="s">
        <v>117</v>
      </c>
      <c r="H292" s="10" t="s">
        <v>85</v>
      </c>
      <c r="I292" s="10" t="s">
        <v>79</v>
      </c>
      <c r="J292" s="10" t="s">
        <v>87</v>
      </c>
      <c r="K292" s="10" t="s">
        <v>121</v>
      </c>
      <c r="L292" s="10">
        <v>8</v>
      </c>
      <c r="M292" s="10">
        <v>240</v>
      </c>
      <c r="N292" s="10">
        <v>126022</v>
      </c>
      <c r="O292" s="11">
        <v>40665</v>
      </c>
      <c r="P292" s="11">
        <v>29224</v>
      </c>
      <c r="Q292" s="10">
        <v>85940089372</v>
      </c>
      <c r="R292" s="10" t="s">
        <v>89</v>
      </c>
      <c r="S292" s="10">
        <v>22</v>
      </c>
      <c r="T292" s="10" t="s">
        <v>97</v>
      </c>
      <c r="U292" s="10" t="s">
        <v>91</v>
      </c>
      <c r="V292" s="10" t="s">
        <v>92</v>
      </c>
      <c r="W292" s="12">
        <f t="shared" si="100"/>
        <v>1829.9352895804036</v>
      </c>
      <c r="X292" s="12">
        <v>240</v>
      </c>
      <c r="Y292" s="12">
        <f>[1]REGRAS!$C$25</f>
        <v>1829.9352895804036</v>
      </c>
      <c r="Z292" s="12">
        <v>15</v>
      </c>
      <c r="AA292" s="12">
        <f t="shared" si="107"/>
        <v>274.49</v>
      </c>
      <c r="AB292" s="12">
        <v>11</v>
      </c>
      <c r="AC292" s="12">
        <f t="shared" si="101"/>
        <v>201.29</v>
      </c>
      <c r="AD292" s="12"/>
      <c r="AE292" s="12">
        <f t="shared" si="108"/>
        <v>0</v>
      </c>
      <c r="AF292" s="12"/>
      <c r="AG292" s="12">
        <f t="shared" si="109"/>
        <v>0</v>
      </c>
      <c r="AH292" s="12">
        <f>[1]REGRAS!$F$2*100</f>
        <v>100</v>
      </c>
      <c r="AI292" s="12">
        <f t="shared" si="110"/>
        <v>1829.94</v>
      </c>
      <c r="AJ292" s="12">
        <v>30</v>
      </c>
      <c r="AK292" s="12">
        <f t="shared" si="111"/>
        <v>548.98</v>
      </c>
      <c r="AL292" s="12">
        <f>[1]REGRAS!$F$1*100</f>
        <v>40</v>
      </c>
      <c r="AM292" s="12">
        <f t="shared" si="112"/>
        <v>731.97</v>
      </c>
      <c r="AN292" s="12">
        <f>[1]REGRAS!$F$4*100</f>
        <v>100</v>
      </c>
      <c r="AO292" s="12">
        <f t="shared" si="113"/>
        <v>1829.94</v>
      </c>
      <c r="AP292" s="12">
        <v>33</v>
      </c>
      <c r="AQ292" s="12">
        <f t="shared" si="114"/>
        <v>199.28</v>
      </c>
      <c r="AR292" s="12">
        <v>0</v>
      </c>
      <c r="AS292" s="12">
        <f t="shared" si="115"/>
        <v>0</v>
      </c>
      <c r="AT292" s="12">
        <v>0</v>
      </c>
      <c r="AU292" s="12">
        <f t="shared" si="102"/>
        <v>0</v>
      </c>
      <c r="AV292" s="12">
        <v>0</v>
      </c>
      <c r="AW292" s="12">
        <f>IF([1]REGRAS!$P$2="SIM",ROUND(BS292/M292*1.25*AV292,2),0)</f>
        <v>0</v>
      </c>
      <c r="AX292" s="12">
        <f>IF([1]REGRAS!$P$1="SIM",'[1]JAN-REAJUSTE'!AX292,0)</f>
        <v>0</v>
      </c>
      <c r="AY292" s="12">
        <f>IF([1]REGRAS!$R$2="SIM",'[1]JAN-REAJUSTE'!AY292,0)</f>
        <v>0</v>
      </c>
      <c r="AZ292" s="12">
        <f>'[1]JAN-REAJUSTE'!AZ292</f>
        <v>0</v>
      </c>
      <c r="BA292" s="12">
        <f>'[1]JAN-REAJUSTE'!BA292</f>
        <v>0</v>
      </c>
      <c r="BB292" s="12">
        <f>'[1]JAN-REAJUSTE'!BB292</f>
        <v>0</v>
      </c>
      <c r="BC292" s="12">
        <f>'[1]JAN-REAJUSTE'!BC292</f>
        <v>0</v>
      </c>
      <c r="BD292" s="12">
        <f>'[1]JAN-REAJUSTE'!BD292</f>
        <v>0</v>
      </c>
      <c r="BE292" s="12">
        <f>'[1]JAN-REAJUSTE'!BE292</f>
        <v>0</v>
      </c>
      <c r="BF292" s="12">
        <f>'[1]JAN-REAJUSTE'!BF292</f>
        <v>0</v>
      </c>
      <c r="BG292" s="12">
        <f>'[1]JAN-REAJUSTE'!BG292</f>
        <v>0</v>
      </c>
      <c r="BH292" s="12">
        <f>'[1]JAN-REAJUSTE'!BH292</f>
        <v>0</v>
      </c>
      <c r="BI292" s="12">
        <f>IF([1]REGRAS!$R$1="SIM",'[1]JAN-REAJUSTE'!BI292,0)</f>
        <v>0</v>
      </c>
      <c r="BJ292" s="12">
        <f>'[1]JAN-REAJUSTE'!BJ292</f>
        <v>0</v>
      </c>
      <c r="BK292" s="12">
        <f>'[1]JAN-REAJUSTE'!BK292</f>
        <v>0</v>
      </c>
      <c r="BL292" s="12">
        <f>'[1]JAN-REAJUSTE'!BL292</f>
        <v>0</v>
      </c>
      <c r="BM292" s="12">
        <f>'[1]JAN-REAJUSTE'!BM292</f>
        <v>0</v>
      </c>
      <c r="BN292" s="12">
        <f>'[1]JAN-REAJUSTE'!BN292</f>
        <v>0</v>
      </c>
      <c r="BO292" s="12">
        <f>'[1]JAN-REAJUSTE'!BO292</f>
        <v>0</v>
      </c>
      <c r="BP292" s="12">
        <f>'[1]JAN-REAJUSTE'!BP292</f>
        <v>0</v>
      </c>
      <c r="BQ292" s="12">
        <v>0</v>
      </c>
      <c r="BR292" s="12">
        <f t="shared" si="116"/>
        <v>7445.8252895804026</v>
      </c>
      <c r="BS292" s="12">
        <f t="shared" si="119"/>
        <v>7246.5452895804028</v>
      </c>
      <c r="BT292" s="12">
        <f t="shared" si="103"/>
        <v>7246.5452895804028</v>
      </c>
      <c r="BU292" s="12">
        <f t="shared" si="104"/>
        <v>6514.5752895804026</v>
      </c>
      <c r="BV292" s="13">
        <f t="shared" si="105"/>
        <v>912.04054054125641</v>
      </c>
      <c r="BW292" s="13">
        <f t="shared" si="106"/>
        <v>1824.0810810825128</v>
      </c>
      <c r="BX292" s="13">
        <f t="shared" si="117"/>
        <v>6533.7847490391459</v>
      </c>
      <c r="BY292" s="14">
        <f t="shared" si="118"/>
        <v>927.43080598576523</v>
      </c>
    </row>
    <row r="293" spans="1:77" x14ac:dyDescent="0.25">
      <c r="A293" s="9" t="s">
        <v>79</v>
      </c>
      <c r="B293" s="10">
        <v>8820001</v>
      </c>
      <c r="C293" s="10" t="s">
        <v>419</v>
      </c>
      <c r="D293" s="10" t="s">
        <v>81</v>
      </c>
      <c r="E293" s="10" t="s">
        <v>116</v>
      </c>
      <c r="F293" s="10" t="s">
        <v>83</v>
      </c>
      <c r="G293" s="10" t="s">
        <v>117</v>
      </c>
      <c r="H293" s="10" t="s">
        <v>85</v>
      </c>
      <c r="I293" s="10" t="s">
        <v>79</v>
      </c>
      <c r="J293" s="10" t="s">
        <v>87</v>
      </c>
      <c r="K293" s="10" t="s">
        <v>121</v>
      </c>
      <c r="L293" s="10">
        <v>8</v>
      </c>
      <c r="M293" s="10">
        <v>240</v>
      </c>
      <c r="N293" s="10">
        <v>126022</v>
      </c>
      <c r="O293" s="11">
        <v>40665</v>
      </c>
      <c r="P293" s="11">
        <v>30425</v>
      </c>
      <c r="Q293" s="10">
        <v>95718869391</v>
      </c>
      <c r="R293" s="10" t="s">
        <v>89</v>
      </c>
      <c r="S293" s="10">
        <v>22</v>
      </c>
      <c r="T293" s="10" t="s">
        <v>90</v>
      </c>
      <c r="U293" s="10" t="s">
        <v>91</v>
      </c>
      <c r="V293" s="10" t="s">
        <v>92</v>
      </c>
      <c r="W293" s="12">
        <f t="shared" si="100"/>
        <v>1829.9352895804036</v>
      </c>
      <c r="X293" s="12">
        <v>240</v>
      </c>
      <c r="Y293" s="12">
        <f>[1]REGRAS!$C$25</f>
        <v>1829.9352895804036</v>
      </c>
      <c r="Z293" s="12">
        <v>15</v>
      </c>
      <c r="AA293" s="12">
        <f t="shared" si="107"/>
        <v>274.49</v>
      </c>
      <c r="AB293" s="12">
        <v>11</v>
      </c>
      <c r="AC293" s="12">
        <f t="shared" si="101"/>
        <v>201.29</v>
      </c>
      <c r="AD293" s="12"/>
      <c r="AE293" s="12">
        <f t="shared" si="108"/>
        <v>0</v>
      </c>
      <c r="AF293" s="12"/>
      <c r="AG293" s="12">
        <f t="shared" si="109"/>
        <v>0</v>
      </c>
      <c r="AH293" s="12">
        <f>[1]REGRAS!$F$2*100</f>
        <v>100</v>
      </c>
      <c r="AI293" s="12">
        <f t="shared" si="110"/>
        <v>1829.94</v>
      </c>
      <c r="AJ293" s="12">
        <v>25</v>
      </c>
      <c r="AK293" s="12">
        <f t="shared" si="111"/>
        <v>457.48</v>
      </c>
      <c r="AL293" s="12">
        <f>[1]REGRAS!$F$1*100</f>
        <v>40</v>
      </c>
      <c r="AM293" s="12">
        <f t="shared" si="112"/>
        <v>731.97</v>
      </c>
      <c r="AN293" s="12">
        <f>[1]REGRAS!$F$4*100</f>
        <v>100</v>
      </c>
      <c r="AO293" s="12">
        <f t="shared" si="113"/>
        <v>1829.94</v>
      </c>
      <c r="AP293" s="12">
        <v>21</v>
      </c>
      <c r="AQ293" s="12">
        <f t="shared" si="114"/>
        <v>125.21</v>
      </c>
      <c r="AR293" s="12">
        <v>0</v>
      </c>
      <c r="AS293" s="12">
        <f t="shared" si="115"/>
        <v>0</v>
      </c>
      <c r="AT293" s="12">
        <v>0</v>
      </c>
      <c r="AU293" s="12">
        <f t="shared" si="102"/>
        <v>0</v>
      </c>
      <c r="AV293" s="12">
        <v>0</v>
      </c>
      <c r="AW293" s="12">
        <f>IF([1]REGRAS!$P$2="SIM",ROUND(BS293/M293*1.25*AV293,2),0)</f>
        <v>0</v>
      </c>
      <c r="AX293" s="12">
        <f>IF([1]REGRAS!$P$1="SIM",'[1]JAN-REAJUSTE'!AX293,0)</f>
        <v>0</v>
      </c>
      <c r="AY293" s="12">
        <f>IF([1]REGRAS!$R$2="SIM",'[1]JAN-REAJUSTE'!AY293,0)</f>
        <v>0</v>
      </c>
      <c r="AZ293" s="12">
        <f>'[1]JAN-REAJUSTE'!AZ293</f>
        <v>0</v>
      </c>
      <c r="BA293" s="12">
        <f>'[1]JAN-REAJUSTE'!BA293</f>
        <v>0</v>
      </c>
      <c r="BB293" s="12">
        <f>'[1]JAN-REAJUSTE'!BB293</f>
        <v>0</v>
      </c>
      <c r="BC293" s="12">
        <f>'[1]JAN-REAJUSTE'!BC293</f>
        <v>0</v>
      </c>
      <c r="BD293" s="12">
        <f>'[1]JAN-REAJUSTE'!BD293</f>
        <v>0</v>
      </c>
      <c r="BE293" s="12">
        <f>'[1]JAN-REAJUSTE'!BE293</f>
        <v>0</v>
      </c>
      <c r="BF293" s="12">
        <f>'[1]JAN-REAJUSTE'!BF293</f>
        <v>0</v>
      </c>
      <c r="BG293" s="12">
        <f>'[1]JAN-REAJUSTE'!BG293</f>
        <v>0</v>
      </c>
      <c r="BH293" s="12">
        <f>'[1]JAN-REAJUSTE'!BH293</f>
        <v>0</v>
      </c>
      <c r="BI293" s="12">
        <f>IF([1]REGRAS!$R$1="SIM",'[1]JAN-REAJUSTE'!BI293,0)</f>
        <v>0</v>
      </c>
      <c r="BJ293" s="12">
        <f>'[1]JAN-REAJUSTE'!BJ293</f>
        <v>0</v>
      </c>
      <c r="BK293" s="12">
        <f>'[1]JAN-REAJUSTE'!BK293</f>
        <v>0</v>
      </c>
      <c r="BL293" s="12">
        <f>'[1]JAN-REAJUSTE'!BL293</f>
        <v>0</v>
      </c>
      <c r="BM293" s="12">
        <f>'[1]JAN-REAJUSTE'!BM293</f>
        <v>0</v>
      </c>
      <c r="BN293" s="12">
        <f>'[1]JAN-REAJUSTE'!BN293</f>
        <v>0</v>
      </c>
      <c r="BO293" s="12">
        <f>'[1]JAN-REAJUSTE'!BO293</f>
        <v>0</v>
      </c>
      <c r="BP293" s="12">
        <f>'[1]JAN-REAJUSTE'!BP293</f>
        <v>0</v>
      </c>
      <c r="BQ293" s="12">
        <v>0</v>
      </c>
      <c r="BR293" s="12">
        <f t="shared" si="116"/>
        <v>7280.2552895804029</v>
      </c>
      <c r="BS293" s="12">
        <f t="shared" si="119"/>
        <v>7155.0452895804028</v>
      </c>
      <c r="BT293" s="12">
        <f t="shared" si="103"/>
        <v>7155.0452895804028</v>
      </c>
      <c r="BU293" s="12">
        <f t="shared" si="104"/>
        <v>6423.0752895804026</v>
      </c>
      <c r="BV293" s="13">
        <f t="shared" si="105"/>
        <v>899.23054054125646</v>
      </c>
      <c r="BW293" s="13">
        <f t="shared" si="106"/>
        <v>1798.4610810825129</v>
      </c>
      <c r="BX293" s="13">
        <f t="shared" si="117"/>
        <v>6381.0247490391466</v>
      </c>
      <c r="BY293" s="14">
        <f t="shared" si="118"/>
        <v>885.42180598576545</v>
      </c>
    </row>
    <row r="294" spans="1:77" x14ac:dyDescent="0.25">
      <c r="A294" s="9" t="s">
        <v>79</v>
      </c>
      <c r="B294" s="10">
        <v>8820601</v>
      </c>
      <c r="C294" s="10" t="s">
        <v>420</v>
      </c>
      <c r="D294" s="10" t="s">
        <v>81</v>
      </c>
      <c r="E294" s="10" t="s">
        <v>116</v>
      </c>
      <c r="F294" s="10" t="s">
        <v>83</v>
      </c>
      <c r="G294" s="10" t="s">
        <v>117</v>
      </c>
      <c r="H294" s="10" t="s">
        <v>85</v>
      </c>
      <c r="I294" s="10" t="s">
        <v>79</v>
      </c>
      <c r="J294" s="10" t="s">
        <v>87</v>
      </c>
      <c r="K294" s="10" t="s">
        <v>121</v>
      </c>
      <c r="L294" s="10">
        <v>8</v>
      </c>
      <c r="M294" s="10">
        <v>240</v>
      </c>
      <c r="N294" s="10">
        <v>126022</v>
      </c>
      <c r="O294" s="11">
        <v>40665</v>
      </c>
      <c r="P294" s="11">
        <v>24697</v>
      </c>
      <c r="Q294" s="10">
        <v>32349912353</v>
      </c>
      <c r="R294" s="10" t="s">
        <v>89</v>
      </c>
      <c r="S294" s="10">
        <v>22</v>
      </c>
      <c r="T294" s="10" t="s">
        <v>97</v>
      </c>
      <c r="U294" s="10" t="s">
        <v>91</v>
      </c>
      <c r="V294" s="10" t="s">
        <v>92</v>
      </c>
      <c r="W294" s="12">
        <f t="shared" si="100"/>
        <v>1829.9352895804036</v>
      </c>
      <c r="X294" s="12">
        <v>240</v>
      </c>
      <c r="Y294" s="12">
        <f>[1]REGRAS!$C$25</f>
        <v>1829.9352895804036</v>
      </c>
      <c r="Z294" s="12">
        <v>0</v>
      </c>
      <c r="AA294" s="12">
        <f t="shared" si="107"/>
        <v>0</v>
      </c>
      <c r="AB294" s="12">
        <v>11</v>
      </c>
      <c r="AC294" s="12">
        <f t="shared" si="101"/>
        <v>201.29</v>
      </c>
      <c r="AD294" s="12"/>
      <c r="AE294" s="12">
        <f t="shared" si="108"/>
        <v>0</v>
      </c>
      <c r="AF294" s="12"/>
      <c r="AG294" s="12">
        <f t="shared" si="109"/>
        <v>0</v>
      </c>
      <c r="AH294" s="12">
        <f>[1]REGRAS!$F$2*100</f>
        <v>100</v>
      </c>
      <c r="AI294" s="12">
        <f t="shared" si="110"/>
        <v>1829.94</v>
      </c>
      <c r="AJ294" s="12">
        <v>25</v>
      </c>
      <c r="AK294" s="12">
        <f t="shared" si="111"/>
        <v>457.48</v>
      </c>
      <c r="AL294" s="12">
        <f>[1]REGRAS!$F$1*100</f>
        <v>40</v>
      </c>
      <c r="AM294" s="12">
        <f t="shared" si="112"/>
        <v>731.97</v>
      </c>
      <c r="AN294" s="12">
        <f>[1]REGRAS!$F$4*100</f>
        <v>100</v>
      </c>
      <c r="AO294" s="12">
        <f t="shared" si="113"/>
        <v>1829.94</v>
      </c>
      <c r="AP294" s="12">
        <v>0</v>
      </c>
      <c r="AQ294" s="12">
        <f t="shared" si="114"/>
        <v>0</v>
      </c>
      <c r="AR294" s="12">
        <v>0</v>
      </c>
      <c r="AS294" s="12">
        <f t="shared" si="115"/>
        <v>0</v>
      </c>
      <c r="AT294" s="12">
        <v>0</v>
      </c>
      <c r="AU294" s="12">
        <f t="shared" si="102"/>
        <v>0</v>
      </c>
      <c r="AV294" s="12">
        <v>0</v>
      </c>
      <c r="AW294" s="12">
        <f>IF([1]REGRAS!$P$2="SIM",ROUND(BS294/M294*1.25*AV294,2),0)</f>
        <v>0</v>
      </c>
      <c r="AX294" s="12">
        <f>IF([1]REGRAS!$P$1="SIM",'[1]JAN-REAJUSTE'!AX294,0)</f>
        <v>0</v>
      </c>
      <c r="AY294" s="12">
        <f>IF([1]REGRAS!$R$2="SIM",'[1]JAN-REAJUSTE'!AY294,0)</f>
        <v>0</v>
      </c>
      <c r="AZ294" s="12">
        <f>'[1]JAN-REAJUSTE'!AZ294</f>
        <v>0</v>
      </c>
      <c r="BA294" s="12">
        <f>'[1]JAN-REAJUSTE'!BA294</f>
        <v>0</v>
      </c>
      <c r="BB294" s="12">
        <f>'[1]JAN-REAJUSTE'!BB294</f>
        <v>0</v>
      </c>
      <c r="BC294" s="12">
        <f>'[1]JAN-REAJUSTE'!BC294</f>
        <v>0</v>
      </c>
      <c r="BD294" s="12">
        <f>'[1]JAN-REAJUSTE'!BD294</f>
        <v>0</v>
      </c>
      <c r="BE294" s="12">
        <f>'[1]JAN-REAJUSTE'!BE294</f>
        <v>0</v>
      </c>
      <c r="BF294" s="12">
        <f>'[1]JAN-REAJUSTE'!BF294</f>
        <v>0</v>
      </c>
      <c r="BG294" s="12">
        <f>'[1]JAN-REAJUSTE'!BG294</f>
        <v>0</v>
      </c>
      <c r="BH294" s="12">
        <f>'[1]JAN-REAJUSTE'!BH294</f>
        <v>0</v>
      </c>
      <c r="BI294" s="12">
        <f>IF([1]REGRAS!$R$1="SIM",'[1]JAN-REAJUSTE'!BI294,0)</f>
        <v>0</v>
      </c>
      <c r="BJ294" s="12">
        <f>'[1]JAN-REAJUSTE'!BJ294</f>
        <v>0</v>
      </c>
      <c r="BK294" s="12">
        <f>'[1]JAN-REAJUSTE'!BK294</f>
        <v>0</v>
      </c>
      <c r="BL294" s="12">
        <f>'[1]JAN-REAJUSTE'!BL294</f>
        <v>0</v>
      </c>
      <c r="BM294" s="12">
        <f>'[1]JAN-REAJUSTE'!BM294</f>
        <v>0</v>
      </c>
      <c r="BN294" s="12">
        <f>'[1]JAN-REAJUSTE'!BN294</f>
        <v>0</v>
      </c>
      <c r="BO294" s="12">
        <f>'[1]JAN-REAJUSTE'!BO294</f>
        <v>0</v>
      </c>
      <c r="BP294" s="12">
        <f>'[1]JAN-REAJUSTE'!BP294</f>
        <v>0</v>
      </c>
      <c r="BQ294" s="12">
        <v>0</v>
      </c>
      <c r="BR294" s="12">
        <f t="shared" si="116"/>
        <v>6880.555289580403</v>
      </c>
      <c r="BS294" s="12">
        <f t="shared" si="119"/>
        <v>6880.555289580403</v>
      </c>
      <c r="BT294" s="12">
        <f t="shared" si="103"/>
        <v>6880.555289580403</v>
      </c>
      <c r="BU294" s="12">
        <f t="shared" si="104"/>
        <v>6148.5852895804028</v>
      </c>
      <c r="BV294" s="13">
        <f t="shared" si="105"/>
        <v>860.8019405412565</v>
      </c>
      <c r="BW294" s="13">
        <f t="shared" si="106"/>
        <v>1721.603881082513</v>
      </c>
      <c r="BX294" s="13">
        <f t="shared" si="117"/>
        <v>6019.753349039147</v>
      </c>
      <c r="BY294" s="14">
        <f t="shared" si="118"/>
        <v>786.07217098576564</v>
      </c>
    </row>
    <row r="295" spans="1:77" x14ac:dyDescent="0.25">
      <c r="A295" s="9" t="s">
        <v>79</v>
      </c>
      <c r="B295" s="10">
        <v>8821101</v>
      </c>
      <c r="C295" s="10" t="s">
        <v>421</v>
      </c>
      <c r="D295" s="10" t="s">
        <v>81</v>
      </c>
      <c r="E295" s="10" t="s">
        <v>116</v>
      </c>
      <c r="F295" s="10" t="s">
        <v>83</v>
      </c>
      <c r="G295" s="10" t="s">
        <v>117</v>
      </c>
      <c r="H295" s="10" t="s">
        <v>85</v>
      </c>
      <c r="I295" s="10" t="s">
        <v>79</v>
      </c>
      <c r="J295" s="10" t="s">
        <v>87</v>
      </c>
      <c r="K295" s="10" t="s">
        <v>121</v>
      </c>
      <c r="L295" s="10">
        <v>8</v>
      </c>
      <c r="M295" s="10">
        <v>240</v>
      </c>
      <c r="N295" s="10">
        <v>126022</v>
      </c>
      <c r="O295" s="11">
        <v>40665</v>
      </c>
      <c r="P295" s="11">
        <v>30907</v>
      </c>
      <c r="Q295" s="10">
        <v>879674300</v>
      </c>
      <c r="R295" s="10" t="s">
        <v>89</v>
      </c>
      <c r="S295" s="10">
        <v>22</v>
      </c>
      <c r="T295" s="10" t="s">
        <v>90</v>
      </c>
      <c r="U295" s="10" t="s">
        <v>91</v>
      </c>
      <c r="V295" s="10" t="s">
        <v>92</v>
      </c>
      <c r="W295" s="12">
        <f t="shared" si="100"/>
        <v>1829.9352895804036</v>
      </c>
      <c r="X295" s="12">
        <v>240</v>
      </c>
      <c r="Y295" s="12">
        <f>[1]REGRAS!$C$25</f>
        <v>1829.9352895804036</v>
      </c>
      <c r="Z295" s="12">
        <v>15</v>
      </c>
      <c r="AA295" s="12">
        <f t="shared" si="107"/>
        <v>274.49</v>
      </c>
      <c r="AB295" s="12">
        <v>11</v>
      </c>
      <c r="AC295" s="12">
        <f t="shared" si="101"/>
        <v>201.29</v>
      </c>
      <c r="AD295" s="12"/>
      <c r="AE295" s="12">
        <f t="shared" si="108"/>
        <v>0</v>
      </c>
      <c r="AF295" s="12"/>
      <c r="AG295" s="12">
        <f t="shared" si="109"/>
        <v>0</v>
      </c>
      <c r="AH295" s="12">
        <f>[1]REGRAS!$F$2*100</f>
        <v>100</v>
      </c>
      <c r="AI295" s="12">
        <f t="shared" si="110"/>
        <v>1829.94</v>
      </c>
      <c r="AJ295" s="12">
        <v>60</v>
      </c>
      <c r="AK295" s="12">
        <f t="shared" si="111"/>
        <v>1097.96</v>
      </c>
      <c r="AL295" s="12">
        <f>[1]REGRAS!$F$1*100</f>
        <v>40</v>
      </c>
      <c r="AM295" s="12">
        <f t="shared" si="112"/>
        <v>731.97</v>
      </c>
      <c r="AN295" s="12">
        <f>[1]REGRAS!$F$4*100</f>
        <v>100</v>
      </c>
      <c r="AO295" s="12">
        <f t="shared" si="113"/>
        <v>1829.94</v>
      </c>
      <c r="AP295" s="12">
        <v>0</v>
      </c>
      <c r="AQ295" s="12">
        <f t="shared" si="114"/>
        <v>0</v>
      </c>
      <c r="AR295" s="12">
        <v>0</v>
      </c>
      <c r="AS295" s="12">
        <f t="shared" si="115"/>
        <v>0</v>
      </c>
      <c r="AT295" s="12">
        <v>0</v>
      </c>
      <c r="AU295" s="12">
        <f t="shared" si="102"/>
        <v>0</v>
      </c>
      <c r="AV295" s="12">
        <v>0</v>
      </c>
      <c r="AW295" s="12">
        <f>IF([1]REGRAS!$P$2="SIM",ROUND(BS295/M295*1.25*AV295,2),0)</f>
        <v>0</v>
      </c>
      <c r="AX295" s="12">
        <f>IF([1]REGRAS!$P$1="SIM",'[1]JAN-REAJUSTE'!AX295,0)</f>
        <v>0</v>
      </c>
      <c r="AY295" s="12">
        <f>IF([1]REGRAS!$R$2="SIM",'[1]JAN-REAJUSTE'!AY295,0)</f>
        <v>0</v>
      </c>
      <c r="AZ295" s="12">
        <f>'[1]JAN-REAJUSTE'!AZ295</f>
        <v>0</v>
      </c>
      <c r="BA295" s="12">
        <f>'[1]JAN-REAJUSTE'!BA295</f>
        <v>0</v>
      </c>
      <c r="BB295" s="12">
        <f>'[1]JAN-REAJUSTE'!BB295</f>
        <v>0</v>
      </c>
      <c r="BC295" s="12">
        <f>'[1]JAN-REAJUSTE'!BC295</f>
        <v>0</v>
      </c>
      <c r="BD295" s="12">
        <f>'[1]JAN-REAJUSTE'!BD295</f>
        <v>0</v>
      </c>
      <c r="BE295" s="12">
        <f>'[1]JAN-REAJUSTE'!BE295</f>
        <v>0</v>
      </c>
      <c r="BF295" s="12">
        <f>'[1]JAN-REAJUSTE'!BF295</f>
        <v>0</v>
      </c>
      <c r="BG295" s="12">
        <f>'[1]JAN-REAJUSTE'!BG295</f>
        <v>0</v>
      </c>
      <c r="BH295" s="12">
        <f>'[1]JAN-REAJUSTE'!BH295</f>
        <v>0</v>
      </c>
      <c r="BI295" s="12">
        <f>IF([1]REGRAS!$R$1="SIM",'[1]JAN-REAJUSTE'!BI295,0)</f>
        <v>0</v>
      </c>
      <c r="BJ295" s="12">
        <f>'[1]JAN-REAJUSTE'!BJ295</f>
        <v>0</v>
      </c>
      <c r="BK295" s="12">
        <f>'[1]JAN-REAJUSTE'!BK295</f>
        <v>0</v>
      </c>
      <c r="BL295" s="12">
        <f>'[1]JAN-REAJUSTE'!BL295</f>
        <v>0</v>
      </c>
      <c r="BM295" s="12">
        <f>'[1]JAN-REAJUSTE'!BM295</f>
        <v>0</v>
      </c>
      <c r="BN295" s="12">
        <f>'[1]JAN-REAJUSTE'!BN295</f>
        <v>0</v>
      </c>
      <c r="BO295" s="12">
        <f>'[1]JAN-REAJUSTE'!BO295</f>
        <v>0</v>
      </c>
      <c r="BP295" s="12">
        <f>'[1]JAN-REAJUSTE'!BP295</f>
        <v>0</v>
      </c>
      <c r="BQ295" s="12">
        <v>0</v>
      </c>
      <c r="BR295" s="12">
        <f t="shared" si="116"/>
        <v>7795.5252895804033</v>
      </c>
      <c r="BS295" s="12">
        <f t="shared" si="119"/>
        <v>7795.5252895804033</v>
      </c>
      <c r="BT295" s="12">
        <f t="shared" si="103"/>
        <v>7795.5252895804033</v>
      </c>
      <c r="BU295" s="12">
        <f t="shared" si="104"/>
        <v>7063.555289580403</v>
      </c>
      <c r="BV295" s="13">
        <f t="shared" si="105"/>
        <v>988.89774054125655</v>
      </c>
      <c r="BW295" s="13">
        <f t="shared" si="106"/>
        <v>1977.7954810825131</v>
      </c>
      <c r="BX295" s="13">
        <f t="shared" si="117"/>
        <v>6806.6275490391472</v>
      </c>
      <c r="BY295" s="14">
        <f t="shared" si="118"/>
        <v>1002.4625759857655</v>
      </c>
    </row>
    <row r="296" spans="1:77" x14ac:dyDescent="0.25">
      <c r="A296" s="9" t="s">
        <v>79</v>
      </c>
      <c r="B296" s="10">
        <v>8821201</v>
      </c>
      <c r="C296" s="10" t="s">
        <v>422</v>
      </c>
      <c r="D296" s="10" t="s">
        <v>81</v>
      </c>
      <c r="E296" s="10" t="s">
        <v>116</v>
      </c>
      <c r="F296" s="10" t="s">
        <v>83</v>
      </c>
      <c r="G296" s="10" t="s">
        <v>117</v>
      </c>
      <c r="H296" s="10" t="s">
        <v>85</v>
      </c>
      <c r="I296" s="10" t="s">
        <v>79</v>
      </c>
      <c r="J296" s="10" t="s">
        <v>87</v>
      </c>
      <c r="K296" s="10" t="s">
        <v>121</v>
      </c>
      <c r="L296" s="10">
        <v>8</v>
      </c>
      <c r="M296" s="10">
        <v>240</v>
      </c>
      <c r="N296" s="10">
        <v>126022</v>
      </c>
      <c r="O296" s="11">
        <v>40665</v>
      </c>
      <c r="P296" s="11">
        <v>30143</v>
      </c>
      <c r="Q296" s="10">
        <v>96318279334</v>
      </c>
      <c r="R296" s="10" t="s">
        <v>89</v>
      </c>
      <c r="S296" s="10">
        <v>22</v>
      </c>
      <c r="T296" s="10" t="s">
        <v>90</v>
      </c>
      <c r="U296" s="10" t="s">
        <v>91</v>
      </c>
      <c r="V296" s="10" t="s">
        <v>92</v>
      </c>
      <c r="W296" s="12">
        <f t="shared" ref="W296:W359" si="120">Y296</f>
        <v>1829.9352895804036</v>
      </c>
      <c r="X296" s="12">
        <v>240</v>
      </c>
      <c r="Y296" s="12">
        <f>[1]REGRAS!$C$25</f>
        <v>1829.9352895804036</v>
      </c>
      <c r="Z296" s="12">
        <v>9</v>
      </c>
      <c r="AA296" s="12">
        <f t="shared" si="107"/>
        <v>164.69</v>
      </c>
      <c r="AB296" s="12">
        <v>11</v>
      </c>
      <c r="AC296" s="12">
        <f t="shared" ref="AC296:AC359" si="121">ROUND(Y296*AB296/100,2)</f>
        <v>201.29</v>
      </c>
      <c r="AD296" s="12"/>
      <c r="AE296" s="12">
        <f t="shared" si="108"/>
        <v>0</v>
      </c>
      <c r="AF296" s="12"/>
      <c r="AG296" s="12">
        <f t="shared" si="109"/>
        <v>0</v>
      </c>
      <c r="AH296" s="12">
        <f>[1]REGRAS!$F$2*100</f>
        <v>100</v>
      </c>
      <c r="AI296" s="12">
        <f t="shared" si="110"/>
        <v>1829.94</v>
      </c>
      <c r="AJ296" s="12">
        <v>70</v>
      </c>
      <c r="AK296" s="12">
        <f t="shared" si="111"/>
        <v>1280.95</v>
      </c>
      <c r="AL296" s="12">
        <f>[1]REGRAS!$F$1*100</f>
        <v>40</v>
      </c>
      <c r="AM296" s="12">
        <f t="shared" si="112"/>
        <v>731.97</v>
      </c>
      <c r="AN296" s="12">
        <f>[1]REGRAS!$F$4*100</f>
        <v>100</v>
      </c>
      <c r="AO296" s="12">
        <f t="shared" si="113"/>
        <v>1829.94</v>
      </c>
      <c r="AP296" s="12">
        <v>2</v>
      </c>
      <c r="AQ296" s="12">
        <f t="shared" si="114"/>
        <v>13.11</v>
      </c>
      <c r="AR296" s="12">
        <v>8</v>
      </c>
      <c r="AS296" s="12">
        <f t="shared" si="115"/>
        <v>393.44</v>
      </c>
      <c r="AT296" s="12">
        <v>38</v>
      </c>
      <c r="AU296" s="12">
        <f t="shared" ref="AU296:AU359" si="122">ROUND(BT296/M296*1.5*1.2*AT296,2)</f>
        <v>2242.58</v>
      </c>
      <c r="AV296" s="12">
        <v>0</v>
      </c>
      <c r="AW296" s="12">
        <f>IF([1]REGRAS!$P$2="SIM",ROUND(BS296/M296*1.25*AV296,2),0)</f>
        <v>0</v>
      </c>
      <c r="AX296" s="12">
        <f>IF([1]REGRAS!$P$1="SIM",'[1]JAN-REAJUSTE'!AX296,0)</f>
        <v>0</v>
      </c>
      <c r="AY296" s="12">
        <f>IF([1]REGRAS!$R$2="SIM",'[1]JAN-REAJUSTE'!AY296,0)</f>
        <v>0</v>
      </c>
      <c r="AZ296" s="12">
        <f>'[1]JAN-REAJUSTE'!AZ296</f>
        <v>0</v>
      </c>
      <c r="BA296" s="12">
        <f>'[1]JAN-REAJUSTE'!BA296</f>
        <v>0</v>
      </c>
      <c r="BB296" s="12">
        <f>'[1]JAN-REAJUSTE'!BB296</f>
        <v>0</v>
      </c>
      <c r="BC296" s="12">
        <f>'[1]JAN-REAJUSTE'!BC296</f>
        <v>0</v>
      </c>
      <c r="BD296" s="12">
        <f>'[1]JAN-REAJUSTE'!BD296</f>
        <v>0</v>
      </c>
      <c r="BE296" s="12">
        <f>'[1]JAN-REAJUSTE'!BE296</f>
        <v>0</v>
      </c>
      <c r="BF296" s="12">
        <f>'[1]JAN-REAJUSTE'!BF296</f>
        <v>0</v>
      </c>
      <c r="BG296" s="12">
        <f>'[1]JAN-REAJUSTE'!BG296</f>
        <v>0</v>
      </c>
      <c r="BH296" s="12">
        <f>'[1]JAN-REAJUSTE'!BH296</f>
        <v>0</v>
      </c>
      <c r="BI296" s="12">
        <f>IF([1]REGRAS!$R$1="SIM",'[1]JAN-REAJUSTE'!BI296,0)</f>
        <v>0</v>
      </c>
      <c r="BJ296" s="12">
        <f>'[1]JAN-REAJUSTE'!BJ296</f>
        <v>0</v>
      </c>
      <c r="BK296" s="12">
        <f>'[1]JAN-REAJUSTE'!BK296</f>
        <v>0</v>
      </c>
      <c r="BL296" s="12">
        <f>'[1]JAN-REAJUSTE'!BL296</f>
        <v>0</v>
      </c>
      <c r="BM296" s="12">
        <f>'[1]JAN-REAJUSTE'!BM296</f>
        <v>0</v>
      </c>
      <c r="BN296" s="12">
        <f>'[1]JAN-REAJUSTE'!BN296</f>
        <v>0</v>
      </c>
      <c r="BO296" s="12">
        <f>'[1]JAN-REAJUSTE'!BO296</f>
        <v>0</v>
      </c>
      <c r="BP296" s="12">
        <f>'[1]JAN-REAJUSTE'!BP296</f>
        <v>0</v>
      </c>
      <c r="BQ296" s="12">
        <v>0</v>
      </c>
      <c r="BR296" s="12">
        <f t="shared" si="116"/>
        <v>10517.845289580404</v>
      </c>
      <c r="BS296" s="12">
        <f t="shared" si="119"/>
        <v>7868.7152895804029</v>
      </c>
      <c r="BT296" s="12">
        <f t="shared" ref="BT296:BT359" si="123">SUM(AW296:BH296)+AI296+AG296+AE296+Y296+AO296+AK296+AC296+AA296+AM296</f>
        <v>7868.7152895804029</v>
      </c>
      <c r="BU296" s="12">
        <f t="shared" ref="BU296:BU359" si="124">SUM(AW296:BI296)+AI296+AG296+AE296+Y296+AO296+AK296+AC296+AA296</f>
        <v>7136.7452895804026</v>
      </c>
      <c r="BV296" s="13">
        <f t="shared" si="105"/>
        <v>999.1443405412565</v>
      </c>
      <c r="BW296" s="13">
        <f t="shared" si="106"/>
        <v>1998.288681082513</v>
      </c>
      <c r="BX296" s="13">
        <f t="shared" si="117"/>
        <v>9518.7009490391465</v>
      </c>
      <c r="BY296" s="14">
        <f t="shared" si="118"/>
        <v>1748.2827609857654</v>
      </c>
    </row>
    <row r="297" spans="1:77" x14ac:dyDescent="0.25">
      <c r="A297" s="9" t="s">
        <v>79</v>
      </c>
      <c r="B297" s="10">
        <v>8821501</v>
      </c>
      <c r="C297" s="10" t="s">
        <v>423</v>
      </c>
      <c r="D297" s="10" t="s">
        <v>81</v>
      </c>
      <c r="E297" s="10" t="s">
        <v>116</v>
      </c>
      <c r="F297" s="10" t="s">
        <v>83</v>
      </c>
      <c r="G297" s="10" t="s">
        <v>117</v>
      </c>
      <c r="H297" s="10" t="s">
        <v>85</v>
      </c>
      <c r="I297" s="10" t="s">
        <v>79</v>
      </c>
      <c r="J297" s="10" t="s">
        <v>87</v>
      </c>
      <c r="K297" s="10" t="s">
        <v>118</v>
      </c>
      <c r="L297" s="10">
        <v>7</v>
      </c>
      <c r="M297" s="10">
        <v>240</v>
      </c>
      <c r="N297" s="10">
        <v>123551</v>
      </c>
      <c r="O297" s="11">
        <v>40665</v>
      </c>
      <c r="P297" s="11">
        <v>29157</v>
      </c>
      <c r="Q297" s="10">
        <v>64306151387</v>
      </c>
      <c r="R297" s="10" t="s">
        <v>89</v>
      </c>
      <c r="S297" s="10">
        <v>22</v>
      </c>
      <c r="T297" s="10" t="s">
        <v>90</v>
      </c>
      <c r="U297" s="10" t="s">
        <v>91</v>
      </c>
      <c r="V297" s="10" t="s">
        <v>92</v>
      </c>
      <c r="W297" s="12">
        <f t="shared" si="120"/>
        <v>1794.0542054709838</v>
      </c>
      <c r="X297" s="12">
        <v>240</v>
      </c>
      <c r="Y297" s="12">
        <f>[1]REGRAS!$C$24</f>
        <v>1794.0542054709838</v>
      </c>
      <c r="Z297" s="12">
        <v>0</v>
      </c>
      <c r="AA297" s="12">
        <f t="shared" si="107"/>
        <v>0</v>
      </c>
      <c r="AB297" s="12">
        <v>11</v>
      </c>
      <c r="AC297" s="12">
        <f t="shared" si="121"/>
        <v>197.35</v>
      </c>
      <c r="AD297" s="12"/>
      <c r="AE297" s="12">
        <f t="shared" si="108"/>
        <v>0</v>
      </c>
      <c r="AF297" s="12"/>
      <c r="AG297" s="12">
        <f t="shared" si="109"/>
        <v>0</v>
      </c>
      <c r="AH297" s="12">
        <f>[1]REGRAS!$F$2*100</f>
        <v>100</v>
      </c>
      <c r="AI297" s="12">
        <f t="shared" si="110"/>
        <v>1794.05</v>
      </c>
      <c r="AJ297" s="12">
        <v>25</v>
      </c>
      <c r="AK297" s="12">
        <f t="shared" si="111"/>
        <v>448.51</v>
      </c>
      <c r="AL297" s="12">
        <f>[1]REGRAS!$F$1*100</f>
        <v>40</v>
      </c>
      <c r="AM297" s="12">
        <f t="shared" si="112"/>
        <v>717.62</v>
      </c>
      <c r="AN297" s="12">
        <f>[1]REGRAS!$F$4*100</f>
        <v>100</v>
      </c>
      <c r="AO297" s="12">
        <f t="shared" si="113"/>
        <v>1794.05</v>
      </c>
      <c r="AP297" s="12">
        <v>30</v>
      </c>
      <c r="AQ297" s="12">
        <f t="shared" si="114"/>
        <v>168.64</v>
      </c>
      <c r="AR297" s="12">
        <v>9</v>
      </c>
      <c r="AS297" s="12">
        <f t="shared" si="115"/>
        <v>379.44</v>
      </c>
      <c r="AT297" s="12">
        <v>2</v>
      </c>
      <c r="AU297" s="12">
        <f t="shared" si="122"/>
        <v>101.18</v>
      </c>
      <c r="AV297" s="12">
        <v>0</v>
      </c>
      <c r="AW297" s="12">
        <f>IF([1]REGRAS!$P$2="SIM",ROUND(BS297/M297*1.25*AV297,2),0)</f>
        <v>0</v>
      </c>
      <c r="AX297" s="12">
        <f>IF([1]REGRAS!$P$1="SIM",'[1]JAN-REAJUSTE'!AX297,0)</f>
        <v>0</v>
      </c>
      <c r="AY297" s="12">
        <f>IF([1]REGRAS!$R$2="SIM",'[1]JAN-REAJUSTE'!AY297,0)</f>
        <v>0</v>
      </c>
      <c r="AZ297" s="12">
        <f>'[1]JAN-REAJUSTE'!AZ297</f>
        <v>0</v>
      </c>
      <c r="BA297" s="12">
        <f>'[1]JAN-REAJUSTE'!BA297</f>
        <v>0</v>
      </c>
      <c r="BB297" s="12">
        <f>'[1]JAN-REAJUSTE'!BB297</f>
        <v>0</v>
      </c>
      <c r="BC297" s="12">
        <f>'[1]JAN-REAJUSTE'!BC297</f>
        <v>0</v>
      </c>
      <c r="BD297" s="12">
        <f>'[1]JAN-REAJUSTE'!BD297</f>
        <v>0</v>
      </c>
      <c r="BE297" s="12">
        <f>'[1]JAN-REAJUSTE'!BE297</f>
        <v>0</v>
      </c>
      <c r="BF297" s="12">
        <f>'[1]JAN-REAJUSTE'!BF297</f>
        <v>0</v>
      </c>
      <c r="BG297" s="12">
        <f>'[1]JAN-REAJUSTE'!BG297</f>
        <v>0</v>
      </c>
      <c r="BH297" s="12">
        <f>'[1]JAN-REAJUSTE'!BH297</f>
        <v>0</v>
      </c>
      <c r="BI297" s="12">
        <f>IF([1]REGRAS!$R$1="SIM",'[1]JAN-REAJUSTE'!BI297,0)</f>
        <v>0</v>
      </c>
      <c r="BJ297" s="12">
        <f>'[1]JAN-REAJUSTE'!BJ297</f>
        <v>0</v>
      </c>
      <c r="BK297" s="12">
        <f>'[1]JAN-REAJUSTE'!BK297</f>
        <v>0</v>
      </c>
      <c r="BL297" s="12">
        <f>'[1]JAN-REAJUSTE'!BL297</f>
        <v>0</v>
      </c>
      <c r="BM297" s="12">
        <f>'[1]JAN-REAJUSTE'!BM297</f>
        <v>0</v>
      </c>
      <c r="BN297" s="12">
        <f>'[1]JAN-REAJUSTE'!BN297</f>
        <v>0</v>
      </c>
      <c r="BO297" s="12">
        <f>'[1]JAN-REAJUSTE'!BO297</f>
        <v>0</v>
      </c>
      <c r="BP297" s="12">
        <f>'[1]JAN-REAJUSTE'!BP297</f>
        <v>0</v>
      </c>
      <c r="BQ297" s="12">
        <v>0</v>
      </c>
      <c r="BR297" s="12">
        <f t="shared" si="116"/>
        <v>7394.8942054709842</v>
      </c>
      <c r="BS297" s="12">
        <f t="shared" si="119"/>
        <v>6745.6342054709839</v>
      </c>
      <c r="BT297" s="12">
        <f t="shared" si="123"/>
        <v>6745.6342054709839</v>
      </c>
      <c r="BU297" s="12">
        <f t="shared" si="124"/>
        <v>6028.0142054709841</v>
      </c>
      <c r="BV297" s="13">
        <f t="shared" si="105"/>
        <v>843.92198876593784</v>
      </c>
      <c r="BW297" s="13">
        <f t="shared" si="106"/>
        <v>1687.8439775318757</v>
      </c>
      <c r="BX297" s="13">
        <f t="shared" si="117"/>
        <v>6550.9722167050459</v>
      </c>
      <c r="BY297" s="14">
        <f t="shared" si="118"/>
        <v>932.15735959388769</v>
      </c>
    </row>
    <row r="298" spans="1:77" x14ac:dyDescent="0.25">
      <c r="A298" s="9" t="s">
        <v>79</v>
      </c>
      <c r="B298" s="10">
        <v>8821701</v>
      </c>
      <c r="C298" s="10" t="s">
        <v>424</v>
      </c>
      <c r="D298" s="10" t="s">
        <v>81</v>
      </c>
      <c r="E298" s="10" t="s">
        <v>149</v>
      </c>
      <c r="F298" s="10" t="s">
        <v>83</v>
      </c>
      <c r="G298" s="10" t="s">
        <v>117</v>
      </c>
      <c r="H298" s="10" t="s">
        <v>85</v>
      </c>
      <c r="I298" s="10" t="s">
        <v>79</v>
      </c>
      <c r="J298" s="10" t="s">
        <v>87</v>
      </c>
      <c r="K298" s="10" t="s">
        <v>121</v>
      </c>
      <c r="L298" s="10">
        <v>8</v>
      </c>
      <c r="M298" s="10">
        <v>240</v>
      </c>
      <c r="N298" s="10">
        <v>126022</v>
      </c>
      <c r="O298" s="11">
        <v>40665</v>
      </c>
      <c r="P298" s="11">
        <v>31580</v>
      </c>
      <c r="Q298" s="10">
        <v>2181220395</v>
      </c>
      <c r="R298" s="10" t="s">
        <v>89</v>
      </c>
      <c r="S298" s="10">
        <v>22</v>
      </c>
      <c r="T298" s="10" t="s">
        <v>97</v>
      </c>
      <c r="U298" s="10" t="s">
        <v>91</v>
      </c>
      <c r="V298" s="10" t="s">
        <v>92</v>
      </c>
      <c r="W298" s="12">
        <f t="shared" si="120"/>
        <v>1829.9352895804036</v>
      </c>
      <c r="X298" s="12">
        <v>240</v>
      </c>
      <c r="Y298" s="12">
        <f>[1]REGRAS!$C$25</f>
        <v>1829.9352895804036</v>
      </c>
      <c r="Z298" s="12">
        <v>15</v>
      </c>
      <c r="AA298" s="12">
        <f t="shared" si="107"/>
        <v>274.49</v>
      </c>
      <c r="AB298" s="12">
        <v>11</v>
      </c>
      <c r="AC298" s="12">
        <f t="shared" si="121"/>
        <v>201.29</v>
      </c>
      <c r="AD298" s="12"/>
      <c r="AE298" s="12">
        <f t="shared" si="108"/>
        <v>0</v>
      </c>
      <c r="AF298" s="12"/>
      <c r="AG298" s="12">
        <f t="shared" si="109"/>
        <v>0</v>
      </c>
      <c r="AH298" s="12">
        <f>[1]REGRAS!$F$2*100</f>
        <v>100</v>
      </c>
      <c r="AI298" s="12">
        <f t="shared" si="110"/>
        <v>1829.94</v>
      </c>
      <c r="AJ298" s="12">
        <v>60</v>
      </c>
      <c r="AK298" s="12">
        <f t="shared" si="111"/>
        <v>1097.96</v>
      </c>
      <c r="AL298" s="12">
        <f>[1]REGRAS!$F$1*100</f>
        <v>40</v>
      </c>
      <c r="AM298" s="12">
        <f t="shared" si="112"/>
        <v>731.97</v>
      </c>
      <c r="AN298" s="12">
        <f>[1]REGRAS!$F$4*100</f>
        <v>100</v>
      </c>
      <c r="AO298" s="12">
        <f t="shared" si="113"/>
        <v>1829.94</v>
      </c>
      <c r="AP298" s="12">
        <v>9</v>
      </c>
      <c r="AQ298" s="12">
        <f t="shared" si="114"/>
        <v>58.47</v>
      </c>
      <c r="AR298" s="12">
        <v>0</v>
      </c>
      <c r="AS298" s="12">
        <f t="shared" si="115"/>
        <v>0</v>
      </c>
      <c r="AT298" s="12">
        <v>0</v>
      </c>
      <c r="AU298" s="12">
        <f t="shared" si="122"/>
        <v>0</v>
      </c>
      <c r="AV298" s="12">
        <v>0</v>
      </c>
      <c r="AW298" s="12">
        <f>IF([1]REGRAS!$P$2="SIM",ROUND(BS298/M298*1.25*AV298,2),0)</f>
        <v>0</v>
      </c>
      <c r="AX298" s="12">
        <f>IF([1]REGRAS!$P$1="SIM",'[1]JAN-REAJUSTE'!AX298,0)</f>
        <v>0</v>
      </c>
      <c r="AY298" s="12">
        <f>IF([1]REGRAS!$R$2="SIM",'[1]JAN-REAJUSTE'!AY298,0)</f>
        <v>0</v>
      </c>
      <c r="AZ298" s="12">
        <f>'[1]JAN-REAJUSTE'!AZ298</f>
        <v>0</v>
      </c>
      <c r="BA298" s="12">
        <f>'[1]JAN-REAJUSTE'!BA298</f>
        <v>0</v>
      </c>
      <c r="BB298" s="12">
        <f>'[1]JAN-REAJUSTE'!BB298</f>
        <v>0</v>
      </c>
      <c r="BC298" s="12">
        <f>'[1]JAN-REAJUSTE'!BC298</f>
        <v>0</v>
      </c>
      <c r="BD298" s="12">
        <f>'[1]JAN-REAJUSTE'!BD298</f>
        <v>0</v>
      </c>
      <c r="BE298" s="12">
        <f>'[1]JAN-REAJUSTE'!BE298</f>
        <v>0</v>
      </c>
      <c r="BF298" s="12">
        <f>'[1]JAN-REAJUSTE'!BF298</f>
        <v>0</v>
      </c>
      <c r="BG298" s="12">
        <f>'[1]JAN-REAJUSTE'!BG298</f>
        <v>0</v>
      </c>
      <c r="BH298" s="12">
        <f>'[1]JAN-REAJUSTE'!BH298</f>
        <v>0</v>
      </c>
      <c r="BI298" s="12">
        <f>IF([1]REGRAS!$R$1="SIM",'[1]JAN-REAJUSTE'!BI298,0)</f>
        <v>0</v>
      </c>
      <c r="BJ298" s="12">
        <f>'[1]JAN-REAJUSTE'!BJ298</f>
        <v>0</v>
      </c>
      <c r="BK298" s="12">
        <f>'[1]JAN-REAJUSTE'!BK298</f>
        <v>0</v>
      </c>
      <c r="BL298" s="12">
        <f>'[1]JAN-REAJUSTE'!BL298</f>
        <v>0</v>
      </c>
      <c r="BM298" s="12">
        <f>'[1]JAN-REAJUSTE'!BM298</f>
        <v>2233.4596379999998</v>
      </c>
      <c r="BN298" s="12">
        <f>'[1]JAN-REAJUSTE'!BN298</f>
        <v>0</v>
      </c>
      <c r="BO298" s="12">
        <f>'[1]JAN-REAJUSTE'!BO298</f>
        <v>0</v>
      </c>
      <c r="BP298" s="12">
        <f>'[1]JAN-REAJUSTE'!BP298</f>
        <v>700</v>
      </c>
      <c r="BQ298" s="12">
        <v>0</v>
      </c>
      <c r="BR298" s="12">
        <f t="shared" si="116"/>
        <v>10787.454927580404</v>
      </c>
      <c r="BS298" s="12">
        <f t="shared" si="119"/>
        <v>7795.5252895804033</v>
      </c>
      <c r="BT298" s="12">
        <f t="shared" si="123"/>
        <v>7795.5252895804033</v>
      </c>
      <c r="BU298" s="12">
        <f t="shared" si="124"/>
        <v>7063.555289580403</v>
      </c>
      <c r="BV298" s="13">
        <f t="shared" si="105"/>
        <v>988.89774054125655</v>
      </c>
      <c r="BW298" s="13">
        <f t="shared" si="106"/>
        <v>1977.7954810825131</v>
      </c>
      <c r="BX298" s="13">
        <f t="shared" si="117"/>
        <v>9798.5571870391468</v>
      </c>
      <c r="BY298" s="14">
        <f t="shared" si="118"/>
        <v>1825.2432264357653</v>
      </c>
    </row>
    <row r="299" spans="1:77" x14ac:dyDescent="0.25">
      <c r="A299" s="9" t="s">
        <v>79</v>
      </c>
      <c r="B299" s="10">
        <v>8821801</v>
      </c>
      <c r="C299" s="10" t="s">
        <v>425</v>
      </c>
      <c r="D299" s="10" t="s">
        <v>81</v>
      </c>
      <c r="E299" s="10" t="s">
        <v>116</v>
      </c>
      <c r="F299" s="10" t="s">
        <v>83</v>
      </c>
      <c r="G299" s="10" t="s">
        <v>117</v>
      </c>
      <c r="H299" s="10" t="s">
        <v>85</v>
      </c>
      <c r="I299" s="10" t="s">
        <v>79</v>
      </c>
      <c r="J299" s="10" t="s">
        <v>87</v>
      </c>
      <c r="K299" s="10" t="s">
        <v>152</v>
      </c>
      <c r="L299" s="10">
        <v>5</v>
      </c>
      <c r="M299" s="10">
        <v>180</v>
      </c>
      <c r="N299" s="10">
        <v>118759</v>
      </c>
      <c r="O299" s="11">
        <v>40665</v>
      </c>
      <c r="P299" s="11">
        <v>28784</v>
      </c>
      <c r="Q299" s="10">
        <v>79113150359</v>
      </c>
      <c r="R299" s="10" t="s">
        <v>89</v>
      </c>
      <c r="S299" s="10">
        <v>22</v>
      </c>
      <c r="T299" s="10" t="s">
        <v>97</v>
      </c>
      <c r="U299" s="10" t="s">
        <v>91</v>
      </c>
      <c r="V299" s="10" t="s">
        <v>92</v>
      </c>
      <c r="W299" s="12">
        <f t="shared" si="120"/>
        <v>1256.3404800216972</v>
      </c>
      <c r="X299" s="12">
        <v>180</v>
      </c>
      <c r="Y299" s="12">
        <f>[1]REGRAS!$B$16</f>
        <v>1256.3404800216972</v>
      </c>
      <c r="Z299" s="12">
        <v>15</v>
      </c>
      <c r="AA299" s="12">
        <f t="shared" si="107"/>
        <v>188.45</v>
      </c>
      <c r="AB299" s="12">
        <v>11</v>
      </c>
      <c r="AC299" s="12">
        <f t="shared" si="121"/>
        <v>138.19999999999999</v>
      </c>
      <c r="AD299" s="12"/>
      <c r="AE299" s="12">
        <f t="shared" si="108"/>
        <v>0</v>
      </c>
      <c r="AF299" s="12"/>
      <c r="AG299" s="12">
        <f t="shared" si="109"/>
        <v>0</v>
      </c>
      <c r="AH299" s="12">
        <f>[1]REGRAS!$F$2*100</f>
        <v>100</v>
      </c>
      <c r="AI299" s="12">
        <f t="shared" si="110"/>
        <v>1256.3399999999999</v>
      </c>
      <c r="AJ299" s="12">
        <v>25</v>
      </c>
      <c r="AK299" s="12">
        <f t="shared" si="111"/>
        <v>314.08999999999997</v>
      </c>
      <c r="AL299" s="12">
        <f>[1]REGRAS!$F$1*100</f>
        <v>40</v>
      </c>
      <c r="AM299" s="12">
        <f t="shared" si="112"/>
        <v>502.54</v>
      </c>
      <c r="AN299" s="12">
        <f>[1]REGRAS!$F$4*100</f>
        <v>100</v>
      </c>
      <c r="AO299" s="12">
        <f t="shared" si="113"/>
        <v>1256.3399999999999</v>
      </c>
      <c r="AP299" s="12">
        <v>62</v>
      </c>
      <c r="AQ299" s="12">
        <f t="shared" si="114"/>
        <v>338.4</v>
      </c>
      <c r="AR299" s="12">
        <v>0</v>
      </c>
      <c r="AS299" s="12">
        <f t="shared" si="115"/>
        <v>0</v>
      </c>
      <c r="AT299" s="12">
        <v>0</v>
      </c>
      <c r="AU299" s="12">
        <f t="shared" si="122"/>
        <v>0</v>
      </c>
      <c r="AV299" s="12">
        <v>0</v>
      </c>
      <c r="AW299" s="12">
        <f>IF([1]REGRAS!$P$2="SIM",ROUND(BS299/M299*1.25*AV299,2),0)</f>
        <v>0</v>
      </c>
      <c r="AX299" s="12">
        <f>IF([1]REGRAS!$P$1="SIM",'[1]JAN-REAJUSTE'!AX299,0)</f>
        <v>0</v>
      </c>
      <c r="AY299" s="12">
        <f>IF([1]REGRAS!$R$2="SIM",'[1]JAN-REAJUSTE'!AY299,0)</f>
        <v>0</v>
      </c>
      <c r="AZ299" s="12">
        <f>'[1]JAN-REAJUSTE'!AZ299</f>
        <v>0</v>
      </c>
      <c r="BA299" s="12">
        <f>'[1]JAN-REAJUSTE'!BA299</f>
        <v>0</v>
      </c>
      <c r="BB299" s="12">
        <f>'[1]JAN-REAJUSTE'!BB299</f>
        <v>0</v>
      </c>
      <c r="BC299" s="12">
        <f>'[1]JAN-REAJUSTE'!BC299</f>
        <v>0</v>
      </c>
      <c r="BD299" s="12">
        <f>'[1]JAN-REAJUSTE'!BD299</f>
        <v>0</v>
      </c>
      <c r="BE299" s="12">
        <f>'[1]JAN-REAJUSTE'!BE299</f>
        <v>0</v>
      </c>
      <c r="BF299" s="12">
        <f>'[1]JAN-REAJUSTE'!BF299</f>
        <v>0</v>
      </c>
      <c r="BG299" s="12">
        <f>'[1]JAN-REAJUSTE'!BG299</f>
        <v>0</v>
      </c>
      <c r="BH299" s="12">
        <f>'[1]JAN-REAJUSTE'!BH299</f>
        <v>0</v>
      </c>
      <c r="BI299" s="12">
        <f>IF([1]REGRAS!$R$1="SIM",'[1]JAN-REAJUSTE'!BI299,0)</f>
        <v>0</v>
      </c>
      <c r="BJ299" s="12">
        <f>'[1]JAN-REAJUSTE'!BJ299</f>
        <v>0</v>
      </c>
      <c r="BK299" s="12">
        <f>'[1]JAN-REAJUSTE'!BK299</f>
        <v>0</v>
      </c>
      <c r="BL299" s="12">
        <f>'[1]JAN-REAJUSTE'!BL299</f>
        <v>0</v>
      </c>
      <c r="BM299" s="12">
        <f>'[1]JAN-REAJUSTE'!BM299</f>
        <v>0</v>
      </c>
      <c r="BN299" s="12">
        <f>'[1]JAN-REAJUSTE'!BN299</f>
        <v>0</v>
      </c>
      <c r="BO299" s="12">
        <f>'[1]JAN-REAJUSTE'!BO299</f>
        <v>0</v>
      </c>
      <c r="BP299" s="12">
        <f>'[1]JAN-REAJUSTE'!BP299</f>
        <v>0</v>
      </c>
      <c r="BQ299" s="12">
        <v>0</v>
      </c>
      <c r="BR299" s="12">
        <f t="shared" si="116"/>
        <v>5250.7004800216964</v>
      </c>
      <c r="BS299" s="12">
        <f t="shared" si="119"/>
        <v>4912.3004800216968</v>
      </c>
      <c r="BT299" s="12">
        <f t="shared" si="123"/>
        <v>4912.3004800216968</v>
      </c>
      <c r="BU299" s="12">
        <f t="shared" si="124"/>
        <v>4409.7604800216968</v>
      </c>
      <c r="BV299" s="13">
        <f t="shared" si="105"/>
        <v>617.36646720303759</v>
      </c>
      <c r="BW299" s="13">
        <f t="shared" si="106"/>
        <v>1234.7329344060752</v>
      </c>
      <c r="BX299" s="13">
        <f t="shared" si="117"/>
        <v>4633.3340128186592</v>
      </c>
      <c r="BY299" s="14">
        <f t="shared" si="118"/>
        <v>406.37015288419832</v>
      </c>
    </row>
    <row r="300" spans="1:77" x14ac:dyDescent="0.25">
      <c r="A300" s="9" t="s">
        <v>79</v>
      </c>
      <c r="B300" s="10">
        <v>8821901</v>
      </c>
      <c r="C300" s="10" t="s">
        <v>426</v>
      </c>
      <c r="D300" s="10" t="s">
        <v>81</v>
      </c>
      <c r="E300" s="10" t="s">
        <v>116</v>
      </c>
      <c r="F300" s="10" t="s">
        <v>83</v>
      </c>
      <c r="G300" s="10" t="s">
        <v>117</v>
      </c>
      <c r="H300" s="10" t="s">
        <v>85</v>
      </c>
      <c r="I300" s="10" t="s">
        <v>79</v>
      </c>
      <c r="J300" s="10" t="s">
        <v>87</v>
      </c>
      <c r="K300" s="10" t="s">
        <v>118</v>
      </c>
      <c r="L300" s="10">
        <v>6</v>
      </c>
      <c r="M300" s="10">
        <v>240</v>
      </c>
      <c r="N300" s="10">
        <v>121130</v>
      </c>
      <c r="O300" s="11">
        <v>40665</v>
      </c>
      <c r="P300" s="11">
        <v>31292</v>
      </c>
      <c r="Q300" s="10">
        <v>411602314</v>
      </c>
      <c r="R300" s="10" t="s">
        <v>89</v>
      </c>
      <c r="S300" s="10">
        <v>22</v>
      </c>
      <c r="T300" s="10" t="s">
        <v>90</v>
      </c>
      <c r="U300" s="10" t="s">
        <v>91</v>
      </c>
      <c r="V300" s="10" t="s">
        <v>92</v>
      </c>
      <c r="W300" s="12">
        <f t="shared" si="120"/>
        <v>1708.6230528295082</v>
      </c>
      <c r="X300" s="12">
        <v>240</v>
      </c>
      <c r="Y300" s="12">
        <f>[1]REGRAS!$B$29</f>
        <v>1708.6230528295082</v>
      </c>
      <c r="Z300" s="12">
        <v>0</v>
      </c>
      <c r="AA300" s="12">
        <f t="shared" si="107"/>
        <v>0</v>
      </c>
      <c r="AB300" s="12">
        <v>11</v>
      </c>
      <c r="AC300" s="12">
        <f t="shared" si="121"/>
        <v>187.95</v>
      </c>
      <c r="AD300" s="12"/>
      <c r="AE300" s="12">
        <f t="shared" si="108"/>
        <v>0</v>
      </c>
      <c r="AF300" s="12"/>
      <c r="AG300" s="12">
        <f t="shared" si="109"/>
        <v>0</v>
      </c>
      <c r="AH300" s="12">
        <f>[1]REGRAS!$F$2*100</f>
        <v>100</v>
      </c>
      <c r="AI300" s="12">
        <f t="shared" si="110"/>
        <v>1708.62</v>
      </c>
      <c r="AJ300" s="12">
        <v>60</v>
      </c>
      <c r="AK300" s="12">
        <f t="shared" si="111"/>
        <v>1025.17</v>
      </c>
      <c r="AL300" s="12">
        <f>[1]REGRAS!$F$1*100</f>
        <v>40</v>
      </c>
      <c r="AM300" s="12">
        <f t="shared" si="112"/>
        <v>683.45</v>
      </c>
      <c r="AN300" s="12">
        <f>[1]REGRAS!$F$4*100</f>
        <v>100</v>
      </c>
      <c r="AO300" s="12">
        <f t="shared" si="113"/>
        <v>1708.62</v>
      </c>
      <c r="AP300" s="12">
        <v>0</v>
      </c>
      <c r="AQ300" s="12">
        <f t="shared" si="114"/>
        <v>0</v>
      </c>
      <c r="AR300" s="12">
        <v>10</v>
      </c>
      <c r="AS300" s="12">
        <f t="shared" si="115"/>
        <v>438.9</v>
      </c>
      <c r="AT300" s="12">
        <v>15</v>
      </c>
      <c r="AU300" s="12">
        <f t="shared" si="122"/>
        <v>790.02</v>
      </c>
      <c r="AV300" s="12">
        <v>0</v>
      </c>
      <c r="AW300" s="12">
        <f>IF([1]REGRAS!$P$2="SIM",ROUND(BS300/M300*1.25*AV300,2),0)</f>
        <v>0</v>
      </c>
      <c r="AX300" s="12">
        <f>IF([1]REGRAS!$P$1="SIM",'[1]JAN-REAJUSTE'!AX300,0)</f>
        <v>0</v>
      </c>
      <c r="AY300" s="12">
        <f>IF([1]REGRAS!$R$2="SIM",'[1]JAN-REAJUSTE'!AY300,0)</f>
        <v>0</v>
      </c>
      <c r="AZ300" s="12">
        <f>'[1]JAN-REAJUSTE'!AZ300</f>
        <v>0</v>
      </c>
      <c r="BA300" s="12">
        <f>'[1]JAN-REAJUSTE'!BA300</f>
        <v>0</v>
      </c>
      <c r="BB300" s="12">
        <f>'[1]JAN-REAJUSTE'!BB300</f>
        <v>0</v>
      </c>
      <c r="BC300" s="12">
        <f>'[1]JAN-REAJUSTE'!BC300</f>
        <v>0</v>
      </c>
      <c r="BD300" s="12">
        <f>'[1]JAN-REAJUSTE'!BD300</f>
        <v>0</v>
      </c>
      <c r="BE300" s="12">
        <f>'[1]JAN-REAJUSTE'!BE300</f>
        <v>0</v>
      </c>
      <c r="BF300" s="12">
        <f>'[1]JAN-REAJUSTE'!BF300</f>
        <v>0</v>
      </c>
      <c r="BG300" s="12">
        <f>'[1]JAN-REAJUSTE'!BG300</f>
        <v>0</v>
      </c>
      <c r="BH300" s="12">
        <f>'[1]JAN-REAJUSTE'!BH300</f>
        <v>0</v>
      </c>
      <c r="BI300" s="12">
        <f>IF([1]REGRAS!$R$1="SIM",'[1]JAN-REAJUSTE'!BI300,0)</f>
        <v>0</v>
      </c>
      <c r="BJ300" s="12">
        <f>'[1]JAN-REAJUSTE'!BJ300</f>
        <v>0</v>
      </c>
      <c r="BK300" s="12">
        <f>'[1]JAN-REAJUSTE'!BK300</f>
        <v>0</v>
      </c>
      <c r="BL300" s="12">
        <f>'[1]JAN-REAJUSTE'!BL300</f>
        <v>0</v>
      </c>
      <c r="BM300" s="12">
        <f>'[1]JAN-REAJUSTE'!BM300</f>
        <v>0</v>
      </c>
      <c r="BN300" s="12">
        <f>'[1]JAN-REAJUSTE'!BN300</f>
        <v>0</v>
      </c>
      <c r="BO300" s="12">
        <f>'[1]JAN-REAJUSTE'!BO300</f>
        <v>0</v>
      </c>
      <c r="BP300" s="12">
        <f>'[1]JAN-REAJUSTE'!BP300</f>
        <v>0</v>
      </c>
      <c r="BQ300" s="12">
        <v>0</v>
      </c>
      <c r="BR300" s="12">
        <f t="shared" si="116"/>
        <v>8251.3530528295087</v>
      </c>
      <c r="BS300" s="12">
        <f t="shared" si="119"/>
        <v>7022.4330528295077</v>
      </c>
      <c r="BT300" s="12">
        <f t="shared" si="123"/>
        <v>7022.4330528295077</v>
      </c>
      <c r="BU300" s="12">
        <f t="shared" si="124"/>
        <v>6338.9830528295079</v>
      </c>
      <c r="BV300" s="13">
        <f t="shared" si="105"/>
        <v>887.45762739613122</v>
      </c>
      <c r="BW300" s="13">
        <f t="shared" si="106"/>
        <v>1774.9152547922624</v>
      </c>
      <c r="BX300" s="13">
        <f t="shared" si="117"/>
        <v>7363.8954254333776</v>
      </c>
      <c r="BY300" s="14">
        <f t="shared" si="118"/>
        <v>1155.7112419941791</v>
      </c>
    </row>
    <row r="301" spans="1:77" x14ac:dyDescent="0.25">
      <c r="A301" s="9" t="s">
        <v>79</v>
      </c>
      <c r="B301" s="10">
        <v>8822001</v>
      </c>
      <c r="C301" s="10" t="s">
        <v>427</v>
      </c>
      <c r="D301" s="10" t="s">
        <v>81</v>
      </c>
      <c r="E301" s="10" t="s">
        <v>113</v>
      </c>
      <c r="F301" s="10" t="s">
        <v>83</v>
      </c>
      <c r="G301" s="10" t="s">
        <v>117</v>
      </c>
      <c r="H301" s="10" t="s">
        <v>85</v>
      </c>
      <c r="I301" s="10" t="s">
        <v>79</v>
      </c>
      <c r="J301" s="10" t="s">
        <v>87</v>
      </c>
      <c r="K301" s="10" t="s">
        <v>118</v>
      </c>
      <c r="L301" s="10">
        <v>7</v>
      </c>
      <c r="M301" s="10">
        <v>240</v>
      </c>
      <c r="N301" s="10">
        <v>123551</v>
      </c>
      <c r="O301" s="11">
        <v>40665</v>
      </c>
      <c r="P301" s="11">
        <v>29030</v>
      </c>
      <c r="Q301" s="10">
        <v>61541931300</v>
      </c>
      <c r="R301" s="10" t="s">
        <v>89</v>
      </c>
      <c r="S301" s="10">
        <v>22</v>
      </c>
      <c r="T301" s="10" t="s">
        <v>90</v>
      </c>
      <c r="U301" s="10" t="s">
        <v>91</v>
      </c>
      <c r="V301" s="10" t="s">
        <v>92</v>
      </c>
      <c r="W301" s="12">
        <f t="shared" si="120"/>
        <v>1794.0542054709838</v>
      </c>
      <c r="X301" s="12">
        <v>240</v>
      </c>
      <c r="Y301" s="12">
        <f>[1]REGRAS!$C$24</f>
        <v>1794.0542054709838</v>
      </c>
      <c r="Z301" s="12">
        <v>0</v>
      </c>
      <c r="AA301" s="12">
        <f t="shared" si="107"/>
        <v>0</v>
      </c>
      <c r="AB301" s="12">
        <v>11</v>
      </c>
      <c r="AC301" s="12">
        <f t="shared" si="121"/>
        <v>197.35</v>
      </c>
      <c r="AD301" s="12"/>
      <c r="AE301" s="12">
        <f t="shared" si="108"/>
        <v>0</v>
      </c>
      <c r="AF301" s="12"/>
      <c r="AG301" s="12">
        <f t="shared" si="109"/>
        <v>0</v>
      </c>
      <c r="AH301" s="12">
        <f>[1]REGRAS!$F$2*100</f>
        <v>100</v>
      </c>
      <c r="AI301" s="12">
        <f t="shared" si="110"/>
        <v>1794.05</v>
      </c>
      <c r="AJ301" s="12">
        <v>60</v>
      </c>
      <c r="AK301" s="12">
        <f t="shared" si="111"/>
        <v>1076.43</v>
      </c>
      <c r="AL301" s="12">
        <f>[1]REGRAS!$F$1*100</f>
        <v>40</v>
      </c>
      <c r="AM301" s="12">
        <f t="shared" si="112"/>
        <v>717.62</v>
      </c>
      <c r="AN301" s="12">
        <f>[1]REGRAS!$F$4*100</f>
        <v>100</v>
      </c>
      <c r="AO301" s="12">
        <f t="shared" si="113"/>
        <v>1794.05</v>
      </c>
      <c r="AP301" s="12">
        <v>120</v>
      </c>
      <c r="AQ301" s="12">
        <f t="shared" si="114"/>
        <v>737.36</v>
      </c>
      <c r="AR301" s="12">
        <v>0</v>
      </c>
      <c r="AS301" s="12">
        <f t="shared" si="115"/>
        <v>0</v>
      </c>
      <c r="AT301" s="12">
        <v>30</v>
      </c>
      <c r="AU301" s="12">
        <f t="shared" si="122"/>
        <v>1659.05</v>
      </c>
      <c r="AV301" s="12">
        <v>0</v>
      </c>
      <c r="AW301" s="12">
        <f>IF([1]REGRAS!$P$2="SIM",ROUND(BS301/M301*1.25*AV301,2),0)</f>
        <v>0</v>
      </c>
      <c r="AX301" s="12">
        <f>IF([1]REGRAS!$P$1="SIM",'[1]JAN-REAJUSTE'!AX301,0)</f>
        <v>0</v>
      </c>
      <c r="AY301" s="12">
        <f>IF([1]REGRAS!$R$2="SIM",'[1]JAN-REAJUSTE'!AY301,0)</f>
        <v>0</v>
      </c>
      <c r="AZ301" s="12">
        <f>'[1]JAN-REAJUSTE'!AZ301</f>
        <v>0</v>
      </c>
      <c r="BA301" s="12">
        <f>'[1]JAN-REAJUSTE'!BA301</f>
        <v>0</v>
      </c>
      <c r="BB301" s="12">
        <f>'[1]JAN-REAJUSTE'!BB301</f>
        <v>0</v>
      </c>
      <c r="BC301" s="12">
        <f>'[1]JAN-REAJUSTE'!BC301</f>
        <v>0</v>
      </c>
      <c r="BD301" s="12">
        <f>'[1]JAN-REAJUSTE'!BD301</f>
        <v>0</v>
      </c>
      <c r="BE301" s="12">
        <f>'[1]JAN-REAJUSTE'!BE301</f>
        <v>0</v>
      </c>
      <c r="BF301" s="12">
        <f>'[1]JAN-REAJUSTE'!BF301</f>
        <v>0</v>
      </c>
      <c r="BG301" s="12">
        <f>'[1]JAN-REAJUSTE'!BG301</f>
        <v>0</v>
      </c>
      <c r="BH301" s="12">
        <f>'[1]JAN-REAJUSTE'!BH301</f>
        <v>0</v>
      </c>
      <c r="BI301" s="12">
        <f>IF([1]REGRAS!$R$1="SIM",'[1]JAN-REAJUSTE'!BI301,0)</f>
        <v>0</v>
      </c>
      <c r="BJ301" s="12">
        <f>'[1]JAN-REAJUSTE'!BJ301</f>
        <v>0</v>
      </c>
      <c r="BK301" s="12">
        <f>'[1]JAN-REAJUSTE'!BK301</f>
        <v>0</v>
      </c>
      <c r="BL301" s="12">
        <f>'[1]JAN-REAJUSTE'!BL301</f>
        <v>0</v>
      </c>
      <c r="BM301" s="12">
        <f>'[1]JAN-REAJUSTE'!BM301</f>
        <v>0</v>
      </c>
      <c r="BN301" s="12">
        <f>'[1]JAN-REAJUSTE'!BN301</f>
        <v>0</v>
      </c>
      <c r="BO301" s="12">
        <f>'[1]JAN-REAJUSTE'!BO301</f>
        <v>0</v>
      </c>
      <c r="BP301" s="12">
        <f>'[1]JAN-REAJUSTE'!BP301</f>
        <v>0</v>
      </c>
      <c r="BQ301" s="12">
        <v>0</v>
      </c>
      <c r="BR301" s="12">
        <f t="shared" si="116"/>
        <v>9769.9642054709857</v>
      </c>
      <c r="BS301" s="12">
        <f t="shared" si="119"/>
        <v>7373.554205470984</v>
      </c>
      <c r="BT301" s="12">
        <f t="shared" si="123"/>
        <v>7373.554205470984</v>
      </c>
      <c r="BU301" s="12">
        <f t="shared" si="124"/>
        <v>6655.9342054709841</v>
      </c>
      <c r="BV301" s="13">
        <f t="shared" si="105"/>
        <v>931.83078876593788</v>
      </c>
      <c r="BW301" s="13">
        <f t="shared" si="106"/>
        <v>1863.6615775318758</v>
      </c>
      <c r="BX301" s="13">
        <f t="shared" si="117"/>
        <v>8838.1334167050481</v>
      </c>
      <c r="BY301" s="14">
        <f t="shared" si="118"/>
        <v>1561.1266895938884</v>
      </c>
    </row>
    <row r="302" spans="1:77" x14ac:dyDescent="0.25">
      <c r="A302" s="9" t="s">
        <v>79</v>
      </c>
      <c r="B302" s="10">
        <v>8822201</v>
      </c>
      <c r="C302" s="10" t="s">
        <v>428</v>
      </c>
      <c r="D302" s="10" t="s">
        <v>81</v>
      </c>
      <c r="E302" s="10" t="s">
        <v>116</v>
      </c>
      <c r="F302" s="10" t="s">
        <v>83</v>
      </c>
      <c r="G302" s="10" t="s">
        <v>117</v>
      </c>
      <c r="H302" s="10" t="s">
        <v>85</v>
      </c>
      <c r="I302" s="10" t="s">
        <v>79</v>
      </c>
      <c r="J302" s="10" t="s">
        <v>87</v>
      </c>
      <c r="K302" s="10" t="s">
        <v>118</v>
      </c>
      <c r="L302" s="10">
        <v>6</v>
      </c>
      <c r="M302" s="10">
        <v>240</v>
      </c>
      <c r="N302" s="10">
        <v>121130</v>
      </c>
      <c r="O302" s="11">
        <v>40665</v>
      </c>
      <c r="P302" s="11">
        <v>30951</v>
      </c>
      <c r="Q302" s="10">
        <v>891211390</v>
      </c>
      <c r="R302" s="10" t="s">
        <v>89</v>
      </c>
      <c r="S302" s="10">
        <v>22</v>
      </c>
      <c r="T302" s="10" t="s">
        <v>90</v>
      </c>
      <c r="U302" s="10" t="s">
        <v>91</v>
      </c>
      <c r="V302" s="10" t="s">
        <v>92</v>
      </c>
      <c r="W302" s="12">
        <f t="shared" si="120"/>
        <v>1708.6230528295082</v>
      </c>
      <c r="X302" s="12">
        <v>240</v>
      </c>
      <c r="Y302" s="12">
        <f>[1]REGRAS!$B$29</f>
        <v>1708.6230528295082</v>
      </c>
      <c r="Z302" s="12">
        <v>15</v>
      </c>
      <c r="AA302" s="12">
        <f t="shared" si="107"/>
        <v>256.29000000000002</v>
      </c>
      <c r="AB302" s="12">
        <v>11</v>
      </c>
      <c r="AC302" s="12">
        <f t="shared" si="121"/>
        <v>187.95</v>
      </c>
      <c r="AD302" s="12"/>
      <c r="AE302" s="12">
        <f t="shared" si="108"/>
        <v>0</v>
      </c>
      <c r="AF302" s="12"/>
      <c r="AG302" s="12">
        <f t="shared" si="109"/>
        <v>0</v>
      </c>
      <c r="AH302" s="12">
        <f>[1]REGRAS!$F$2*100</f>
        <v>100</v>
      </c>
      <c r="AI302" s="12">
        <f t="shared" si="110"/>
        <v>1708.62</v>
      </c>
      <c r="AJ302" s="12">
        <v>60</v>
      </c>
      <c r="AK302" s="12">
        <f t="shared" si="111"/>
        <v>1025.17</v>
      </c>
      <c r="AL302" s="12">
        <f>[1]REGRAS!$F$1*100</f>
        <v>40</v>
      </c>
      <c r="AM302" s="12">
        <f t="shared" si="112"/>
        <v>683.45</v>
      </c>
      <c r="AN302" s="12">
        <f>[1]REGRAS!$F$4*100</f>
        <v>100</v>
      </c>
      <c r="AO302" s="12">
        <f t="shared" si="113"/>
        <v>1708.62</v>
      </c>
      <c r="AP302" s="12">
        <v>18</v>
      </c>
      <c r="AQ302" s="12">
        <f t="shared" si="114"/>
        <v>109.18</v>
      </c>
      <c r="AR302" s="12">
        <v>16</v>
      </c>
      <c r="AS302" s="12">
        <f t="shared" si="115"/>
        <v>727.87</v>
      </c>
      <c r="AT302" s="12">
        <v>0</v>
      </c>
      <c r="AU302" s="12">
        <f t="shared" si="122"/>
        <v>0</v>
      </c>
      <c r="AV302" s="12">
        <v>0</v>
      </c>
      <c r="AW302" s="12">
        <f>IF([1]REGRAS!$P$2="SIM",ROUND(BS302/M302*1.25*AV302,2),0)</f>
        <v>0</v>
      </c>
      <c r="AX302" s="12">
        <f>IF([1]REGRAS!$P$1="SIM",'[1]JAN-REAJUSTE'!AX302,0)</f>
        <v>0</v>
      </c>
      <c r="AY302" s="12">
        <f>IF([1]REGRAS!$R$2="SIM",'[1]JAN-REAJUSTE'!AY302,0)</f>
        <v>0</v>
      </c>
      <c r="AZ302" s="12">
        <f>'[1]JAN-REAJUSTE'!AZ302</f>
        <v>0</v>
      </c>
      <c r="BA302" s="12">
        <f>'[1]JAN-REAJUSTE'!BA302</f>
        <v>0</v>
      </c>
      <c r="BB302" s="12">
        <f>'[1]JAN-REAJUSTE'!BB302</f>
        <v>0</v>
      </c>
      <c r="BC302" s="12">
        <f>'[1]JAN-REAJUSTE'!BC302</f>
        <v>0</v>
      </c>
      <c r="BD302" s="12">
        <f>'[1]JAN-REAJUSTE'!BD302</f>
        <v>0</v>
      </c>
      <c r="BE302" s="12">
        <f>'[1]JAN-REAJUSTE'!BE302</f>
        <v>0</v>
      </c>
      <c r="BF302" s="12">
        <f>'[1]JAN-REAJUSTE'!BF302</f>
        <v>0</v>
      </c>
      <c r="BG302" s="12">
        <f>'[1]JAN-REAJUSTE'!BG302</f>
        <v>0</v>
      </c>
      <c r="BH302" s="12">
        <f>'[1]JAN-REAJUSTE'!BH302</f>
        <v>0</v>
      </c>
      <c r="BI302" s="12">
        <f>IF([1]REGRAS!$R$1="SIM",'[1]JAN-REAJUSTE'!BI302,0)</f>
        <v>0</v>
      </c>
      <c r="BJ302" s="12">
        <f>'[1]JAN-REAJUSTE'!BJ302</f>
        <v>0</v>
      </c>
      <c r="BK302" s="12">
        <f>'[1]JAN-REAJUSTE'!BK302</f>
        <v>0</v>
      </c>
      <c r="BL302" s="12">
        <f>'[1]JAN-REAJUSTE'!BL302</f>
        <v>0</v>
      </c>
      <c r="BM302" s="12">
        <f>'[1]JAN-REAJUSTE'!BM302</f>
        <v>0</v>
      </c>
      <c r="BN302" s="12">
        <f>'[1]JAN-REAJUSTE'!BN302</f>
        <v>0</v>
      </c>
      <c r="BO302" s="12">
        <f>'[1]JAN-REAJUSTE'!BO302</f>
        <v>0</v>
      </c>
      <c r="BP302" s="12">
        <f>'[1]JAN-REAJUSTE'!BP302</f>
        <v>0</v>
      </c>
      <c r="BQ302" s="12">
        <v>0</v>
      </c>
      <c r="BR302" s="12">
        <f t="shared" si="116"/>
        <v>8115.7730528295078</v>
      </c>
      <c r="BS302" s="12">
        <f t="shared" si="119"/>
        <v>7278.7230528295077</v>
      </c>
      <c r="BT302" s="12">
        <f t="shared" si="123"/>
        <v>7278.7230528295077</v>
      </c>
      <c r="BU302" s="12">
        <f t="shared" si="124"/>
        <v>6595.2730528295078</v>
      </c>
      <c r="BV302" s="13">
        <f t="shared" si="105"/>
        <v>923.33822739613117</v>
      </c>
      <c r="BW302" s="13">
        <f t="shared" si="106"/>
        <v>1846.6764547922623</v>
      </c>
      <c r="BX302" s="13">
        <f t="shared" si="117"/>
        <v>7192.4348254333763</v>
      </c>
      <c r="BY302" s="14">
        <f t="shared" si="118"/>
        <v>1108.5595769941788</v>
      </c>
    </row>
    <row r="303" spans="1:77" x14ac:dyDescent="0.25">
      <c r="A303" s="9" t="s">
        <v>79</v>
      </c>
      <c r="B303" s="10">
        <v>8822301</v>
      </c>
      <c r="C303" s="10" t="s">
        <v>429</v>
      </c>
      <c r="D303" s="10" t="s">
        <v>81</v>
      </c>
      <c r="E303" s="10" t="s">
        <v>116</v>
      </c>
      <c r="F303" s="10" t="s">
        <v>83</v>
      </c>
      <c r="G303" s="10" t="s">
        <v>117</v>
      </c>
      <c r="H303" s="10" t="s">
        <v>85</v>
      </c>
      <c r="I303" s="10" t="s">
        <v>79</v>
      </c>
      <c r="J303" s="10" t="s">
        <v>87</v>
      </c>
      <c r="K303" s="10" t="s">
        <v>152</v>
      </c>
      <c r="L303" s="10">
        <v>2</v>
      </c>
      <c r="M303" s="10">
        <v>240</v>
      </c>
      <c r="N303" s="10">
        <v>111907</v>
      </c>
      <c r="O303" s="11">
        <v>40665</v>
      </c>
      <c r="P303" s="11">
        <v>27591</v>
      </c>
      <c r="Q303" s="10">
        <v>766248461</v>
      </c>
      <c r="R303" s="10" t="s">
        <v>89</v>
      </c>
      <c r="S303" s="10">
        <v>22</v>
      </c>
      <c r="T303" s="10" t="s">
        <v>90</v>
      </c>
      <c r="U303" s="10" t="s">
        <v>128</v>
      </c>
      <c r="V303" s="10" t="s">
        <v>92</v>
      </c>
      <c r="W303" s="12">
        <f t="shared" si="120"/>
        <v>1578.5035921600002</v>
      </c>
      <c r="X303" s="12">
        <v>240</v>
      </c>
      <c r="Y303" s="12">
        <f>[1]REGRAS!$B$25</f>
        <v>1578.5035921600002</v>
      </c>
      <c r="Z303" s="12">
        <v>0</v>
      </c>
      <c r="AA303" s="12">
        <f t="shared" si="107"/>
        <v>0</v>
      </c>
      <c r="AB303" s="12">
        <v>11</v>
      </c>
      <c r="AC303" s="12">
        <f t="shared" si="121"/>
        <v>173.64</v>
      </c>
      <c r="AD303" s="12"/>
      <c r="AE303" s="12">
        <f t="shared" si="108"/>
        <v>0</v>
      </c>
      <c r="AF303" s="12"/>
      <c r="AG303" s="12">
        <f t="shared" si="109"/>
        <v>0</v>
      </c>
      <c r="AH303" s="12">
        <f>[1]REGRAS!$F$2*100</f>
        <v>100</v>
      </c>
      <c r="AI303" s="12">
        <f t="shared" si="110"/>
        <v>1578.5</v>
      </c>
      <c r="AJ303" s="12">
        <v>25</v>
      </c>
      <c r="AK303" s="12">
        <f t="shared" si="111"/>
        <v>394.63</v>
      </c>
      <c r="AL303" s="12">
        <f>[1]REGRAS!$F$1*100</f>
        <v>40</v>
      </c>
      <c r="AM303" s="12">
        <f t="shared" si="112"/>
        <v>631.4</v>
      </c>
      <c r="AN303" s="12">
        <f>[1]REGRAS!$F$4*100</f>
        <v>100</v>
      </c>
      <c r="AO303" s="12">
        <f t="shared" si="113"/>
        <v>1578.5</v>
      </c>
      <c r="AP303" s="12">
        <v>7</v>
      </c>
      <c r="AQ303" s="12">
        <f t="shared" si="114"/>
        <v>34.619999999999997</v>
      </c>
      <c r="AR303" s="12">
        <v>0</v>
      </c>
      <c r="AS303" s="12">
        <f t="shared" si="115"/>
        <v>0</v>
      </c>
      <c r="AT303" s="12">
        <v>40</v>
      </c>
      <c r="AU303" s="12">
        <f t="shared" si="122"/>
        <v>1780.55</v>
      </c>
      <c r="AV303" s="12">
        <v>0</v>
      </c>
      <c r="AW303" s="12">
        <f>IF([1]REGRAS!$P$2="SIM",ROUND(BS303/M303*1.25*AV303,2),0)</f>
        <v>0</v>
      </c>
      <c r="AX303" s="12">
        <f>IF([1]REGRAS!$P$1="SIM",'[1]JAN-REAJUSTE'!AX303,0)</f>
        <v>0</v>
      </c>
      <c r="AY303" s="12">
        <f>IF([1]REGRAS!$R$2="SIM",'[1]JAN-REAJUSTE'!AY303,0)</f>
        <v>0</v>
      </c>
      <c r="AZ303" s="12">
        <f>'[1]JAN-REAJUSTE'!AZ303</f>
        <v>0</v>
      </c>
      <c r="BA303" s="12">
        <f>'[1]JAN-REAJUSTE'!BA303</f>
        <v>0</v>
      </c>
      <c r="BB303" s="12">
        <f>'[1]JAN-REAJUSTE'!BB303</f>
        <v>0</v>
      </c>
      <c r="BC303" s="12">
        <f>'[1]JAN-REAJUSTE'!BC303</f>
        <v>0</v>
      </c>
      <c r="BD303" s="12">
        <f>'[1]JAN-REAJUSTE'!BD303</f>
        <v>0</v>
      </c>
      <c r="BE303" s="12">
        <f>'[1]JAN-REAJUSTE'!BE303</f>
        <v>0</v>
      </c>
      <c r="BF303" s="12">
        <f>'[1]JAN-REAJUSTE'!BF303</f>
        <v>0</v>
      </c>
      <c r="BG303" s="12">
        <f>'[1]JAN-REAJUSTE'!BG303</f>
        <v>0</v>
      </c>
      <c r="BH303" s="12">
        <f>'[1]JAN-REAJUSTE'!BH303</f>
        <v>0</v>
      </c>
      <c r="BI303" s="12">
        <f>IF([1]REGRAS!$R$1="SIM",'[1]JAN-REAJUSTE'!BI303,0)</f>
        <v>0</v>
      </c>
      <c r="BJ303" s="12">
        <f>'[1]JAN-REAJUSTE'!BJ303</f>
        <v>0</v>
      </c>
      <c r="BK303" s="12">
        <f>'[1]JAN-REAJUSTE'!BK303</f>
        <v>0</v>
      </c>
      <c r="BL303" s="12">
        <f>'[1]JAN-REAJUSTE'!BL303</f>
        <v>0</v>
      </c>
      <c r="BM303" s="12">
        <f>'[1]JAN-REAJUSTE'!BM303</f>
        <v>0</v>
      </c>
      <c r="BN303" s="12">
        <f>'[1]JAN-REAJUSTE'!BN303</f>
        <v>0</v>
      </c>
      <c r="BO303" s="12">
        <f>'[1]JAN-REAJUSTE'!BO303</f>
        <v>0</v>
      </c>
      <c r="BP303" s="12">
        <f>'[1]JAN-REAJUSTE'!BP303</f>
        <v>0</v>
      </c>
      <c r="BQ303" s="12">
        <v>0</v>
      </c>
      <c r="BR303" s="12">
        <f t="shared" si="116"/>
        <v>7750.3435921600003</v>
      </c>
      <c r="BS303" s="12">
        <f t="shared" si="119"/>
        <v>5935.1735921600002</v>
      </c>
      <c r="BT303" s="12">
        <f t="shared" si="123"/>
        <v>5935.1735921600002</v>
      </c>
      <c r="BU303" s="12">
        <f t="shared" si="124"/>
        <v>5303.7735921600006</v>
      </c>
      <c r="BV303" s="13">
        <f t="shared" si="105"/>
        <v>742.52830290240013</v>
      </c>
      <c r="BW303" s="13">
        <f t="shared" si="106"/>
        <v>1485.0566058048003</v>
      </c>
      <c r="BX303" s="13">
        <f t="shared" si="117"/>
        <v>7007.8152892575999</v>
      </c>
      <c r="BY303" s="14">
        <f t="shared" si="118"/>
        <v>1057.7892045458402</v>
      </c>
    </row>
    <row r="304" spans="1:77" x14ac:dyDescent="0.25">
      <c r="A304" s="9" t="s">
        <v>79</v>
      </c>
      <c r="B304" s="10">
        <v>8822801</v>
      </c>
      <c r="C304" s="10" t="s">
        <v>430</v>
      </c>
      <c r="D304" s="10" t="s">
        <v>81</v>
      </c>
      <c r="E304" s="10" t="s">
        <v>116</v>
      </c>
      <c r="F304" s="10" t="s">
        <v>83</v>
      </c>
      <c r="G304" s="10" t="s">
        <v>117</v>
      </c>
      <c r="H304" s="10" t="s">
        <v>85</v>
      </c>
      <c r="I304" s="10" t="s">
        <v>79</v>
      </c>
      <c r="J304" s="10" t="s">
        <v>87</v>
      </c>
      <c r="K304" s="10" t="s">
        <v>118</v>
      </c>
      <c r="L304" s="10">
        <v>6</v>
      </c>
      <c r="M304" s="10">
        <v>240</v>
      </c>
      <c r="N304" s="10">
        <v>121130</v>
      </c>
      <c r="O304" s="11">
        <v>40665</v>
      </c>
      <c r="P304" s="11">
        <v>31601</v>
      </c>
      <c r="Q304" s="10">
        <v>2240039337</v>
      </c>
      <c r="R304" s="10" t="s">
        <v>89</v>
      </c>
      <c r="S304" s="10">
        <v>22</v>
      </c>
      <c r="T304" s="10" t="s">
        <v>90</v>
      </c>
      <c r="U304" s="10" t="s">
        <v>91</v>
      </c>
      <c r="V304" s="10" t="s">
        <v>92</v>
      </c>
      <c r="W304" s="12">
        <f t="shared" si="120"/>
        <v>1708.6230528295082</v>
      </c>
      <c r="X304" s="12">
        <v>240</v>
      </c>
      <c r="Y304" s="12">
        <f>[1]REGRAS!$B$29</f>
        <v>1708.6230528295082</v>
      </c>
      <c r="Z304" s="12">
        <v>15</v>
      </c>
      <c r="AA304" s="12">
        <f t="shared" si="107"/>
        <v>256.29000000000002</v>
      </c>
      <c r="AB304" s="12">
        <v>11</v>
      </c>
      <c r="AC304" s="12">
        <f t="shared" si="121"/>
        <v>187.95</v>
      </c>
      <c r="AD304" s="12"/>
      <c r="AE304" s="12">
        <f t="shared" si="108"/>
        <v>0</v>
      </c>
      <c r="AF304" s="12"/>
      <c r="AG304" s="12">
        <f t="shared" si="109"/>
        <v>0</v>
      </c>
      <c r="AH304" s="12">
        <f>[1]REGRAS!$F$2*100</f>
        <v>100</v>
      </c>
      <c r="AI304" s="12">
        <f t="shared" si="110"/>
        <v>1708.62</v>
      </c>
      <c r="AJ304" s="12">
        <v>70</v>
      </c>
      <c r="AK304" s="12">
        <f t="shared" si="111"/>
        <v>1196.04</v>
      </c>
      <c r="AL304" s="12">
        <f>[1]REGRAS!$F$1*100</f>
        <v>40</v>
      </c>
      <c r="AM304" s="12">
        <f t="shared" si="112"/>
        <v>683.45</v>
      </c>
      <c r="AN304" s="12">
        <f>[1]REGRAS!$F$4*100</f>
        <v>100</v>
      </c>
      <c r="AO304" s="12">
        <f t="shared" si="113"/>
        <v>1708.62</v>
      </c>
      <c r="AP304" s="12">
        <v>39</v>
      </c>
      <c r="AQ304" s="12">
        <f t="shared" si="114"/>
        <v>242.11</v>
      </c>
      <c r="AR304" s="12">
        <v>3</v>
      </c>
      <c r="AS304" s="12">
        <f t="shared" si="115"/>
        <v>139.68</v>
      </c>
      <c r="AT304" s="12">
        <v>47</v>
      </c>
      <c r="AU304" s="12">
        <f t="shared" si="122"/>
        <v>2625.98</v>
      </c>
      <c r="AV304" s="12">
        <v>0</v>
      </c>
      <c r="AW304" s="12">
        <f>IF([1]REGRAS!$P$2="SIM",ROUND(BS304/M304*1.25*AV304,2),0)</f>
        <v>0</v>
      </c>
      <c r="AX304" s="12">
        <f>IF([1]REGRAS!$P$1="SIM",'[1]JAN-REAJUSTE'!AX304,0)</f>
        <v>0</v>
      </c>
      <c r="AY304" s="12">
        <f>IF([1]REGRAS!$R$2="SIM",'[1]JAN-REAJUSTE'!AY304,0)</f>
        <v>0</v>
      </c>
      <c r="AZ304" s="12">
        <f>'[1]JAN-REAJUSTE'!AZ304</f>
        <v>0</v>
      </c>
      <c r="BA304" s="12">
        <f>'[1]JAN-REAJUSTE'!BA304</f>
        <v>0</v>
      </c>
      <c r="BB304" s="12">
        <f>'[1]JAN-REAJUSTE'!BB304</f>
        <v>0</v>
      </c>
      <c r="BC304" s="12">
        <f>'[1]JAN-REAJUSTE'!BC304</f>
        <v>0</v>
      </c>
      <c r="BD304" s="12">
        <f>'[1]JAN-REAJUSTE'!BD304</f>
        <v>0</v>
      </c>
      <c r="BE304" s="12">
        <f>'[1]JAN-REAJUSTE'!BE304</f>
        <v>0</v>
      </c>
      <c r="BF304" s="12">
        <f>'[1]JAN-REAJUSTE'!BF304</f>
        <v>0</v>
      </c>
      <c r="BG304" s="12">
        <f>'[1]JAN-REAJUSTE'!BG304</f>
        <v>0</v>
      </c>
      <c r="BH304" s="12">
        <f>'[1]JAN-REAJUSTE'!BH304</f>
        <v>0</v>
      </c>
      <c r="BI304" s="12">
        <f>IF([1]REGRAS!$R$1="SIM",'[1]JAN-REAJUSTE'!BI304,0)</f>
        <v>0</v>
      </c>
      <c r="BJ304" s="12">
        <f>'[1]JAN-REAJUSTE'!BJ304</f>
        <v>0</v>
      </c>
      <c r="BK304" s="12">
        <f>'[1]JAN-REAJUSTE'!BK304</f>
        <v>0</v>
      </c>
      <c r="BL304" s="12">
        <f>'[1]JAN-REAJUSTE'!BL304</f>
        <v>0</v>
      </c>
      <c r="BM304" s="12">
        <f>'[1]JAN-REAJUSTE'!BM304</f>
        <v>0</v>
      </c>
      <c r="BN304" s="12">
        <f>'[1]JAN-REAJUSTE'!BN304</f>
        <v>0</v>
      </c>
      <c r="BO304" s="12">
        <f>'[1]JAN-REAJUSTE'!BO304</f>
        <v>0</v>
      </c>
      <c r="BP304" s="12">
        <f>'[1]JAN-REAJUSTE'!BP304</f>
        <v>0</v>
      </c>
      <c r="BQ304" s="12">
        <v>0</v>
      </c>
      <c r="BR304" s="12">
        <f t="shared" si="116"/>
        <v>10457.363052829509</v>
      </c>
      <c r="BS304" s="12">
        <f t="shared" si="119"/>
        <v>7449.5930528295075</v>
      </c>
      <c r="BT304" s="12">
        <f t="shared" si="123"/>
        <v>7449.5930528295075</v>
      </c>
      <c r="BU304" s="12">
        <f t="shared" si="124"/>
        <v>6766.1430528295077</v>
      </c>
      <c r="BV304" s="13">
        <f t="shared" si="105"/>
        <v>947.26002739613114</v>
      </c>
      <c r="BW304" s="13">
        <f t="shared" si="106"/>
        <v>1894.5200547922623</v>
      </c>
      <c r="BX304" s="13">
        <f t="shared" si="117"/>
        <v>9510.1030254333782</v>
      </c>
      <c r="BY304" s="14">
        <f t="shared" si="118"/>
        <v>1745.918331994179</v>
      </c>
    </row>
    <row r="305" spans="1:77" x14ac:dyDescent="0.25">
      <c r="A305" s="9" t="s">
        <v>79</v>
      </c>
      <c r="B305" s="10">
        <v>8823001</v>
      </c>
      <c r="C305" s="10" t="s">
        <v>431</v>
      </c>
      <c r="D305" s="10" t="s">
        <v>81</v>
      </c>
      <c r="E305" s="10" t="s">
        <v>116</v>
      </c>
      <c r="F305" s="10" t="s">
        <v>83</v>
      </c>
      <c r="G305" s="10" t="s">
        <v>117</v>
      </c>
      <c r="H305" s="10" t="s">
        <v>85</v>
      </c>
      <c r="I305" s="10" t="s">
        <v>79</v>
      </c>
      <c r="J305" s="10" t="s">
        <v>87</v>
      </c>
      <c r="K305" s="10" t="s">
        <v>152</v>
      </c>
      <c r="L305" s="10">
        <v>5</v>
      </c>
      <c r="M305" s="10">
        <v>180</v>
      </c>
      <c r="N305" s="10">
        <v>118759</v>
      </c>
      <c r="O305" s="11">
        <v>40665</v>
      </c>
      <c r="P305" s="11">
        <v>25741</v>
      </c>
      <c r="Q305" s="10">
        <v>43462634372</v>
      </c>
      <c r="R305" s="10" t="s">
        <v>89</v>
      </c>
      <c r="S305" s="10">
        <v>22</v>
      </c>
      <c r="T305" s="10" t="s">
        <v>90</v>
      </c>
      <c r="U305" s="10" t="s">
        <v>190</v>
      </c>
      <c r="V305" s="10" t="s">
        <v>92</v>
      </c>
      <c r="W305" s="12">
        <f t="shared" si="120"/>
        <v>1256.3404800216972</v>
      </c>
      <c r="X305" s="12">
        <v>180</v>
      </c>
      <c r="Y305" s="12">
        <f>[1]REGRAS!$B$16</f>
        <v>1256.3404800216972</v>
      </c>
      <c r="Z305" s="12">
        <v>0</v>
      </c>
      <c r="AA305" s="12">
        <f t="shared" si="107"/>
        <v>0</v>
      </c>
      <c r="AB305" s="12">
        <v>11</v>
      </c>
      <c r="AC305" s="12">
        <f t="shared" si="121"/>
        <v>138.19999999999999</v>
      </c>
      <c r="AD305" s="12"/>
      <c r="AE305" s="12">
        <f t="shared" si="108"/>
        <v>0</v>
      </c>
      <c r="AF305" s="12"/>
      <c r="AG305" s="12">
        <f t="shared" si="109"/>
        <v>0</v>
      </c>
      <c r="AH305" s="12">
        <f>[1]REGRAS!$F$2*100</f>
        <v>100</v>
      </c>
      <c r="AI305" s="12">
        <f t="shared" si="110"/>
        <v>1256.3399999999999</v>
      </c>
      <c r="AJ305" s="12">
        <v>25</v>
      </c>
      <c r="AK305" s="12">
        <f t="shared" si="111"/>
        <v>314.08999999999997</v>
      </c>
      <c r="AL305" s="12">
        <v>0</v>
      </c>
      <c r="AM305" s="12">
        <f t="shared" si="112"/>
        <v>0</v>
      </c>
      <c r="AN305" s="12">
        <f>[1]REGRAS!$F$4*100</f>
        <v>100</v>
      </c>
      <c r="AO305" s="12">
        <f t="shared" si="113"/>
        <v>1256.3399999999999</v>
      </c>
      <c r="AP305" s="12">
        <v>0</v>
      </c>
      <c r="AQ305" s="12">
        <f t="shared" si="114"/>
        <v>0</v>
      </c>
      <c r="AR305" s="12">
        <v>0</v>
      </c>
      <c r="AS305" s="12">
        <f t="shared" si="115"/>
        <v>0</v>
      </c>
      <c r="AT305" s="12">
        <v>0</v>
      </c>
      <c r="AU305" s="12">
        <f t="shared" si="122"/>
        <v>0</v>
      </c>
      <c r="AV305" s="12">
        <v>0</v>
      </c>
      <c r="AW305" s="12">
        <f>IF([1]REGRAS!$P$2="SIM",ROUND(BS305/M305*1.25*AV305,2),0)</f>
        <v>0</v>
      </c>
      <c r="AX305" s="12">
        <f>IF([1]REGRAS!$P$1="SIM",'[1]JAN-REAJUSTE'!AX305,0)</f>
        <v>0</v>
      </c>
      <c r="AY305" s="12">
        <f>IF([1]REGRAS!$R$2="SIM",'[1]JAN-REAJUSTE'!AY305,0)</f>
        <v>0</v>
      </c>
      <c r="AZ305" s="12">
        <f>'[1]JAN-REAJUSTE'!AZ305</f>
        <v>0</v>
      </c>
      <c r="BA305" s="12">
        <f>'[1]JAN-REAJUSTE'!BA305</f>
        <v>0</v>
      </c>
      <c r="BB305" s="12">
        <f>'[1]JAN-REAJUSTE'!BB305</f>
        <v>0</v>
      </c>
      <c r="BC305" s="12">
        <f>'[1]JAN-REAJUSTE'!BC305</f>
        <v>0</v>
      </c>
      <c r="BD305" s="12">
        <f>'[1]JAN-REAJUSTE'!BD305</f>
        <v>0</v>
      </c>
      <c r="BE305" s="12">
        <f>'[1]JAN-REAJUSTE'!BE305</f>
        <v>0</v>
      </c>
      <c r="BF305" s="12">
        <f>'[1]JAN-REAJUSTE'!BF305</f>
        <v>0</v>
      </c>
      <c r="BG305" s="12">
        <f>'[1]JAN-REAJUSTE'!BG305</f>
        <v>0</v>
      </c>
      <c r="BH305" s="12">
        <f>'[1]JAN-REAJUSTE'!BH305</f>
        <v>0</v>
      </c>
      <c r="BI305" s="12">
        <f>IF([1]REGRAS!$R$1="SIM",'[1]JAN-REAJUSTE'!BI305,0)</f>
        <v>0</v>
      </c>
      <c r="BJ305" s="12">
        <f>'[1]JAN-REAJUSTE'!BJ305</f>
        <v>0</v>
      </c>
      <c r="BK305" s="12">
        <f>'[1]JAN-REAJUSTE'!BK305</f>
        <v>0</v>
      </c>
      <c r="BL305" s="12">
        <f>'[1]JAN-REAJUSTE'!BL305</f>
        <v>0</v>
      </c>
      <c r="BM305" s="12">
        <f>'[1]JAN-REAJUSTE'!BM305</f>
        <v>0</v>
      </c>
      <c r="BN305" s="12">
        <f>'[1]JAN-REAJUSTE'!BN305</f>
        <v>0</v>
      </c>
      <c r="BO305" s="12">
        <f>'[1]JAN-REAJUSTE'!BO305</f>
        <v>0</v>
      </c>
      <c r="BP305" s="12">
        <f>'[1]JAN-REAJUSTE'!BP305</f>
        <v>0</v>
      </c>
      <c r="BQ305" s="12">
        <v>0</v>
      </c>
      <c r="BR305" s="12">
        <f t="shared" si="116"/>
        <v>4221.310480021697</v>
      </c>
      <c r="BS305" s="12">
        <f t="shared" si="119"/>
        <v>4221.310480021697</v>
      </c>
      <c r="BT305" s="12">
        <f t="shared" si="123"/>
        <v>4221.310480021697</v>
      </c>
      <c r="BU305" s="12">
        <f t="shared" si="124"/>
        <v>4221.310480021697</v>
      </c>
      <c r="BV305" s="13">
        <f t="shared" si="105"/>
        <v>590.98346720303766</v>
      </c>
      <c r="BW305" s="13">
        <f t="shared" si="106"/>
        <v>1181.9669344060753</v>
      </c>
      <c r="BX305" s="13">
        <f t="shared" si="117"/>
        <v>3630.3270128186596</v>
      </c>
      <c r="BY305" s="14">
        <f t="shared" si="118"/>
        <v>189.74905192279886</v>
      </c>
    </row>
    <row r="306" spans="1:77" x14ac:dyDescent="0.25">
      <c r="A306" s="9" t="s">
        <v>79</v>
      </c>
      <c r="B306" s="10">
        <v>8823201</v>
      </c>
      <c r="C306" s="10" t="s">
        <v>432</v>
      </c>
      <c r="D306" s="10" t="s">
        <v>81</v>
      </c>
      <c r="E306" s="10" t="s">
        <v>116</v>
      </c>
      <c r="F306" s="10" t="s">
        <v>83</v>
      </c>
      <c r="G306" s="10" t="s">
        <v>117</v>
      </c>
      <c r="H306" s="10" t="s">
        <v>85</v>
      </c>
      <c r="I306" s="10" t="s">
        <v>79</v>
      </c>
      <c r="J306" s="10" t="s">
        <v>87</v>
      </c>
      <c r="K306" s="10" t="s">
        <v>118</v>
      </c>
      <c r="L306" s="10">
        <v>7</v>
      </c>
      <c r="M306" s="10">
        <v>240</v>
      </c>
      <c r="N306" s="10">
        <v>123551</v>
      </c>
      <c r="O306" s="11">
        <v>40665</v>
      </c>
      <c r="P306" s="11">
        <v>31300</v>
      </c>
      <c r="Q306" s="10">
        <v>1404535390</v>
      </c>
      <c r="R306" s="10" t="s">
        <v>89</v>
      </c>
      <c r="S306" s="10">
        <v>22</v>
      </c>
      <c r="T306" s="10" t="s">
        <v>90</v>
      </c>
      <c r="U306" s="10" t="s">
        <v>91</v>
      </c>
      <c r="V306" s="10" t="s">
        <v>92</v>
      </c>
      <c r="W306" s="12">
        <f t="shared" si="120"/>
        <v>1794.0542054709838</v>
      </c>
      <c r="X306" s="12">
        <v>240</v>
      </c>
      <c r="Y306" s="12">
        <f>[1]REGRAS!$C$24</f>
        <v>1794.0542054709838</v>
      </c>
      <c r="Z306" s="12">
        <v>0</v>
      </c>
      <c r="AA306" s="12">
        <f t="shared" si="107"/>
        <v>0</v>
      </c>
      <c r="AB306" s="12">
        <v>11</v>
      </c>
      <c r="AC306" s="12">
        <f t="shared" si="121"/>
        <v>197.35</v>
      </c>
      <c r="AD306" s="12"/>
      <c r="AE306" s="12">
        <f t="shared" si="108"/>
        <v>0</v>
      </c>
      <c r="AF306" s="12"/>
      <c r="AG306" s="12">
        <f t="shared" si="109"/>
        <v>0</v>
      </c>
      <c r="AH306" s="12">
        <f>[1]REGRAS!$F$2*100</f>
        <v>100</v>
      </c>
      <c r="AI306" s="12">
        <f t="shared" si="110"/>
        <v>1794.05</v>
      </c>
      <c r="AJ306" s="12">
        <v>60</v>
      </c>
      <c r="AK306" s="12">
        <f t="shared" si="111"/>
        <v>1076.43</v>
      </c>
      <c r="AL306" s="12">
        <f>[1]REGRAS!$F$1*100</f>
        <v>40</v>
      </c>
      <c r="AM306" s="12">
        <f t="shared" si="112"/>
        <v>717.62</v>
      </c>
      <c r="AN306" s="12">
        <f>[1]REGRAS!$F$4*100</f>
        <v>100</v>
      </c>
      <c r="AO306" s="12">
        <f t="shared" si="113"/>
        <v>1794.05</v>
      </c>
      <c r="AP306" s="12">
        <v>175</v>
      </c>
      <c r="AQ306" s="12">
        <f t="shared" si="114"/>
        <v>1075.31</v>
      </c>
      <c r="AR306" s="12">
        <v>0</v>
      </c>
      <c r="AS306" s="12">
        <f t="shared" si="115"/>
        <v>0</v>
      </c>
      <c r="AT306" s="12">
        <v>0</v>
      </c>
      <c r="AU306" s="12">
        <f t="shared" si="122"/>
        <v>0</v>
      </c>
      <c r="AV306" s="12">
        <v>0</v>
      </c>
      <c r="AW306" s="12">
        <f>IF([1]REGRAS!$P$2="SIM",ROUND(BS306/M306*1.25*AV306,2),0)</f>
        <v>0</v>
      </c>
      <c r="AX306" s="12">
        <f>IF([1]REGRAS!$P$1="SIM",'[1]JAN-REAJUSTE'!AX306,0)</f>
        <v>0</v>
      </c>
      <c r="AY306" s="12">
        <f>IF([1]REGRAS!$R$2="SIM",'[1]JAN-REAJUSTE'!AY306,0)</f>
        <v>0</v>
      </c>
      <c r="AZ306" s="12">
        <f>'[1]JAN-REAJUSTE'!AZ306</f>
        <v>0</v>
      </c>
      <c r="BA306" s="12">
        <f>'[1]JAN-REAJUSTE'!BA306</f>
        <v>0</v>
      </c>
      <c r="BB306" s="12">
        <f>'[1]JAN-REAJUSTE'!BB306</f>
        <v>0</v>
      </c>
      <c r="BC306" s="12">
        <f>'[1]JAN-REAJUSTE'!BC306</f>
        <v>0</v>
      </c>
      <c r="BD306" s="12">
        <f>'[1]JAN-REAJUSTE'!BD306</f>
        <v>0</v>
      </c>
      <c r="BE306" s="12">
        <f>'[1]JAN-REAJUSTE'!BE306</f>
        <v>0</v>
      </c>
      <c r="BF306" s="12">
        <f>'[1]JAN-REAJUSTE'!BF306</f>
        <v>0</v>
      </c>
      <c r="BG306" s="12">
        <f>'[1]JAN-REAJUSTE'!BG306</f>
        <v>0</v>
      </c>
      <c r="BH306" s="12">
        <f>'[1]JAN-REAJUSTE'!BH306</f>
        <v>0</v>
      </c>
      <c r="BI306" s="12">
        <f>IF([1]REGRAS!$R$1="SIM",'[1]JAN-REAJUSTE'!BI306,0)</f>
        <v>0</v>
      </c>
      <c r="BJ306" s="12">
        <f>'[1]JAN-REAJUSTE'!BJ306</f>
        <v>0</v>
      </c>
      <c r="BK306" s="12">
        <f>'[1]JAN-REAJUSTE'!BK306</f>
        <v>0</v>
      </c>
      <c r="BL306" s="12">
        <f>'[1]JAN-REAJUSTE'!BL306</f>
        <v>0</v>
      </c>
      <c r="BM306" s="12">
        <f>'[1]JAN-REAJUSTE'!BM306</f>
        <v>0</v>
      </c>
      <c r="BN306" s="12">
        <f>'[1]JAN-REAJUSTE'!BN306</f>
        <v>0</v>
      </c>
      <c r="BO306" s="12">
        <f>'[1]JAN-REAJUSTE'!BO306</f>
        <v>0</v>
      </c>
      <c r="BP306" s="12">
        <f>'[1]JAN-REAJUSTE'!BP306</f>
        <v>0</v>
      </c>
      <c r="BQ306" s="12">
        <v>0</v>
      </c>
      <c r="BR306" s="12">
        <f t="shared" si="116"/>
        <v>8448.8642054709853</v>
      </c>
      <c r="BS306" s="12">
        <f t="shared" si="119"/>
        <v>7373.554205470984</v>
      </c>
      <c r="BT306" s="12">
        <f t="shared" si="123"/>
        <v>7373.554205470984</v>
      </c>
      <c r="BU306" s="12">
        <f t="shared" si="124"/>
        <v>6655.9342054709841</v>
      </c>
      <c r="BV306" s="13">
        <f t="shared" si="105"/>
        <v>931.83078876593788</v>
      </c>
      <c r="BW306" s="13">
        <f t="shared" si="106"/>
        <v>1863.6615775318758</v>
      </c>
      <c r="BX306" s="13">
        <f t="shared" si="117"/>
        <v>7517.0334167050478</v>
      </c>
      <c r="BY306" s="14">
        <f t="shared" si="118"/>
        <v>1197.8241895938881</v>
      </c>
    </row>
    <row r="307" spans="1:77" x14ac:dyDescent="0.25">
      <c r="A307" s="9" t="s">
        <v>79</v>
      </c>
      <c r="B307" s="10">
        <v>8824301</v>
      </c>
      <c r="C307" s="10" t="s">
        <v>433</v>
      </c>
      <c r="D307" s="10" t="s">
        <v>81</v>
      </c>
      <c r="E307" s="10" t="s">
        <v>116</v>
      </c>
      <c r="F307" s="10" t="s">
        <v>83</v>
      </c>
      <c r="G307" s="10" t="s">
        <v>117</v>
      </c>
      <c r="H307" s="10" t="s">
        <v>85</v>
      </c>
      <c r="I307" s="10" t="s">
        <v>79</v>
      </c>
      <c r="J307" s="10" t="s">
        <v>87</v>
      </c>
      <c r="K307" s="10" t="s">
        <v>152</v>
      </c>
      <c r="L307" s="10">
        <v>5</v>
      </c>
      <c r="M307" s="10">
        <v>240</v>
      </c>
      <c r="N307" s="10">
        <v>118759</v>
      </c>
      <c r="O307" s="11">
        <v>40665</v>
      </c>
      <c r="P307" s="11">
        <v>27626</v>
      </c>
      <c r="Q307" s="10">
        <v>64168786315</v>
      </c>
      <c r="R307" s="10" t="s">
        <v>89</v>
      </c>
      <c r="S307" s="10">
        <v>22</v>
      </c>
      <c r="T307" s="10" t="s">
        <v>90</v>
      </c>
      <c r="U307" s="10" t="s">
        <v>91</v>
      </c>
      <c r="V307" s="10" t="s">
        <v>92</v>
      </c>
      <c r="W307" s="12">
        <f t="shared" si="120"/>
        <v>1675.1206400289295</v>
      </c>
      <c r="X307" s="12">
        <v>240</v>
      </c>
      <c r="Y307" s="12">
        <f>[1]REGRAS!$B$28</f>
        <v>1675.1206400289295</v>
      </c>
      <c r="Z307" s="12">
        <v>0</v>
      </c>
      <c r="AA307" s="12">
        <f t="shared" si="107"/>
        <v>0</v>
      </c>
      <c r="AB307" s="12">
        <v>11</v>
      </c>
      <c r="AC307" s="12">
        <f t="shared" si="121"/>
        <v>184.26</v>
      </c>
      <c r="AD307" s="12"/>
      <c r="AE307" s="12">
        <f t="shared" si="108"/>
        <v>0</v>
      </c>
      <c r="AF307" s="12"/>
      <c r="AG307" s="12">
        <f t="shared" si="109"/>
        <v>0</v>
      </c>
      <c r="AH307" s="12">
        <f>[1]REGRAS!$F$2*100</f>
        <v>100</v>
      </c>
      <c r="AI307" s="12">
        <f t="shared" si="110"/>
        <v>1675.12</v>
      </c>
      <c r="AJ307" s="12">
        <v>25</v>
      </c>
      <c r="AK307" s="12">
        <f t="shared" si="111"/>
        <v>418.78</v>
      </c>
      <c r="AL307" s="12">
        <f>[1]REGRAS!$F$1*100</f>
        <v>40</v>
      </c>
      <c r="AM307" s="12">
        <f t="shared" si="112"/>
        <v>670.05</v>
      </c>
      <c r="AN307" s="12">
        <f>[1]REGRAS!$F$4*100</f>
        <v>100</v>
      </c>
      <c r="AO307" s="12">
        <f t="shared" si="113"/>
        <v>1675.12</v>
      </c>
      <c r="AP307" s="12">
        <v>50</v>
      </c>
      <c r="AQ307" s="12">
        <f t="shared" si="114"/>
        <v>262.44</v>
      </c>
      <c r="AR307" s="12">
        <v>20</v>
      </c>
      <c r="AS307" s="12">
        <f t="shared" si="115"/>
        <v>787.31</v>
      </c>
      <c r="AT307" s="12">
        <v>32</v>
      </c>
      <c r="AU307" s="12">
        <f t="shared" si="122"/>
        <v>1511.63</v>
      </c>
      <c r="AV307" s="12">
        <v>0</v>
      </c>
      <c r="AW307" s="12">
        <f>IF([1]REGRAS!$P$2="SIM",ROUND(BS307/M307*1.25*AV307,2),0)</f>
        <v>0</v>
      </c>
      <c r="AX307" s="12">
        <f>IF([1]REGRAS!$P$1="SIM",'[1]JAN-REAJUSTE'!AX307,0)</f>
        <v>0</v>
      </c>
      <c r="AY307" s="12">
        <f>IF([1]REGRAS!$R$2="SIM",'[1]JAN-REAJUSTE'!AY307,0)</f>
        <v>0</v>
      </c>
      <c r="AZ307" s="12">
        <f>'[1]JAN-REAJUSTE'!AZ307</f>
        <v>0</v>
      </c>
      <c r="BA307" s="12">
        <f>'[1]JAN-REAJUSTE'!BA307</f>
        <v>0</v>
      </c>
      <c r="BB307" s="12">
        <f>'[1]JAN-REAJUSTE'!BB307</f>
        <v>0</v>
      </c>
      <c r="BC307" s="12">
        <f>'[1]JAN-REAJUSTE'!BC307</f>
        <v>0</v>
      </c>
      <c r="BD307" s="12">
        <f>'[1]JAN-REAJUSTE'!BD307</f>
        <v>0</v>
      </c>
      <c r="BE307" s="12">
        <f>'[1]JAN-REAJUSTE'!BE307</f>
        <v>0</v>
      </c>
      <c r="BF307" s="12">
        <f>'[1]JAN-REAJUSTE'!BF307</f>
        <v>0</v>
      </c>
      <c r="BG307" s="12">
        <f>'[1]JAN-REAJUSTE'!BG307</f>
        <v>0</v>
      </c>
      <c r="BH307" s="12">
        <f>'[1]JAN-REAJUSTE'!BH307</f>
        <v>0</v>
      </c>
      <c r="BI307" s="12">
        <f>IF([1]REGRAS!$R$1="SIM",'[1]JAN-REAJUSTE'!BI307,0)</f>
        <v>0</v>
      </c>
      <c r="BJ307" s="12">
        <f>'[1]JAN-REAJUSTE'!BJ307</f>
        <v>0</v>
      </c>
      <c r="BK307" s="12">
        <f>'[1]JAN-REAJUSTE'!BK307</f>
        <v>0</v>
      </c>
      <c r="BL307" s="12">
        <f>'[1]JAN-REAJUSTE'!BL307</f>
        <v>0</v>
      </c>
      <c r="BM307" s="12">
        <f>'[1]JAN-REAJUSTE'!BM307</f>
        <v>0</v>
      </c>
      <c r="BN307" s="12">
        <f>'[1]JAN-REAJUSTE'!BN307</f>
        <v>0</v>
      </c>
      <c r="BO307" s="12">
        <f>'[1]JAN-REAJUSTE'!BO307</f>
        <v>0</v>
      </c>
      <c r="BP307" s="12">
        <f>'[1]JAN-REAJUSTE'!BP307</f>
        <v>0</v>
      </c>
      <c r="BQ307" s="12">
        <v>0</v>
      </c>
      <c r="BR307" s="12">
        <f t="shared" si="116"/>
        <v>8859.8306400289293</v>
      </c>
      <c r="BS307" s="12">
        <f t="shared" si="119"/>
        <v>6298.4506400289292</v>
      </c>
      <c r="BT307" s="12">
        <f t="shared" si="123"/>
        <v>6298.4506400289292</v>
      </c>
      <c r="BU307" s="12">
        <f t="shared" si="124"/>
        <v>5628.400640028929</v>
      </c>
      <c r="BV307" s="13">
        <f t="shared" si="105"/>
        <v>787.97608960405012</v>
      </c>
      <c r="BW307" s="13">
        <f t="shared" si="106"/>
        <v>1575.9521792081002</v>
      </c>
      <c r="BX307" s="13">
        <f t="shared" si="117"/>
        <v>8071.8545504248796</v>
      </c>
      <c r="BY307" s="14">
        <f t="shared" si="118"/>
        <v>1350.4000013668419</v>
      </c>
    </row>
    <row r="308" spans="1:77" x14ac:dyDescent="0.25">
      <c r="A308" s="9" t="s">
        <v>79</v>
      </c>
      <c r="B308" s="10">
        <v>8824401</v>
      </c>
      <c r="C308" s="10" t="s">
        <v>434</v>
      </c>
      <c r="D308" s="10" t="s">
        <v>81</v>
      </c>
      <c r="E308" s="10" t="s">
        <v>354</v>
      </c>
      <c r="F308" s="10" t="s">
        <v>83</v>
      </c>
      <c r="G308" s="10" t="s">
        <v>117</v>
      </c>
      <c r="H308" s="10" t="s">
        <v>85</v>
      </c>
      <c r="I308" s="10" t="s">
        <v>79</v>
      </c>
      <c r="J308" s="10" t="s">
        <v>87</v>
      </c>
      <c r="K308" s="10" t="s">
        <v>121</v>
      </c>
      <c r="L308" s="10">
        <v>8</v>
      </c>
      <c r="M308" s="10">
        <v>240</v>
      </c>
      <c r="N308" s="10">
        <v>126022</v>
      </c>
      <c r="O308" s="11">
        <v>40665</v>
      </c>
      <c r="P308" s="11">
        <v>29208</v>
      </c>
      <c r="Q308" s="10">
        <v>82327343372</v>
      </c>
      <c r="R308" s="10" t="s">
        <v>89</v>
      </c>
      <c r="S308" s="10">
        <v>22</v>
      </c>
      <c r="T308" s="10" t="s">
        <v>90</v>
      </c>
      <c r="U308" s="10" t="s">
        <v>91</v>
      </c>
      <c r="V308" s="10" t="s">
        <v>92</v>
      </c>
      <c r="W308" s="12">
        <f t="shared" si="120"/>
        <v>1829.9352895804036</v>
      </c>
      <c r="X308" s="12">
        <v>240</v>
      </c>
      <c r="Y308" s="12">
        <f>[1]REGRAS!$C$25</f>
        <v>1829.9352895804036</v>
      </c>
      <c r="Z308" s="12">
        <v>15</v>
      </c>
      <c r="AA308" s="12">
        <f t="shared" si="107"/>
        <v>274.49</v>
      </c>
      <c r="AB308" s="12">
        <v>11</v>
      </c>
      <c r="AC308" s="12">
        <f t="shared" si="121"/>
        <v>201.29</v>
      </c>
      <c r="AD308" s="12"/>
      <c r="AE308" s="12">
        <f t="shared" si="108"/>
        <v>0</v>
      </c>
      <c r="AF308" s="12"/>
      <c r="AG308" s="12">
        <f t="shared" si="109"/>
        <v>0</v>
      </c>
      <c r="AH308" s="12">
        <f>[1]REGRAS!$F$2*100</f>
        <v>100</v>
      </c>
      <c r="AI308" s="12">
        <f t="shared" si="110"/>
        <v>1829.94</v>
      </c>
      <c r="AJ308" s="12">
        <v>60</v>
      </c>
      <c r="AK308" s="12">
        <f t="shared" si="111"/>
        <v>1097.96</v>
      </c>
      <c r="AL308" s="12">
        <f>[1]REGRAS!$F$1*100</f>
        <v>40</v>
      </c>
      <c r="AM308" s="12">
        <f t="shared" si="112"/>
        <v>731.97</v>
      </c>
      <c r="AN308" s="12">
        <f>[1]REGRAS!$F$4*100</f>
        <v>100</v>
      </c>
      <c r="AO308" s="12">
        <f t="shared" si="113"/>
        <v>1829.94</v>
      </c>
      <c r="AP308" s="12">
        <v>13</v>
      </c>
      <c r="AQ308" s="12">
        <f t="shared" si="114"/>
        <v>84.45</v>
      </c>
      <c r="AR308" s="12">
        <v>0</v>
      </c>
      <c r="AS308" s="12">
        <f t="shared" si="115"/>
        <v>0</v>
      </c>
      <c r="AT308" s="12">
        <v>0</v>
      </c>
      <c r="AU308" s="12">
        <f t="shared" si="122"/>
        <v>0</v>
      </c>
      <c r="AV308" s="12">
        <v>0</v>
      </c>
      <c r="AW308" s="12">
        <f>IF([1]REGRAS!$P$2="SIM",ROUND(BS308/M308*1.25*AV308,2),0)</f>
        <v>0</v>
      </c>
      <c r="AX308" s="12">
        <f>IF([1]REGRAS!$P$1="SIM",'[1]JAN-REAJUSTE'!AX308,0)</f>
        <v>0</v>
      </c>
      <c r="AY308" s="12">
        <f>IF([1]REGRAS!$R$2="SIM",'[1]JAN-REAJUSTE'!AY308,0)</f>
        <v>0</v>
      </c>
      <c r="AZ308" s="12">
        <f>'[1]JAN-REAJUSTE'!AZ308</f>
        <v>0</v>
      </c>
      <c r="BA308" s="12">
        <f>'[1]JAN-REAJUSTE'!BA308</f>
        <v>0</v>
      </c>
      <c r="BB308" s="12">
        <f>'[1]JAN-REAJUSTE'!BB308</f>
        <v>0</v>
      </c>
      <c r="BC308" s="12">
        <f>'[1]JAN-REAJUSTE'!BC308</f>
        <v>0</v>
      </c>
      <c r="BD308" s="12">
        <f>'[1]JAN-REAJUSTE'!BD308</f>
        <v>0</v>
      </c>
      <c r="BE308" s="12">
        <f>'[1]JAN-REAJUSTE'!BE308</f>
        <v>0</v>
      </c>
      <c r="BF308" s="12">
        <f>'[1]JAN-REAJUSTE'!BF308</f>
        <v>0</v>
      </c>
      <c r="BG308" s="12">
        <f>'[1]JAN-REAJUSTE'!BG308</f>
        <v>0</v>
      </c>
      <c r="BH308" s="12">
        <f>'[1]JAN-REAJUSTE'!BH308</f>
        <v>0</v>
      </c>
      <c r="BI308" s="12">
        <f>IF([1]REGRAS!$R$1="SIM",'[1]JAN-REAJUSTE'!BI308,0)</f>
        <v>0</v>
      </c>
      <c r="BJ308" s="12">
        <f>'[1]JAN-REAJUSTE'!BJ308</f>
        <v>0</v>
      </c>
      <c r="BK308" s="12">
        <f>'[1]JAN-REAJUSTE'!BK308</f>
        <v>0</v>
      </c>
      <c r="BL308" s="12">
        <f>'[1]JAN-REAJUSTE'!BL308</f>
        <v>0</v>
      </c>
      <c r="BM308" s="12">
        <f>'[1]JAN-REAJUSTE'!BM308</f>
        <v>2233.4596379999998</v>
      </c>
      <c r="BN308" s="12">
        <f>'[1]JAN-REAJUSTE'!BN308</f>
        <v>0</v>
      </c>
      <c r="BO308" s="12">
        <f>'[1]JAN-REAJUSTE'!BO308</f>
        <v>0</v>
      </c>
      <c r="BP308" s="12">
        <f>'[1]JAN-REAJUSTE'!BP308</f>
        <v>0</v>
      </c>
      <c r="BQ308" s="12">
        <v>0</v>
      </c>
      <c r="BR308" s="12">
        <f t="shared" si="116"/>
        <v>10113.434927580405</v>
      </c>
      <c r="BS308" s="12">
        <f t="shared" si="119"/>
        <v>7795.5252895804033</v>
      </c>
      <c r="BT308" s="12">
        <f t="shared" si="123"/>
        <v>7795.5252895804033</v>
      </c>
      <c r="BU308" s="12">
        <f t="shared" si="124"/>
        <v>7063.555289580403</v>
      </c>
      <c r="BV308" s="13">
        <f t="shared" si="105"/>
        <v>988.89774054125655</v>
      </c>
      <c r="BW308" s="13">
        <f t="shared" si="106"/>
        <v>1977.7954810825131</v>
      </c>
      <c r="BX308" s="13">
        <f t="shared" si="117"/>
        <v>9124.5371870391482</v>
      </c>
      <c r="BY308" s="14">
        <f t="shared" si="118"/>
        <v>1639.8877264357657</v>
      </c>
    </row>
    <row r="309" spans="1:77" x14ac:dyDescent="0.25">
      <c r="A309" s="9" t="s">
        <v>79</v>
      </c>
      <c r="B309" s="10">
        <v>8824601</v>
      </c>
      <c r="C309" s="10" t="s">
        <v>435</v>
      </c>
      <c r="D309" s="10" t="s">
        <v>81</v>
      </c>
      <c r="E309" s="10" t="s">
        <v>116</v>
      </c>
      <c r="F309" s="10" t="s">
        <v>83</v>
      </c>
      <c r="G309" s="10" t="s">
        <v>117</v>
      </c>
      <c r="H309" s="10" t="s">
        <v>85</v>
      </c>
      <c r="I309" s="10" t="s">
        <v>79</v>
      </c>
      <c r="J309" s="10" t="s">
        <v>87</v>
      </c>
      <c r="K309" s="10" t="s">
        <v>121</v>
      </c>
      <c r="L309" s="10">
        <v>8</v>
      </c>
      <c r="M309" s="10">
        <v>240</v>
      </c>
      <c r="N309" s="10">
        <v>126022</v>
      </c>
      <c r="O309" s="11">
        <v>40665</v>
      </c>
      <c r="P309" s="11">
        <v>29681</v>
      </c>
      <c r="Q309" s="10">
        <v>63426544334</v>
      </c>
      <c r="R309" s="10" t="s">
        <v>89</v>
      </c>
      <c r="S309" s="10">
        <v>22</v>
      </c>
      <c r="T309" s="10" t="s">
        <v>90</v>
      </c>
      <c r="U309" s="10" t="s">
        <v>91</v>
      </c>
      <c r="V309" s="10" t="s">
        <v>92</v>
      </c>
      <c r="W309" s="12">
        <f t="shared" si="120"/>
        <v>1829.9352895804036</v>
      </c>
      <c r="X309" s="12">
        <v>240</v>
      </c>
      <c r="Y309" s="12">
        <f>[1]REGRAS!$C$25</f>
        <v>1829.9352895804036</v>
      </c>
      <c r="Z309" s="12">
        <v>15</v>
      </c>
      <c r="AA309" s="12">
        <f t="shared" si="107"/>
        <v>274.49</v>
      </c>
      <c r="AB309" s="12">
        <v>11</v>
      </c>
      <c r="AC309" s="12">
        <f t="shared" si="121"/>
        <v>201.29</v>
      </c>
      <c r="AD309" s="12"/>
      <c r="AE309" s="12">
        <f t="shared" si="108"/>
        <v>0</v>
      </c>
      <c r="AF309" s="12"/>
      <c r="AG309" s="12">
        <f t="shared" si="109"/>
        <v>0</v>
      </c>
      <c r="AH309" s="12">
        <f>[1]REGRAS!$F$2*100</f>
        <v>100</v>
      </c>
      <c r="AI309" s="12">
        <f t="shared" si="110"/>
        <v>1829.94</v>
      </c>
      <c r="AJ309" s="12">
        <v>60</v>
      </c>
      <c r="AK309" s="12">
        <f t="shared" si="111"/>
        <v>1097.96</v>
      </c>
      <c r="AL309" s="12">
        <f>[1]REGRAS!$F$1*100</f>
        <v>40</v>
      </c>
      <c r="AM309" s="12">
        <f t="shared" si="112"/>
        <v>731.97</v>
      </c>
      <c r="AN309" s="12">
        <f>[1]REGRAS!$F$4*100</f>
        <v>100</v>
      </c>
      <c r="AO309" s="12">
        <f t="shared" si="113"/>
        <v>1829.94</v>
      </c>
      <c r="AP309" s="12">
        <v>15</v>
      </c>
      <c r="AQ309" s="12">
        <f t="shared" si="114"/>
        <v>97.44</v>
      </c>
      <c r="AR309" s="12">
        <v>50</v>
      </c>
      <c r="AS309" s="12">
        <f t="shared" si="115"/>
        <v>2436.1</v>
      </c>
      <c r="AT309" s="12">
        <v>0</v>
      </c>
      <c r="AU309" s="12">
        <f t="shared" si="122"/>
        <v>0</v>
      </c>
      <c r="AV309" s="12">
        <v>0</v>
      </c>
      <c r="AW309" s="12">
        <f>IF([1]REGRAS!$P$2="SIM",ROUND(BS309/M309*1.25*AV309,2),0)</f>
        <v>0</v>
      </c>
      <c r="AX309" s="12">
        <f>IF([1]REGRAS!$P$1="SIM",'[1]JAN-REAJUSTE'!AX309,0)</f>
        <v>0</v>
      </c>
      <c r="AY309" s="12">
        <f>IF([1]REGRAS!$R$2="SIM",'[1]JAN-REAJUSTE'!AY309,0)</f>
        <v>0</v>
      </c>
      <c r="AZ309" s="12">
        <f>'[1]JAN-REAJUSTE'!AZ309</f>
        <v>0</v>
      </c>
      <c r="BA309" s="12">
        <f>'[1]JAN-REAJUSTE'!BA309</f>
        <v>0</v>
      </c>
      <c r="BB309" s="12">
        <f>'[1]JAN-REAJUSTE'!BB309</f>
        <v>0</v>
      </c>
      <c r="BC309" s="12">
        <f>'[1]JAN-REAJUSTE'!BC309</f>
        <v>0</v>
      </c>
      <c r="BD309" s="12">
        <f>'[1]JAN-REAJUSTE'!BD309</f>
        <v>0</v>
      </c>
      <c r="BE309" s="12">
        <f>'[1]JAN-REAJUSTE'!BE309</f>
        <v>0</v>
      </c>
      <c r="BF309" s="12">
        <f>'[1]JAN-REAJUSTE'!BF309</f>
        <v>0</v>
      </c>
      <c r="BG309" s="12">
        <f>'[1]JAN-REAJUSTE'!BG309</f>
        <v>0</v>
      </c>
      <c r="BH309" s="12">
        <f>'[1]JAN-REAJUSTE'!BH309</f>
        <v>0</v>
      </c>
      <c r="BI309" s="12">
        <f>IF([1]REGRAS!$R$1="SIM",'[1]JAN-REAJUSTE'!BI309,0)</f>
        <v>0</v>
      </c>
      <c r="BJ309" s="12">
        <f>'[1]JAN-REAJUSTE'!BJ309</f>
        <v>0</v>
      </c>
      <c r="BK309" s="12">
        <f>'[1]JAN-REAJUSTE'!BK309</f>
        <v>0</v>
      </c>
      <c r="BL309" s="12">
        <f>'[1]JAN-REAJUSTE'!BL309</f>
        <v>0</v>
      </c>
      <c r="BM309" s="12">
        <f>'[1]JAN-REAJUSTE'!BM309</f>
        <v>0</v>
      </c>
      <c r="BN309" s="12">
        <f>'[1]JAN-REAJUSTE'!BN309</f>
        <v>0</v>
      </c>
      <c r="BO309" s="12">
        <f>'[1]JAN-REAJUSTE'!BO309</f>
        <v>0</v>
      </c>
      <c r="BP309" s="12">
        <f>'[1]JAN-REAJUSTE'!BP309</f>
        <v>0</v>
      </c>
      <c r="BQ309" s="12">
        <v>0</v>
      </c>
      <c r="BR309" s="12">
        <f t="shared" si="116"/>
        <v>10329.065289580403</v>
      </c>
      <c r="BS309" s="12">
        <f t="shared" si="119"/>
        <v>7795.5252895804033</v>
      </c>
      <c r="BT309" s="12">
        <f t="shared" si="123"/>
        <v>7795.5252895804033</v>
      </c>
      <c r="BU309" s="12">
        <f t="shared" si="124"/>
        <v>7063.555289580403</v>
      </c>
      <c r="BV309" s="13">
        <f t="shared" si="105"/>
        <v>988.89774054125655</v>
      </c>
      <c r="BW309" s="13">
        <f t="shared" si="106"/>
        <v>1977.7954810825131</v>
      </c>
      <c r="BX309" s="13">
        <f t="shared" si="117"/>
        <v>9340.1675490391463</v>
      </c>
      <c r="BY309" s="14">
        <f t="shared" si="118"/>
        <v>1699.1860759857655</v>
      </c>
    </row>
    <row r="310" spans="1:77" x14ac:dyDescent="0.25">
      <c r="A310" s="9" t="s">
        <v>79</v>
      </c>
      <c r="B310" s="10">
        <v>8824801</v>
      </c>
      <c r="C310" s="10" t="s">
        <v>436</v>
      </c>
      <c r="D310" s="10" t="s">
        <v>81</v>
      </c>
      <c r="E310" s="10" t="s">
        <v>116</v>
      </c>
      <c r="F310" s="10" t="s">
        <v>83</v>
      </c>
      <c r="G310" s="10" t="s">
        <v>117</v>
      </c>
      <c r="H310" s="10" t="s">
        <v>85</v>
      </c>
      <c r="I310" s="10" t="s">
        <v>79</v>
      </c>
      <c r="J310" s="10" t="s">
        <v>87</v>
      </c>
      <c r="K310" s="10" t="s">
        <v>152</v>
      </c>
      <c r="L310" s="10">
        <v>3</v>
      </c>
      <c r="M310" s="10">
        <v>240</v>
      </c>
      <c r="N310" s="10">
        <v>114142</v>
      </c>
      <c r="O310" s="11">
        <v>40665</v>
      </c>
      <c r="P310" s="11">
        <v>25772</v>
      </c>
      <c r="Q310" s="10">
        <v>74449796349</v>
      </c>
      <c r="R310" s="10" t="s">
        <v>89</v>
      </c>
      <c r="S310" s="10">
        <v>22</v>
      </c>
      <c r="T310" s="10" t="s">
        <v>90</v>
      </c>
      <c r="U310" s="10" t="s">
        <v>91</v>
      </c>
      <c r="V310" s="10" t="s">
        <v>92</v>
      </c>
      <c r="W310" s="12">
        <f t="shared" si="120"/>
        <v>1610.0736640032003</v>
      </c>
      <c r="X310" s="12">
        <v>240</v>
      </c>
      <c r="Y310" s="12">
        <f>[1]REGRAS!$B$26</f>
        <v>1610.0736640032003</v>
      </c>
      <c r="Z310" s="12">
        <v>15</v>
      </c>
      <c r="AA310" s="12">
        <f t="shared" si="107"/>
        <v>241.51</v>
      </c>
      <c r="AB310" s="12">
        <v>11</v>
      </c>
      <c r="AC310" s="12">
        <f t="shared" si="121"/>
        <v>177.11</v>
      </c>
      <c r="AD310" s="12"/>
      <c r="AE310" s="12">
        <f t="shared" si="108"/>
        <v>0</v>
      </c>
      <c r="AF310" s="12"/>
      <c r="AG310" s="12">
        <f t="shared" si="109"/>
        <v>0</v>
      </c>
      <c r="AH310" s="12">
        <f>[1]REGRAS!$F$2*100</f>
        <v>100</v>
      </c>
      <c r="AI310" s="12">
        <f t="shared" si="110"/>
        <v>1610.07</v>
      </c>
      <c r="AJ310" s="12">
        <v>25</v>
      </c>
      <c r="AK310" s="12">
        <f t="shared" si="111"/>
        <v>402.52</v>
      </c>
      <c r="AL310" s="12">
        <f>[1]REGRAS!$F$1*100</f>
        <v>40</v>
      </c>
      <c r="AM310" s="12">
        <f t="shared" si="112"/>
        <v>644.03</v>
      </c>
      <c r="AN310" s="12">
        <f>[1]REGRAS!$F$4*100</f>
        <v>100</v>
      </c>
      <c r="AO310" s="12">
        <f t="shared" si="113"/>
        <v>1610.07</v>
      </c>
      <c r="AP310" s="12">
        <v>49</v>
      </c>
      <c r="AQ310" s="12">
        <f t="shared" si="114"/>
        <v>257.06</v>
      </c>
      <c r="AR310" s="12">
        <v>2</v>
      </c>
      <c r="AS310" s="12">
        <f t="shared" si="115"/>
        <v>78.69</v>
      </c>
      <c r="AT310" s="12">
        <v>28</v>
      </c>
      <c r="AU310" s="12">
        <f t="shared" si="122"/>
        <v>1322.03</v>
      </c>
      <c r="AV310" s="12">
        <v>0</v>
      </c>
      <c r="AW310" s="12">
        <f>IF([1]REGRAS!$P$2="SIM",ROUND(BS310/M310*1.25*AV310,2),0)</f>
        <v>0</v>
      </c>
      <c r="AX310" s="12">
        <f>IF([1]REGRAS!$P$1="SIM",'[1]JAN-REAJUSTE'!AX310,0)</f>
        <v>0</v>
      </c>
      <c r="AY310" s="12">
        <f>IF([1]REGRAS!$R$2="SIM",'[1]JAN-REAJUSTE'!AY310,0)</f>
        <v>0</v>
      </c>
      <c r="AZ310" s="12">
        <f>'[1]JAN-REAJUSTE'!AZ310</f>
        <v>0</v>
      </c>
      <c r="BA310" s="12">
        <f>'[1]JAN-REAJUSTE'!BA310</f>
        <v>0</v>
      </c>
      <c r="BB310" s="12">
        <f>'[1]JAN-REAJUSTE'!BB310</f>
        <v>0</v>
      </c>
      <c r="BC310" s="12">
        <f>'[1]JAN-REAJUSTE'!BC310</f>
        <v>0</v>
      </c>
      <c r="BD310" s="12">
        <f>'[1]JAN-REAJUSTE'!BD310</f>
        <v>0</v>
      </c>
      <c r="BE310" s="12">
        <f>'[1]JAN-REAJUSTE'!BE310</f>
        <v>0</v>
      </c>
      <c r="BF310" s="12">
        <f>'[1]JAN-REAJUSTE'!BF310</f>
        <v>0</v>
      </c>
      <c r="BG310" s="12">
        <f>'[1]JAN-REAJUSTE'!BG310</f>
        <v>0</v>
      </c>
      <c r="BH310" s="12">
        <f>'[1]JAN-REAJUSTE'!BH310</f>
        <v>0</v>
      </c>
      <c r="BI310" s="12">
        <f>IF([1]REGRAS!$R$1="SIM",'[1]JAN-REAJUSTE'!BI310,0)</f>
        <v>0</v>
      </c>
      <c r="BJ310" s="12">
        <f>'[1]JAN-REAJUSTE'!BJ310</f>
        <v>0</v>
      </c>
      <c r="BK310" s="12">
        <f>'[1]JAN-REAJUSTE'!BK310</f>
        <v>0</v>
      </c>
      <c r="BL310" s="12">
        <f>'[1]JAN-REAJUSTE'!BL310</f>
        <v>0</v>
      </c>
      <c r="BM310" s="12">
        <f>'[1]JAN-REAJUSTE'!BM310</f>
        <v>0</v>
      </c>
      <c r="BN310" s="12">
        <f>'[1]JAN-REAJUSTE'!BN310</f>
        <v>0</v>
      </c>
      <c r="BO310" s="12">
        <f>'[1]JAN-REAJUSTE'!BO310</f>
        <v>0</v>
      </c>
      <c r="BP310" s="12">
        <f>'[1]JAN-REAJUSTE'!BP310</f>
        <v>0</v>
      </c>
      <c r="BQ310" s="12">
        <v>0</v>
      </c>
      <c r="BR310" s="12">
        <f t="shared" si="116"/>
        <v>7953.1636640032002</v>
      </c>
      <c r="BS310" s="12">
        <f t="shared" si="119"/>
        <v>6295.3836640032005</v>
      </c>
      <c r="BT310" s="12">
        <f t="shared" si="123"/>
        <v>6295.3836640032005</v>
      </c>
      <c r="BU310" s="12">
        <f t="shared" si="124"/>
        <v>5651.3536640032007</v>
      </c>
      <c r="BV310" s="13">
        <f t="shared" ref="BV310:BV361" si="125">BU310*0.14</f>
        <v>791.18951296044816</v>
      </c>
      <c r="BW310" s="13">
        <f t="shared" ref="BW310:BW361" si="126">BU310*0.28</f>
        <v>1582.3790259208963</v>
      </c>
      <c r="BX310" s="13">
        <f t="shared" si="117"/>
        <v>7161.9741510427521</v>
      </c>
      <c r="BY310" s="14">
        <f t="shared" si="118"/>
        <v>1100.1828915367569</v>
      </c>
    </row>
    <row r="311" spans="1:77" x14ac:dyDescent="0.25">
      <c r="A311" s="9" t="s">
        <v>79</v>
      </c>
      <c r="B311" s="10">
        <v>8824901</v>
      </c>
      <c r="C311" s="10" t="s">
        <v>437</v>
      </c>
      <c r="D311" s="10" t="s">
        <v>81</v>
      </c>
      <c r="E311" s="10" t="s">
        <v>116</v>
      </c>
      <c r="F311" s="10" t="s">
        <v>83</v>
      </c>
      <c r="G311" s="10" t="s">
        <v>117</v>
      </c>
      <c r="H311" s="10" t="s">
        <v>85</v>
      </c>
      <c r="I311" s="10" t="s">
        <v>79</v>
      </c>
      <c r="J311" s="10" t="s">
        <v>87</v>
      </c>
      <c r="K311" s="10" t="s">
        <v>121</v>
      </c>
      <c r="L311" s="10">
        <v>8</v>
      </c>
      <c r="M311" s="10">
        <v>240</v>
      </c>
      <c r="N311" s="10">
        <v>126022</v>
      </c>
      <c r="O311" s="11">
        <v>40665</v>
      </c>
      <c r="P311" s="11">
        <v>30841</v>
      </c>
      <c r="Q311" s="10">
        <v>1106418336</v>
      </c>
      <c r="R311" s="10" t="s">
        <v>89</v>
      </c>
      <c r="S311" s="10">
        <v>22</v>
      </c>
      <c r="T311" s="10" t="s">
        <v>90</v>
      </c>
      <c r="U311" s="10" t="s">
        <v>91</v>
      </c>
      <c r="V311" s="10" t="s">
        <v>92</v>
      </c>
      <c r="W311" s="12">
        <f t="shared" si="120"/>
        <v>1829.9352895804036</v>
      </c>
      <c r="X311" s="12">
        <v>240</v>
      </c>
      <c r="Y311" s="12">
        <f>[1]REGRAS!$C$25</f>
        <v>1829.9352895804036</v>
      </c>
      <c r="Z311" s="12">
        <v>9</v>
      </c>
      <c r="AA311" s="12">
        <f t="shared" si="107"/>
        <v>164.69</v>
      </c>
      <c r="AB311" s="12">
        <v>11</v>
      </c>
      <c r="AC311" s="12">
        <f t="shared" si="121"/>
        <v>201.29</v>
      </c>
      <c r="AD311" s="12"/>
      <c r="AE311" s="12">
        <f t="shared" si="108"/>
        <v>0</v>
      </c>
      <c r="AF311" s="12"/>
      <c r="AG311" s="12">
        <f t="shared" si="109"/>
        <v>0</v>
      </c>
      <c r="AH311" s="12">
        <f>[1]REGRAS!$F$2*100</f>
        <v>100</v>
      </c>
      <c r="AI311" s="12">
        <f t="shared" si="110"/>
        <v>1829.94</v>
      </c>
      <c r="AJ311" s="12">
        <v>60</v>
      </c>
      <c r="AK311" s="12">
        <f t="shared" si="111"/>
        <v>1097.96</v>
      </c>
      <c r="AL311" s="12">
        <f>[1]REGRAS!$F$1*100</f>
        <v>40</v>
      </c>
      <c r="AM311" s="12">
        <f t="shared" si="112"/>
        <v>731.97</v>
      </c>
      <c r="AN311" s="12">
        <f>[1]REGRAS!$F$4*100</f>
        <v>100</v>
      </c>
      <c r="AO311" s="12">
        <f t="shared" si="113"/>
        <v>1829.94</v>
      </c>
      <c r="AP311" s="12">
        <v>0</v>
      </c>
      <c r="AQ311" s="12">
        <f t="shared" si="114"/>
        <v>0</v>
      </c>
      <c r="AR311" s="12">
        <v>3</v>
      </c>
      <c r="AS311" s="12">
        <f t="shared" si="115"/>
        <v>144.11000000000001</v>
      </c>
      <c r="AT311" s="12">
        <v>37</v>
      </c>
      <c r="AU311" s="12">
        <f t="shared" si="122"/>
        <v>2132.79</v>
      </c>
      <c r="AV311" s="12">
        <v>0</v>
      </c>
      <c r="AW311" s="12">
        <f>IF([1]REGRAS!$P$2="SIM",ROUND(BS311/M311*1.25*AV311,2),0)</f>
        <v>0</v>
      </c>
      <c r="AX311" s="12">
        <f>IF([1]REGRAS!$P$1="SIM",'[1]JAN-REAJUSTE'!AX311,0)</f>
        <v>0</v>
      </c>
      <c r="AY311" s="12">
        <f>IF([1]REGRAS!$R$2="SIM",'[1]JAN-REAJUSTE'!AY311,0)</f>
        <v>0</v>
      </c>
      <c r="AZ311" s="12">
        <f>'[1]JAN-REAJUSTE'!AZ311</f>
        <v>0</v>
      </c>
      <c r="BA311" s="12">
        <f>'[1]JAN-REAJUSTE'!BA311</f>
        <v>0</v>
      </c>
      <c r="BB311" s="12">
        <f>'[1]JAN-REAJUSTE'!BB311</f>
        <v>0</v>
      </c>
      <c r="BC311" s="12">
        <f>'[1]JAN-REAJUSTE'!BC311</f>
        <v>0</v>
      </c>
      <c r="BD311" s="12">
        <f>'[1]JAN-REAJUSTE'!BD311</f>
        <v>0</v>
      </c>
      <c r="BE311" s="12">
        <f>'[1]JAN-REAJUSTE'!BE311</f>
        <v>0</v>
      </c>
      <c r="BF311" s="12">
        <f>'[1]JAN-REAJUSTE'!BF311</f>
        <v>0</v>
      </c>
      <c r="BG311" s="12">
        <f>'[1]JAN-REAJUSTE'!BG311</f>
        <v>0</v>
      </c>
      <c r="BH311" s="12">
        <f>'[1]JAN-REAJUSTE'!BH311</f>
        <v>0</v>
      </c>
      <c r="BI311" s="12">
        <f>IF([1]REGRAS!$R$1="SIM",'[1]JAN-REAJUSTE'!BI311,0)</f>
        <v>0</v>
      </c>
      <c r="BJ311" s="12">
        <f>'[1]JAN-REAJUSTE'!BJ311</f>
        <v>0</v>
      </c>
      <c r="BK311" s="12">
        <f>'[1]JAN-REAJUSTE'!BK311</f>
        <v>0</v>
      </c>
      <c r="BL311" s="12">
        <f>'[1]JAN-REAJUSTE'!BL311</f>
        <v>0</v>
      </c>
      <c r="BM311" s="12">
        <f>'[1]JAN-REAJUSTE'!BM311</f>
        <v>0</v>
      </c>
      <c r="BN311" s="12">
        <f>'[1]JAN-REAJUSTE'!BN311</f>
        <v>0</v>
      </c>
      <c r="BO311" s="12">
        <f>'[1]JAN-REAJUSTE'!BO311</f>
        <v>0</v>
      </c>
      <c r="BP311" s="12">
        <f>'[1]JAN-REAJUSTE'!BP311</f>
        <v>0</v>
      </c>
      <c r="BQ311" s="12">
        <v>0</v>
      </c>
      <c r="BR311" s="12">
        <f t="shared" si="116"/>
        <v>9962.6252895804028</v>
      </c>
      <c r="BS311" s="12">
        <f t="shared" si="119"/>
        <v>7685.7252895804031</v>
      </c>
      <c r="BT311" s="12">
        <f t="shared" si="123"/>
        <v>7685.7252895804031</v>
      </c>
      <c r="BU311" s="12">
        <f t="shared" si="124"/>
        <v>6953.7552895804029</v>
      </c>
      <c r="BV311" s="13">
        <f t="shared" si="125"/>
        <v>973.52574054125648</v>
      </c>
      <c r="BW311" s="13">
        <f t="shared" si="126"/>
        <v>1947.051481082513</v>
      </c>
      <c r="BX311" s="13">
        <f t="shared" si="117"/>
        <v>8989.099549039147</v>
      </c>
      <c r="BY311" s="14">
        <f t="shared" si="118"/>
        <v>1602.6423759857653</v>
      </c>
    </row>
    <row r="312" spans="1:77" x14ac:dyDescent="0.25">
      <c r="A312" s="9" t="s">
        <v>79</v>
      </c>
      <c r="B312" s="10">
        <v>8825201</v>
      </c>
      <c r="C312" s="10" t="s">
        <v>438</v>
      </c>
      <c r="D312" s="10" t="s">
        <v>81</v>
      </c>
      <c r="E312" s="10" t="s">
        <v>116</v>
      </c>
      <c r="F312" s="10" t="s">
        <v>83</v>
      </c>
      <c r="G312" s="10" t="s">
        <v>117</v>
      </c>
      <c r="H312" s="10" t="s">
        <v>85</v>
      </c>
      <c r="I312" s="10" t="s">
        <v>79</v>
      </c>
      <c r="J312" s="10" t="s">
        <v>87</v>
      </c>
      <c r="K312" s="10" t="s">
        <v>152</v>
      </c>
      <c r="L312" s="10">
        <v>1</v>
      </c>
      <c r="M312" s="10">
        <v>240</v>
      </c>
      <c r="N312" s="10">
        <v>109714</v>
      </c>
      <c r="O312" s="11">
        <v>40665</v>
      </c>
      <c r="P312" s="11">
        <v>31253</v>
      </c>
      <c r="Q312" s="10">
        <v>2171474378</v>
      </c>
      <c r="R312" s="10" t="s">
        <v>89</v>
      </c>
      <c r="S312" s="10">
        <v>22</v>
      </c>
      <c r="T312" s="10" t="s">
        <v>90</v>
      </c>
      <c r="U312" s="10" t="s">
        <v>91</v>
      </c>
      <c r="V312" s="10" t="s">
        <v>92</v>
      </c>
      <c r="W312" s="12">
        <f t="shared" si="120"/>
        <v>1547.5525413333335</v>
      </c>
      <c r="X312" s="12">
        <v>240</v>
      </c>
      <c r="Y312" s="12">
        <f>[1]REGRAS!$B$24</f>
        <v>1547.5525413333335</v>
      </c>
      <c r="Z312" s="12">
        <v>0</v>
      </c>
      <c r="AA312" s="12">
        <f t="shared" si="107"/>
        <v>0</v>
      </c>
      <c r="AB312" s="12">
        <v>11</v>
      </c>
      <c r="AC312" s="12">
        <f t="shared" si="121"/>
        <v>170.23</v>
      </c>
      <c r="AD312" s="12"/>
      <c r="AE312" s="12">
        <f t="shared" si="108"/>
        <v>0</v>
      </c>
      <c r="AF312" s="12"/>
      <c r="AG312" s="12">
        <f t="shared" si="109"/>
        <v>0</v>
      </c>
      <c r="AH312" s="12">
        <f>[1]REGRAS!$F$2*100</f>
        <v>100</v>
      </c>
      <c r="AI312" s="12">
        <f t="shared" si="110"/>
        <v>1547.55</v>
      </c>
      <c r="AJ312" s="12">
        <v>25</v>
      </c>
      <c r="AK312" s="12">
        <f t="shared" si="111"/>
        <v>386.89</v>
      </c>
      <c r="AL312" s="12">
        <f>[1]REGRAS!$F$1*100</f>
        <v>40</v>
      </c>
      <c r="AM312" s="12">
        <f t="shared" si="112"/>
        <v>619.02</v>
      </c>
      <c r="AN312" s="12">
        <f>[1]REGRAS!$F$4*100</f>
        <v>100</v>
      </c>
      <c r="AO312" s="12">
        <f t="shared" si="113"/>
        <v>1547.55</v>
      </c>
      <c r="AP312" s="12">
        <v>129</v>
      </c>
      <c r="AQ312" s="12">
        <f t="shared" si="114"/>
        <v>625.52</v>
      </c>
      <c r="AR312" s="12">
        <v>0</v>
      </c>
      <c r="AS312" s="12">
        <f t="shared" si="115"/>
        <v>0</v>
      </c>
      <c r="AT312" s="12">
        <v>0</v>
      </c>
      <c r="AU312" s="12">
        <f t="shared" si="122"/>
        <v>0</v>
      </c>
      <c r="AV312" s="12">
        <v>0</v>
      </c>
      <c r="AW312" s="12">
        <f>IF([1]REGRAS!$P$2="SIM",ROUND(BS312/M312*1.25*AV312,2),0)</f>
        <v>0</v>
      </c>
      <c r="AX312" s="12">
        <f>IF([1]REGRAS!$P$1="SIM",'[1]JAN-REAJUSTE'!AX312,0)</f>
        <v>0</v>
      </c>
      <c r="AY312" s="12">
        <f>IF([1]REGRAS!$R$2="SIM",'[1]JAN-REAJUSTE'!AY312,0)</f>
        <v>0</v>
      </c>
      <c r="AZ312" s="12">
        <f>'[1]JAN-REAJUSTE'!AZ312</f>
        <v>0</v>
      </c>
      <c r="BA312" s="12">
        <f>'[1]JAN-REAJUSTE'!BA312</f>
        <v>0</v>
      </c>
      <c r="BB312" s="12">
        <f>'[1]JAN-REAJUSTE'!BB312</f>
        <v>0</v>
      </c>
      <c r="BC312" s="12">
        <f>'[1]JAN-REAJUSTE'!BC312</f>
        <v>0</v>
      </c>
      <c r="BD312" s="12">
        <f>'[1]JAN-REAJUSTE'!BD312</f>
        <v>0</v>
      </c>
      <c r="BE312" s="12">
        <f>'[1]JAN-REAJUSTE'!BE312</f>
        <v>0</v>
      </c>
      <c r="BF312" s="12">
        <f>'[1]JAN-REAJUSTE'!BF312</f>
        <v>0</v>
      </c>
      <c r="BG312" s="12">
        <f>'[1]JAN-REAJUSTE'!BG312</f>
        <v>0</v>
      </c>
      <c r="BH312" s="12">
        <f>'[1]JAN-REAJUSTE'!BH312</f>
        <v>0</v>
      </c>
      <c r="BI312" s="12">
        <f>IF([1]REGRAS!$R$1="SIM",'[1]JAN-REAJUSTE'!BI312,0)</f>
        <v>0</v>
      </c>
      <c r="BJ312" s="12">
        <f>'[1]JAN-REAJUSTE'!BJ312</f>
        <v>0</v>
      </c>
      <c r="BK312" s="12">
        <f>'[1]JAN-REAJUSTE'!BK312</f>
        <v>0</v>
      </c>
      <c r="BL312" s="12">
        <f>'[1]JAN-REAJUSTE'!BL312</f>
        <v>0</v>
      </c>
      <c r="BM312" s="12">
        <f>'[1]JAN-REAJUSTE'!BM312</f>
        <v>0</v>
      </c>
      <c r="BN312" s="12">
        <f>'[1]JAN-REAJUSTE'!BN312</f>
        <v>0</v>
      </c>
      <c r="BO312" s="12">
        <f>'[1]JAN-REAJUSTE'!BO312</f>
        <v>0</v>
      </c>
      <c r="BP312" s="12">
        <f>'[1]JAN-REAJUSTE'!BP312</f>
        <v>0</v>
      </c>
      <c r="BQ312" s="12">
        <v>0</v>
      </c>
      <c r="BR312" s="12">
        <f t="shared" si="116"/>
        <v>6444.3125413333346</v>
      </c>
      <c r="BS312" s="12">
        <f t="shared" si="119"/>
        <v>5818.7925413333342</v>
      </c>
      <c r="BT312" s="12">
        <f t="shared" si="123"/>
        <v>5818.7925413333342</v>
      </c>
      <c r="BU312" s="12">
        <f t="shared" si="124"/>
        <v>5199.7725413333337</v>
      </c>
      <c r="BV312" s="13">
        <f t="shared" si="125"/>
        <v>727.96815578666678</v>
      </c>
      <c r="BW312" s="13">
        <f t="shared" si="126"/>
        <v>1455.9363115733336</v>
      </c>
      <c r="BX312" s="13">
        <f t="shared" si="117"/>
        <v>5716.3443855466676</v>
      </c>
      <c r="BY312" s="14">
        <f t="shared" si="118"/>
        <v>702.63470602533368</v>
      </c>
    </row>
    <row r="313" spans="1:77" x14ac:dyDescent="0.25">
      <c r="A313" s="9" t="s">
        <v>79</v>
      </c>
      <c r="B313" s="10">
        <v>8825501</v>
      </c>
      <c r="C313" s="10" t="s">
        <v>439</v>
      </c>
      <c r="D313" s="10" t="s">
        <v>81</v>
      </c>
      <c r="E313" s="10" t="s">
        <v>116</v>
      </c>
      <c r="F313" s="10" t="s">
        <v>83</v>
      </c>
      <c r="G313" s="10" t="s">
        <v>117</v>
      </c>
      <c r="H313" s="10" t="s">
        <v>85</v>
      </c>
      <c r="I313" s="10" t="s">
        <v>79</v>
      </c>
      <c r="J313" s="10" t="s">
        <v>87</v>
      </c>
      <c r="K313" s="10" t="s">
        <v>147</v>
      </c>
      <c r="L313" s="10">
        <v>5</v>
      </c>
      <c r="M313" s="10">
        <v>240</v>
      </c>
      <c r="N313" s="10">
        <v>118759</v>
      </c>
      <c r="O313" s="11">
        <v>40665</v>
      </c>
      <c r="P313" s="11">
        <v>31946</v>
      </c>
      <c r="Q313" s="10">
        <v>2391968302</v>
      </c>
      <c r="R313" s="10" t="s">
        <v>89</v>
      </c>
      <c r="S313" s="10">
        <v>22</v>
      </c>
      <c r="T313" s="10" t="s">
        <v>90</v>
      </c>
      <c r="U313" s="10" t="s">
        <v>91</v>
      </c>
      <c r="V313" s="10" t="s">
        <v>92</v>
      </c>
      <c r="W313" s="12">
        <f t="shared" si="120"/>
        <v>1675.1206400289295</v>
      </c>
      <c r="X313" s="12">
        <v>240</v>
      </c>
      <c r="Y313" s="12">
        <f>[1]REGRAS!$B$28</f>
        <v>1675.1206400289295</v>
      </c>
      <c r="Z313" s="12">
        <v>15</v>
      </c>
      <c r="AA313" s="12">
        <f t="shared" si="107"/>
        <v>251.27</v>
      </c>
      <c r="AB313" s="12">
        <v>11</v>
      </c>
      <c r="AC313" s="12">
        <f t="shared" si="121"/>
        <v>184.26</v>
      </c>
      <c r="AD313" s="12"/>
      <c r="AE313" s="12">
        <f t="shared" si="108"/>
        <v>0</v>
      </c>
      <c r="AF313" s="12"/>
      <c r="AG313" s="12">
        <f t="shared" si="109"/>
        <v>0</v>
      </c>
      <c r="AH313" s="12">
        <f>[1]REGRAS!$F$2*100</f>
        <v>100</v>
      </c>
      <c r="AI313" s="12">
        <f t="shared" si="110"/>
        <v>1675.12</v>
      </c>
      <c r="AJ313" s="12">
        <v>60</v>
      </c>
      <c r="AK313" s="12">
        <f t="shared" si="111"/>
        <v>1005.07</v>
      </c>
      <c r="AL313" s="12">
        <f>[1]REGRAS!$F$1*100</f>
        <v>40</v>
      </c>
      <c r="AM313" s="12">
        <f t="shared" si="112"/>
        <v>670.05</v>
      </c>
      <c r="AN313" s="12">
        <f>[1]REGRAS!$F$4*100</f>
        <v>100</v>
      </c>
      <c r="AO313" s="12">
        <f t="shared" si="113"/>
        <v>1675.12</v>
      </c>
      <c r="AP313" s="12">
        <v>71</v>
      </c>
      <c r="AQ313" s="12">
        <f t="shared" si="114"/>
        <v>422.21</v>
      </c>
      <c r="AR313" s="12">
        <v>0</v>
      </c>
      <c r="AS313" s="12">
        <f t="shared" si="115"/>
        <v>0</v>
      </c>
      <c r="AT313" s="12">
        <v>0</v>
      </c>
      <c r="AU313" s="12">
        <f t="shared" si="122"/>
        <v>0</v>
      </c>
      <c r="AV313" s="12">
        <v>0</v>
      </c>
      <c r="AW313" s="12">
        <f>IF([1]REGRAS!$P$2="SIM",ROUND(BS313/M313*1.25*AV313,2),0)</f>
        <v>0</v>
      </c>
      <c r="AX313" s="12">
        <f>IF([1]REGRAS!$P$1="SIM",'[1]JAN-REAJUSTE'!AX313,0)</f>
        <v>0</v>
      </c>
      <c r="AY313" s="12">
        <f>IF([1]REGRAS!$R$2="SIM",'[1]JAN-REAJUSTE'!AY313,0)</f>
        <v>0</v>
      </c>
      <c r="AZ313" s="12">
        <f>'[1]JAN-REAJUSTE'!AZ313</f>
        <v>0</v>
      </c>
      <c r="BA313" s="12">
        <f>'[1]JAN-REAJUSTE'!BA313</f>
        <v>0</v>
      </c>
      <c r="BB313" s="12">
        <f>'[1]JAN-REAJUSTE'!BB313</f>
        <v>0</v>
      </c>
      <c r="BC313" s="12">
        <f>'[1]JAN-REAJUSTE'!BC313</f>
        <v>0</v>
      </c>
      <c r="BD313" s="12">
        <f>'[1]JAN-REAJUSTE'!BD313</f>
        <v>0</v>
      </c>
      <c r="BE313" s="12">
        <f>'[1]JAN-REAJUSTE'!BE313</f>
        <v>0</v>
      </c>
      <c r="BF313" s="12">
        <f>'[1]JAN-REAJUSTE'!BF313</f>
        <v>0</v>
      </c>
      <c r="BG313" s="12">
        <f>'[1]JAN-REAJUSTE'!BG313</f>
        <v>0</v>
      </c>
      <c r="BH313" s="12">
        <f>'[1]JAN-REAJUSTE'!BH313</f>
        <v>0</v>
      </c>
      <c r="BI313" s="12">
        <f>IF([1]REGRAS!$R$1="SIM",'[1]JAN-REAJUSTE'!BI313,0)</f>
        <v>0</v>
      </c>
      <c r="BJ313" s="12">
        <f>'[1]JAN-REAJUSTE'!BJ313</f>
        <v>0</v>
      </c>
      <c r="BK313" s="12">
        <f>'[1]JAN-REAJUSTE'!BK313</f>
        <v>0</v>
      </c>
      <c r="BL313" s="12">
        <f>'[1]JAN-REAJUSTE'!BL313</f>
        <v>0</v>
      </c>
      <c r="BM313" s="12">
        <f>'[1]JAN-REAJUSTE'!BM313</f>
        <v>0</v>
      </c>
      <c r="BN313" s="12">
        <f>'[1]JAN-REAJUSTE'!BN313</f>
        <v>0</v>
      </c>
      <c r="BO313" s="12">
        <f>'[1]JAN-REAJUSTE'!BO313</f>
        <v>0</v>
      </c>
      <c r="BP313" s="12">
        <f>'[1]JAN-REAJUSTE'!BP313</f>
        <v>0</v>
      </c>
      <c r="BQ313" s="12">
        <v>0</v>
      </c>
      <c r="BR313" s="12">
        <f t="shared" si="116"/>
        <v>7558.2206400289297</v>
      </c>
      <c r="BS313" s="12">
        <f t="shared" si="119"/>
        <v>7136.0106400289296</v>
      </c>
      <c r="BT313" s="12">
        <f t="shared" si="123"/>
        <v>7136.0106400289296</v>
      </c>
      <c r="BU313" s="12">
        <f t="shared" si="124"/>
        <v>6465.9606400289294</v>
      </c>
      <c r="BV313" s="13">
        <f t="shared" si="125"/>
        <v>905.23448960405017</v>
      </c>
      <c r="BW313" s="13">
        <f t="shared" si="126"/>
        <v>1810.4689792081003</v>
      </c>
      <c r="BX313" s="13">
        <f t="shared" si="117"/>
        <v>6652.9861504248793</v>
      </c>
      <c r="BY313" s="14">
        <f t="shared" si="118"/>
        <v>960.21119136684194</v>
      </c>
    </row>
    <row r="314" spans="1:77" x14ac:dyDescent="0.25">
      <c r="A314" s="9" t="s">
        <v>79</v>
      </c>
      <c r="B314" s="10">
        <v>8825601</v>
      </c>
      <c r="C314" s="10" t="s">
        <v>440</v>
      </c>
      <c r="D314" s="10" t="s">
        <v>81</v>
      </c>
      <c r="E314" s="10" t="s">
        <v>116</v>
      </c>
      <c r="F314" s="10" t="s">
        <v>83</v>
      </c>
      <c r="G314" s="10" t="s">
        <v>117</v>
      </c>
      <c r="H314" s="10" t="s">
        <v>85</v>
      </c>
      <c r="I314" s="10" t="s">
        <v>79</v>
      </c>
      <c r="J314" s="10" t="s">
        <v>87</v>
      </c>
      <c r="K314" s="10" t="s">
        <v>152</v>
      </c>
      <c r="L314" s="10">
        <v>5</v>
      </c>
      <c r="M314" s="10">
        <v>240</v>
      </c>
      <c r="N314" s="10">
        <v>118759</v>
      </c>
      <c r="O314" s="11">
        <v>40665</v>
      </c>
      <c r="P314" s="11">
        <v>27746</v>
      </c>
      <c r="Q314" s="10">
        <v>50673980359</v>
      </c>
      <c r="R314" s="10" t="s">
        <v>89</v>
      </c>
      <c r="S314" s="10">
        <v>22</v>
      </c>
      <c r="T314" s="10" t="s">
        <v>90</v>
      </c>
      <c r="U314" s="10" t="s">
        <v>91</v>
      </c>
      <c r="V314" s="10" t="s">
        <v>92</v>
      </c>
      <c r="W314" s="12">
        <f t="shared" si="120"/>
        <v>1675.1206400289295</v>
      </c>
      <c r="X314" s="12">
        <v>240</v>
      </c>
      <c r="Y314" s="12">
        <f>[1]REGRAS!$B$28</f>
        <v>1675.1206400289295</v>
      </c>
      <c r="Z314" s="12">
        <v>15</v>
      </c>
      <c r="AA314" s="12">
        <f t="shared" si="107"/>
        <v>251.27</v>
      </c>
      <c r="AB314" s="12">
        <v>11</v>
      </c>
      <c r="AC314" s="12">
        <f t="shared" si="121"/>
        <v>184.26</v>
      </c>
      <c r="AD314" s="12"/>
      <c r="AE314" s="12">
        <f t="shared" si="108"/>
        <v>0</v>
      </c>
      <c r="AF314" s="12"/>
      <c r="AG314" s="12">
        <f t="shared" si="109"/>
        <v>0</v>
      </c>
      <c r="AH314" s="12">
        <f>[1]REGRAS!$F$2*100</f>
        <v>100</v>
      </c>
      <c r="AI314" s="12">
        <f t="shared" si="110"/>
        <v>1675.12</v>
      </c>
      <c r="AJ314" s="12">
        <v>25</v>
      </c>
      <c r="AK314" s="12">
        <f t="shared" si="111"/>
        <v>418.78</v>
      </c>
      <c r="AL314" s="12">
        <f>[1]REGRAS!$F$1*100</f>
        <v>40</v>
      </c>
      <c r="AM314" s="12">
        <f t="shared" si="112"/>
        <v>670.05</v>
      </c>
      <c r="AN314" s="12">
        <f>[1]REGRAS!$F$4*100</f>
        <v>100</v>
      </c>
      <c r="AO314" s="12">
        <f t="shared" si="113"/>
        <v>1675.12</v>
      </c>
      <c r="AP314" s="12">
        <v>22</v>
      </c>
      <c r="AQ314" s="12">
        <f t="shared" si="114"/>
        <v>120.08</v>
      </c>
      <c r="AR314" s="12">
        <v>52</v>
      </c>
      <c r="AS314" s="12">
        <f t="shared" si="115"/>
        <v>2128.66</v>
      </c>
      <c r="AT314" s="12">
        <v>0</v>
      </c>
      <c r="AU314" s="12">
        <f t="shared" si="122"/>
        <v>0</v>
      </c>
      <c r="AV314" s="12">
        <v>0</v>
      </c>
      <c r="AW314" s="12">
        <f>IF([1]REGRAS!$P$2="SIM",ROUND(BS314/M314*1.25*AV314,2),0)</f>
        <v>0</v>
      </c>
      <c r="AX314" s="12">
        <f>IF([1]REGRAS!$P$1="SIM",'[1]JAN-REAJUSTE'!AX314,0)</f>
        <v>0</v>
      </c>
      <c r="AY314" s="12">
        <f>IF([1]REGRAS!$R$2="SIM",'[1]JAN-REAJUSTE'!AY314,0)</f>
        <v>0</v>
      </c>
      <c r="AZ314" s="12">
        <f>'[1]JAN-REAJUSTE'!AZ314</f>
        <v>0</v>
      </c>
      <c r="BA314" s="12">
        <f>'[1]JAN-REAJUSTE'!BA314</f>
        <v>0</v>
      </c>
      <c r="BB314" s="12">
        <f>'[1]JAN-REAJUSTE'!BB314</f>
        <v>0</v>
      </c>
      <c r="BC314" s="12">
        <f>'[1]JAN-REAJUSTE'!BC314</f>
        <v>0</v>
      </c>
      <c r="BD314" s="12">
        <f>'[1]JAN-REAJUSTE'!BD314</f>
        <v>0</v>
      </c>
      <c r="BE314" s="12">
        <f>'[1]JAN-REAJUSTE'!BE314</f>
        <v>0</v>
      </c>
      <c r="BF314" s="12">
        <f>'[1]JAN-REAJUSTE'!BF314</f>
        <v>0</v>
      </c>
      <c r="BG314" s="12">
        <f>'[1]JAN-REAJUSTE'!BG314</f>
        <v>0</v>
      </c>
      <c r="BH314" s="12">
        <f>'[1]JAN-REAJUSTE'!BH314</f>
        <v>0</v>
      </c>
      <c r="BI314" s="12">
        <f>IF([1]REGRAS!$R$1="SIM",'[1]JAN-REAJUSTE'!BI314,0)</f>
        <v>0</v>
      </c>
      <c r="BJ314" s="12">
        <f>'[1]JAN-REAJUSTE'!BJ314</f>
        <v>0</v>
      </c>
      <c r="BK314" s="12">
        <f>'[1]JAN-REAJUSTE'!BK314</f>
        <v>0</v>
      </c>
      <c r="BL314" s="12">
        <f>'[1]JAN-REAJUSTE'!BL314</f>
        <v>0</v>
      </c>
      <c r="BM314" s="12">
        <f>'[1]JAN-REAJUSTE'!BM314</f>
        <v>0</v>
      </c>
      <c r="BN314" s="12">
        <f>'[1]JAN-REAJUSTE'!BN314</f>
        <v>0</v>
      </c>
      <c r="BO314" s="12">
        <f>'[1]JAN-REAJUSTE'!BO314</f>
        <v>0</v>
      </c>
      <c r="BP314" s="12">
        <f>'[1]JAN-REAJUSTE'!BP314</f>
        <v>0</v>
      </c>
      <c r="BQ314" s="12">
        <v>0</v>
      </c>
      <c r="BR314" s="12">
        <f t="shared" si="116"/>
        <v>8798.4606400289285</v>
      </c>
      <c r="BS314" s="12">
        <f t="shared" si="119"/>
        <v>6549.7206400289297</v>
      </c>
      <c r="BT314" s="12">
        <f t="shared" si="123"/>
        <v>6549.7206400289297</v>
      </c>
      <c r="BU314" s="12">
        <f t="shared" si="124"/>
        <v>5879.6706400289295</v>
      </c>
      <c r="BV314" s="13">
        <f t="shared" si="125"/>
        <v>823.15388960405016</v>
      </c>
      <c r="BW314" s="13">
        <f t="shared" si="126"/>
        <v>1646.3077792081003</v>
      </c>
      <c r="BX314" s="13">
        <f t="shared" si="117"/>
        <v>7975.3067504248784</v>
      </c>
      <c r="BY314" s="14">
        <f t="shared" si="118"/>
        <v>1323.8493563668417</v>
      </c>
    </row>
    <row r="315" spans="1:77" x14ac:dyDescent="0.25">
      <c r="A315" s="9" t="s">
        <v>79</v>
      </c>
      <c r="B315" s="10">
        <v>8825701</v>
      </c>
      <c r="C315" s="10" t="s">
        <v>441</v>
      </c>
      <c r="D315" s="10" t="s">
        <v>81</v>
      </c>
      <c r="E315" s="10" t="s">
        <v>116</v>
      </c>
      <c r="F315" s="10" t="s">
        <v>83</v>
      </c>
      <c r="G315" s="10" t="s">
        <v>117</v>
      </c>
      <c r="H315" s="10" t="s">
        <v>85</v>
      </c>
      <c r="I315" s="10" t="s">
        <v>79</v>
      </c>
      <c r="J315" s="10" t="s">
        <v>87</v>
      </c>
      <c r="K315" s="10" t="s">
        <v>121</v>
      </c>
      <c r="L315" s="10">
        <v>8</v>
      </c>
      <c r="M315" s="10">
        <v>240</v>
      </c>
      <c r="N315" s="10">
        <v>126022</v>
      </c>
      <c r="O315" s="11">
        <v>40665</v>
      </c>
      <c r="P315" s="11">
        <v>28027</v>
      </c>
      <c r="Q315" s="10">
        <v>72324279304</v>
      </c>
      <c r="R315" s="10" t="s">
        <v>89</v>
      </c>
      <c r="S315" s="10">
        <v>22</v>
      </c>
      <c r="T315" s="10" t="s">
        <v>97</v>
      </c>
      <c r="U315" s="10" t="s">
        <v>91</v>
      </c>
      <c r="V315" s="10" t="s">
        <v>92</v>
      </c>
      <c r="W315" s="12">
        <f t="shared" si="120"/>
        <v>1829.9352895804036</v>
      </c>
      <c r="X315" s="12">
        <v>240</v>
      </c>
      <c r="Y315" s="12">
        <f>[1]REGRAS!$C$25</f>
        <v>1829.9352895804036</v>
      </c>
      <c r="Z315" s="12">
        <v>10</v>
      </c>
      <c r="AA315" s="12">
        <f t="shared" si="107"/>
        <v>182.99</v>
      </c>
      <c r="AB315" s="12">
        <v>11</v>
      </c>
      <c r="AC315" s="12">
        <f t="shared" si="121"/>
        <v>201.29</v>
      </c>
      <c r="AD315" s="12"/>
      <c r="AE315" s="12">
        <f t="shared" si="108"/>
        <v>0</v>
      </c>
      <c r="AF315" s="12"/>
      <c r="AG315" s="12">
        <f t="shared" si="109"/>
        <v>0</v>
      </c>
      <c r="AH315" s="12">
        <f>[1]REGRAS!$F$2*100</f>
        <v>100</v>
      </c>
      <c r="AI315" s="12">
        <f t="shared" si="110"/>
        <v>1829.94</v>
      </c>
      <c r="AJ315" s="12">
        <v>25</v>
      </c>
      <c r="AK315" s="12">
        <f t="shared" si="111"/>
        <v>457.48</v>
      </c>
      <c r="AL315" s="12">
        <f>[1]REGRAS!$F$1*100</f>
        <v>40</v>
      </c>
      <c r="AM315" s="12">
        <f t="shared" si="112"/>
        <v>731.97</v>
      </c>
      <c r="AN315" s="12">
        <f>[1]REGRAS!$F$4*100</f>
        <v>100</v>
      </c>
      <c r="AO315" s="12">
        <f t="shared" si="113"/>
        <v>1829.94</v>
      </c>
      <c r="AP315" s="12">
        <v>108</v>
      </c>
      <c r="AQ315" s="12">
        <f t="shared" si="114"/>
        <v>635.72</v>
      </c>
      <c r="AR315" s="12">
        <v>0</v>
      </c>
      <c r="AS315" s="12">
        <f t="shared" si="115"/>
        <v>0</v>
      </c>
      <c r="AT315" s="12">
        <v>0</v>
      </c>
      <c r="AU315" s="12">
        <f t="shared" si="122"/>
        <v>0</v>
      </c>
      <c r="AV315" s="12">
        <v>0</v>
      </c>
      <c r="AW315" s="12">
        <f>IF([1]REGRAS!$P$2="SIM",ROUND(BS315/M315*1.25*AV315,2),0)</f>
        <v>0</v>
      </c>
      <c r="AX315" s="12">
        <f>IF([1]REGRAS!$P$1="SIM",'[1]JAN-REAJUSTE'!AX315,0)</f>
        <v>0</v>
      </c>
      <c r="AY315" s="12">
        <f>IF([1]REGRAS!$R$2="SIM",'[1]JAN-REAJUSTE'!AY315,0)</f>
        <v>0</v>
      </c>
      <c r="AZ315" s="12">
        <f>'[1]JAN-REAJUSTE'!AZ315</f>
        <v>0</v>
      </c>
      <c r="BA315" s="12">
        <f>'[1]JAN-REAJUSTE'!BA315</f>
        <v>0</v>
      </c>
      <c r="BB315" s="12">
        <f>'[1]JAN-REAJUSTE'!BB315</f>
        <v>0</v>
      </c>
      <c r="BC315" s="12">
        <f>'[1]JAN-REAJUSTE'!BC315</f>
        <v>0</v>
      </c>
      <c r="BD315" s="12">
        <f>'[1]JAN-REAJUSTE'!BD315</f>
        <v>0</v>
      </c>
      <c r="BE315" s="12">
        <f>'[1]JAN-REAJUSTE'!BE315</f>
        <v>0</v>
      </c>
      <c r="BF315" s="12">
        <f>'[1]JAN-REAJUSTE'!BF315</f>
        <v>0</v>
      </c>
      <c r="BG315" s="12">
        <f>'[1]JAN-REAJUSTE'!BG315</f>
        <v>0</v>
      </c>
      <c r="BH315" s="12">
        <f>'[1]JAN-REAJUSTE'!BH315</f>
        <v>0</v>
      </c>
      <c r="BI315" s="12">
        <f>IF([1]REGRAS!$R$1="SIM",'[1]JAN-REAJUSTE'!BI315,0)</f>
        <v>0</v>
      </c>
      <c r="BJ315" s="12">
        <f>'[1]JAN-REAJUSTE'!BJ315</f>
        <v>0</v>
      </c>
      <c r="BK315" s="12">
        <f>'[1]JAN-REAJUSTE'!BK315</f>
        <v>0</v>
      </c>
      <c r="BL315" s="12">
        <f>'[1]JAN-REAJUSTE'!BL315</f>
        <v>0</v>
      </c>
      <c r="BM315" s="12">
        <f>'[1]JAN-REAJUSTE'!BM315</f>
        <v>0</v>
      </c>
      <c r="BN315" s="12">
        <f>'[1]JAN-REAJUSTE'!BN315</f>
        <v>0</v>
      </c>
      <c r="BO315" s="12">
        <f>'[1]JAN-REAJUSTE'!BO315</f>
        <v>0</v>
      </c>
      <c r="BP315" s="12">
        <f>'[1]JAN-REAJUSTE'!BP315</f>
        <v>0</v>
      </c>
      <c r="BQ315" s="12">
        <v>0</v>
      </c>
      <c r="BR315" s="12">
        <f t="shared" si="116"/>
        <v>7699.2652895804031</v>
      </c>
      <c r="BS315" s="12">
        <f t="shared" si="119"/>
        <v>7063.5452895804028</v>
      </c>
      <c r="BT315" s="12">
        <f t="shared" si="123"/>
        <v>7063.5452895804028</v>
      </c>
      <c r="BU315" s="12">
        <f t="shared" si="124"/>
        <v>6331.5752895804026</v>
      </c>
      <c r="BV315" s="13">
        <f t="shared" si="125"/>
        <v>886.4205405412564</v>
      </c>
      <c r="BW315" s="13">
        <f t="shared" si="126"/>
        <v>1772.8410810825128</v>
      </c>
      <c r="BX315" s="13">
        <f t="shared" si="117"/>
        <v>6812.8447490391463</v>
      </c>
      <c r="BY315" s="14">
        <f t="shared" si="118"/>
        <v>1004.1723059857653</v>
      </c>
    </row>
    <row r="316" spans="1:77" x14ac:dyDescent="0.25">
      <c r="A316" s="9" t="s">
        <v>79</v>
      </c>
      <c r="B316" s="10">
        <v>8825901</v>
      </c>
      <c r="C316" s="10" t="s">
        <v>442</v>
      </c>
      <c r="D316" s="10" t="s">
        <v>81</v>
      </c>
      <c r="E316" s="10" t="s">
        <v>116</v>
      </c>
      <c r="F316" s="10" t="s">
        <v>83</v>
      </c>
      <c r="G316" s="10" t="s">
        <v>117</v>
      </c>
      <c r="H316" s="10" t="s">
        <v>85</v>
      </c>
      <c r="I316" s="10" t="s">
        <v>79</v>
      </c>
      <c r="J316" s="10" t="s">
        <v>87</v>
      </c>
      <c r="K316" s="10" t="s">
        <v>121</v>
      </c>
      <c r="L316" s="10">
        <v>8</v>
      </c>
      <c r="M316" s="10">
        <v>240</v>
      </c>
      <c r="N316" s="10">
        <v>126022</v>
      </c>
      <c r="O316" s="11">
        <v>40665</v>
      </c>
      <c r="P316" s="11">
        <v>26568</v>
      </c>
      <c r="Q316" s="10">
        <v>48012904349</v>
      </c>
      <c r="R316" s="10" t="s">
        <v>89</v>
      </c>
      <c r="S316" s="10">
        <v>22</v>
      </c>
      <c r="T316" s="10" t="s">
        <v>90</v>
      </c>
      <c r="U316" s="10" t="s">
        <v>128</v>
      </c>
      <c r="V316" s="10" t="s">
        <v>92</v>
      </c>
      <c r="W316" s="12">
        <f t="shared" si="120"/>
        <v>1829.9352895804036</v>
      </c>
      <c r="X316" s="12">
        <v>240</v>
      </c>
      <c r="Y316" s="12">
        <f>[1]REGRAS!$C$25</f>
        <v>1829.9352895804036</v>
      </c>
      <c r="Z316" s="12">
        <v>15</v>
      </c>
      <c r="AA316" s="12">
        <f t="shared" si="107"/>
        <v>274.49</v>
      </c>
      <c r="AB316" s="12">
        <v>11</v>
      </c>
      <c r="AC316" s="12">
        <f t="shared" si="121"/>
        <v>201.29</v>
      </c>
      <c r="AD316" s="12"/>
      <c r="AE316" s="12">
        <f t="shared" si="108"/>
        <v>0</v>
      </c>
      <c r="AF316" s="12"/>
      <c r="AG316" s="12">
        <f t="shared" si="109"/>
        <v>0</v>
      </c>
      <c r="AH316" s="12">
        <f>[1]REGRAS!$F$2*100</f>
        <v>100</v>
      </c>
      <c r="AI316" s="12">
        <f t="shared" si="110"/>
        <v>1829.94</v>
      </c>
      <c r="AJ316" s="12">
        <v>25</v>
      </c>
      <c r="AK316" s="12">
        <f t="shared" si="111"/>
        <v>457.48</v>
      </c>
      <c r="AL316" s="12">
        <f>[1]REGRAS!$F$1*100</f>
        <v>40</v>
      </c>
      <c r="AM316" s="12">
        <f t="shared" si="112"/>
        <v>731.97</v>
      </c>
      <c r="AN316" s="12">
        <f>[1]REGRAS!$F$4*100</f>
        <v>100</v>
      </c>
      <c r="AO316" s="12">
        <f t="shared" si="113"/>
        <v>1829.94</v>
      </c>
      <c r="AP316" s="12">
        <v>0</v>
      </c>
      <c r="AQ316" s="12">
        <f t="shared" si="114"/>
        <v>0</v>
      </c>
      <c r="AR316" s="12">
        <v>0</v>
      </c>
      <c r="AS316" s="12">
        <f t="shared" si="115"/>
        <v>0</v>
      </c>
      <c r="AT316" s="12">
        <v>0</v>
      </c>
      <c r="AU316" s="12">
        <f t="shared" si="122"/>
        <v>0</v>
      </c>
      <c r="AV316" s="12">
        <v>0</v>
      </c>
      <c r="AW316" s="12">
        <f>IF([1]REGRAS!$P$2="SIM",ROUND(BS316/M316*1.25*AV316,2),0)</f>
        <v>0</v>
      </c>
      <c r="AX316" s="12">
        <f>IF([1]REGRAS!$P$1="SIM",'[1]JAN-REAJUSTE'!AX316,0)</f>
        <v>0</v>
      </c>
      <c r="AY316" s="12">
        <f>IF([1]REGRAS!$R$2="SIM",'[1]JAN-REAJUSTE'!AY316,0)</f>
        <v>0</v>
      </c>
      <c r="AZ316" s="12">
        <f>'[1]JAN-REAJUSTE'!AZ316</f>
        <v>0</v>
      </c>
      <c r="BA316" s="12">
        <f>'[1]JAN-REAJUSTE'!BA316</f>
        <v>0</v>
      </c>
      <c r="BB316" s="12">
        <f>'[1]JAN-REAJUSTE'!BB316</f>
        <v>0</v>
      </c>
      <c r="BC316" s="12">
        <f>'[1]JAN-REAJUSTE'!BC316</f>
        <v>0</v>
      </c>
      <c r="BD316" s="12">
        <f>'[1]JAN-REAJUSTE'!BD316</f>
        <v>0</v>
      </c>
      <c r="BE316" s="12">
        <f>'[1]JAN-REAJUSTE'!BE316</f>
        <v>0</v>
      </c>
      <c r="BF316" s="12">
        <f>'[1]JAN-REAJUSTE'!BF316</f>
        <v>0</v>
      </c>
      <c r="BG316" s="12">
        <f>'[1]JAN-REAJUSTE'!BG316</f>
        <v>0</v>
      </c>
      <c r="BH316" s="12">
        <f>'[1]JAN-REAJUSTE'!BH316</f>
        <v>0</v>
      </c>
      <c r="BI316" s="12">
        <f>IF([1]REGRAS!$R$1="SIM",'[1]JAN-REAJUSTE'!BI316,0)</f>
        <v>0</v>
      </c>
      <c r="BJ316" s="12">
        <f>'[1]JAN-REAJUSTE'!BJ316</f>
        <v>0</v>
      </c>
      <c r="BK316" s="12">
        <f>'[1]JAN-REAJUSTE'!BK316</f>
        <v>0</v>
      </c>
      <c r="BL316" s="12">
        <f>'[1]JAN-REAJUSTE'!BL316</f>
        <v>0</v>
      </c>
      <c r="BM316" s="12">
        <f>'[1]JAN-REAJUSTE'!BM316</f>
        <v>0</v>
      </c>
      <c r="BN316" s="12">
        <f>'[1]JAN-REAJUSTE'!BN316</f>
        <v>0</v>
      </c>
      <c r="BO316" s="12">
        <f>'[1]JAN-REAJUSTE'!BO316</f>
        <v>0</v>
      </c>
      <c r="BP316" s="12">
        <f>'[1]JAN-REAJUSTE'!BP316</f>
        <v>0</v>
      </c>
      <c r="BQ316" s="12">
        <v>0</v>
      </c>
      <c r="BR316" s="12">
        <f t="shared" si="116"/>
        <v>7155.0452895804028</v>
      </c>
      <c r="BS316" s="12">
        <f t="shared" si="119"/>
        <v>7155.0452895804028</v>
      </c>
      <c r="BT316" s="12">
        <f t="shared" si="123"/>
        <v>7155.0452895804028</v>
      </c>
      <c r="BU316" s="12">
        <f t="shared" si="124"/>
        <v>6423.0752895804026</v>
      </c>
      <c r="BV316" s="13">
        <f t="shared" si="125"/>
        <v>899.23054054125646</v>
      </c>
      <c r="BW316" s="13">
        <f t="shared" si="126"/>
        <v>1798.4610810825129</v>
      </c>
      <c r="BX316" s="13">
        <f t="shared" si="117"/>
        <v>6255.8147490391466</v>
      </c>
      <c r="BY316" s="14">
        <f t="shared" si="118"/>
        <v>850.9890559857655</v>
      </c>
    </row>
    <row r="317" spans="1:77" x14ac:dyDescent="0.25">
      <c r="A317" s="9" t="s">
        <v>79</v>
      </c>
      <c r="B317" s="10">
        <v>8826001</v>
      </c>
      <c r="C317" s="10" t="s">
        <v>443</v>
      </c>
      <c r="D317" s="10" t="s">
        <v>81</v>
      </c>
      <c r="E317" s="10" t="s">
        <v>116</v>
      </c>
      <c r="F317" s="10" t="s">
        <v>83</v>
      </c>
      <c r="G317" s="10" t="s">
        <v>117</v>
      </c>
      <c r="H317" s="10" t="s">
        <v>85</v>
      </c>
      <c r="I317" s="10" t="s">
        <v>79</v>
      </c>
      <c r="J317" s="10" t="s">
        <v>87</v>
      </c>
      <c r="K317" s="10" t="s">
        <v>121</v>
      </c>
      <c r="L317" s="10">
        <v>8</v>
      </c>
      <c r="M317" s="10">
        <v>240</v>
      </c>
      <c r="N317" s="10">
        <v>126022</v>
      </c>
      <c r="O317" s="11">
        <v>40665</v>
      </c>
      <c r="P317" s="11">
        <v>30559</v>
      </c>
      <c r="Q317" s="10">
        <v>64669866320</v>
      </c>
      <c r="R317" s="10" t="s">
        <v>89</v>
      </c>
      <c r="S317" s="10">
        <v>22</v>
      </c>
      <c r="T317" s="10" t="s">
        <v>90</v>
      </c>
      <c r="U317" s="10" t="s">
        <v>91</v>
      </c>
      <c r="V317" s="10" t="s">
        <v>92</v>
      </c>
      <c r="W317" s="12">
        <f t="shared" si="120"/>
        <v>1829.9352895804036</v>
      </c>
      <c r="X317" s="12">
        <v>240</v>
      </c>
      <c r="Y317" s="12">
        <f>[1]REGRAS!$C$25</f>
        <v>1829.9352895804036</v>
      </c>
      <c r="Z317" s="12">
        <v>15</v>
      </c>
      <c r="AA317" s="12">
        <f t="shared" si="107"/>
        <v>274.49</v>
      </c>
      <c r="AB317" s="12">
        <v>11</v>
      </c>
      <c r="AC317" s="12">
        <f t="shared" si="121"/>
        <v>201.29</v>
      </c>
      <c r="AD317" s="12"/>
      <c r="AE317" s="12">
        <f t="shared" si="108"/>
        <v>0</v>
      </c>
      <c r="AF317" s="12"/>
      <c r="AG317" s="12">
        <f t="shared" si="109"/>
        <v>0</v>
      </c>
      <c r="AH317" s="12">
        <f>[1]REGRAS!$F$2*100</f>
        <v>100</v>
      </c>
      <c r="AI317" s="12">
        <f t="shared" si="110"/>
        <v>1829.94</v>
      </c>
      <c r="AJ317" s="12">
        <v>25</v>
      </c>
      <c r="AK317" s="12">
        <f t="shared" si="111"/>
        <v>457.48</v>
      </c>
      <c r="AL317" s="12">
        <f>[1]REGRAS!$F$1*100</f>
        <v>40</v>
      </c>
      <c r="AM317" s="12">
        <f t="shared" si="112"/>
        <v>731.97</v>
      </c>
      <c r="AN317" s="12">
        <f>[1]REGRAS!$F$4*100</f>
        <v>100</v>
      </c>
      <c r="AO317" s="12">
        <f t="shared" si="113"/>
        <v>1829.94</v>
      </c>
      <c r="AP317" s="12">
        <v>24</v>
      </c>
      <c r="AQ317" s="12">
        <f t="shared" si="114"/>
        <v>143.1</v>
      </c>
      <c r="AR317" s="12">
        <v>20</v>
      </c>
      <c r="AS317" s="12">
        <f t="shared" si="115"/>
        <v>894.38</v>
      </c>
      <c r="AT317" s="12">
        <v>0</v>
      </c>
      <c r="AU317" s="12">
        <f t="shared" si="122"/>
        <v>0</v>
      </c>
      <c r="AV317" s="12">
        <v>0</v>
      </c>
      <c r="AW317" s="12">
        <f>IF([1]REGRAS!$P$2="SIM",ROUND(BS317/M317*1.25*AV317,2),0)</f>
        <v>0</v>
      </c>
      <c r="AX317" s="12">
        <f>IF([1]REGRAS!$P$1="SIM",'[1]JAN-REAJUSTE'!AX317,0)</f>
        <v>0</v>
      </c>
      <c r="AY317" s="12">
        <f>IF([1]REGRAS!$R$2="SIM",'[1]JAN-REAJUSTE'!AY317,0)</f>
        <v>0</v>
      </c>
      <c r="AZ317" s="12">
        <f>'[1]JAN-REAJUSTE'!AZ317</f>
        <v>0</v>
      </c>
      <c r="BA317" s="12">
        <f>'[1]JAN-REAJUSTE'!BA317</f>
        <v>0</v>
      </c>
      <c r="BB317" s="12">
        <f>'[1]JAN-REAJUSTE'!BB317</f>
        <v>0</v>
      </c>
      <c r="BC317" s="12">
        <f>'[1]JAN-REAJUSTE'!BC317</f>
        <v>0</v>
      </c>
      <c r="BD317" s="12">
        <f>'[1]JAN-REAJUSTE'!BD317</f>
        <v>0</v>
      </c>
      <c r="BE317" s="12">
        <f>'[1]JAN-REAJUSTE'!BE317</f>
        <v>0</v>
      </c>
      <c r="BF317" s="12">
        <f>'[1]JAN-REAJUSTE'!BF317</f>
        <v>0</v>
      </c>
      <c r="BG317" s="12">
        <f>'[1]JAN-REAJUSTE'!BG317</f>
        <v>0</v>
      </c>
      <c r="BH317" s="12">
        <f>'[1]JAN-REAJUSTE'!BH317</f>
        <v>0</v>
      </c>
      <c r="BI317" s="12">
        <f>IF([1]REGRAS!$R$1="SIM",'[1]JAN-REAJUSTE'!BI317,0)</f>
        <v>0</v>
      </c>
      <c r="BJ317" s="12">
        <f>'[1]JAN-REAJUSTE'!BJ317</f>
        <v>0</v>
      </c>
      <c r="BK317" s="12">
        <f>'[1]JAN-REAJUSTE'!BK317</f>
        <v>0</v>
      </c>
      <c r="BL317" s="12">
        <f>'[1]JAN-REAJUSTE'!BL317</f>
        <v>0</v>
      </c>
      <c r="BM317" s="12">
        <f>'[1]JAN-REAJUSTE'!BM317</f>
        <v>0</v>
      </c>
      <c r="BN317" s="12">
        <f>'[1]JAN-REAJUSTE'!BN317</f>
        <v>0</v>
      </c>
      <c r="BO317" s="12">
        <f>'[1]JAN-REAJUSTE'!BO317</f>
        <v>0</v>
      </c>
      <c r="BP317" s="12">
        <f>'[1]JAN-REAJUSTE'!BP317</f>
        <v>0</v>
      </c>
      <c r="BQ317" s="12">
        <v>0</v>
      </c>
      <c r="BR317" s="12">
        <f t="shared" si="116"/>
        <v>8192.5252895804024</v>
      </c>
      <c r="BS317" s="12">
        <f t="shared" si="119"/>
        <v>7155.0452895804028</v>
      </c>
      <c r="BT317" s="12">
        <f t="shared" si="123"/>
        <v>7155.0452895804028</v>
      </c>
      <c r="BU317" s="12">
        <f t="shared" si="124"/>
        <v>6423.0752895804026</v>
      </c>
      <c r="BV317" s="13">
        <f t="shared" si="125"/>
        <v>899.23054054125646</v>
      </c>
      <c r="BW317" s="13">
        <f t="shared" si="126"/>
        <v>1798.4610810825129</v>
      </c>
      <c r="BX317" s="13">
        <f t="shared" si="117"/>
        <v>7293.2947490391462</v>
      </c>
      <c r="BY317" s="14">
        <f t="shared" si="118"/>
        <v>1136.2960559857652</v>
      </c>
    </row>
    <row r="318" spans="1:77" x14ac:dyDescent="0.25">
      <c r="A318" s="9" t="s">
        <v>79</v>
      </c>
      <c r="B318" s="10">
        <v>8826201</v>
      </c>
      <c r="C318" s="10" t="s">
        <v>444</v>
      </c>
      <c r="D318" s="10" t="s">
        <v>81</v>
      </c>
      <c r="E318" s="10" t="s">
        <v>116</v>
      </c>
      <c r="F318" s="10" t="s">
        <v>83</v>
      </c>
      <c r="G318" s="10" t="s">
        <v>117</v>
      </c>
      <c r="H318" s="10" t="s">
        <v>85</v>
      </c>
      <c r="I318" s="10" t="s">
        <v>79</v>
      </c>
      <c r="J318" s="10" t="s">
        <v>87</v>
      </c>
      <c r="K318" s="10" t="s">
        <v>121</v>
      </c>
      <c r="L318" s="10">
        <v>8</v>
      </c>
      <c r="M318" s="10">
        <v>240</v>
      </c>
      <c r="N318" s="10">
        <v>126022</v>
      </c>
      <c r="O318" s="11">
        <v>40665</v>
      </c>
      <c r="P318" s="11">
        <v>28611</v>
      </c>
      <c r="Q318" s="10">
        <v>65250664334</v>
      </c>
      <c r="R318" s="10" t="s">
        <v>89</v>
      </c>
      <c r="S318" s="10">
        <v>22</v>
      </c>
      <c r="T318" s="10" t="s">
        <v>97</v>
      </c>
      <c r="U318" s="10" t="s">
        <v>91</v>
      </c>
      <c r="V318" s="10" t="s">
        <v>92</v>
      </c>
      <c r="W318" s="12">
        <f t="shared" si="120"/>
        <v>1829.9352895804036</v>
      </c>
      <c r="X318" s="12">
        <v>240</v>
      </c>
      <c r="Y318" s="12">
        <f>[1]REGRAS!$C$25</f>
        <v>1829.9352895804036</v>
      </c>
      <c r="Z318" s="12">
        <v>15</v>
      </c>
      <c r="AA318" s="12">
        <f t="shared" si="107"/>
        <v>274.49</v>
      </c>
      <c r="AB318" s="12">
        <v>11</v>
      </c>
      <c r="AC318" s="12">
        <f t="shared" si="121"/>
        <v>201.29</v>
      </c>
      <c r="AD318" s="12"/>
      <c r="AE318" s="12">
        <f t="shared" si="108"/>
        <v>0</v>
      </c>
      <c r="AF318" s="12"/>
      <c r="AG318" s="12">
        <f t="shared" si="109"/>
        <v>0</v>
      </c>
      <c r="AH318" s="12">
        <f>[1]REGRAS!$F$2*100</f>
        <v>100</v>
      </c>
      <c r="AI318" s="12">
        <f t="shared" si="110"/>
        <v>1829.94</v>
      </c>
      <c r="AJ318" s="12">
        <v>25</v>
      </c>
      <c r="AK318" s="12">
        <f t="shared" si="111"/>
        <v>457.48</v>
      </c>
      <c r="AL318" s="12">
        <f>[1]REGRAS!$F$1*100</f>
        <v>40</v>
      </c>
      <c r="AM318" s="12">
        <f t="shared" si="112"/>
        <v>731.97</v>
      </c>
      <c r="AN318" s="12">
        <f>[1]REGRAS!$F$4*100</f>
        <v>100</v>
      </c>
      <c r="AO318" s="12">
        <f t="shared" si="113"/>
        <v>1829.94</v>
      </c>
      <c r="AP318" s="12">
        <v>115</v>
      </c>
      <c r="AQ318" s="12">
        <f t="shared" si="114"/>
        <v>685.69</v>
      </c>
      <c r="AR318" s="12">
        <v>10</v>
      </c>
      <c r="AS318" s="12">
        <f t="shared" si="115"/>
        <v>447.19</v>
      </c>
      <c r="AT318" s="12">
        <v>0</v>
      </c>
      <c r="AU318" s="12">
        <f t="shared" si="122"/>
        <v>0</v>
      </c>
      <c r="AV318" s="12">
        <v>0</v>
      </c>
      <c r="AW318" s="12">
        <f>IF([1]REGRAS!$P$2="SIM",ROUND(BS318/M318*1.25*AV318,2),0)</f>
        <v>0</v>
      </c>
      <c r="AX318" s="12">
        <f>IF([1]REGRAS!$P$1="SIM",'[1]JAN-REAJUSTE'!AX318,0)</f>
        <v>0</v>
      </c>
      <c r="AY318" s="12">
        <f>IF([1]REGRAS!$R$2="SIM",'[1]JAN-REAJUSTE'!AY318,0)</f>
        <v>0</v>
      </c>
      <c r="AZ318" s="12">
        <f>'[1]JAN-REAJUSTE'!AZ318</f>
        <v>0</v>
      </c>
      <c r="BA318" s="12">
        <f>'[1]JAN-REAJUSTE'!BA318</f>
        <v>0</v>
      </c>
      <c r="BB318" s="12">
        <f>'[1]JAN-REAJUSTE'!BB318</f>
        <v>0</v>
      </c>
      <c r="BC318" s="12">
        <f>'[1]JAN-REAJUSTE'!BC318</f>
        <v>0</v>
      </c>
      <c r="BD318" s="12">
        <f>'[1]JAN-REAJUSTE'!BD318</f>
        <v>0</v>
      </c>
      <c r="BE318" s="12">
        <f>'[1]JAN-REAJUSTE'!BE318</f>
        <v>0</v>
      </c>
      <c r="BF318" s="12">
        <f>'[1]JAN-REAJUSTE'!BF318</f>
        <v>0</v>
      </c>
      <c r="BG318" s="12">
        <f>'[1]JAN-REAJUSTE'!BG318</f>
        <v>0</v>
      </c>
      <c r="BH318" s="12">
        <f>'[1]JAN-REAJUSTE'!BH318</f>
        <v>0</v>
      </c>
      <c r="BI318" s="12">
        <f>IF([1]REGRAS!$R$1="SIM",'[1]JAN-REAJUSTE'!BI318,0)</f>
        <v>0</v>
      </c>
      <c r="BJ318" s="12">
        <f>'[1]JAN-REAJUSTE'!BJ318</f>
        <v>0</v>
      </c>
      <c r="BK318" s="12">
        <f>'[1]JAN-REAJUSTE'!BK318</f>
        <v>0</v>
      </c>
      <c r="BL318" s="12">
        <f>'[1]JAN-REAJUSTE'!BL318</f>
        <v>0</v>
      </c>
      <c r="BM318" s="12">
        <f>'[1]JAN-REAJUSTE'!BM318</f>
        <v>0</v>
      </c>
      <c r="BN318" s="12">
        <f>'[1]JAN-REAJUSTE'!BN318</f>
        <v>0</v>
      </c>
      <c r="BO318" s="12">
        <f>'[1]JAN-REAJUSTE'!BO318</f>
        <v>0</v>
      </c>
      <c r="BP318" s="12">
        <f>'[1]JAN-REAJUSTE'!BP318</f>
        <v>0</v>
      </c>
      <c r="BQ318" s="12">
        <v>0</v>
      </c>
      <c r="BR318" s="12">
        <f t="shared" si="116"/>
        <v>8287.925289580402</v>
      </c>
      <c r="BS318" s="12">
        <f t="shared" si="119"/>
        <v>7155.0452895804028</v>
      </c>
      <c r="BT318" s="12">
        <f t="shared" si="123"/>
        <v>7155.0452895804028</v>
      </c>
      <c r="BU318" s="12">
        <f t="shared" si="124"/>
        <v>6423.0752895804026</v>
      </c>
      <c r="BV318" s="13">
        <f t="shared" si="125"/>
        <v>899.23054054125646</v>
      </c>
      <c r="BW318" s="13">
        <f t="shared" si="126"/>
        <v>1798.4610810825129</v>
      </c>
      <c r="BX318" s="13">
        <f t="shared" si="117"/>
        <v>7388.6947490391458</v>
      </c>
      <c r="BY318" s="14">
        <f t="shared" si="118"/>
        <v>1162.5310559857653</v>
      </c>
    </row>
    <row r="319" spans="1:77" x14ac:dyDescent="0.25">
      <c r="A319" s="9" t="s">
        <v>79</v>
      </c>
      <c r="B319" s="10">
        <v>8826301</v>
      </c>
      <c r="C319" s="10" t="s">
        <v>445</v>
      </c>
      <c r="D319" s="10" t="s">
        <v>81</v>
      </c>
      <c r="E319" s="10" t="s">
        <v>116</v>
      </c>
      <c r="F319" s="10" t="s">
        <v>83</v>
      </c>
      <c r="G319" s="10" t="s">
        <v>117</v>
      </c>
      <c r="H319" s="10" t="s">
        <v>85</v>
      </c>
      <c r="I319" s="10" t="s">
        <v>79</v>
      </c>
      <c r="J319" s="10" t="s">
        <v>87</v>
      </c>
      <c r="K319" s="10" t="s">
        <v>121</v>
      </c>
      <c r="L319" s="10">
        <v>8</v>
      </c>
      <c r="M319" s="10">
        <v>240</v>
      </c>
      <c r="N319" s="10">
        <v>126022</v>
      </c>
      <c r="O319" s="11">
        <v>40665</v>
      </c>
      <c r="P319" s="11">
        <v>31546</v>
      </c>
      <c r="Q319" s="10">
        <v>1746136367</v>
      </c>
      <c r="R319" s="10" t="s">
        <v>89</v>
      </c>
      <c r="S319" s="10">
        <v>22</v>
      </c>
      <c r="T319" s="10" t="s">
        <v>97</v>
      </c>
      <c r="U319" s="10" t="s">
        <v>91</v>
      </c>
      <c r="V319" s="10" t="s">
        <v>92</v>
      </c>
      <c r="W319" s="12">
        <f t="shared" si="120"/>
        <v>1829.9352895804036</v>
      </c>
      <c r="X319" s="12">
        <v>240</v>
      </c>
      <c r="Y319" s="12">
        <f>[1]REGRAS!$C$25</f>
        <v>1829.9352895804036</v>
      </c>
      <c r="Z319" s="12">
        <v>0</v>
      </c>
      <c r="AA319" s="12">
        <f t="shared" si="107"/>
        <v>0</v>
      </c>
      <c r="AB319" s="12">
        <v>11</v>
      </c>
      <c r="AC319" s="12">
        <f t="shared" si="121"/>
        <v>201.29</v>
      </c>
      <c r="AD319" s="12"/>
      <c r="AE319" s="12">
        <f t="shared" si="108"/>
        <v>0</v>
      </c>
      <c r="AF319" s="12"/>
      <c r="AG319" s="12">
        <f t="shared" si="109"/>
        <v>0</v>
      </c>
      <c r="AH319" s="12">
        <f>[1]REGRAS!$F$2*100</f>
        <v>100</v>
      </c>
      <c r="AI319" s="12">
        <f t="shared" si="110"/>
        <v>1829.94</v>
      </c>
      <c r="AJ319" s="12">
        <v>25</v>
      </c>
      <c r="AK319" s="12">
        <f t="shared" si="111"/>
        <v>457.48</v>
      </c>
      <c r="AL319" s="12">
        <f>[1]REGRAS!$F$1*100</f>
        <v>40</v>
      </c>
      <c r="AM319" s="12">
        <f t="shared" si="112"/>
        <v>731.97</v>
      </c>
      <c r="AN319" s="12">
        <f>[1]REGRAS!$F$4*100</f>
        <v>100</v>
      </c>
      <c r="AO319" s="12">
        <f t="shared" si="113"/>
        <v>1829.94</v>
      </c>
      <c r="AP319" s="12">
        <v>0</v>
      </c>
      <c r="AQ319" s="12">
        <f t="shared" si="114"/>
        <v>0</v>
      </c>
      <c r="AR319" s="12">
        <v>16</v>
      </c>
      <c r="AS319" s="12">
        <f t="shared" si="115"/>
        <v>688.06</v>
      </c>
      <c r="AT319" s="12">
        <v>24</v>
      </c>
      <c r="AU319" s="12">
        <f t="shared" si="122"/>
        <v>1238.5</v>
      </c>
      <c r="AV319" s="12">
        <v>0</v>
      </c>
      <c r="AW319" s="12">
        <f>IF([1]REGRAS!$P$2="SIM",ROUND(BS319/M319*1.25*AV319,2),0)</f>
        <v>0</v>
      </c>
      <c r="AX319" s="12">
        <f>IF([1]REGRAS!$P$1="SIM",'[1]JAN-REAJUSTE'!AX319,0)</f>
        <v>0</v>
      </c>
      <c r="AY319" s="12">
        <f>IF([1]REGRAS!$R$2="SIM",'[1]JAN-REAJUSTE'!AY319,0)</f>
        <v>0</v>
      </c>
      <c r="AZ319" s="12">
        <f>'[1]JAN-REAJUSTE'!AZ319</f>
        <v>0</v>
      </c>
      <c r="BA319" s="12">
        <f>'[1]JAN-REAJUSTE'!BA319</f>
        <v>0</v>
      </c>
      <c r="BB319" s="12">
        <f>'[1]JAN-REAJUSTE'!BB319</f>
        <v>0</v>
      </c>
      <c r="BC319" s="12">
        <f>'[1]JAN-REAJUSTE'!BC319</f>
        <v>0</v>
      </c>
      <c r="BD319" s="12">
        <f>'[1]JAN-REAJUSTE'!BD319</f>
        <v>0</v>
      </c>
      <c r="BE319" s="12">
        <f>'[1]JAN-REAJUSTE'!BE319</f>
        <v>0</v>
      </c>
      <c r="BF319" s="12">
        <f>'[1]JAN-REAJUSTE'!BF319</f>
        <v>0</v>
      </c>
      <c r="BG319" s="12">
        <f>'[1]JAN-REAJUSTE'!BG319</f>
        <v>0</v>
      </c>
      <c r="BH319" s="12">
        <f>'[1]JAN-REAJUSTE'!BH319</f>
        <v>0</v>
      </c>
      <c r="BI319" s="12">
        <f>IF([1]REGRAS!$R$1="SIM",'[1]JAN-REAJUSTE'!BI319,0)</f>
        <v>0</v>
      </c>
      <c r="BJ319" s="12">
        <f>'[1]JAN-REAJUSTE'!BJ319</f>
        <v>0</v>
      </c>
      <c r="BK319" s="12">
        <f>'[1]JAN-REAJUSTE'!BK319</f>
        <v>0</v>
      </c>
      <c r="BL319" s="12">
        <f>'[1]JAN-REAJUSTE'!BL319</f>
        <v>0</v>
      </c>
      <c r="BM319" s="12">
        <f>'[1]JAN-REAJUSTE'!BM319</f>
        <v>0</v>
      </c>
      <c r="BN319" s="12">
        <f>'[1]JAN-REAJUSTE'!BN319</f>
        <v>0</v>
      </c>
      <c r="BO319" s="12">
        <f>'[1]JAN-REAJUSTE'!BO319</f>
        <v>0</v>
      </c>
      <c r="BP319" s="12">
        <f>'[1]JAN-REAJUSTE'!BP319</f>
        <v>0</v>
      </c>
      <c r="BQ319" s="12">
        <v>0</v>
      </c>
      <c r="BR319" s="12">
        <f t="shared" si="116"/>
        <v>8807.1152895804025</v>
      </c>
      <c r="BS319" s="12">
        <f t="shared" si="119"/>
        <v>6880.555289580403</v>
      </c>
      <c r="BT319" s="12">
        <f t="shared" si="123"/>
        <v>6880.555289580403</v>
      </c>
      <c r="BU319" s="12">
        <f t="shared" si="124"/>
        <v>6148.5852895804028</v>
      </c>
      <c r="BV319" s="13">
        <f t="shared" si="125"/>
        <v>860.8019405412565</v>
      </c>
      <c r="BW319" s="13">
        <f t="shared" si="126"/>
        <v>1721.603881082513</v>
      </c>
      <c r="BX319" s="13">
        <f t="shared" si="117"/>
        <v>7946.3133490391465</v>
      </c>
      <c r="BY319" s="14">
        <f t="shared" si="118"/>
        <v>1315.8761709857654</v>
      </c>
    </row>
    <row r="320" spans="1:77" x14ac:dyDescent="0.25">
      <c r="A320" s="9" t="s">
        <v>79</v>
      </c>
      <c r="B320" s="10">
        <v>8826501</v>
      </c>
      <c r="C320" s="10" t="s">
        <v>446</v>
      </c>
      <c r="D320" s="10" t="s">
        <v>81</v>
      </c>
      <c r="E320" s="10" t="s">
        <v>116</v>
      </c>
      <c r="F320" s="10" t="s">
        <v>83</v>
      </c>
      <c r="G320" s="10" t="s">
        <v>117</v>
      </c>
      <c r="H320" s="10" t="s">
        <v>85</v>
      </c>
      <c r="I320" s="10" t="s">
        <v>79</v>
      </c>
      <c r="J320" s="10" t="s">
        <v>87</v>
      </c>
      <c r="K320" s="10" t="s">
        <v>152</v>
      </c>
      <c r="L320" s="10">
        <v>2</v>
      </c>
      <c r="M320" s="10">
        <v>240</v>
      </c>
      <c r="N320" s="10">
        <v>111907</v>
      </c>
      <c r="O320" s="11">
        <v>40665</v>
      </c>
      <c r="P320" s="11">
        <v>28262</v>
      </c>
      <c r="Q320" s="10">
        <v>75699249320</v>
      </c>
      <c r="R320" s="10" t="s">
        <v>89</v>
      </c>
      <c r="S320" s="10">
        <v>22</v>
      </c>
      <c r="T320" s="10" t="s">
        <v>90</v>
      </c>
      <c r="U320" s="10" t="s">
        <v>91</v>
      </c>
      <c r="V320" s="10" t="s">
        <v>92</v>
      </c>
      <c r="W320" s="12">
        <f t="shared" si="120"/>
        <v>1578.5035921600002</v>
      </c>
      <c r="X320" s="12">
        <v>240</v>
      </c>
      <c r="Y320" s="12">
        <f>[1]REGRAS!$B$25</f>
        <v>1578.5035921600002</v>
      </c>
      <c r="Z320" s="12">
        <v>10</v>
      </c>
      <c r="AA320" s="12">
        <f t="shared" si="107"/>
        <v>157.85</v>
      </c>
      <c r="AB320" s="12">
        <v>11</v>
      </c>
      <c r="AC320" s="12">
        <f t="shared" si="121"/>
        <v>173.64</v>
      </c>
      <c r="AD320" s="12"/>
      <c r="AE320" s="12">
        <f t="shared" si="108"/>
        <v>0</v>
      </c>
      <c r="AF320" s="12"/>
      <c r="AG320" s="12">
        <f t="shared" si="109"/>
        <v>0</v>
      </c>
      <c r="AH320" s="12">
        <f>[1]REGRAS!$F$2*100</f>
        <v>100</v>
      </c>
      <c r="AI320" s="12">
        <f t="shared" si="110"/>
        <v>1578.5</v>
      </c>
      <c r="AJ320" s="12">
        <v>60</v>
      </c>
      <c r="AK320" s="12">
        <f t="shared" si="111"/>
        <v>947.1</v>
      </c>
      <c r="AL320" s="12">
        <f>[1]REGRAS!$F$1*100</f>
        <v>40</v>
      </c>
      <c r="AM320" s="12">
        <f t="shared" si="112"/>
        <v>631.4</v>
      </c>
      <c r="AN320" s="12">
        <f>[1]REGRAS!$F$4*100</f>
        <v>100</v>
      </c>
      <c r="AO320" s="12">
        <f t="shared" si="113"/>
        <v>1578.5</v>
      </c>
      <c r="AP320" s="12">
        <v>31</v>
      </c>
      <c r="AQ320" s="12">
        <f t="shared" si="114"/>
        <v>171.68</v>
      </c>
      <c r="AR320" s="12">
        <v>25</v>
      </c>
      <c r="AS320" s="12">
        <f t="shared" si="115"/>
        <v>1038.3599999999999</v>
      </c>
      <c r="AT320" s="12">
        <v>0</v>
      </c>
      <c r="AU320" s="12">
        <f t="shared" si="122"/>
        <v>0</v>
      </c>
      <c r="AV320" s="12">
        <v>0</v>
      </c>
      <c r="AW320" s="12">
        <f>IF([1]REGRAS!$P$2="SIM",ROUND(BS320/M320*1.25*AV320,2),0)</f>
        <v>0</v>
      </c>
      <c r="AX320" s="12">
        <f>IF([1]REGRAS!$P$1="SIM",'[1]JAN-REAJUSTE'!AX320,0)</f>
        <v>0</v>
      </c>
      <c r="AY320" s="12">
        <f>IF([1]REGRAS!$R$2="SIM",'[1]JAN-REAJUSTE'!AY320,0)</f>
        <v>0</v>
      </c>
      <c r="AZ320" s="12">
        <f>'[1]JAN-REAJUSTE'!AZ320</f>
        <v>0</v>
      </c>
      <c r="BA320" s="12">
        <f>'[1]JAN-REAJUSTE'!BA320</f>
        <v>0</v>
      </c>
      <c r="BB320" s="12">
        <f>'[1]JAN-REAJUSTE'!BB320</f>
        <v>0</v>
      </c>
      <c r="BC320" s="12">
        <f>'[1]JAN-REAJUSTE'!BC320</f>
        <v>0</v>
      </c>
      <c r="BD320" s="12">
        <f>'[1]JAN-REAJUSTE'!BD320</f>
        <v>0</v>
      </c>
      <c r="BE320" s="12">
        <f>'[1]JAN-REAJUSTE'!BE320</f>
        <v>0</v>
      </c>
      <c r="BF320" s="12">
        <f>'[1]JAN-REAJUSTE'!BF320</f>
        <v>0</v>
      </c>
      <c r="BG320" s="12">
        <f>'[1]JAN-REAJUSTE'!BG320</f>
        <v>0</v>
      </c>
      <c r="BH320" s="12">
        <f>'[1]JAN-REAJUSTE'!BH320</f>
        <v>0</v>
      </c>
      <c r="BI320" s="12">
        <f>IF([1]REGRAS!$R$1="SIM",'[1]JAN-REAJUSTE'!BI320,0)</f>
        <v>0</v>
      </c>
      <c r="BJ320" s="12">
        <f>'[1]JAN-REAJUSTE'!BJ320</f>
        <v>0</v>
      </c>
      <c r="BK320" s="12">
        <f>'[1]JAN-REAJUSTE'!BK320</f>
        <v>0</v>
      </c>
      <c r="BL320" s="12">
        <f>'[1]JAN-REAJUSTE'!BL320</f>
        <v>0</v>
      </c>
      <c r="BM320" s="12">
        <f>'[1]JAN-REAJUSTE'!BM320</f>
        <v>0</v>
      </c>
      <c r="BN320" s="12">
        <f>'[1]JAN-REAJUSTE'!BN320</f>
        <v>0</v>
      </c>
      <c r="BO320" s="12">
        <f>'[1]JAN-REAJUSTE'!BO320</f>
        <v>0</v>
      </c>
      <c r="BP320" s="12">
        <f>'[1]JAN-REAJUSTE'!BP320</f>
        <v>0</v>
      </c>
      <c r="BQ320" s="12">
        <v>0</v>
      </c>
      <c r="BR320" s="12">
        <f t="shared" si="116"/>
        <v>7855.5335921600008</v>
      </c>
      <c r="BS320" s="12">
        <f t="shared" si="119"/>
        <v>6645.4935921600008</v>
      </c>
      <c r="BT320" s="12">
        <f t="shared" si="123"/>
        <v>6645.4935921600008</v>
      </c>
      <c r="BU320" s="12">
        <f t="shared" si="124"/>
        <v>6014.0935921600012</v>
      </c>
      <c r="BV320" s="13">
        <f t="shared" si="125"/>
        <v>841.97310290240023</v>
      </c>
      <c r="BW320" s="13">
        <f t="shared" si="126"/>
        <v>1683.9462058048005</v>
      </c>
      <c r="BX320" s="13">
        <f t="shared" si="117"/>
        <v>7013.5604892576002</v>
      </c>
      <c r="BY320" s="14">
        <f t="shared" si="118"/>
        <v>1059.3691345458401</v>
      </c>
    </row>
    <row r="321" spans="1:77" x14ac:dyDescent="0.25">
      <c r="A321" s="9" t="s">
        <v>79</v>
      </c>
      <c r="B321" s="10">
        <v>8909101</v>
      </c>
      <c r="C321" s="10" t="s">
        <v>447</v>
      </c>
      <c r="D321" s="10" t="s">
        <v>81</v>
      </c>
      <c r="E321" s="10" t="s">
        <v>116</v>
      </c>
      <c r="F321" s="10" t="s">
        <v>83</v>
      </c>
      <c r="G321" s="10" t="s">
        <v>117</v>
      </c>
      <c r="H321" s="10" t="s">
        <v>85</v>
      </c>
      <c r="I321" s="10" t="s">
        <v>79</v>
      </c>
      <c r="J321" s="10" t="s">
        <v>87</v>
      </c>
      <c r="K321" s="10" t="s">
        <v>152</v>
      </c>
      <c r="L321" s="10">
        <v>1</v>
      </c>
      <c r="M321" s="10">
        <v>240</v>
      </c>
      <c r="N321" s="10">
        <v>109714</v>
      </c>
      <c r="O321" s="11">
        <v>40826</v>
      </c>
      <c r="P321" s="11">
        <v>30126</v>
      </c>
      <c r="Q321" s="10">
        <v>93172796353</v>
      </c>
      <c r="R321" s="10" t="s">
        <v>89</v>
      </c>
      <c r="S321" s="10">
        <v>22</v>
      </c>
      <c r="T321" s="10" t="s">
        <v>97</v>
      </c>
      <c r="U321" s="10" t="s">
        <v>91</v>
      </c>
      <c r="V321" s="10" t="s">
        <v>92</v>
      </c>
      <c r="W321" s="12">
        <f t="shared" si="120"/>
        <v>1547.5525413333335</v>
      </c>
      <c r="X321" s="12">
        <v>240</v>
      </c>
      <c r="Y321" s="12">
        <f>[1]REGRAS!$B$24</f>
        <v>1547.5525413333335</v>
      </c>
      <c r="Z321" s="12">
        <v>0</v>
      </c>
      <c r="AA321" s="12">
        <f t="shared" si="107"/>
        <v>0</v>
      </c>
      <c r="AB321" s="12">
        <v>10</v>
      </c>
      <c r="AC321" s="12">
        <f t="shared" si="121"/>
        <v>154.76</v>
      </c>
      <c r="AD321" s="12"/>
      <c r="AE321" s="12">
        <f t="shared" si="108"/>
        <v>0</v>
      </c>
      <c r="AF321" s="12"/>
      <c r="AG321" s="12">
        <f t="shared" si="109"/>
        <v>0</v>
      </c>
      <c r="AH321" s="12">
        <f>[1]REGRAS!$F$2*100</f>
        <v>100</v>
      </c>
      <c r="AI321" s="12">
        <f t="shared" si="110"/>
        <v>1547.55</v>
      </c>
      <c r="AJ321" s="12">
        <v>25</v>
      </c>
      <c r="AK321" s="12">
        <f t="shared" si="111"/>
        <v>386.89</v>
      </c>
      <c r="AL321" s="12">
        <f>[1]REGRAS!$F$1*100</f>
        <v>40</v>
      </c>
      <c r="AM321" s="12">
        <f t="shared" si="112"/>
        <v>619.02</v>
      </c>
      <c r="AN321" s="12">
        <f>[1]REGRAS!$F$4*100</f>
        <v>100</v>
      </c>
      <c r="AO321" s="12">
        <f t="shared" si="113"/>
        <v>1547.55</v>
      </c>
      <c r="AP321" s="12">
        <v>16</v>
      </c>
      <c r="AQ321" s="12">
        <f t="shared" si="114"/>
        <v>77.38</v>
      </c>
      <c r="AR321" s="12">
        <v>0</v>
      </c>
      <c r="AS321" s="12">
        <f t="shared" si="115"/>
        <v>0</v>
      </c>
      <c r="AT321" s="12">
        <v>0</v>
      </c>
      <c r="AU321" s="12">
        <f t="shared" si="122"/>
        <v>0</v>
      </c>
      <c r="AV321" s="12">
        <v>0</v>
      </c>
      <c r="AW321" s="12">
        <f>IF([1]REGRAS!$P$2="SIM",ROUND(BS321/M321*1.25*AV321,2),0)</f>
        <v>0</v>
      </c>
      <c r="AX321" s="12">
        <f>IF([1]REGRAS!$P$1="SIM",'[1]JAN-REAJUSTE'!AX321,0)</f>
        <v>0</v>
      </c>
      <c r="AY321" s="12">
        <f>IF([1]REGRAS!$R$2="SIM",'[1]JAN-REAJUSTE'!AY321,0)</f>
        <v>0</v>
      </c>
      <c r="AZ321" s="12">
        <f>'[1]JAN-REAJUSTE'!AZ321</f>
        <v>0</v>
      </c>
      <c r="BA321" s="12">
        <f>'[1]JAN-REAJUSTE'!BA321</f>
        <v>0</v>
      </c>
      <c r="BB321" s="12">
        <f>'[1]JAN-REAJUSTE'!BB321</f>
        <v>0</v>
      </c>
      <c r="BC321" s="12">
        <f>'[1]JAN-REAJUSTE'!BC321</f>
        <v>0</v>
      </c>
      <c r="BD321" s="12">
        <f>'[1]JAN-REAJUSTE'!BD321</f>
        <v>0</v>
      </c>
      <c r="BE321" s="12">
        <f>'[1]JAN-REAJUSTE'!BE321</f>
        <v>0</v>
      </c>
      <c r="BF321" s="12">
        <f>'[1]JAN-REAJUSTE'!BF321</f>
        <v>0</v>
      </c>
      <c r="BG321" s="12">
        <f>'[1]JAN-REAJUSTE'!BG321</f>
        <v>0</v>
      </c>
      <c r="BH321" s="12">
        <f>'[1]JAN-REAJUSTE'!BH321</f>
        <v>0</v>
      </c>
      <c r="BI321" s="12">
        <f>IF([1]REGRAS!$R$1="SIM",'[1]JAN-REAJUSTE'!BI321,0)</f>
        <v>0</v>
      </c>
      <c r="BJ321" s="12">
        <f>'[1]JAN-REAJUSTE'!BJ321</f>
        <v>0</v>
      </c>
      <c r="BK321" s="12">
        <f>'[1]JAN-REAJUSTE'!BK321</f>
        <v>0</v>
      </c>
      <c r="BL321" s="12">
        <f>'[1]JAN-REAJUSTE'!BL321</f>
        <v>0</v>
      </c>
      <c r="BM321" s="12">
        <f>'[1]JAN-REAJUSTE'!BM321</f>
        <v>0</v>
      </c>
      <c r="BN321" s="12">
        <f>'[1]JAN-REAJUSTE'!BN321</f>
        <v>0</v>
      </c>
      <c r="BO321" s="12">
        <f>'[1]JAN-REAJUSTE'!BO321</f>
        <v>0</v>
      </c>
      <c r="BP321" s="12">
        <f>'[1]JAN-REAJUSTE'!BP321</f>
        <v>0</v>
      </c>
      <c r="BQ321" s="12">
        <v>0</v>
      </c>
      <c r="BR321" s="12">
        <f t="shared" si="116"/>
        <v>5880.702541333334</v>
      </c>
      <c r="BS321" s="12">
        <f t="shared" si="119"/>
        <v>5803.3225413333348</v>
      </c>
      <c r="BT321" s="12">
        <f t="shared" si="123"/>
        <v>5803.3225413333348</v>
      </c>
      <c r="BU321" s="12">
        <f t="shared" si="124"/>
        <v>5184.3025413333344</v>
      </c>
      <c r="BV321" s="13">
        <f t="shared" si="125"/>
        <v>725.80235578666691</v>
      </c>
      <c r="BW321" s="13">
        <f t="shared" si="126"/>
        <v>1451.6047115733338</v>
      </c>
      <c r="BX321" s="13">
        <f t="shared" si="117"/>
        <v>5154.9001855466668</v>
      </c>
      <c r="BY321" s="14">
        <f t="shared" si="118"/>
        <v>548.23755102533357</v>
      </c>
    </row>
    <row r="322" spans="1:77" x14ac:dyDescent="0.25">
      <c r="A322" s="9" t="s">
        <v>79</v>
      </c>
      <c r="B322" s="10">
        <v>8909301</v>
      </c>
      <c r="C322" s="10" t="s">
        <v>448</v>
      </c>
      <c r="D322" s="10" t="s">
        <v>81</v>
      </c>
      <c r="E322" s="10" t="s">
        <v>116</v>
      </c>
      <c r="F322" s="10" t="s">
        <v>83</v>
      </c>
      <c r="G322" s="10" t="s">
        <v>117</v>
      </c>
      <c r="H322" s="10" t="s">
        <v>85</v>
      </c>
      <c r="I322" s="10" t="s">
        <v>79</v>
      </c>
      <c r="J322" s="10" t="s">
        <v>87</v>
      </c>
      <c r="K322" s="10" t="s">
        <v>121</v>
      </c>
      <c r="L322" s="10">
        <v>8</v>
      </c>
      <c r="M322" s="10">
        <v>240</v>
      </c>
      <c r="N322" s="10">
        <v>126022</v>
      </c>
      <c r="O322" s="11">
        <v>40826</v>
      </c>
      <c r="P322" s="11">
        <v>28406</v>
      </c>
      <c r="Q322" s="10">
        <v>84948850306</v>
      </c>
      <c r="R322" s="10" t="s">
        <v>89</v>
      </c>
      <c r="S322" s="10">
        <v>22</v>
      </c>
      <c r="T322" s="10" t="s">
        <v>97</v>
      </c>
      <c r="U322" s="10" t="s">
        <v>91</v>
      </c>
      <c r="V322" s="10" t="s">
        <v>92</v>
      </c>
      <c r="W322" s="12">
        <f t="shared" si="120"/>
        <v>1829.9352895804036</v>
      </c>
      <c r="X322" s="12">
        <v>240</v>
      </c>
      <c r="Y322" s="12">
        <f>[1]REGRAS!$C$25</f>
        <v>1829.9352895804036</v>
      </c>
      <c r="Z322" s="12">
        <v>10</v>
      </c>
      <c r="AA322" s="12">
        <f t="shared" ref="AA322:AA361" si="127">ROUND(Y322*Z322/100,2)</f>
        <v>182.99</v>
      </c>
      <c r="AB322" s="12">
        <v>11</v>
      </c>
      <c r="AC322" s="12">
        <f t="shared" si="121"/>
        <v>201.29</v>
      </c>
      <c r="AD322" s="12"/>
      <c r="AE322" s="12">
        <f t="shared" ref="AE322:AE361" si="128">ROUND(Y322*AD322/100,2)</f>
        <v>0</v>
      </c>
      <c r="AF322" s="12"/>
      <c r="AG322" s="12">
        <f t="shared" ref="AG322:AG361" si="129">ROUND(Y322*AF322/100,2)</f>
        <v>0</v>
      </c>
      <c r="AH322" s="12">
        <f>[1]REGRAS!$F$2*100</f>
        <v>100</v>
      </c>
      <c r="AI322" s="12">
        <f t="shared" ref="AI322:AI361" si="130">ROUND(Y322*AH322/100,2)</f>
        <v>1829.94</v>
      </c>
      <c r="AJ322" s="12">
        <v>25</v>
      </c>
      <c r="AK322" s="12">
        <f t="shared" ref="AK322:AK361" si="131">ROUND(Y322*AJ322/100,2)</f>
        <v>457.48</v>
      </c>
      <c r="AL322" s="12">
        <f>[1]REGRAS!$F$1*100</f>
        <v>40</v>
      </c>
      <c r="AM322" s="12">
        <f t="shared" ref="AM322:AM361" si="132">ROUND(Y322*AL322/100,2)</f>
        <v>731.97</v>
      </c>
      <c r="AN322" s="12">
        <f>[1]REGRAS!$F$4*100</f>
        <v>100</v>
      </c>
      <c r="AO322" s="12">
        <f t="shared" ref="AO322:AO361" si="133">ROUND(Y322*AN322/100,2)</f>
        <v>1829.94</v>
      </c>
      <c r="AP322" s="12">
        <v>132</v>
      </c>
      <c r="AQ322" s="12">
        <f t="shared" ref="AQ322:AQ361" si="134">ROUND(BT322/M322*0.2*AP322,2)</f>
        <v>776.99</v>
      </c>
      <c r="AR322" s="12">
        <v>0</v>
      </c>
      <c r="AS322" s="12">
        <f t="shared" ref="AS322:AS361" si="135">ROUND(BT322/M322*1.5*AR322,2)</f>
        <v>0</v>
      </c>
      <c r="AT322" s="12">
        <v>32</v>
      </c>
      <c r="AU322" s="12">
        <f t="shared" si="122"/>
        <v>1695.25</v>
      </c>
      <c r="AV322" s="12">
        <v>0</v>
      </c>
      <c r="AW322" s="12">
        <f>IF([1]REGRAS!$P$2="SIM",ROUND(BS322/M322*1.25*AV322,2),0)</f>
        <v>0</v>
      </c>
      <c r="AX322" s="12">
        <f>IF([1]REGRAS!$P$1="SIM",'[1]JAN-REAJUSTE'!AX322,0)</f>
        <v>0</v>
      </c>
      <c r="AY322" s="12">
        <f>IF([1]REGRAS!$R$2="SIM",'[1]JAN-REAJUSTE'!AY322,0)</f>
        <v>0</v>
      </c>
      <c r="AZ322" s="12">
        <f>'[1]JAN-REAJUSTE'!AZ322</f>
        <v>0</v>
      </c>
      <c r="BA322" s="12">
        <f>'[1]JAN-REAJUSTE'!BA322</f>
        <v>0</v>
      </c>
      <c r="BB322" s="12">
        <f>'[1]JAN-REAJUSTE'!BB322</f>
        <v>0</v>
      </c>
      <c r="BC322" s="12">
        <f>'[1]JAN-REAJUSTE'!BC322</f>
        <v>0</v>
      </c>
      <c r="BD322" s="12">
        <f>'[1]JAN-REAJUSTE'!BD322</f>
        <v>0</v>
      </c>
      <c r="BE322" s="12">
        <f>'[1]JAN-REAJUSTE'!BE322</f>
        <v>0</v>
      </c>
      <c r="BF322" s="12">
        <f>'[1]JAN-REAJUSTE'!BF322</f>
        <v>0</v>
      </c>
      <c r="BG322" s="12">
        <f>'[1]JAN-REAJUSTE'!BG322</f>
        <v>0</v>
      </c>
      <c r="BH322" s="12">
        <f>'[1]JAN-REAJUSTE'!BH322</f>
        <v>0</v>
      </c>
      <c r="BI322" s="12">
        <f>IF([1]REGRAS!$R$1="SIM",'[1]JAN-REAJUSTE'!BI322,0)</f>
        <v>0</v>
      </c>
      <c r="BJ322" s="12">
        <f>'[1]JAN-REAJUSTE'!BJ322</f>
        <v>0</v>
      </c>
      <c r="BK322" s="12">
        <f>'[1]JAN-REAJUSTE'!BK322</f>
        <v>0</v>
      </c>
      <c r="BL322" s="12">
        <f>'[1]JAN-REAJUSTE'!BL322</f>
        <v>0</v>
      </c>
      <c r="BM322" s="12">
        <f>'[1]JAN-REAJUSTE'!BM322</f>
        <v>0</v>
      </c>
      <c r="BN322" s="12">
        <f>'[1]JAN-REAJUSTE'!BN322</f>
        <v>0</v>
      </c>
      <c r="BO322" s="12">
        <f>'[1]JAN-REAJUSTE'!BO322</f>
        <v>0</v>
      </c>
      <c r="BP322" s="12">
        <f>'[1]JAN-REAJUSTE'!BP322</f>
        <v>0</v>
      </c>
      <c r="BQ322" s="12">
        <v>0</v>
      </c>
      <c r="BR322" s="12">
        <f t="shared" ref="BR322:BR361" si="136">SUM(AW322:BQ322)+AI322+AG322+AE322+Y322+AO322+AK322+AC322+AA322+AU322+AS322+AQ322+AM322</f>
        <v>9535.7852895804026</v>
      </c>
      <c r="BS322" s="12">
        <f t="shared" si="119"/>
        <v>7063.5452895804028</v>
      </c>
      <c r="BT322" s="12">
        <f t="shared" si="123"/>
        <v>7063.5452895804028</v>
      </c>
      <c r="BU322" s="12">
        <f t="shared" si="124"/>
        <v>6331.5752895804026</v>
      </c>
      <c r="BV322" s="13">
        <f t="shared" si="125"/>
        <v>886.4205405412564</v>
      </c>
      <c r="BW322" s="13">
        <f t="shared" si="126"/>
        <v>1772.8410810825128</v>
      </c>
      <c r="BX322" s="13">
        <f t="shared" ref="BX322:BX361" si="137">BR322-BV322</f>
        <v>8649.3647490391468</v>
      </c>
      <c r="BY322" s="14">
        <f t="shared" ref="BY322:BY361" si="138">IF(BX322&gt;4664.68,BX322*0.275-869.36,IF(BX322&gt;3751.05,BX322*0.225-636.13,IF(BX322&gt;2826.65,BX322*0.15-354.8,IF(BX322&gt;1903.98,BX322*0.075-142.8,0))))</f>
        <v>1509.2153059857656</v>
      </c>
    </row>
    <row r="323" spans="1:77" x14ac:dyDescent="0.25">
      <c r="A323" s="9" t="s">
        <v>79</v>
      </c>
      <c r="B323" s="10">
        <v>8909401</v>
      </c>
      <c r="C323" s="10" t="s">
        <v>449</v>
      </c>
      <c r="D323" s="10" t="s">
        <v>81</v>
      </c>
      <c r="E323" s="10" t="s">
        <v>116</v>
      </c>
      <c r="F323" s="10" t="s">
        <v>83</v>
      </c>
      <c r="G323" s="10" t="s">
        <v>117</v>
      </c>
      <c r="H323" s="10" t="s">
        <v>85</v>
      </c>
      <c r="I323" s="10" t="s">
        <v>79</v>
      </c>
      <c r="J323" s="10" t="s">
        <v>87</v>
      </c>
      <c r="K323" s="10" t="s">
        <v>152</v>
      </c>
      <c r="L323" s="10">
        <v>2</v>
      </c>
      <c r="M323" s="10">
        <v>240</v>
      </c>
      <c r="N323" s="10">
        <v>111907</v>
      </c>
      <c r="O323" s="11">
        <v>40826</v>
      </c>
      <c r="P323" s="11">
        <v>29612</v>
      </c>
      <c r="Q323" s="10">
        <v>65199278304</v>
      </c>
      <c r="R323" s="10" t="s">
        <v>89</v>
      </c>
      <c r="S323" s="10">
        <v>22</v>
      </c>
      <c r="T323" s="10" t="s">
        <v>90</v>
      </c>
      <c r="U323" s="10" t="s">
        <v>91</v>
      </c>
      <c r="V323" s="10" t="s">
        <v>92</v>
      </c>
      <c r="W323" s="12">
        <f t="shared" si="120"/>
        <v>1578.5035921600002</v>
      </c>
      <c r="X323" s="12">
        <v>240</v>
      </c>
      <c r="Y323" s="12">
        <f>[1]REGRAS!$B$25</f>
        <v>1578.5035921600002</v>
      </c>
      <c r="Z323" s="12">
        <v>0</v>
      </c>
      <c r="AA323" s="12">
        <f t="shared" si="127"/>
        <v>0</v>
      </c>
      <c r="AB323" s="12">
        <v>10</v>
      </c>
      <c r="AC323" s="12">
        <f t="shared" si="121"/>
        <v>157.85</v>
      </c>
      <c r="AD323" s="12"/>
      <c r="AE323" s="12">
        <f t="shared" si="128"/>
        <v>0</v>
      </c>
      <c r="AF323" s="12"/>
      <c r="AG323" s="12">
        <f t="shared" si="129"/>
        <v>0</v>
      </c>
      <c r="AH323" s="12">
        <f>[1]REGRAS!$F$2*100</f>
        <v>100</v>
      </c>
      <c r="AI323" s="12">
        <f t="shared" si="130"/>
        <v>1578.5</v>
      </c>
      <c r="AJ323" s="12">
        <v>25</v>
      </c>
      <c r="AK323" s="12">
        <f t="shared" si="131"/>
        <v>394.63</v>
      </c>
      <c r="AL323" s="12">
        <f>[1]REGRAS!$F$1*100</f>
        <v>40</v>
      </c>
      <c r="AM323" s="12">
        <f t="shared" si="132"/>
        <v>631.4</v>
      </c>
      <c r="AN323" s="12">
        <f>[1]REGRAS!$F$4*100</f>
        <v>100</v>
      </c>
      <c r="AO323" s="12">
        <f t="shared" si="133"/>
        <v>1578.5</v>
      </c>
      <c r="AP323" s="12">
        <v>0</v>
      </c>
      <c r="AQ323" s="12">
        <f t="shared" si="134"/>
        <v>0</v>
      </c>
      <c r="AR323" s="12">
        <v>0</v>
      </c>
      <c r="AS323" s="12">
        <f t="shared" si="135"/>
        <v>0</v>
      </c>
      <c r="AT323" s="12">
        <v>0</v>
      </c>
      <c r="AU323" s="12">
        <f t="shared" si="122"/>
        <v>0</v>
      </c>
      <c r="AV323" s="12">
        <v>0</v>
      </c>
      <c r="AW323" s="12">
        <f>IF([1]REGRAS!$P$2="SIM",ROUND(BS323/M323*1.25*AV323,2),0)</f>
        <v>0</v>
      </c>
      <c r="AX323" s="12">
        <f>IF([1]REGRAS!$P$1="SIM",'[1]JAN-REAJUSTE'!AX323,0)</f>
        <v>0</v>
      </c>
      <c r="AY323" s="12">
        <f>IF([1]REGRAS!$R$2="SIM",'[1]JAN-REAJUSTE'!AY323,0)</f>
        <v>0</v>
      </c>
      <c r="AZ323" s="12">
        <f>'[1]JAN-REAJUSTE'!AZ323</f>
        <v>0</v>
      </c>
      <c r="BA323" s="12">
        <f>'[1]JAN-REAJUSTE'!BA323</f>
        <v>0</v>
      </c>
      <c r="BB323" s="12">
        <f>'[1]JAN-REAJUSTE'!BB323</f>
        <v>0</v>
      </c>
      <c r="BC323" s="12">
        <f>'[1]JAN-REAJUSTE'!BC323</f>
        <v>0</v>
      </c>
      <c r="BD323" s="12">
        <f>'[1]JAN-REAJUSTE'!BD323</f>
        <v>0</v>
      </c>
      <c r="BE323" s="12">
        <f>'[1]JAN-REAJUSTE'!BE323</f>
        <v>0</v>
      </c>
      <c r="BF323" s="12">
        <f>'[1]JAN-REAJUSTE'!BF323</f>
        <v>0</v>
      </c>
      <c r="BG323" s="12">
        <f>'[1]JAN-REAJUSTE'!BG323</f>
        <v>0</v>
      </c>
      <c r="BH323" s="12">
        <f>'[1]JAN-REAJUSTE'!BH323</f>
        <v>0</v>
      </c>
      <c r="BI323" s="12">
        <f>IF([1]REGRAS!$R$1="SIM",'[1]JAN-REAJUSTE'!BI323,0)</f>
        <v>0</v>
      </c>
      <c r="BJ323" s="12">
        <f>'[1]JAN-REAJUSTE'!BJ323</f>
        <v>0</v>
      </c>
      <c r="BK323" s="12">
        <f>'[1]JAN-REAJUSTE'!BK323</f>
        <v>0</v>
      </c>
      <c r="BL323" s="12">
        <f>'[1]JAN-REAJUSTE'!BL323</f>
        <v>0</v>
      </c>
      <c r="BM323" s="12">
        <f>'[1]JAN-REAJUSTE'!BM323</f>
        <v>0</v>
      </c>
      <c r="BN323" s="12">
        <f>'[1]JAN-REAJUSTE'!BN323</f>
        <v>0</v>
      </c>
      <c r="BO323" s="12">
        <f>'[1]JAN-REAJUSTE'!BO323</f>
        <v>0</v>
      </c>
      <c r="BP323" s="12">
        <f>'[1]JAN-REAJUSTE'!BP323</f>
        <v>0</v>
      </c>
      <c r="BQ323" s="12">
        <v>0</v>
      </c>
      <c r="BR323" s="12">
        <f t="shared" si="136"/>
        <v>5919.3835921600003</v>
      </c>
      <c r="BS323" s="12">
        <f t="shared" si="119"/>
        <v>5919.3835921600003</v>
      </c>
      <c r="BT323" s="12">
        <f t="shared" si="123"/>
        <v>5919.3835921600003</v>
      </c>
      <c r="BU323" s="12">
        <f t="shared" si="124"/>
        <v>5287.9835921600006</v>
      </c>
      <c r="BV323" s="13">
        <f t="shared" si="125"/>
        <v>740.31770290240013</v>
      </c>
      <c r="BW323" s="13">
        <f t="shared" si="126"/>
        <v>1480.6354058048003</v>
      </c>
      <c r="BX323" s="13">
        <f t="shared" si="137"/>
        <v>5179.0658892576002</v>
      </c>
      <c r="BY323" s="14">
        <f t="shared" si="138"/>
        <v>554.88311954584026</v>
      </c>
    </row>
    <row r="324" spans="1:77" x14ac:dyDescent="0.25">
      <c r="A324" s="9" t="s">
        <v>79</v>
      </c>
      <c r="B324" s="10">
        <v>8909501</v>
      </c>
      <c r="C324" s="10" t="s">
        <v>450</v>
      </c>
      <c r="D324" s="10" t="s">
        <v>81</v>
      </c>
      <c r="E324" s="10" t="s">
        <v>116</v>
      </c>
      <c r="F324" s="10" t="s">
        <v>83</v>
      </c>
      <c r="G324" s="10" t="s">
        <v>117</v>
      </c>
      <c r="H324" s="10" t="s">
        <v>85</v>
      </c>
      <c r="I324" s="10" t="s">
        <v>79</v>
      </c>
      <c r="J324" s="10" t="s">
        <v>87</v>
      </c>
      <c r="K324" s="10" t="s">
        <v>121</v>
      </c>
      <c r="L324" s="10">
        <v>8</v>
      </c>
      <c r="M324" s="10">
        <v>240</v>
      </c>
      <c r="N324" s="10">
        <v>126022</v>
      </c>
      <c r="O324" s="11">
        <v>40826</v>
      </c>
      <c r="P324" s="11">
        <v>29060</v>
      </c>
      <c r="Q324" s="10">
        <v>80406211353</v>
      </c>
      <c r="R324" s="10" t="s">
        <v>89</v>
      </c>
      <c r="S324" s="10">
        <v>22</v>
      </c>
      <c r="T324" s="10" t="s">
        <v>90</v>
      </c>
      <c r="U324" s="10" t="s">
        <v>91</v>
      </c>
      <c r="V324" s="10" t="s">
        <v>92</v>
      </c>
      <c r="W324" s="12">
        <f t="shared" si="120"/>
        <v>1829.9352895804036</v>
      </c>
      <c r="X324" s="12">
        <v>240</v>
      </c>
      <c r="Y324" s="12">
        <f>[1]REGRAS!$C$25</f>
        <v>1829.9352895804036</v>
      </c>
      <c r="Z324" s="12">
        <v>15</v>
      </c>
      <c r="AA324" s="12">
        <f t="shared" si="127"/>
        <v>274.49</v>
      </c>
      <c r="AB324" s="12">
        <v>11</v>
      </c>
      <c r="AC324" s="12">
        <f t="shared" si="121"/>
        <v>201.29</v>
      </c>
      <c r="AD324" s="12"/>
      <c r="AE324" s="12">
        <f t="shared" si="128"/>
        <v>0</v>
      </c>
      <c r="AF324" s="12"/>
      <c r="AG324" s="12">
        <f t="shared" si="129"/>
        <v>0</v>
      </c>
      <c r="AH324" s="12">
        <f>[1]REGRAS!$F$2*100</f>
        <v>100</v>
      </c>
      <c r="AI324" s="12">
        <f t="shared" si="130"/>
        <v>1829.94</v>
      </c>
      <c r="AJ324" s="12">
        <v>60</v>
      </c>
      <c r="AK324" s="12">
        <f t="shared" si="131"/>
        <v>1097.96</v>
      </c>
      <c r="AL324" s="12">
        <f>[1]REGRAS!$F$1*100</f>
        <v>40</v>
      </c>
      <c r="AM324" s="12">
        <f t="shared" si="132"/>
        <v>731.97</v>
      </c>
      <c r="AN324" s="12">
        <f>[1]REGRAS!$F$4*100</f>
        <v>100</v>
      </c>
      <c r="AO324" s="12">
        <f t="shared" si="133"/>
        <v>1829.94</v>
      </c>
      <c r="AP324" s="12">
        <v>33</v>
      </c>
      <c r="AQ324" s="12">
        <f t="shared" si="134"/>
        <v>214.38</v>
      </c>
      <c r="AR324" s="12">
        <v>0</v>
      </c>
      <c r="AS324" s="12">
        <f t="shared" si="135"/>
        <v>0</v>
      </c>
      <c r="AT324" s="12">
        <v>0</v>
      </c>
      <c r="AU324" s="12">
        <f t="shared" si="122"/>
        <v>0</v>
      </c>
      <c r="AV324" s="12">
        <v>0</v>
      </c>
      <c r="AW324" s="12">
        <f>IF([1]REGRAS!$P$2="SIM",ROUND(BS324/M324*1.25*AV324,2),0)</f>
        <v>0</v>
      </c>
      <c r="AX324" s="12">
        <f>IF([1]REGRAS!$P$1="SIM",'[1]JAN-REAJUSTE'!AX324,0)</f>
        <v>0</v>
      </c>
      <c r="AY324" s="12">
        <f>IF([1]REGRAS!$R$2="SIM",'[1]JAN-REAJUSTE'!AY324,0)</f>
        <v>0</v>
      </c>
      <c r="AZ324" s="12">
        <f>'[1]JAN-REAJUSTE'!AZ324</f>
        <v>0</v>
      </c>
      <c r="BA324" s="12">
        <f>'[1]JAN-REAJUSTE'!BA324</f>
        <v>0</v>
      </c>
      <c r="BB324" s="12">
        <f>'[1]JAN-REAJUSTE'!BB324</f>
        <v>0</v>
      </c>
      <c r="BC324" s="12">
        <f>'[1]JAN-REAJUSTE'!BC324</f>
        <v>0</v>
      </c>
      <c r="BD324" s="12">
        <f>'[1]JAN-REAJUSTE'!BD324</f>
        <v>0</v>
      </c>
      <c r="BE324" s="12">
        <f>'[1]JAN-REAJUSTE'!BE324</f>
        <v>0</v>
      </c>
      <c r="BF324" s="12">
        <f>'[1]JAN-REAJUSTE'!BF324</f>
        <v>0</v>
      </c>
      <c r="BG324" s="12">
        <f>'[1]JAN-REAJUSTE'!BG324</f>
        <v>0</v>
      </c>
      <c r="BH324" s="12">
        <f>'[1]JAN-REAJUSTE'!BH324</f>
        <v>0</v>
      </c>
      <c r="BI324" s="12">
        <f>IF([1]REGRAS!$R$1="SIM",'[1]JAN-REAJUSTE'!BI324,0)</f>
        <v>0</v>
      </c>
      <c r="BJ324" s="12">
        <f>'[1]JAN-REAJUSTE'!BJ324</f>
        <v>0</v>
      </c>
      <c r="BK324" s="12">
        <f>'[1]JAN-REAJUSTE'!BK324</f>
        <v>0</v>
      </c>
      <c r="BL324" s="12">
        <f>'[1]JAN-REAJUSTE'!BL324</f>
        <v>0</v>
      </c>
      <c r="BM324" s="12">
        <f>'[1]JAN-REAJUSTE'!BM324</f>
        <v>0</v>
      </c>
      <c r="BN324" s="12">
        <f>'[1]JAN-REAJUSTE'!BN324</f>
        <v>0</v>
      </c>
      <c r="BO324" s="12">
        <f>'[1]JAN-REAJUSTE'!BO324</f>
        <v>0</v>
      </c>
      <c r="BP324" s="12">
        <f>'[1]JAN-REAJUSTE'!BP324</f>
        <v>0</v>
      </c>
      <c r="BQ324" s="12">
        <v>0</v>
      </c>
      <c r="BR324" s="12">
        <f t="shared" si="136"/>
        <v>8009.9052895804034</v>
      </c>
      <c r="BS324" s="12">
        <f t="shared" si="119"/>
        <v>7795.5252895804033</v>
      </c>
      <c r="BT324" s="12">
        <f t="shared" si="123"/>
        <v>7795.5252895804033</v>
      </c>
      <c r="BU324" s="12">
        <f t="shared" si="124"/>
        <v>7063.555289580403</v>
      </c>
      <c r="BV324" s="13">
        <f t="shared" si="125"/>
        <v>988.89774054125655</v>
      </c>
      <c r="BW324" s="13">
        <f t="shared" si="126"/>
        <v>1977.7954810825131</v>
      </c>
      <c r="BX324" s="13">
        <f t="shared" si="137"/>
        <v>7021.0075490391464</v>
      </c>
      <c r="BY324" s="14">
        <f t="shared" si="138"/>
        <v>1061.4170759857652</v>
      </c>
    </row>
    <row r="325" spans="1:77" x14ac:dyDescent="0.25">
      <c r="A325" s="9" t="s">
        <v>79</v>
      </c>
      <c r="B325" s="10">
        <v>8909601</v>
      </c>
      <c r="C325" s="10" t="s">
        <v>451</v>
      </c>
      <c r="D325" s="10" t="s">
        <v>81</v>
      </c>
      <c r="E325" s="10" t="s">
        <v>116</v>
      </c>
      <c r="F325" s="10" t="s">
        <v>83</v>
      </c>
      <c r="G325" s="10" t="s">
        <v>117</v>
      </c>
      <c r="H325" s="10" t="s">
        <v>85</v>
      </c>
      <c r="I325" s="10" t="s">
        <v>79</v>
      </c>
      <c r="J325" s="10" t="s">
        <v>87</v>
      </c>
      <c r="K325" s="10" t="s">
        <v>121</v>
      </c>
      <c r="L325" s="10">
        <v>8</v>
      </c>
      <c r="M325" s="10">
        <v>240</v>
      </c>
      <c r="N325" s="10">
        <v>126022</v>
      </c>
      <c r="O325" s="11">
        <v>40826</v>
      </c>
      <c r="P325" s="11">
        <v>26521</v>
      </c>
      <c r="Q325" s="10">
        <v>46888055353</v>
      </c>
      <c r="R325" s="10" t="s">
        <v>89</v>
      </c>
      <c r="S325" s="10">
        <v>22</v>
      </c>
      <c r="T325" s="10" t="s">
        <v>90</v>
      </c>
      <c r="U325" s="10" t="s">
        <v>91</v>
      </c>
      <c r="V325" s="10" t="s">
        <v>92</v>
      </c>
      <c r="W325" s="12">
        <f t="shared" si="120"/>
        <v>1829.9352895804036</v>
      </c>
      <c r="X325" s="12">
        <v>240</v>
      </c>
      <c r="Y325" s="12">
        <f>[1]REGRAS!$C$25</f>
        <v>1829.9352895804036</v>
      </c>
      <c r="Z325" s="12">
        <v>15</v>
      </c>
      <c r="AA325" s="12">
        <f t="shared" si="127"/>
        <v>274.49</v>
      </c>
      <c r="AB325" s="12">
        <v>11</v>
      </c>
      <c r="AC325" s="12">
        <f t="shared" si="121"/>
        <v>201.29</v>
      </c>
      <c r="AD325" s="12"/>
      <c r="AE325" s="12">
        <f t="shared" si="128"/>
        <v>0</v>
      </c>
      <c r="AF325" s="12"/>
      <c r="AG325" s="12">
        <f t="shared" si="129"/>
        <v>0</v>
      </c>
      <c r="AH325" s="12">
        <f>[1]REGRAS!$F$2*100</f>
        <v>100</v>
      </c>
      <c r="AI325" s="12">
        <f t="shared" si="130"/>
        <v>1829.94</v>
      </c>
      <c r="AJ325" s="12">
        <v>25</v>
      </c>
      <c r="AK325" s="12">
        <f t="shared" si="131"/>
        <v>457.48</v>
      </c>
      <c r="AL325" s="12">
        <f>[1]REGRAS!$F$1*100</f>
        <v>40</v>
      </c>
      <c r="AM325" s="12">
        <f t="shared" si="132"/>
        <v>731.97</v>
      </c>
      <c r="AN325" s="12">
        <f>[1]REGRAS!$F$4*100</f>
        <v>100</v>
      </c>
      <c r="AO325" s="12">
        <f t="shared" si="133"/>
        <v>1829.94</v>
      </c>
      <c r="AP325" s="12">
        <v>0</v>
      </c>
      <c r="AQ325" s="12">
        <f t="shared" si="134"/>
        <v>0</v>
      </c>
      <c r="AR325" s="12">
        <v>0</v>
      </c>
      <c r="AS325" s="12">
        <f t="shared" si="135"/>
        <v>0</v>
      </c>
      <c r="AT325" s="12">
        <v>0</v>
      </c>
      <c r="AU325" s="12">
        <f t="shared" si="122"/>
        <v>0</v>
      </c>
      <c r="AV325" s="12">
        <v>0</v>
      </c>
      <c r="AW325" s="12">
        <f>IF([1]REGRAS!$P$2="SIM",ROUND(BS325/M325*1.25*AV325,2),0)</f>
        <v>0</v>
      </c>
      <c r="AX325" s="12">
        <f>IF([1]REGRAS!$P$1="SIM",'[1]JAN-REAJUSTE'!AX325,0)</f>
        <v>0</v>
      </c>
      <c r="AY325" s="12">
        <f>IF([1]REGRAS!$R$2="SIM",'[1]JAN-REAJUSTE'!AY325,0)</f>
        <v>0</v>
      </c>
      <c r="AZ325" s="12">
        <f>'[1]JAN-REAJUSTE'!AZ325</f>
        <v>0</v>
      </c>
      <c r="BA325" s="12">
        <f>'[1]JAN-REAJUSTE'!BA325</f>
        <v>0</v>
      </c>
      <c r="BB325" s="12">
        <f>'[1]JAN-REAJUSTE'!BB325</f>
        <v>0</v>
      </c>
      <c r="BC325" s="12">
        <f>'[1]JAN-REAJUSTE'!BC325</f>
        <v>0</v>
      </c>
      <c r="BD325" s="12">
        <f>'[1]JAN-REAJUSTE'!BD325</f>
        <v>0</v>
      </c>
      <c r="BE325" s="12">
        <f>'[1]JAN-REAJUSTE'!BE325</f>
        <v>0</v>
      </c>
      <c r="BF325" s="12">
        <f>'[1]JAN-REAJUSTE'!BF325</f>
        <v>0</v>
      </c>
      <c r="BG325" s="12">
        <f>'[1]JAN-REAJUSTE'!BG325</f>
        <v>0</v>
      </c>
      <c r="BH325" s="12">
        <f>'[1]JAN-REAJUSTE'!BH325</f>
        <v>0</v>
      </c>
      <c r="BI325" s="12">
        <f>IF([1]REGRAS!$R$1="SIM",'[1]JAN-REAJUSTE'!BI325,0)</f>
        <v>0</v>
      </c>
      <c r="BJ325" s="12">
        <f>'[1]JAN-REAJUSTE'!BJ325</f>
        <v>0</v>
      </c>
      <c r="BK325" s="12">
        <f>'[1]JAN-REAJUSTE'!BK325</f>
        <v>0</v>
      </c>
      <c r="BL325" s="12">
        <f>'[1]JAN-REAJUSTE'!BL325</f>
        <v>0</v>
      </c>
      <c r="BM325" s="12">
        <f>'[1]JAN-REAJUSTE'!BM325</f>
        <v>0</v>
      </c>
      <c r="BN325" s="12">
        <f>'[1]JAN-REAJUSTE'!BN325</f>
        <v>0</v>
      </c>
      <c r="BO325" s="12">
        <f>'[1]JAN-REAJUSTE'!BO325</f>
        <v>0</v>
      </c>
      <c r="BP325" s="12">
        <f>'[1]JAN-REAJUSTE'!BP325</f>
        <v>0</v>
      </c>
      <c r="BQ325" s="12">
        <v>0</v>
      </c>
      <c r="BR325" s="12">
        <f t="shared" si="136"/>
        <v>7155.0452895804028</v>
      </c>
      <c r="BS325" s="12">
        <f t="shared" si="119"/>
        <v>7155.0452895804028</v>
      </c>
      <c r="BT325" s="12">
        <f t="shared" si="123"/>
        <v>7155.0452895804028</v>
      </c>
      <c r="BU325" s="12">
        <f t="shared" si="124"/>
        <v>6423.0752895804026</v>
      </c>
      <c r="BV325" s="13">
        <f t="shared" si="125"/>
        <v>899.23054054125646</v>
      </c>
      <c r="BW325" s="13">
        <f t="shared" si="126"/>
        <v>1798.4610810825129</v>
      </c>
      <c r="BX325" s="13">
        <f t="shared" si="137"/>
        <v>6255.8147490391466</v>
      </c>
      <c r="BY325" s="14">
        <f t="shared" si="138"/>
        <v>850.9890559857655</v>
      </c>
    </row>
    <row r="326" spans="1:77" x14ac:dyDescent="0.25">
      <c r="A326" s="9" t="s">
        <v>79</v>
      </c>
      <c r="B326" s="10">
        <v>8910301</v>
      </c>
      <c r="C326" s="10" t="s">
        <v>452</v>
      </c>
      <c r="D326" s="10" t="s">
        <v>81</v>
      </c>
      <c r="E326" s="10" t="s">
        <v>116</v>
      </c>
      <c r="F326" s="10" t="s">
        <v>83</v>
      </c>
      <c r="G326" s="10" t="s">
        <v>117</v>
      </c>
      <c r="H326" s="10" t="s">
        <v>85</v>
      </c>
      <c r="I326" s="10" t="s">
        <v>79</v>
      </c>
      <c r="J326" s="10" t="s">
        <v>87</v>
      </c>
      <c r="K326" s="10" t="s">
        <v>121</v>
      </c>
      <c r="L326" s="10">
        <v>9</v>
      </c>
      <c r="M326" s="10">
        <v>240</v>
      </c>
      <c r="N326" s="10">
        <v>128542</v>
      </c>
      <c r="O326" s="11">
        <v>40826</v>
      </c>
      <c r="P326" s="11">
        <v>27064</v>
      </c>
      <c r="Q326" s="10">
        <v>80991114353</v>
      </c>
      <c r="R326" s="10" t="s">
        <v>89</v>
      </c>
      <c r="S326" s="10">
        <v>22</v>
      </c>
      <c r="T326" s="10" t="s">
        <v>90</v>
      </c>
      <c r="U326" s="10" t="s">
        <v>91</v>
      </c>
      <c r="V326" s="10" t="s">
        <v>92</v>
      </c>
      <c r="W326" s="12">
        <f t="shared" si="120"/>
        <v>1866.5339953720118</v>
      </c>
      <c r="X326" s="12">
        <v>240</v>
      </c>
      <c r="Y326" s="12">
        <f>[1]REGRAS!$C$26</f>
        <v>1866.5339953720118</v>
      </c>
      <c r="Z326" s="12">
        <v>9</v>
      </c>
      <c r="AA326" s="12">
        <f t="shared" si="127"/>
        <v>167.99</v>
      </c>
      <c r="AB326" s="12">
        <v>11</v>
      </c>
      <c r="AC326" s="12">
        <f t="shared" si="121"/>
        <v>205.32</v>
      </c>
      <c r="AD326" s="12"/>
      <c r="AE326" s="12">
        <f t="shared" si="128"/>
        <v>0</v>
      </c>
      <c r="AF326" s="12"/>
      <c r="AG326" s="12">
        <f t="shared" si="129"/>
        <v>0</v>
      </c>
      <c r="AH326" s="12">
        <f>[1]REGRAS!$F$2*100</f>
        <v>100</v>
      </c>
      <c r="AI326" s="12">
        <f t="shared" si="130"/>
        <v>1866.53</v>
      </c>
      <c r="AJ326" s="12">
        <v>60</v>
      </c>
      <c r="AK326" s="12">
        <f t="shared" si="131"/>
        <v>1119.92</v>
      </c>
      <c r="AL326" s="12">
        <f>[1]REGRAS!$F$1*100</f>
        <v>40</v>
      </c>
      <c r="AM326" s="12">
        <f t="shared" si="132"/>
        <v>746.61</v>
      </c>
      <c r="AN326" s="12">
        <f>[1]REGRAS!$F$4*100</f>
        <v>100</v>
      </c>
      <c r="AO326" s="12">
        <f t="shared" si="133"/>
        <v>1866.53</v>
      </c>
      <c r="AP326" s="12">
        <v>0</v>
      </c>
      <c r="AQ326" s="12">
        <f t="shared" si="134"/>
        <v>0</v>
      </c>
      <c r="AR326" s="12">
        <v>2</v>
      </c>
      <c r="AS326" s="12">
        <f t="shared" si="135"/>
        <v>97.99</v>
      </c>
      <c r="AT326" s="12">
        <v>28</v>
      </c>
      <c r="AU326" s="12">
        <f t="shared" si="122"/>
        <v>1646.28</v>
      </c>
      <c r="AV326" s="12">
        <v>0</v>
      </c>
      <c r="AW326" s="12">
        <f>IF([1]REGRAS!$P$2="SIM",ROUND(BS326/M326*1.25*AV326,2),0)</f>
        <v>0</v>
      </c>
      <c r="AX326" s="12">
        <f>IF([1]REGRAS!$P$1="SIM",'[1]JAN-REAJUSTE'!AX326,0)</f>
        <v>0</v>
      </c>
      <c r="AY326" s="12">
        <f>IF([1]REGRAS!$R$2="SIM",'[1]JAN-REAJUSTE'!AY326,0)</f>
        <v>0</v>
      </c>
      <c r="AZ326" s="12">
        <f>'[1]JAN-REAJUSTE'!AZ326</f>
        <v>0</v>
      </c>
      <c r="BA326" s="12">
        <f>'[1]JAN-REAJUSTE'!BA326</f>
        <v>0</v>
      </c>
      <c r="BB326" s="12">
        <f>'[1]JAN-REAJUSTE'!BB326</f>
        <v>0</v>
      </c>
      <c r="BC326" s="12">
        <f>'[1]JAN-REAJUSTE'!BC326</f>
        <v>0</v>
      </c>
      <c r="BD326" s="12">
        <f>'[1]JAN-REAJUSTE'!BD326</f>
        <v>0</v>
      </c>
      <c r="BE326" s="12">
        <f>'[1]JAN-REAJUSTE'!BE326</f>
        <v>0</v>
      </c>
      <c r="BF326" s="12">
        <f>'[1]JAN-REAJUSTE'!BF326</f>
        <v>0</v>
      </c>
      <c r="BG326" s="12">
        <f>'[1]JAN-REAJUSTE'!BG326</f>
        <v>0</v>
      </c>
      <c r="BH326" s="12">
        <f>'[1]JAN-REAJUSTE'!BH326</f>
        <v>0</v>
      </c>
      <c r="BI326" s="12">
        <f>IF([1]REGRAS!$R$1="SIM",'[1]JAN-REAJUSTE'!BI326,0)</f>
        <v>0</v>
      </c>
      <c r="BJ326" s="12">
        <f>'[1]JAN-REAJUSTE'!BJ326</f>
        <v>0</v>
      </c>
      <c r="BK326" s="12">
        <f>'[1]JAN-REAJUSTE'!BK326</f>
        <v>0</v>
      </c>
      <c r="BL326" s="12">
        <f>'[1]JAN-REAJUSTE'!BL326</f>
        <v>0</v>
      </c>
      <c r="BM326" s="12">
        <f>'[1]JAN-REAJUSTE'!BM326</f>
        <v>0</v>
      </c>
      <c r="BN326" s="12">
        <f>'[1]JAN-REAJUSTE'!BN326</f>
        <v>0</v>
      </c>
      <c r="BO326" s="12">
        <f>'[1]JAN-REAJUSTE'!BO326</f>
        <v>0</v>
      </c>
      <c r="BP326" s="12">
        <f>'[1]JAN-REAJUSTE'!BP326</f>
        <v>0</v>
      </c>
      <c r="BQ326" s="12">
        <v>0</v>
      </c>
      <c r="BR326" s="12">
        <f t="shared" si="136"/>
        <v>9583.7039953720123</v>
      </c>
      <c r="BS326" s="12">
        <f t="shared" si="119"/>
        <v>7839.4339953720109</v>
      </c>
      <c r="BT326" s="12">
        <f t="shared" si="123"/>
        <v>7839.4339953720109</v>
      </c>
      <c r="BU326" s="12">
        <f t="shared" si="124"/>
        <v>7092.8239953720113</v>
      </c>
      <c r="BV326" s="13">
        <f t="shared" si="125"/>
        <v>992.99535935208166</v>
      </c>
      <c r="BW326" s="13">
        <f t="shared" si="126"/>
        <v>1985.9907187041633</v>
      </c>
      <c r="BX326" s="13">
        <f t="shared" si="137"/>
        <v>8590.7086360199301</v>
      </c>
      <c r="BY326" s="14">
        <f t="shared" si="138"/>
        <v>1493.0848749054808</v>
      </c>
    </row>
    <row r="327" spans="1:77" x14ac:dyDescent="0.25">
      <c r="A327" s="9" t="s">
        <v>79</v>
      </c>
      <c r="B327" s="10">
        <v>8910501</v>
      </c>
      <c r="C327" s="10" t="s">
        <v>453</v>
      </c>
      <c r="D327" s="10" t="s">
        <v>81</v>
      </c>
      <c r="E327" s="10" t="s">
        <v>116</v>
      </c>
      <c r="F327" s="10" t="s">
        <v>83</v>
      </c>
      <c r="G327" s="10" t="s">
        <v>117</v>
      </c>
      <c r="H327" s="10" t="s">
        <v>85</v>
      </c>
      <c r="I327" s="10" t="s">
        <v>79</v>
      </c>
      <c r="J327" s="10" t="s">
        <v>87</v>
      </c>
      <c r="K327" s="10" t="s">
        <v>121</v>
      </c>
      <c r="L327" s="10">
        <v>8</v>
      </c>
      <c r="M327" s="10">
        <v>240</v>
      </c>
      <c r="N327" s="10">
        <v>126022</v>
      </c>
      <c r="O327" s="11">
        <v>40826</v>
      </c>
      <c r="P327" s="11">
        <v>32297</v>
      </c>
      <c r="Q327" s="10">
        <v>2473665362</v>
      </c>
      <c r="R327" s="10" t="s">
        <v>89</v>
      </c>
      <c r="S327" s="10">
        <v>22</v>
      </c>
      <c r="T327" s="10" t="s">
        <v>97</v>
      </c>
      <c r="U327" s="10" t="s">
        <v>91</v>
      </c>
      <c r="V327" s="10" t="s">
        <v>92</v>
      </c>
      <c r="W327" s="12">
        <f t="shared" si="120"/>
        <v>1829.9352895804036</v>
      </c>
      <c r="X327" s="12">
        <v>240</v>
      </c>
      <c r="Y327" s="12">
        <f>[1]REGRAS!$C$25</f>
        <v>1829.9352895804036</v>
      </c>
      <c r="Z327" s="12">
        <v>10</v>
      </c>
      <c r="AA327" s="12">
        <f t="shared" si="127"/>
        <v>182.99</v>
      </c>
      <c r="AB327" s="12">
        <v>11</v>
      </c>
      <c r="AC327" s="12">
        <f t="shared" si="121"/>
        <v>201.29</v>
      </c>
      <c r="AD327" s="12"/>
      <c r="AE327" s="12">
        <f t="shared" si="128"/>
        <v>0</v>
      </c>
      <c r="AF327" s="12"/>
      <c r="AG327" s="12">
        <f t="shared" si="129"/>
        <v>0</v>
      </c>
      <c r="AH327" s="12">
        <f>[1]REGRAS!$F$2*100</f>
        <v>100</v>
      </c>
      <c r="AI327" s="12">
        <f t="shared" si="130"/>
        <v>1829.94</v>
      </c>
      <c r="AJ327" s="12">
        <v>25</v>
      </c>
      <c r="AK327" s="12">
        <f t="shared" si="131"/>
        <v>457.48</v>
      </c>
      <c r="AL327" s="12">
        <f>[1]REGRAS!$F$1*100</f>
        <v>40</v>
      </c>
      <c r="AM327" s="12">
        <f t="shared" si="132"/>
        <v>731.97</v>
      </c>
      <c r="AN327" s="12">
        <f>[1]REGRAS!$F$4*100</f>
        <v>100</v>
      </c>
      <c r="AO327" s="12">
        <f t="shared" si="133"/>
        <v>1829.94</v>
      </c>
      <c r="AP327" s="12">
        <v>22</v>
      </c>
      <c r="AQ327" s="12">
        <f t="shared" si="134"/>
        <v>129.5</v>
      </c>
      <c r="AR327" s="12">
        <v>0</v>
      </c>
      <c r="AS327" s="12">
        <f t="shared" si="135"/>
        <v>0</v>
      </c>
      <c r="AT327" s="12">
        <v>0</v>
      </c>
      <c r="AU327" s="12">
        <f t="shared" si="122"/>
        <v>0</v>
      </c>
      <c r="AV327" s="12">
        <v>0</v>
      </c>
      <c r="AW327" s="12">
        <f>IF([1]REGRAS!$P$2="SIM",ROUND(BS327/M327*1.25*AV327,2),0)</f>
        <v>0</v>
      </c>
      <c r="AX327" s="12">
        <f>IF([1]REGRAS!$P$1="SIM",'[1]JAN-REAJUSTE'!AX327,0)</f>
        <v>0</v>
      </c>
      <c r="AY327" s="12">
        <f>IF([1]REGRAS!$R$2="SIM",'[1]JAN-REAJUSTE'!AY327,0)</f>
        <v>0</v>
      </c>
      <c r="AZ327" s="12">
        <f>'[1]JAN-REAJUSTE'!AZ327</f>
        <v>0</v>
      </c>
      <c r="BA327" s="12">
        <f>'[1]JAN-REAJUSTE'!BA327</f>
        <v>0</v>
      </c>
      <c r="BB327" s="12">
        <f>'[1]JAN-REAJUSTE'!BB327</f>
        <v>0</v>
      </c>
      <c r="BC327" s="12">
        <f>'[1]JAN-REAJUSTE'!BC327</f>
        <v>0</v>
      </c>
      <c r="BD327" s="12">
        <f>'[1]JAN-REAJUSTE'!BD327</f>
        <v>0</v>
      </c>
      <c r="BE327" s="12">
        <f>'[1]JAN-REAJUSTE'!BE327</f>
        <v>0</v>
      </c>
      <c r="BF327" s="12">
        <f>'[1]JAN-REAJUSTE'!BF327</f>
        <v>0</v>
      </c>
      <c r="BG327" s="12">
        <f>'[1]JAN-REAJUSTE'!BG327</f>
        <v>0</v>
      </c>
      <c r="BH327" s="12">
        <f>'[1]JAN-REAJUSTE'!BH327</f>
        <v>0</v>
      </c>
      <c r="BI327" s="12">
        <f>IF([1]REGRAS!$R$1="SIM",'[1]JAN-REAJUSTE'!BI327,0)</f>
        <v>0</v>
      </c>
      <c r="BJ327" s="12">
        <f>'[1]JAN-REAJUSTE'!BJ327</f>
        <v>0</v>
      </c>
      <c r="BK327" s="12">
        <f>'[1]JAN-REAJUSTE'!BK327</f>
        <v>0</v>
      </c>
      <c r="BL327" s="12">
        <f>'[1]JAN-REAJUSTE'!BL327</f>
        <v>0</v>
      </c>
      <c r="BM327" s="12">
        <f>'[1]JAN-REAJUSTE'!BM327</f>
        <v>0</v>
      </c>
      <c r="BN327" s="12">
        <f>'[1]JAN-REAJUSTE'!BN327</f>
        <v>0</v>
      </c>
      <c r="BO327" s="12">
        <f>'[1]JAN-REAJUSTE'!BO327</f>
        <v>0</v>
      </c>
      <c r="BP327" s="12">
        <f>'[1]JAN-REAJUSTE'!BP327</f>
        <v>0</v>
      </c>
      <c r="BQ327" s="12">
        <v>0</v>
      </c>
      <c r="BR327" s="12">
        <f t="shared" si="136"/>
        <v>7193.0452895804028</v>
      </c>
      <c r="BS327" s="12">
        <f t="shared" ref="BS327:BS361" si="139">SUM(AX327:BH327)+AI327+AG327+AE327+Y327+AO327+AK327+AC327+AA327+AM327</f>
        <v>7063.5452895804028</v>
      </c>
      <c r="BT327" s="12">
        <f t="shared" si="123"/>
        <v>7063.5452895804028</v>
      </c>
      <c r="BU327" s="12">
        <f t="shared" si="124"/>
        <v>6331.5752895804026</v>
      </c>
      <c r="BV327" s="13">
        <f t="shared" si="125"/>
        <v>886.4205405412564</v>
      </c>
      <c r="BW327" s="13">
        <f t="shared" si="126"/>
        <v>1772.8410810825128</v>
      </c>
      <c r="BX327" s="13">
        <f t="shared" si="137"/>
        <v>6306.6247490391461</v>
      </c>
      <c r="BY327" s="14">
        <f t="shared" si="138"/>
        <v>864.96180598576541</v>
      </c>
    </row>
    <row r="328" spans="1:77" x14ac:dyDescent="0.25">
      <c r="A328" s="9" t="s">
        <v>79</v>
      </c>
      <c r="B328" s="10">
        <v>8910601</v>
      </c>
      <c r="C328" s="10" t="s">
        <v>454</v>
      </c>
      <c r="D328" s="10" t="s">
        <v>81</v>
      </c>
      <c r="E328" s="10" t="s">
        <v>116</v>
      </c>
      <c r="F328" s="10" t="s">
        <v>83</v>
      </c>
      <c r="G328" s="10" t="s">
        <v>117</v>
      </c>
      <c r="H328" s="10" t="s">
        <v>85</v>
      </c>
      <c r="I328" s="10" t="s">
        <v>79</v>
      </c>
      <c r="J328" s="10" t="s">
        <v>87</v>
      </c>
      <c r="K328" s="10" t="s">
        <v>121</v>
      </c>
      <c r="L328" s="10">
        <v>8</v>
      </c>
      <c r="M328" s="10">
        <v>240</v>
      </c>
      <c r="N328" s="10">
        <v>126022</v>
      </c>
      <c r="O328" s="11">
        <v>40826</v>
      </c>
      <c r="P328" s="11">
        <v>26524</v>
      </c>
      <c r="Q328" s="10">
        <v>35262567304</v>
      </c>
      <c r="R328" s="10" t="s">
        <v>89</v>
      </c>
      <c r="S328" s="10">
        <v>22</v>
      </c>
      <c r="T328" s="10" t="s">
        <v>90</v>
      </c>
      <c r="U328" s="10" t="s">
        <v>91</v>
      </c>
      <c r="V328" s="10" t="s">
        <v>92</v>
      </c>
      <c r="W328" s="12">
        <f t="shared" si="120"/>
        <v>1829.9352895804036</v>
      </c>
      <c r="X328" s="12">
        <v>240</v>
      </c>
      <c r="Y328" s="12">
        <f>[1]REGRAS!$C$25</f>
        <v>1829.9352895804036</v>
      </c>
      <c r="Z328" s="12">
        <v>10</v>
      </c>
      <c r="AA328" s="12">
        <f t="shared" si="127"/>
        <v>182.99</v>
      </c>
      <c r="AB328" s="12">
        <v>11</v>
      </c>
      <c r="AC328" s="12">
        <f t="shared" si="121"/>
        <v>201.29</v>
      </c>
      <c r="AD328" s="12"/>
      <c r="AE328" s="12">
        <f t="shared" si="128"/>
        <v>0</v>
      </c>
      <c r="AF328" s="12"/>
      <c r="AG328" s="12">
        <f t="shared" si="129"/>
        <v>0</v>
      </c>
      <c r="AH328" s="12">
        <f>[1]REGRAS!$F$2*100</f>
        <v>100</v>
      </c>
      <c r="AI328" s="12">
        <f t="shared" si="130"/>
        <v>1829.94</v>
      </c>
      <c r="AJ328" s="12">
        <v>30</v>
      </c>
      <c r="AK328" s="12">
        <f t="shared" si="131"/>
        <v>548.98</v>
      </c>
      <c r="AL328" s="12">
        <f>[1]REGRAS!$F$1*100</f>
        <v>40</v>
      </c>
      <c r="AM328" s="12">
        <f t="shared" si="132"/>
        <v>731.97</v>
      </c>
      <c r="AN328" s="12">
        <f>[1]REGRAS!$F$4*100</f>
        <v>100</v>
      </c>
      <c r="AO328" s="12">
        <f t="shared" si="133"/>
        <v>1829.94</v>
      </c>
      <c r="AP328" s="12">
        <v>5</v>
      </c>
      <c r="AQ328" s="12">
        <f t="shared" si="134"/>
        <v>29.81</v>
      </c>
      <c r="AR328" s="12">
        <v>20</v>
      </c>
      <c r="AS328" s="12">
        <f t="shared" si="135"/>
        <v>894.38</v>
      </c>
      <c r="AT328" s="12">
        <v>0</v>
      </c>
      <c r="AU328" s="12">
        <f t="shared" si="122"/>
        <v>0</v>
      </c>
      <c r="AV328" s="12">
        <v>0</v>
      </c>
      <c r="AW328" s="12">
        <f>IF([1]REGRAS!$P$2="SIM",ROUND(BS328/M328*1.25*AV328,2),0)</f>
        <v>0</v>
      </c>
      <c r="AX328" s="12">
        <f>IF([1]REGRAS!$P$1="SIM",'[1]JAN-REAJUSTE'!AX328,0)</f>
        <v>0</v>
      </c>
      <c r="AY328" s="12">
        <f>IF([1]REGRAS!$R$2="SIM",'[1]JAN-REAJUSTE'!AY328,0)</f>
        <v>0</v>
      </c>
      <c r="AZ328" s="12">
        <f>'[1]JAN-REAJUSTE'!AZ328</f>
        <v>0</v>
      </c>
      <c r="BA328" s="12">
        <f>'[1]JAN-REAJUSTE'!BA328</f>
        <v>0</v>
      </c>
      <c r="BB328" s="12">
        <f>'[1]JAN-REAJUSTE'!BB328</f>
        <v>0</v>
      </c>
      <c r="BC328" s="12">
        <f>'[1]JAN-REAJUSTE'!BC328</f>
        <v>0</v>
      </c>
      <c r="BD328" s="12">
        <f>'[1]JAN-REAJUSTE'!BD328</f>
        <v>0</v>
      </c>
      <c r="BE328" s="12">
        <f>'[1]JAN-REAJUSTE'!BE328</f>
        <v>0</v>
      </c>
      <c r="BF328" s="12">
        <f>'[1]JAN-REAJUSTE'!BF328</f>
        <v>0</v>
      </c>
      <c r="BG328" s="12">
        <f>'[1]JAN-REAJUSTE'!BG328</f>
        <v>0</v>
      </c>
      <c r="BH328" s="12">
        <f>'[1]JAN-REAJUSTE'!BH328</f>
        <v>0</v>
      </c>
      <c r="BI328" s="12">
        <f>IF([1]REGRAS!$R$1="SIM",'[1]JAN-REAJUSTE'!BI328,0)</f>
        <v>0</v>
      </c>
      <c r="BJ328" s="12">
        <f>'[1]JAN-REAJUSTE'!BJ328</f>
        <v>0</v>
      </c>
      <c r="BK328" s="12">
        <f>'[1]JAN-REAJUSTE'!BK328</f>
        <v>0</v>
      </c>
      <c r="BL328" s="12">
        <f>'[1]JAN-REAJUSTE'!BL328</f>
        <v>0</v>
      </c>
      <c r="BM328" s="12">
        <f>'[1]JAN-REAJUSTE'!BM328</f>
        <v>0</v>
      </c>
      <c r="BN328" s="12">
        <f>'[1]JAN-REAJUSTE'!BN328</f>
        <v>0</v>
      </c>
      <c r="BO328" s="12">
        <f>'[1]JAN-REAJUSTE'!BO328</f>
        <v>0</v>
      </c>
      <c r="BP328" s="12">
        <f>'[1]JAN-REAJUSTE'!BP328</f>
        <v>0</v>
      </c>
      <c r="BQ328" s="12">
        <v>0</v>
      </c>
      <c r="BR328" s="12">
        <f t="shared" si="136"/>
        <v>8079.2352895804033</v>
      </c>
      <c r="BS328" s="12">
        <f t="shared" si="139"/>
        <v>7155.0452895804028</v>
      </c>
      <c r="BT328" s="12">
        <f t="shared" si="123"/>
        <v>7155.0452895804028</v>
      </c>
      <c r="BU328" s="12">
        <f t="shared" si="124"/>
        <v>6423.0752895804026</v>
      </c>
      <c r="BV328" s="13">
        <f t="shared" si="125"/>
        <v>899.23054054125646</v>
      </c>
      <c r="BW328" s="13">
        <f t="shared" si="126"/>
        <v>1798.4610810825129</v>
      </c>
      <c r="BX328" s="13">
        <f t="shared" si="137"/>
        <v>7180.0047490391471</v>
      </c>
      <c r="BY328" s="14">
        <f t="shared" si="138"/>
        <v>1105.1413059857655</v>
      </c>
    </row>
    <row r="329" spans="1:77" x14ac:dyDescent="0.25">
      <c r="A329" s="9" t="s">
        <v>79</v>
      </c>
      <c r="B329" s="10">
        <v>8910701</v>
      </c>
      <c r="C329" s="10" t="s">
        <v>455</v>
      </c>
      <c r="D329" s="10" t="s">
        <v>81</v>
      </c>
      <c r="E329" s="10" t="s">
        <v>116</v>
      </c>
      <c r="F329" s="10" t="s">
        <v>83</v>
      </c>
      <c r="G329" s="10" t="s">
        <v>117</v>
      </c>
      <c r="H329" s="10" t="s">
        <v>85</v>
      </c>
      <c r="I329" s="10" t="s">
        <v>79</v>
      </c>
      <c r="J329" s="10" t="s">
        <v>87</v>
      </c>
      <c r="K329" s="10" t="s">
        <v>118</v>
      </c>
      <c r="L329" s="10">
        <v>6</v>
      </c>
      <c r="M329" s="10">
        <v>240</v>
      </c>
      <c r="N329" s="10">
        <v>121130</v>
      </c>
      <c r="O329" s="11">
        <v>40826</v>
      </c>
      <c r="P329" s="11">
        <v>30653</v>
      </c>
      <c r="Q329" s="10">
        <v>425593320</v>
      </c>
      <c r="R329" s="10" t="s">
        <v>89</v>
      </c>
      <c r="S329" s="10">
        <v>22</v>
      </c>
      <c r="T329" s="10" t="s">
        <v>90</v>
      </c>
      <c r="U329" s="10" t="s">
        <v>91</v>
      </c>
      <c r="V329" s="10" t="s">
        <v>92</v>
      </c>
      <c r="W329" s="12">
        <f t="shared" si="120"/>
        <v>1708.6230528295082</v>
      </c>
      <c r="X329" s="12">
        <v>240</v>
      </c>
      <c r="Y329" s="12">
        <f>[1]REGRAS!$B$29</f>
        <v>1708.6230528295082</v>
      </c>
      <c r="Z329" s="12">
        <v>10</v>
      </c>
      <c r="AA329" s="12">
        <f t="shared" si="127"/>
        <v>170.86</v>
      </c>
      <c r="AB329" s="12">
        <v>11</v>
      </c>
      <c r="AC329" s="12">
        <f t="shared" si="121"/>
        <v>187.95</v>
      </c>
      <c r="AD329" s="12"/>
      <c r="AE329" s="12">
        <f t="shared" si="128"/>
        <v>0</v>
      </c>
      <c r="AF329" s="12"/>
      <c r="AG329" s="12">
        <f t="shared" si="129"/>
        <v>0</v>
      </c>
      <c r="AH329" s="12">
        <f>[1]REGRAS!$F$2*100</f>
        <v>100</v>
      </c>
      <c r="AI329" s="12">
        <f t="shared" si="130"/>
        <v>1708.62</v>
      </c>
      <c r="AJ329" s="12">
        <v>60</v>
      </c>
      <c r="AK329" s="12">
        <f t="shared" si="131"/>
        <v>1025.17</v>
      </c>
      <c r="AL329" s="12">
        <f>[1]REGRAS!$F$1*100</f>
        <v>40</v>
      </c>
      <c r="AM329" s="12">
        <f t="shared" si="132"/>
        <v>683.45</v>
      </c>
      <c r="AN329" s="12">
        <f>[1]REGRAS!$F$4*100</f>
        <v>100</v>
      </c>
      <c r="AO329" s="12">
        <f t="shared" si="133"/>
        <v>1708.62</v>
      </c>
      <c r="AP329" s="12">
        <v>110</v>
      </c>
      <c r="AQ329" s="12">
        <f t="shared" si="134"/>
        <v>659.39</v>
      </c>
      <c r="AR329" s="12">
        <v>0</v>
      </c>
      <c r="AS329" s="12">
        <f t="shared" si="135"/>
        <v>0</v>
      </c>
      <c r="AT329" s="12">
        <v>0</v>
      </c>
      <c r="AU329" s="12">
        <f t="shared" si="122"/>
        <v>0</v>
      </c>
      <c r="AV329" s="12">
        <v>0</v>
      </c>
      <c r="AW329" s="12">
        <f>IF([1]REGRAS!$P$2="SIM",ROUND(BS329/M329*1.25*AV329,2),0)</f>
        <v>0</v>
      </c>
      <c r="AX329" s="12">
        <f>IF([1]REGRAS!$P$1="SIM",'[1]JAN-REAJUSTE'!AX329,0)</f>
        <v>0</v>
      </c>
      <c r="AY329" s="12">
        <f>IF([1]REGRAS!$R$2="SIM",'[1]JAN-REAJUSTE'!AY329,0)</f>
        <v>0</v>
      </c>
      <c r="AZ329" s="12">
        <f>'[1]JAN-REAJUSTE'!AZ329</f>
        <v>0</v>
      </c>
      <c r="BA329" s="12">
        <f>'[1]JAN-REAJUSTE'!BA329</f>
        <v>0</v>
      </c>
      <c r="BB329" s="12">
        <f>'[1]JAN-REAJUSTE'!BB329</f>
        <v>0</v>
      </c>
      <c r="BC329" s="12">
        <f>'[1]JAN-REAJUSTE'!BC329</f>
        <v>0</v>
      </c>
      <c r="BD329" s="12">
        <f>'[1]JAN-REAJUSTE'!BD329</f>
        <v>0</v>
      </c>
      <c r="BE329" s="12">
        <f>'[1]JAN-REAJUSTE'!BE329</f>
        <v>0</v>
      </c>
      <c r="BF329" s="12">
        <f>'[1]JAN-REAJUSTE'!BF329</f>
        <v>0</v>
      </c>
      <c r="BG329" s="12">
        <f>'[1]JAN-REAJUSTE'!BG329</f>
        <v>0</v>
      </c>
      <c r="BH329" s="12">
        <f>'[1]JAN-REAJUSTE'!BH329</f>
        <v>0</v>
      </c>
      <c r="BI329" s="12">
        <f>IF([1]REGRAS!$R$1="SIM",'[1]JAN-REAJUSTE'!BI329,0)</f>
        <v>0</v>
      </c>
      <c r="BJ329" s="12">
        <f>'[1]JAN-REAJUSTE'!BJ329</f>
        <v>0</v>
      </c>
      <c r="BK329" s="12">
        <f>'[1]JAN-REAJUSTE'!BK329</f>
        <v>0</v>
      </c>
      <c r="BL329" s="12">
        <f>'[1]JAN-REAJUSTE'!BL329</f>
        <v>0</v>
      </c>
      <c r="BM329" s="12">
        <f>'[1]JAN-REAJUSTE'!BM329</f>
        <v>0</v>
      </c>
      <c r="BN329" s="12">
        <f>'[1]JAN-REAJUSTE'!BN329</f>
        <v>0</v>
      </c>
      <c r="BO329" s="12">
        <f>'[1]JAN-REAJUSTE'!BO329</f>
        <v>0</v>
      </c>
      <c r="BP329" s="12">
        <f>'[1]JAN-REAJUSTE'!BP329</f>
        <v>0</v>
      </c>
      <c r="BQ329" s="12">
        <v>0</v>
      </c>
      <c r="BR329" s="12">
        <f t="shared" si="136"/>
        <v>7852.6830528295077</v>
      </c>
      <c r="BS329" s="12">
        <f t="shared" si="139"/>
        <v>7193.2930528295074</v>
      </c>
      <c r="BT329" s="12">
        <f t="shared" si="123"/>
        <v>7193.2930528295074</v>
      </c>
      <c r="BU329" s="12">
        <f t="shared" si="124"/>
        <v>6509.8430528295075</v>
      </c>
      <c r="BV329" s="13">
        <f t="shared" si="125"/>
        <v>911.37802739613119</v>
      </c>
      <c r="BW329" s="13">
        <f t="shared" si="126"/>
        <v>1822.7560547922624</v>
      </c>
      <c r="BX329" s="13">
        <f t="shared" si="137"/>
        <v>6941.3050254333766</v>
      </c>
      <c r="BY329" s="14">
        <f t="shared" si="138"/>
        <v>1039.4988819941786</v>
      </c>
    </row>
    <row r="330" spans="1:77" x14ac:dyDescent="0.25">
      <c r="A330" s="9" t="s">
        <v>79</v>
      </c>
      <c r="B330" s="10">
        <v>8911101</v>
      </c>
      <c r="C330" s="10" t="s">
        <v>456</v>
      </c>
      <c r="D330" s="10" t="s">
        <v>81</v>
      </c>
      <c r="E330" s="10" t="s">
        <v>116</v>
      </c>
      <c r="F330" s="10" t="s">
        <v>83</v>
      </c>
      <c r="G330" s="10" t="s">
        <v>117</v>
      </c>
      <c r="H330" s="10" t="s">
        <v>85</v>
      </c>
      <c r="I330" s="10" t="s">
        <v>79</v>
      </c>
      <c r="J330" s="10" t="s">
        <v>87</v>
      </c>
      <c r="K330" s="10" t="s">
        <v>121</v>
      </c>
      <c r="L330" s="10">
        <v>8</v>
      </c>
      <c r="M330" s="10">
        <v>240</v>
      </c>
      <c r="N330" s="10">
        <v>126022</v>
      </c>
      <c r="O330" s="11">
        <v>40826</v>
      </c>
      <c r="P330" s="11">
        <v>29580</v>
      </c>
      <c r="Q330" s="10">
        <v>64267474320</v>
      </c>
      <c r="R330" s="10" t="s">
        <v>89</v>
      </c>
      <c r="S330" s="10">
        <v>22</v>
      </c>
      <c r="T330" s="10" t="s">
        <v>97</v>
      </c>
      <c r="U330" s="10" t="s">
        <v>91</v>
      </c>
      <c r="V330" s="10" t="s">
        <v>92</v>
      </c>
      <c r="W330" s="12">
        <f t="shared" si="120"/>
        <v>1829.9352895804036</v>
      </c>
      <c r="X330" s="12">
        <v>240</v>
      </c>
      <c r="Y330" s="12">
        <f>[1]REGRAS!$C$25</f>
        <v>1829.9352895804036</v>
      </c>
      <c r="Z330" s="12">
        <v>0</v>
      </c>
      <c r="AA330" s="12">
        <f t="shared" si="127"/>
        <v>0</v>
      </c>
      <c r="AB330" s="12">
        <v>11</v>
      </c>
      <c r="AC330" s="12">
        <f t="shared" si="121"/>
        <v>201.29</v>
      </c>
      <c r="AD330" s="12"/>
      <c r="AE330" s="12">
        <f t="shared" si="128"/>
        <v>0</v>
      </c>
      <c r="AF330" s="12"/>
      <c r="AG330" s="12">
        <f t="shared" si="129"/>
        <v>0</v>
      </c>
      <c r="AH330" s="12">
        <f>[1]REGRAS!$F$2*100</f>
        <v>100</v>
      </c>
      <c r="AI330" s="12">
        <f t="shared" si="130"/>
        <v>1829.94</v>
      </c>
      <c r="AJ330" s="12">
        <v>60</v>
      </c>
      <c r="AK330" s="12">
        <f t="shared" si="131"/>
        <v>1097.96</v>
      </c>
      <c r="AL330" s="12">
        <f>[1]REGRAS!$F$1*100</f>
        <v>40</v>
      </c>
      <c r="AM330" s="12">
        <f t="shared" si="132"/>
        <v>731.97</v>
      </c>
      <c r="AN330" s="12">
        <f>[1]REGRAS!$F$4*100</f>
        <v>100</v>
      </c>
      <c r="AO330" s="12">
        <f t="shared" si="133"/>
        <v>1829.94</v>
      </c>
      <c r="AP330" s="12">
        <v>26</v>
      </c>
      <c r="AQ330" s="12">
        <f t="shared" si="134"/>
        <v>162.96</v>
      </c>
      <c r="AR330" s="12">
        <v>20</v>
      </c>
      <c r="AS330" s="12">
        <f t="shared" si="135"/>
        <v>940.13</v>
      </c>
      <c r="AT330" s="12">
        <v>0</v>
      </c>
      <c r="AU330" s="12">
        <f t="shared" si="122"/>
        <v>0</v>
      </c>
      <c r="AV330" s="12">
        <v>0</v>
      </c>
      <c r="AW330" s="12">
        <f>IF([1]REGRAS!$P$2="SIM",ROUND(BS330/M330*1.25*AV330,2),0)</f>
        <v>0</v>
      </c>
      <c r="AX330" s="12">
        <f>IF([1]REGRAS!$P$1="SIM",'[1]JAN-REAJUSTE'!AX330,0)</f>
        <v>0</v>
      </c>
      <c r="AY330" s="12">
        <f>IF([1]REGRAS!$R$2="SIM",'[1]JAN-REAJUSTE'!AY330,0)</f>
        <v>0</v>
      </c>
      <c r="AZ330" s="12">
        <f>'[1]JAN-REAJUSTE'!AZ330</f>
        <v>0</v>
      </c>
      <c r="BA330" s="12">
        <f>'[1]JAN-REAJUSTE'!BA330</f>
        <v>0</v>
      </c>
      <c r="BB330" s="12">
        <f>'[1]JAN-REAJUSTE'!BB330</f>
        <v>0</v>
      </c>
      <c r="BC330" s="12">
        <f>'[1]JAN-REAJUSTE'!BC330</f>
        <v>0</v>
      </c>
      <c r="BD330" s="12">
        <f>'[1]JAN-REAJUSTE'!BD330</f>
        <v>0</v>
      </c>
      <c r="BE330" s="12">
        <f>'[1]JAN-REAJUSTE'!BE330</f>
        <v>0</v>
      </c>
      <c r="BF330" s="12">
        <f>'[1]JAN-REAJUSTE'!BF330</f>
        <v>0</v>
      </c>
      <c r="BG330" s="12">
        <f>'[1]JAN-REAJUSTE'!BG330</f>
        <v>0</v>
      </c>
      <c r="BH330" s="12">
        <f>'[1]JAN-REAJUSTE'!BH330</f>
        <v>0</v>
      </c>
      <c r="BI330" s="12">
        <f>IF([1]REGRAS!$R$1="SIM",'[1]JAN-REAJUSTE'!BI330,0)</f>
        <v>0</v>
      </c>
      <c r="BJ330" s="12">
        <f>'[1]JAN-REAJUSTE'!BJ330</f>
        <v>0</v>
      </c>
      <c r="BK330" s="12">
        <f>'[1]JAN-REAJUSTE'!BK330</f>
        <v>0</v>
      </c>
      <c r="BL330" s="12">
        <f>'[1]JAN-REAJUSTE'!BL330</f>
        <v>0</v>
      </c>
      <c r="BM330" s="12">
        <f>'[1]JAN-REAJUSTE'!BM330</f>
        <v>0</v>
      </c>
      <c r="BN330" s="12">
        <f>'[1]JAN-REAJUSTE'!BN330</f>
        <v>0</v>
      </c>
      <c r="BO330" s="12">
        <f>'[1]JAN-REAJUSTE'!BO330</f>
        <v>0</v>
      </c>
      <c r="BP330" s="12">
        <f>'[1]JAN-REAJUSTE'!BP330</f>
        <v>0</v>
      </c>
      <c r="BQ330" s="12">
        <v>0</v>
      </c>
      <c r="BR330" s="12">
        <f t="shared" si="136"/>
        <v>8624.1252895804028</v>
      </c>
      <c r="BS330" s="12">
        <f t="shared" si="139"/>
        <v>7521.0352895804035</v>
      </c>
      <c r="BT330" s="12">
        <f t="shared" si="123"/>
        <v>7521.0352895804035</v>
      </c>
      <c r="BU330" s="12">
        <f t="shared" si="124"/>
        <v>6789.0652895804033</v>
      </c>
      <c r="BV330" s="13">
        <f t="shared" si="125"/>
        <v>950.46914054125659</v>
      </c>
      <c r="BW330" s="13">
        <f t="shared" si="126"/>
        <v>1900.9382810825132</v>
      </c>
      <c r="BX330" s="13">
        <f t="shared" si="137"/>
        <v>7673.6561490391459</v>
      </c>
      <c r="BY330" s="14">
        <f t="shared" si="138"/>
        <v>1240.8954409857652</v>
      </c>
    </row>
    <row r="331" spans="1:77" x14ac:dyDescent="0.25">
      <c r="A331" s="9" t="s">
        <v>79</v>
      </c>
      <c r="B331" s="10">
        <v>8911201</v>
      </c>
      <c r="C331" s="10" t="s">
        <v>457</v>
      </c>
      <c r="D331" s="10" t="s">
        <v>81</v>
      </c>
      <c r="E331" s="10" t="s">
        <v>116</v>
      </c>
      <c r="F331" s="10" t="s">
        <v>83</v>
      </c>
      <c r="G331" s="10" t="s">
        <v>117</v>
      </c>
      <c r="H331" s="10" t="s">
        <v>85</v>
      </c>
      <c r="I331" s="10" t="s">
        <v>79</v>
      </c>
      <c r="J331" s="10" t="s">
        <v>87</v>
      </c>
      <c r="K331" s="10" t="s">
        <v>152</v>
      </c>
      <c r="L331" s="10">
        <v>1</v>
      </c>
      <c r="M331" s="10">
        <v>240</v>
      </c>
      <c r="N331" s="10">
        <v>109714</v>
      </c>
      <c r="O331" s="11">
        <v>40826</v>
      </c>
      <c r="P331" s="11">
        <v>31800</v>
      </c>
      <c r="Q331" s="10">
        <v>60005799341</v>
      </c>
      <c r="R331" s="10" t="s">
        <v>89</v>
      </c>
      <c r="S331" s="10">
        <v>22</v>
      </c>
      <c r="T331" s="10" t="s">
        <v>90</v>
      </c>
      <c r="U331" s="10" t="s">
        <v>91</v>
      </c>
      <c r="V331" s="10" t="s">
        <v>92</v>
      </c>
      <c r="W331" s="12">
        <f t="shared" si="120"/>
        <v>1547.5525413333335</v>
      </c>
      <c r="X331" s="12">
        <v>240</v>
      </c>
      <c r="Y331" s="12">
        <f>[1]REGRAS!$B$24</f>
        <v>1547.5525413333335</v>
      </c>
      <c r="Z331" s="12">
        <v>10</v>
      </c>
      <c r="AA331" s="12">
        <f t="shared" si="127"/>
        <v>154.76</v>
      </c>
      <c r="AB331" s="12">
        <v>10</v>
      </c>
      <c r="AC331" s="12">
        <f t="shared" si="121"/>
        <v>154.76</v>
      </c>
      <c r="AD331" s="12"/>
      <c r="AE331" s="12">
        <f t="shared" si="128"/>
        <v>0</v>
      </c>
      <c r="AF331" s="12"/>
      <c r="AG331" s="12">
        <f t="shared" si="129"/>
        <v>0</v>
      </c>
      <c r="AH331" s="12">
        <f>[1]REGRAS!$F$2*100</f>
        <v>100</v>
      </c>
      <c r="AI331" s="12">
        <f t="shared" si="130"/>
        <v>1547.55</v>
      </c>
      <c r="AJ331" s="12">
        <v>70</v>
      </c>
      <c r="AK331" s="12">
        <f t="shared" si="131"/>
        <v>1083.29</v>
      </c>
      <c r="AL331" s="12">
        <f>[1]REGRAS!$F$1*100</f>
        <v>40</v>
      </c>
      <c r="AM331" s="12">
        <f t="shared" si="132"/>
        <v>619.02</v>
      </c>
      <c r="AN331" s="12">
        <f>[1]REGRAS!$F$4*100</f>
        <v>100</v>
      </c>
      <c r="AO331" s="12">
        <f t="shared" si="133"/>
        <v>1547.55</v>
      </c>
      <c r="AP331" s="12">
        <v>0</v>
      </c>
      <c r="AQ331" s="12">
        <f t="shared" si="134"/>
        <v>0</v>
      </c>
      <c r="AR331" s="12">
        <v>0</v>
      </c>
      <c r="AS331" s="12">
        <f t="shared" si="135"/>
        <v>0</v>
      </c>
      <c r="AT331" s="12">
        <v>0</v>
      </c>
      <c r="AU331" s="12">
        <f t="shared" si="122"/>
        <v>0</v>
      </c>
      <c r="AV331" s="12">
        <v>0</v>
      </c>
      <c r="AW331" s="12">
        <f>IF([1]REGRAS!$P$2="SIM",ROUND(BS331/M331*1.25*AV331,2),0)</f>
        <v>0</v>
      </c>
      <c r="AX331" s="12">
        <f>IF([1]REGRAS!$P$1="SIM",'[1]JAN-REAJUSTE'!AX331,0)</f>
        <v>0</v>
      </c>
      <c r="AY331" s="12">
        <f>IF([1]REGRAS!$R$2="SIM",'[1]JAN-REAJUSTE'!AY331,0)</f>
        <v>0</v>
      </c>
      <c r="AZ331" s="12">
        <f>'[1]JAN-REAJUSTE'!AZ331</f>
        <v>0</v>
      </c>
      <c r="BA331" s="12">
        <f>'[1]JAN-REAJUSTE'!BA331</f>
        <v>0</v>
      </c>
      <c r="BB331" s="12">
        <f>'[1]JAN-REAJUSTE'!BB331</f>
        <v>0</v>
      </c>
      <c r="BC331" s="12">
        <f>'[1]JAN-REAJUSTE'!BC331</f>
        <v>0</v>
      </c>
      <c r="BD331" s="12">
        <f>'[1]JAN-REAJUSTE'!BD331</f>
        <v>0</v>
      </c>
      <c r="BE331" s="12">
        <f>'[1]JAN-REAJUSTE'!BE331</f>
        <v>0</v>
      </c>
      <c r="BF331" s="12">
        <f>'[1]JAN-REAJUSTE'!BF331</f>
        <v>0</v>
      </c>
      <c r="BG331" s="12">
        <f>'[1]JAN-REAJUSTE'!BG331</f>
        <v>0</v>
      </c>
      <c r="BH331" s="12">
        <f>'[1]JAN-REAJUSTE'!BH331</f>
        <v>0</v>
      </c>
      <c r="BI331" s="12">
        <f>IF([1]REGRAS!$R$1="SIM",'[1]JAN-REAJUSTE'!BI331,0)</f>
        <v>0</v>
      </c>
      <c r="BJ331" s="12">
        <f>'[1]JAN-REAJUSTE'!BJ331</f>
        <v>0</v>
      </c>
      <c r="BK331" s="12">
        <f>'[1]JAN-REAJUSTE'!BK331</f>
        <v>0</v>
      </c>
      <c r="BL331" s="12">
        <f>'[1]JAN-REAJUSTE'!BL331</f>
        <v>0</v>
      </c>
      <c r="BM331" s="12">
        <f>'[1]JAN-REAJUSTE'!BM331</f>
        <v>0</v>
      </c>
      <c r="BN331" s="12">
        <f>'[1]JAN-REAJUSTE'!BN331</f>
        <v>0</v>
      </c>
      <c r="BO331" s="12">
        <f>'[1]JAN-REAJUSTE'!BO331</f>
        <v>0</v>
      </c>
      <c r="BP331" s="12">
        <f>'[1]JAN-REAJUSTE'!BP331</f>
        <v>0</v>
      </c>
      <c r="BQ331" s="12">
        <v>0</v>
      </c>
      <c r="BR331" s="12">
        <f t="shared" si="136"/>
        <v>6654.4825413333347</v>
      </c>
      <c r="BS331" s="12">
        <f t="shared" si="139"/>
        <v>6654.4825413333347</v>
      </c>
      <c r="BT331" s="12">
        <f t="shared" si="123"/>
        <v>6654.4825413333347</v>
      </c>
      <c r="BU331" s="12">
        <f t="shared" si="124"/>
        <v>6035.4625413333342</v>
      </c>
      <c r="BV331" s="13">
        <f t="shared" si="125"/>
        <v>844.96475578666684</v>
      </c>
      <c r="BW331" s="13">
        <f t="shared" si="126"/>
        <v>1689.9295115733337</v>
      </c>
      <c r="BX331" s="13">
        <f t="shared" si="137"/>
        <v>5809.5177855466682</v>
      </c>
      <c r="BY331" s="14">
        <f t="shared" si="138"/>
        <v>728.25739102533396</v>
      </c>
    </row>
    <row r="332" spans="1:77" x14ac:dyDescent="0.25">
      <c r="A332" s="9" t="s">
        <v>79</v>
      </c>
      <c r="B332" s="10">
        <v>8911301</v>
      </c>
      <c r="C332" s="10" t="s">
        <v>458</v>
      </c>
      <c r="D332" s="10" t="s">
        <v>81</v>
      </c>
      <c r="E332" s="10" t="s">
        <v>116</v>
      </c>
      <c r="F332" s="10" t="s">
        <v>83</v>
      </c>
      <c r="G332" s="10" t="s">
        <v>117</v>
      </c>
      <c r="H332" s="10" t="s">
        <v>85</v>
      </c>
      <c r="I332" s="10" t="s">
        <v>79</v>
      </c>
      <c r="J332" s="10" t="s">
        <v>87</v>
      </c>
      <c r="K332" s="10" t="s">
        <v>121</v>
      </c>
      <c r="L332" s="10">
        <v>8</v>
      </c>
      <c r="M332" s="10">
        <v>240</v>
      </c>
      <c r="N332" s="10">
        <v>126022</v>
      </c>
      <c r="O332" s="11">
        <v>40826</v>
      </c>
      <c r="P332" s="11">
        <v>30678</v>
      </c>
      <c r="Q332" s="10">
        <v>897252390</v>
      </c>
      <c r="R332" s="10" t="s">
        <v>89</v>
      </c>
      <c r="S332" s="10">
        <v>22</v>
      </c>
      <c r="T332" s="10" t="s">
        <v>90</v>
      </c>
      <c r="U332" s="10" t="s">
        <v>91</v>
      </c>
      <c r="V332" s="10" t="s">
        <v>92</v>
      </c>
      <c r="W332" s="12">
        <f t="shared" si="120"/>
        <v>1829.9352895804036</v>
      </c>
      <c r="X332" s="12">
        <v>240</v>
      </c>
      <c r="Y332" s="12">
        <f>[1]REGRAS!$C$25</f>
        <v>1829.9352895804036</v>
      </c>
      <c r="Z332" s="12">
        <v>0</v>
      </c>
      <c r="AA332" s="12">
        <f t="shared" si="127"/>
        <v>0</v>
      </c>
      <c r="AB332" s="12">
        <v>11</v>
      </c>
      <c r="AC332" s="12">
        <f t="shared" si="121"/>
        <v>201.29</v>
      </c>
      <c r="AD332" s="12"/>
      <c r="AE332" s="12">
        <f t="shared" si="128"/>
        <v>0</v>
      </c>
      <c r="AF332" s="12"/>
      <c r="AG332" s="12">
        <f t="shared" si="129"/>
        <v>0</v>
      </c>
      <c r="AH332" s="12">
        <f>[1]REGRAS!$F$2*100</f>
        <v>100</v>
      </c>
      <c r="AI332" s="12">
        <f t="shared" si="130"/>
        <v>1829.94</v>
      </c>
      <c r="AJ332" s="12">
        <v>70</v>
      </c>
      <c r="AK332" s="12">
        <f t="shared" si="131"/>
        <v>1280.95</v>
      </c>
      <c r="AL332" s="12">
        <f>[1]REGRAS!$F$1*100</f>
        <v>40</v>
      </c>
      <c r="AM332" s="12">
        <f t="shared" si="132"/>
        <v>731.97</v>
      </c>
      <c r="AN332" s="12">
        <f>[1]REGRAS!$F$4*100</f>
        <v>100</v>
      </c>
      <c r="AO332" s="12">
        <f t="shared" si="133"/>
        <v>1829.94</v>
      </c>
      <c r="AP332" s="12">
        <v>7</v>
      </c>
      <c r="AQ332" s="12">
        <f t="shared" si="134"/>
        <v>44.94</v>
      </c>
      <c r="AR332" s="12">
        <v>2</v>
      </c>
      <c r="AS332" s="12">
        <f t="shared" si="135"/>
        <v>96.3</v>
      </c>
      <c r="AT332" s="12">
        <v>48</v>
      </c>
      <c r="AU332" s="12">
        <f t="shared" si="122"/>
        <v>2773.45</v>
      </c>
      <c r="AV332" s="12">
        <v>0</v>
      </c>
      <c r="AW332" s="12">
        <f>IF([1]REGRAS!$P$2="SIM",ROUND(BS332/M332*1.25*AV332,2),0)</f>
        <v>0</v>
      </c>
      <c r="AX332" s="12">
        <f>IF([1]REGRAS!$P$1="SIM",'[1]JAN-REAJUSTE'!AX332,0)</f>
        <v>0</v>
      </c>
      <c r="AY332" s="12">
        <f>IF([1]REGRAS!$R$2="SIM",'[1]JAN-REAJUSTE'!AY332,0)</f>
        <v>0</v>
      </c>
      <c r="AZ332" s="12">
        <f>'[1]JAN-REAJUSTE'!AZ332</f>
        <v>0</v>
      </c>
      <c r="BA332" s="12">
        <f>'[1]JAN-REAJUSTE'!BA332</f>
        <v>0</v>
      </c>
      <c r="BB332" s="12">
        <f>'[1]JAN-REAJUSTE'!BB332</f>
        <v>0</v>
      </c>
      <c r="BC332" s="12">
        <f>'[1]JAN-REAJUSTE'!BC332</f>
        <v>0</v>
      </c>
      <c r="BD332" s="12">
        <f>'[1]JAN-REAJUSTE'!BD332</f>
        <v>0</v>
      </c>
      <c r="BE332" s="12">
        <f>'[1]JAN-REAJUSTE'!BE332</f>
        <v>0</v>
      </c>
      <c r="BF332" s="12">
        <f>'[1]JAN-REAJUSTE'!BF332</f>
        <v>0</v>
      </c>
      <c r="BG332" s="12">
        <f>'[1]JAN-REAJUSTE'!BG332</f>
        <v>0</v>
      </c>
      <c r="BH332" s="12">
        <f>'[1]JAN-REAJUSTE'!BH332</f>
        <v>0</v>
      </c>
      <c r="BI332" s="12">
        <f>IF([1]REGRAS!$R$1="SIM",'[1]JAN-REAJUSTE'!BI332,0)</f>
        <v>0</v>
      </c>
      <c r="BJ332" s="12">
        <f>'[1]JAN-REAJUSTE'!BJ332</f>
        <v>0</v>
      </c>
      <c r="BK332" s="12">
        <f>'[1]JAN-REAJUSTE'!BK332</f>
        <v>0</v>
      </c>
      <c r="BL332" s="12">
        <f>'[1]JAN-REAJUSTE'!BL332</f>
        <v>0</v>
      </c>
      <c r="BM332" s="12">
        <f>'[1]JAN-REAJUSTE'!BM332</f>
        <v>0</v>
      </c>
      <c r="BN332" s="12">
        <f>'[1]JAN-REAJUSTE'!BN332</f>
        <v>0</v>
      </c>
      <c r="BO332" s="12">
        <f>'[1]JAN-REAJUSTE'!BO332</f>
        <v>0</v>
      </c>
      <c r="BP332" s="12">
        <f>'[1]JAN-REAJUSTE'!BP332</f>
        <v>0</v>
      </c>
      <c r="BQ332" s="12">
        <v>0</v>
      </c>
      <c r="BR332" s="12">
        <f t="shared" si="136"/>
        <v>10618.715289580403</v>
      </c>
      <c r="BS332" s="12">
        <f t="shared" si="139"/>
        <v>7704.0252895804033</v>
      </c>
      <c r="BT332" s="12">
        <f t="shared" si="123"/>
        <v>7704.0252895804033</v>
      </c>
      <c r="BU332" s="12">
        <f t="shared" si="124"/>
        <v>6972.055289580403</v>
      </c>
      <c r="BV332" s="13">
        <f t="shared" si="125"/>
        <v>976.08774054125649</v>
      </c>
      <c r="BW332" s="13">
        <f t="shared" si="126"/>
        <v>1952.175481082513</v>
      </c>
      <c r="BX332" s="13">
        <f t="shared" si="137"/>
        <v>9642.6275490391472</v>
      </c>
      <c r="BY332" s="14">
        <f t="shared" si="138"/>
        <v>1782.3625759857655</v>
      </c>
    </row>
    <row r="333" spans="1:77" x14ac:dyDescent="0.25">
      <c r="A333" s="9" t="s">
        <v>79</v>
      </c>
      <c r="B333" s="10">
        <v>8911401</v>
      </c>
      <c r="C333" s="10" t="s">
        <v>459</v>
      </c>
      <c r="D333" s="10" t="s">
        <v>81</v>
      </c>
      <c r="E333" s="10" t="s">
        <v>116</v>
      </c>
      <c r="F333" s="10" t="s">
        <v>83</v>
      </c>
      <c r="G333" s="10" t="s">
        <v>117</v>
      </c>
      <c r="H333" s="10" t="s">
        <v>85</v>
      </c>
      <c r="I333" s="10" t="s">
        <v>79</v>
      </c>
      <c r="J333" s="10" t="s">
        <v>87</v>
      </c>
      <c r="K333" s="10" t="s">
        <v>147</v>
      </c>
      <c r="L333" s="10">
        <v>6</v>
      </c>
      <c r="M333" s="10">
        <v>240</v>
      </c>
      <c r="N333" s="10">
        <v>121130</v>
      </c>
      <c r="O333" s="11">
        <v>40826</v>
      </c>
      <c r="P333" s="11">
        <v>30751</v>
      </c>
      <c r="Q333" s="10">
        <v>1105942317</v>
      </c>
      <c r="R333" s="10" t="s">
        <v>89</v>
      </c>
      <c r="S333" s="10">
        <v>22</v>
      </c>
      <c r="T333" s="10" t="s">
        <v>90</v>
      </c>
      <c r="U333" s="10" t="s">
        <v>91</v>
      </c>
      <c r="V333" s="10" t="s">
        <v>92</v>
      </c>
      <c r="W333" s="12">
        <f t="shared" si="120"/>
        <v>1708.6230528295082</v>
      </c>
      <c r="X333" s="12">
        <v>240</v>
      </c>
      <c r="Y333" s="12">
        <f>[1]REGRAS!$B$29</f>
        <v>1708.6230528295082</v>
      </c>
      <c r="Z333" s="12">
        <v>10</v>
      </c>
      <c r="AA333" s="12">
        <f t="shared" si="127"/>
        <v>170.86</v>
      </c>
      <c r="AB333" s="12">
        <v>11</v>
      </c>
      <c r="AC333" s="12">
        <f t="shared" si="121"/>
        <v>187.95</v>
      </c>
      <c r="AD333" s="12"/>
      <c r="AE333" s="12">
        <f t="shared" si="128"/>
        <v>0</v>
      </c>
      <c r="AF333" s="12"/>
      <c r="AG333" s="12">
        <f t="shared" si="129"/>
        <v>0</v>
      </c>
      <c r="AH333" s="12">
        <f>[1]REGRAS!$F$2*100</f>
        <v>100</v>
      </c>
      <c r="AI333" s="12">
        <f t="shared" si="130"/>
        <v>1708.62</v>
      </c>
      <c r="AJ333" s="12">
        <v>25</v>
      </c>
      <c r="AK333" s="12">
        <f t="shared" si="131"/>
        <v>427.16</v>
      </c>
      <c r="AL333" s="12">
        <f>[1]REGRAS!$F$1*100</f>
        <v>40</v>
      </c>
      <c r="AM333" s="12">
        <f t="shared" si="132"/>
        <v>683.45</v>
      </c>
      <c r="AN333" s="12">
        <f>[1]REGRAS!$F$4*100</f>
        <v>100</v>
      </c>
      <c r="AO333" s="12">
        <f t="shared" si="133"/>
        <v>1708.62</v>
      </c>
      <c r="AP333" s="12">
        <v>30</v>
      </c>
      <c r="AQ333" s="12">
        <f t="shared" si="134"/>
        <v>164.88</v>
      </c>
      <c r="AR333" s="12">
        <v>0</v>
      </c>
      <c r="AS333" s="12">
        <f t="shared" si="135"/>
        <v>0</v>
      </c>
      <c r="AT333" s="12">
        <v>0</v>
      </c>
      <c r="AU333" s="12">
        <f t="shared" si="122"/>
        <v>0</v>
      </c>
      <c r="AV333" s="12">
        <v>0</v>
      </c>
      <c r="AW333" s="12">
        <f>IF([1]REGRAS!$P$2="SIM",ROUND(BS333/M333*1.25*AV333,2),0)</f>
        <v>0</v>
      </c>
      <c r="AX333" s="12">
        <f>IF([1]REGRAS!$P$1="SIM",'[1]JAN-REAJUSTE'!AX333,0)</f>
        <v>0</v>
      </c>
      <c r="AY333" s="12">
        <f>IF([1]REGRAS!$R$2="SIM",'[1]JAN-REAJUSTE'!AY333,0)</f>
        <v>0</v>
      </c>
      <c r="AZ333" s="12">
        <f>'[1]JAN-REAJUSTE'!AZ333</f>
        <v>0</v>
      </c>
      <c r="BA333" s="12">
        <f>'[1]JAN-REAJUSTE'!BA333</f>
        <v>0</v>
      </c>
      <c r="BB333" s="12">
        <f>'[1]JAN-REAJUSTE'!BB333</f>
        <v>0</v>
      </c>
      <c r="BC333" s="12">
        <f>'[1]JAN-REAJUSTE'!BC333</f>
        <v>0</v>
      </c>
      <c r="BD333" s="12">
        <f>'[1]JAN-REAJUSTE'!BD333</f>
        <v>0</v>
      </c>
      <c r="BE333" s="12">
        <f>'[1]JAN-REAJUSTE'!BE333</f>
        <v>0</v>
      </c>
      <c r="BF333" s="12">
        <f>'[1]JAN-REAJUSTE'!BF333</f>
        <v>0</v>
      </c>
      <c r="BG333" s="12">
        <f>'[1]JAN-REAJUSTE'!BG333</f>
        <v>0</v>
      </c>
      <c r="BH333" s="12">
        <f>'[1]JAN-REAJUSTE'!BH333</f>
        <v>0</v>
      </c>
      <c r="BI333" s="12">
        <f>IF([1]REGRAS!$R$1="SIM",'[1]JAN-REAJUSTE'!BI333,0)</f>
        <v>0</v>
      </c>
      <c r="BJ333" s="12">
        <f>'[1]JAN-REAJUSTE'!BJ333</f>
        <v>0</v>
      </c>
      <c r="BK333" s="12">
        <f>'[1]JAN-REAJUSTE'!BK333</f>
        <v>0</v>
      </c>
      <c r="BL333" s="12">
        <f>'[1]JAN-REAJUSTE'!BL333</f>
        <v>0</v>
      </c>
      <c r="BM333" s="12">
        <f>'[1]JAN-REAJUSTE'!BM333</f>
        <v>0</v>
      </c>
      <c r="BN333" s="12">
        <f>'[1]JAN-REAJUSTE'!BN333</f>
        <v>0</v>
      </c>
      <c r="BO333" s="12">
        <f>'[1]JAN-REAJUSTE'!BO333</f>
        <v>0</v>
      </c>
      <c r="BP333" s="12">
        <f>'[1]JAN-REAJUSTE'!BP333</f>
        <v>0</v>
      </c>
      <c r="BQ333" s="12">
        <v>0</v>
      </c>
      <c r="BR333" s="12">
        <f t="shared" si="136"/>
        <v>6760.1630528295073</v>
      </c>
      <c r="BS333" s="12">
        <f t="shared" si="139"/>
        <v>6595.2830528295071</v>
      </c>
      <c r="BT333" s="12">
        <f t="shared" si="123"/>
        <v>6595.2830528295071</v>
      </c>
      <c r="BU333" s="12">
        <f t="shared" si="124"/>
        <v>5911.8330528295073</v>
      </c>
      <c r="BV333" s="13">
        <f t="shared" si="125"/>
        <v>827.65662739613106</v>
      </c>
      <c r="BW333" s="13">
        <f t="shared" si="126"/>
        <v>1655.3132547922621</v>
      </c>
      <c r="BX333" s="13">
        <f t="shared" si="137"/>
        <v>5932.5064254333765</v>
      </c>
      <c r="BY333" s="14">
        <f t="shared" si="138"/>
        <v>762.07926699417874</v>
      </c>
    </row>
    <row r="334" spans="1:77" x14ac:dyDescent="0.25">
      <c r="A334" s="9" t="s">
        <v>79</v>
      </c>
      <c r="B334" s="10">
        <v>8911601</v>
      </c>
      <c r="C334" s="10" t="s">
        <v>460</v>
      </c>
      <c r="D334" s="10" t="s">
        <v>81</v>
      </c>
      <c r="E334" s="10" t="s">
        <v>116</v>
      </c>
      <c r="F334" s="10" t="s">
        <v>83</v>
      </c>
      <c r="G334" s="10" t="s">
        <v>117</v>
      </c>
      <c r="H334" s="10" t="s">
        <v>85</v>
      </c>
      <c r="I334" s="10" t="s">
        <v>79</v>
      </c>
      <c r="J334" s="10" t="s">
        <v>87</v>
      </c>
      <c r="K334" s="10" t="s">
        <v>121</v>
      </c>
      <c r="L334" s="10">
        <v>8</v>
      </c>
      <c r="M334" s="10">
        <v>240</v>
      </c>
      <c r="N334" s="10">
        <v>126022</v>
      </c>
      <c r="O334" s="11">
        <v>40826</v>
      </c>
      <c r="P334" s="11">
        <v>30902</v>
      </c>
      <c r="Q334" s="10">
        <v>1124025340</v>
      </c>
      <c r="R334" s="10" t="s">
        <v>89</v>
      </c>
      <c r="S334" s="10">
        <v>22</v>
      </c>
      <c r="T334" s="10" t="s">
        <v>90</v>
      </c>
      <c r="U334" s="10" t="s">
        <v>91</v>
      </c>
      <c r="V334" s="10" t="s">
        <v>92</v>
      </c>
      <c r="W334" s="12">
        <f t="shared" si="120"/>
        <v>1829.9352895804036</v>
      </c>
      <c r="X334" s="12">
        <v>240</v>
      </c>
      <c r="Y334" s="12">
        <f>[1]REGRAS!$C$25</f>
        <v>1829.9352895804036</v>
      </c>
      <c r="Z334" s="12">
        <v>0</v>
      </c>
      <c r="AA334" s="12">
        <f t="shared" si="127"/>
        <v>0</v>
      </c>
      <c r="AB334" s="12">
        <v>11</v>
      </c>
      <c r="AC334" s="12">
        <f t="shared" si="121"/>
        <v>201.29</v>
      </c>
      <c r="AD334" s="12"/>
      <c r="AE334" s="12">
        <f t="shared" si="128"/>
        <v>0</v>
      </c>
      <c r="AF334" s="12"/>
      <c r="AG334" s="12">
        <f t="shared" si="129"/>
        <v>0</v>
      </c>
      <c r="AH334" s="12">
        <f>[1]REGRAS!$F$2*100</f>
        <v>100</v>
      </c>
      <c r="AI334" s="12">
        <f t="shared" si="130"/>
        <v>1829.94</v>
      </c>
      <c r="AJ334" s="12">
        <v>25</v>
      </c>
      <c r="AK334" s="12">
        <f t="shared" si="131"/>
        <v>457.48</v>
      </c>
      <c r="AL334" s="12">
        <f>[1]REGRAS!$F$1*100</f>
        <v>40</v>
      </c>
      <c r="AM334" s="12">
        <f t="shared" si="132"/>
        <v>731.97</v>
      </c>
      <c r="AN334" s="12">
        <f>[1]REGRAS!$F$4*100</f>
        <v>100</v>
      </c>
      <c r="AO334" s="12">
        <f t="shared" si="133"/>
        <v>1829.94</v>
      </c>
      <c r="AP334" s="12">
        <v>0</v>
      </c>
      <c r="AQ334" s="12">
        <f t="shared" si="134"/>
        <v>0</v>
      </c>
      <c r="AR334" s="12">
        <v>0</v>
      </c>
      <c r="AS334" s="12">
        <f t="shared" si="135"/>
        <v>0</v>
      </c>
      <c r="AT334" s="12">
        <v>0</v>
      </c>
      <c r="AU334" s="12">
        <f t="shared" si="122"/>
        <v>0</v>
      </c>
      <c r="AV334" s="12">
        <v>0</v>
      </c>
      <c r="AW334" s="12">
        <f>IF([1]REGRAS!$P$2="SIM",ROUND(BS334/M334*1.25*AV334,2),0)</f>
        <v>0</v>
      </c>
      <c r="AX334" s="12">
        <f>IF([1]REGRAS!$P$1="SIM",'[1]JAN-REAJUSTE'!AX334,0)</f>
        <v>0</v>
      </c>
      <c r="AY334" s="12">
        <f>IF([1]REGRAS!$R$2="SIM",'[1]JAN-REAJUSTE'!AY334,0)</f>
        <v>0</v>
      </c>
      <c r="AZ334" s="12">
        <f>'[1]JAN-REAJUSTE'!AZ334</f>
        <v>0</v>
      </c>
      <c r="BA334" s="12">
        <f>'[1]JAN-REAJUSTE'!BA334</f>
        <v>0</v>
      </c>
      <c r="BB334" s="12">
        <f>'[1]JAN-REAJUSTE'!BB334</f>
        <v>0</v>
      </c>
      <c r="BC334" s="12">
        <f>'[1]JAN-REAJUSTE'!BC334</f>
        <v>0</v>
      </c>
      <c r="BD334" s="12">
        <f>'[1]JAN-REAJUSTE'!BD334</f>
        <v>0</v>
      </c>
      <c r="BE334" s="12">
        <f>'[1]JAN-REAJUSTE'!BE334</f>
        <v>0</v>
      </c>
      <c r="BF334" s="12">
        <f>'[1]JAN-REAJUSTE'!BF334</f>
        <v>0</v>
      </c>
      <c r="BG334" s="12">
        <f>'[1]JAN-REAJUSTE'!BG334</f>
        <v>0</v>
      </c>
      <c r="BH334" s="12">
        <f>'[1]JAN-REAJUSTE'!BH334</f>
        <v>0</v>
      </c>
      <c r="BI334" s="12">
        <f>IF([1]REGRAS!$R$1="SIM",'[1]JAN-REAJUSTE'!BI334,0)</f>
        <v>0</v>
      </c>
      <c r="BJ334" s="12">
        <f>'[1]JAN-REAJUSTE'!BJ334</f>
        <v>0</v>
      </c>
      <c r="BK334" s="12">
        <f>'[1]JAN-REAJUSTE'!BK334</f>
        <v>0</v>
      </c>
      <c r="BL334" s="12">
        <f>'[1]JAN-REAJUSTE'!BL334</f>
        <v>0</v>
      </c>
      <c r="BM334" s="12">
        <f>'[1]JAN-REAJUSTE'!BM334</f>
        <v>0</v>
      </c>
      <c r="BN334" s="12">
        <f>'[1]JAN-REAJUSTE'!BN334</f>
        <v>0</v>
      </c>
      <c r="BO334" s="12">
        <f>'[1]JAN-REAJUSTE'!BO334</f>
        <v>0</v>
      </c>
      <c r="BP334" s="12">
        <f>'[1]JAN-REAJUSTE'!BP334</f>
        <v>0</v>
      </c>
      <c r="BQ334" s="12">
        <v>0</v>
      </c>
      <c r="BR334" s="12">
        <f t="shared" si="136"/>
        <v>6880.555289580403</v>
      </c>
      <c r="BS334" s="12">
        <f t="shared" si="139"/>
        <v>6880.555289580403</v>
      </c>
      <c r="BT334" s="12">
        <f t="shared" si="123"/>
        <v>6880.555289580403</v>
      </c>
      <c r="BU334" s="12">
        <f t="shared" si="124"/>
        <v>6148.5852895804028</v>
      </c>
      <c r="BV334" s="13">
        <f t="shared" si="125"/>
        <v>860.8019405412565</v>
      </c>
      <c r="BW334" s="13">
        <f t="shared" si="126"/>
        <v>1721.603881082513</v>
      </c>
      <c r="BX334" s="13">
        <f t="shared" si="137"/>
        <v>6019.753349039147</v>
      </c>
      <c r="BY334" s="14">
        <f t="shared" si="138"/>
        <v>786.07217098576564</v>
      </c>
    </row>
    <row r="335" spans="1:77" x14ac:dyDescent="0.25">
      <c r="A335" s="9" t="s">
        <v>79</v>
      </c>
      <c r="B335" s="10">
        <v>8911701</v>
      </c>
      <c r="C335" s="10" t="s">
        <v>461</v>
      </c>
      <c r="D335" s="10" t="s">
        <v>81</v>
      </c>
      <c r="E335" s="10" t="s">
        <v>116</v>
      </c>
      <c r="F335" s="10" t="s">
        <v>83</v>
      </c>
      <c r="G335" s="10" t="s">
        <v>117</v>
      </c>
      <c r="H335" s="10" t="s">
        <v>85</v>
      </c>
      <c r="I335" s="10" t="s">
        <v>79</v>
      </c>
      <c r="J335" s="10" t="s">
        <v>87</v>
      </c>
      <c r="K335" s="10" t="s">
        <v>118</v>
      </c>
      <c r="L335" s="10">
        <v>7</v>
      </c>
      <c r="M335" s="10">
        <v>240</v>
      </c>
      <c r="N335" s="10">
        <v>123551</v>
      </c>
      <c r="O335" s="11">
        <v>40826</v>
      </c>
      <c r="P335" s="11">
        <v>31085</v>
      </c>
      <c r="Q335" s="10">
        <v>1139579398</v>
      </c>
      <c r="R335" s="10" t="s">
        <v>89</v>
      </c>
      <c r="S335" s="10">
        <v>22</v>
      </c>
      <c r="T335" s="10" t="s">
        <v>90</v>
      </c>
      <c r="U335" s="10" t="s">
        <v>91</v>
      </c>
      <c r="V335" s="10" t="s">
        <v>92</v>
      </c>
      <c r="W335" s="12">
        <f t="shared" si="120"/>
        <v>1794.0542054709838</v>
      </c>
      <c r="X335" s="12">
        <v>240</v>
      </c>
      <c r="Y335" s="12">
        <f>[1]REGRAS!$C$24</f>
        <v>1794.0542054709838</v>
      </c>
      <c r="Z335" s="12">
        <v>0</v>
      </c>
      <c r="AA335" s="12">
        <f t="shared" si="127"/>
        <v>0</v>
      </c>
      <c r="AB335" s="12">
        <v>11</v>
      </c>
      <c r="AC335" s="12">
        <f t="shared" si="121"/>
        <v>197.35</v>
      </c>
      <c r="AD335" s="12"/>
      <c r="AE335" s="12">
        <f t="shared" si="128"/>
        <v>0</v>
      </c>
      <c r="AF335" s="12"/>
      <c r="AG335" s="12">
        <f t="shared" si="129"/>
        <v>0</v>
      </c>
      <c r="AH335" s="12">
        <f>[1]REGRAS!$F$2*100</f>
        <v>100</v>
      </c>
      <c r="AI335" s="12">
        <f t="shared" si="130"/>
        <v>1794.05</v>
      </c>
      <c r="AJ335" s="12">
        <v>25</v>
      </c>
      <c r="AK335" s="12">
        <f t="shared" si="131"/>
        <v>448.51</v>
      </c>
      <c r="AL335" s="12">
        <f>[1]REGRAS!$F$1*100</f>
        <v>40</v>
      </c>
      <c r="AM335" s="12">
        <f t="shared" si="132"/>
        <v>717.62</v>
      </c>
      <c r="AN335" s="12">
        <f>[1]REGRAS!$F$4*100</f>
        <v>100</v>
      </c>
      <c r="AO335" s="12">
        <f t="shared" si="133"/>
        <v>1794.05</v>
      </c>
      <c r="AP335" s="12">
        <v>0</v>
      </c>
      <c r="AQ335" s="12">
        <f t="shared" si="134"/>
        <v>0</v>
      </c>
      <c r="AR335" s="12">
        <v>11</v>
      </c>
      <c r="AS335" s="12">
        <f t="shared" si="135"/>
        <v>463.76</v>
      </c>
      <c r="AT335" s="12">
        <v>3</v>
      </c>
      <c r="AU335" s="12">
        <f t="shared" si="122"/>
        <v>151.78</v>
      </c>
      <c r="AV335" s="12">
        <v>0</v>
      </c>
      <c r="AW335" s="12">
        <f>IF([1]REGRAS!$P$2="SIM",ROUND(BS335/M335*1.25*AV335,2),0)</f>
        <v>0</v>
      </c>
      <c r="AX335" s="12">
        <f>IF([1]REGRAS!$P$1="SIM",'[1]JAN-REAJUSTE'!AX335,0)</f>
        <v>0</v>
      </c>
      <c r="AY335" s="12">
        <f>IF([1]REGRAS!$R$2="SIM",'[1]JAN-REAJUSTE'!AY335,0)</f>
        <v>0</v>
      </c>
      <c r="AZ335" s="12">
        <f>'[1]JAN-REAJUSTE'!AZ335</f>
        <v>0</v>
      </c>
      <c r="BA335" s="12">
        <f>'[1]JAN-REAJUSTE'!BA335</f>
        <v>0</v>
      </c>
      <c r="BB335" s="12">
        <f>'[1]JAN-REAJUSTE'!BB335</f>
        <v>0</v>
      </c>
      <c r="BC335" s="12">
        <f>'[1]JAN-REAJUSTE'!BC335</f>
        <v>0</v>
      </c>
      <c r="BD335" s="12">
        <f>'[1]JAN-REAJUSTE'!BD335</f>
        <v>0</v>
      </c>
      <c r="BE335" s="12">
        <f>'[1]JAN-REAJUSTE'!BE335</f>
        <v>0</v>
      </c>
      <c r="BF335" s="12">
        <f>'[1]JAN-REAJUSTE'!BF335</f>
        <v>0</v>
      </c>
      <c r="BG335" s="12">
        <f>'[1]JAN-REAJUSTE'!BG335</f>
        <v>0</v>
      </c>
      <c r="BH335" s="12">
        <f>'[1]JAN-REAJUSTE'!BH335</f>
        <v>0</v>
      </c>
      <c r="BI335" s="12">
        <f>IF([1]REGRAS!$R$1="SIM",'[1]JAN-REAJUSTE'!BI335,0)</f>
        <v>0</v>
      </c>
      <c r="BJ335" s="12">
        <f>'[1]JAN-REAJUSTE'!BJ335</f>
        <v>0</v>
      </c>
      <c r="BK335" s="12">
        <f>'[1]JAN-REAJUSTE'!BK335</f>
        <v>0</v>
      </c>
      <c r="BL335" s="12">
        <f>'[1]JAN-REAJUSTE'!BL335</f>
        <v>0</v>
      </c>
      <c r="BM335" s="12">
        <f>'[1]JAN-REAJUSTE'!BM335</f>
        <v>0</v>
      </c>
      <c r="BN335" s="12">
        <f>'[1]JAN-REAJUSTE'!BN335</f>
        <v>0</v>
      </c>
      <c r="BO335" s="12">
        <f>'[1]JAN-REAJUSTE'!BO335</f>
        <v>0</v>
      </c>
      <c r="BP335" s="12">
        <f>'[1]JAN-REAJUSTE'!BP335</f>
        <v>0</v>
      </c>
      <c r="BQ335" s="12">
        <v>0</v>
      </c>
      <c r="BR335" s="12">
        <f t="shared" si="136"/>
        <v>7361.1742054709839</v>
      </c>
      <c r="BS335" s="12">
        <f t="shared" si="139"/>
        <v>6745.6342054709839</v>
      </c>
      <c r="BT335" s="12">
        <f t="shared" si="123"/>
        <v>6745.6342054709839</v>
      </c>
      <c r="BU335" s="12">
        <f t="shared" si="124"/>
        <v>6028.0142054709841</v>
      </c>
      <c r="BV335" s="13">
        <f t="shared" si="125"/>
        <v>843.92198876593784</v>
      </c>
      <c r="BW335" s="13">
        <f t="shared" si="126"/>
        <v>1687.8439775318757</v>
      </c>
      <c r="BX335" s="13">
        <f t="shared" si="137"/>
        <v>6517.2522167050465</v>
      </c>
      <c r="BY335" s="14">
        <f t="shared" si="138"/>
        <v>922.88435959388801</v>
      </c>
    </row>
    <row r="336" spans="1:77" x14ac:dyDescent="0.25">
      <c r="A336" s="9" t="s">
        <v>79</v>
      </c>
      <c r="B336" s="10">
        <v>8949101</v>
      </c>
      <c r="C336" s="10" t="s">
        <v>462</v>
      </c>
      <c r="D336" s="10" t="s">
        <v>81</v>
      </c>
      <c r="E336" s="10" t="s">
        <v>116</v>
      </c>
      <c r="F336" s="10" t="s">
        <v>83</v>
      </c>
      <c r="G336" s="10" t="s">
        <v>117</v>
      </c>
      <c r="H336" s="10" t="s">
        <v>85</v>
      </c>
      <c r="I336" s="10" t="s">
        <v>79</v>
      </c>
      <c r="J336" s="10" t="s">
        <v>87</v>
      </c>
      <c r="K336" s="10" t="s">
        <v>121</v>
      </c>
      <c r="L336" s="10">
        <v>8</v>
      </c>
      <c r="M336" s="10">
        <v>240</v>
      </c>
      <c r="N336" s="10">
        <v>126022</v>
      </c>
      <c r="O336" s="11">
        <v>40882</v>
      </c>
      <c r="P336" s="11">
        <v>30818</v>
      </c>
      <c r="Q336" s="10">
        <v>367196336</v>
      </c>
      <c r="R336" s="10" t="s">
        <v>89</v>
      </c>
      <c r="S336" s="10">
        <v>22</v>
      </c>
      <c r="T336" s="10" t="s">
        <v>90</v>
      </c>
      <c r="U336" s="10" t="s">
        <v>91</v>
      </c>
      <c r="V336" s="10" t="s">
        <v>92</v>
      </c>
      <c r="W336" s="12">
        <f t="shared" si="120"/>
        <v>1829.9352895804036</v>
      </c>
      <c r="X336" s="12">
        <v>240</v>
      </c>
      <c r="Y336" s="12">
        <f>[1]REGRAS!$C$25</f>
        <v>1829.9352895804036</v>
      </c>
      <c r="Z336" s="12">
        <v>15</v>
      </c>
      <c r="AA336" s="12">
        <f t="shared" si="127"/>
        <v>274.49</v>
      </c>
      <c r="AB336" s="12">
        <v>11</v>
      </c>
      <c r="AC336" s="12">
        <f t="shared" si="121"/>
        <v>201.29</v>
      </c>
      <c r="AD336" s="12"/>
      <c r="AE336" s="12">
        <f t="shared" si="128"/>
        <v>0</v>
      </c>
      <c r="AF336" s="12"/>
      <c r="AG336" s="12">
        <f t="shared" si="129"/>
        <v>0</v>
      </c>
      <c r="AH336" s="12">
        <f>[1]REGRAS!$F$2*100</f>
        <v>100</v>
      </c>
      <c r="AI336" s="12">
        <f t="shared" si="130"/>
        <v>1829.94</v>
      </c>
      <c r="AJ336" s="12">
        <v>60</v>
      </c>
      <c r="AK336" s="12">
        <f t="shared" si="131"/>
        <v>1097.96</v>
      </c>
      <c r="AL336" s="12">
        <f>[1]REGRAS!$F$1*100</f>
        <v>40</v>
      </c>
      <c r="AM336" s="12">
        <f t="shared" si="132"/>
        <v>731.97</v>
      </c>
      <c r="AN336" s="12">
        <f>[1]REGRAS!$F$4*100</f>
        <v>100</v>
      </c>
      <c r="AO336" s="12">
        <f t="shared" si="133"/>
        <v>1829.94</v>
      </c>
      <c r="AP336" s="12">
        <v>12</v>
      </c>
      <c r="AQ336" s="12">
        <f t="shared" si="134"/>
        <v>77.959999999999994</v>
      </c>
      <c r="AR336" s="12">
        <v>0</v>
      </c>
      <c r="AS336" s="12">
        <f t="shared" si="135"/>
        <v>0</v>
      </c>
      <c r="AT336" s="12">
        <v>52</v>
      </c>
      <c r="AU336" s="12">
        <f t="shared" si="122"/>
        <v>3040.25</v>
      </c>
      <c r="AV336" s="12">
        <v>0</v>
      </c>
      <c r="AW336" s="12">
        <f>IF([1]REGRAS!$P$2="SIM",ROUND(BS336/M336*1.25*AV336,2),0)</f>
        <v>0</v>
      </c>
      <c r="AX336" s="12">
        <f>IF([1]REGRAS!$P$1="SIM",'[1]JAN-REAJUSTE'!AX336,0)</f>
        <v>0</v>
      </c>
      <c r="AY336" s="12">
        <f>IF([1]REGRAS!$R$2="SIM",'[1]JAN-REAJUSTE'!AY336,0)</f>
        <v>0</v>
      </c>
      <c r="AZ336" s="12">
        <f>'[1]JAN-REAJUSTE'!AZ336</f>
        <v>0</v>
      </c>
      <c r="BA336" s="12">
        <f>'[1]JAN-REAJUSTE'!BA336</f>
        <v>0</v>
      </c>
      <c r="BB336" s="12">
        <f>'[1]JAN-REAJUSTE'!BB336</f>
        <v>0</v>
      </c>
      <c r="BC336" s="12">
        <f>'[1]JAN-REAJUSTE'!BC336</f>
        <v>0</v>
      </c>
      <c r="BD336" s="12">
        <f>'[1]JAN-REAJUSTE'!BD336</f>
        <v>0</v>
      </c>
      <c r="BE336" s="12">
        <f>'[1]JAN-REAJUSTE'!BE336</f>
        <v>0</v>
      </c>
      <c r="BF336" s="12">
        <f>'[1]JAN-REAJUSTE'!BF336</f>
        <v>0</v>
      </c>
      <c r="BG336" s="12">
        <f>'[1]JAN-REAJUSTE'!BG336</f>
        <v>0</v>
      </c>
      <c r="BH336" s="12">
        <f>'[1]JAN-REAJUSTE'!BH336</f>
        <v>0</v>
      </c>
      <c r="BI336" s="12">
        <f>IF([1]REGRAS!$R$1="SIM",'[1]JAN-REAJUSTE'!BI336,0)</f>
        <v>0</v>
      </c>
      <c r="BJ336" s="12">
        <f>'[1]JAN-REAJUSTE'!BJ336</f>
        <v>0</v>
      </c>
      <c r="BK336" s="12">
        <f>'[1]JAN-REAJUSTE'!BK336</f>
        <v>0</v>
      </c>
      <c r="BL336" s="12">
        <f>'[1]JAN-REAJUSTE'!BL336</f>
        <v>0</v>
      </c>
      <c r="BM336" s="12">
        <f>'[1]JAN-REAJUSTE'!BM336</f>
        <v>0</v>
      </c>
      <c r="BN336" s="12">
        <f>'[1]JAN-REAJUSTE'!BN336</f>
        <v>0</v>
      </c>
      <c r="BO336" s="12">
        <f>'[1]JAN-REAJUSTE'!BO336</f>
        <v>0</v>
      </c>
      <c r="BP336" s="12">
        <f>'[1]JAN-REAJUSTE'!BP336</f>
        <v>0</v>
      </c>
      <c r="BQ336" s="12">
        <v>0</v>
      </c>
      <c r="BR336" s="12">
        <f t="shared" si="136"/>
        <v>10913.735289580402</v>
      </c>
      <c r="BS336" s="12">
        <f t="shared" si="139"/>
        <v>7795.5252895804033</v>
      </c>
      <c r="BT336" s="12">
        <f t="shared" si="123"/>
        <v>7795.5252895804033</v>
      </c>
      <c r="BU336" s="12">
        <f t="shared" si="124"/>
        <v>7063.555289580403</v>
      </c>
      <c r="BV336" s="13">
        <f t="shared" si="125"/>
        <v>988.89774054125655</v>
      </c>
      <c r="BW336" s="13">
        <f t="shared" si="126"/>
        <v>1977.7954810825131</v>
      </c>
      <c r="BX336" s="13">
        <f t="shared" si="137"/>
        <v>9924.8375490391445</v>
      </c>
      <c r="BY336" s="14">
        <f t="shared" si="138"/>
        <v>1859.9703259857647</v>
      </c>
    </row>
    <row r="337" spans="1:77" x14ac:dyDescent="0.25">
      <c r="A337" s="9" t="s">
        <v>79</v>
      </c>
      <c r="B337" s="10">
        <v>8949301</v>
      </c>
      <c r="C337" s="10" t="s">
        <v>463</v>
      </c>
      <c r="D337" s="10" t="s">
        <v>81</v>
      </c>
      <c r="E337" s="10" t="s">
        <v>116</v>
      </c>
      <c r="F337" s="10" t="s">
        <v>83</v>
      </c>
      <c r="G337" s="10" t="s">
        <v>117</v>
      </c>
      <c r="H337" s="10" t="s">
        <v>85</v>
      </c>
      <c r="I337" s="10" t="s">
        <v>79</v>
      </c>
      <c r="J337" s="10" t="s">
        <v>87</v>
      </c>
      <c r="K337" s="10" t="s">
        <v>152</v>
      </c>
      <c r="L337" s="10">
        <v>1</v>
      </c>
      <c r="M337" s="10">
        <v>240</v>
      </c>
      <c r="N337" s="10">
        <v>109714</v>
      </c>
      <c r="O337" s="11">
        <v>40882</v>
      </c>
      <c r="P337" s="11">
        <v>28402</v>
      </c>
      <c r="Q337" s="10">
        <v>8000622726</v>
      </c>
      <c r="R337" s="10" t="s">
        <v>89</v>
      </c>
      <c r="S337" s="10">
        <v>22</v>
      </c>
      <c r="T337" s="10" t="s">
        <v>90</v>
      </c>
      <c r="U337" s="10" t="s">
        <v>128</v>
      </c>
      <c r="V337" s="10" t="s">
        <v>92</v>
      </c>
      <c r="W337" s="12">
        <f t="shared" si="120"/>
        <v>1547.5525413333335</v>
      </c>
      <c r="X337" s="12">
        <v>240</v>
      </c>
      <c r="Y337" s="12">
        <f>[1]REGRAS!$B$24</f>
        <v>1547.5525413333335</v>
      </c>
      <c r="Z337" s="12">
        <v>0</v>
      </c>
      <c r="AA337" s="12">
        <f t="shared" si="127"/>
        <v>0</v>
      </c>
      <c r="AB337" s="12">
        <v>10</v>
      </c>
      <c r="AC337" s="12">
        <f t="shared" si="121"/>
        <v>154.76</v>
      </c>
      <c r="AD337" s="12"/>
      <c r="AE337" s="12">
        <f t="shared" si="128"/>
        <v>0</v>
      </c>
      <c r="AF337" s="12"/>
      <c r="AG337" s="12">
        <f t="shared" si="129"/>
        <v>0</v>
      </c>
      <c r="AH337" s="12">
        <f>[1]REGRAS!$F$2*100</f>
        <v>100</v>
      </c>
      <c r="AI337" s="12">
        <f t="shared" si="130"/>
        <v>1547.55</v>
      </c>
      <c r="AJ337" s="12">
        <v>25</v>
      </c>
      <c r="AK337" s="12">
        <f t="shared" si="131"/>
        <v>386.89</v>
      </c>
      <c r="AL337" s="12">
        <f>[1]REGRAS!$F$1*100</f>
        <v>40</v>
      </c>
      <c r="AM337" s="12">
        <f t="shared" si="132"/>
        <v>619.02</v>
      </c>
      <c r="AN337" s="12">
        <f>[1]REGRAS!$F$4*100</f>
        <v>100</v>
      </c>
      <c r="AO337" s="12">
        <f t="shared" si="133"/>
        <v>1547.55</v>
      </c>
      <c r="AP337" s="12">
        <v>180</v>
      </c>
      <c r="AQ337" s="12">
        <f t="shared" si="134"/>
        <v>870.5</v>
      </c>
      <c r="AR337" s="12">
        <v>0</v>
      </c>
      <c r="AS337" s="12">
        <f t="shared" si="135"/>
        <v>0</v>
      </c>
      <c r="AT337" s="12">
        <v>0</v>
      </c>
      <c r="AU337" s="12">
        <f t="shared" si="122"/>
        <v>0</v>
      </c>
      <c r="AV337" s="12">
        <v>0</v>
      </c>
      <c r="AW337" s="12">
        <f>IF([1]REGRAS!$P$2="SIM",ROUND(BS337/M337*1.25*AV337,2),0)</f>
        <v>0</v>
      </c>
      <c r="AX337" s="12">
        <f>IF([1]REGRAS!$P$1="SIM",'[1]JAN-REAJUSTE'!AX337,0)</f>
        <v>0</v>
      </c>
      <c r="AY337" s="12">
        <f>IF([1]REGRAS!$R$2="SIM",'[1]JAN-REAJUSTE'!AY337,0)</f>
        <v>0</v>
      </c>
      <c r="AZ337" s="12">
        <f>'[1]JAN-REAJUSTE'!AZ337</f>
        <v>0</v>
      </c>
      <c r="BA337" s="12">
        <f>'[1]JAN-REAJUSTE'!BA337</f>
        <v>0</v>
      </c>
      <c r="BB337" s="12">
        <f>'[1]JAN-REAJUSTE'!BB337</f>
        <v>0</v>
      </c>
      <c r="BC337" s="12">
        <f>'[1]JAN-REAJUSTE'!BC337</f>
        <v>0</v>
      </c>
      <c r="BD337" s="12">
        <f>'[1]JAN-REAJUSTE'!BD337</f>
        <v>0</v>
      </c>
      <c r="BE337" s="12">
        <f>'[1]JAN-REAJUSTE'!BE337</f>
        <v>0</v>
      </c>
      <c r="BF337" s="12">
        <f>'[1]JAN-REAJUSTE'!BF337</f>
        <v>0</v>
      </c>
      <c r="BG337" s="12">
        <f>'[1]JAN-REAJUSTE'!BG337</f>
        <v>0</v>
      </c>
      <c r="BH337" s="12">
        <f>'[1]JAN-REAJUSTE'!BH337</f>
        <v>0</v>
      </c>
      <c r="BI337" s="12">
        <f>IF([1]REGRAS!$R$1="SIM",'[1]JAN-REAJUSTE'!BI337,0)</f>
        <v>0</v>
      </c>
      <c r="BJ337" s="12">
        <f>'[1]JAN-REAJUSTE'!BJ337</f>
        <v>0</v>
      </c>
      <c r="BK337" s="12">
        <f>'[1]JAN-REAJUSTE'!BK337</f>
        <v>0</v>
      </c>
      <c r="BL337" s="12">
        <f>'[1]JAN-REAJUSTE'!BL337</f>
        <v>0</v>
      </c>
      <c r="BM337" s="12">
        <f>'[1]JAN-REAJUSTE'!BM337</f>
        <v>0</v>
      </c>
      <c r="BN337" s="12">
        <f>'[1]JAN-REAJUSTE'!BN337</f>
        <v>0</v>
      </c>
      <c r="BO337" s="12">
        <f>'[1]JAN-REAJUSTE'!BO337</f>
        <v>0</v>
      </c>
      <c r="BP337" s="12">
        <f>'[1]JAN-REAJUSTE'!BP337</f>
        <v>0</v>
      </c>
      <c r="BQ337" s="12">
        <v>0</v>
      </c>
      <c r="BR337" s="12">
        <f t="shared" si="136"/>
        <v>6673.8225413333348</v>
      </c>
      <c r="BS337" s="12">
        <f t="shared" si="139"/>
        <v>5803.3225413333348</v>
      </c>
      <c r="BT337" s="12">
        <f t="shared" si="123"/>
        <v>5803.3225413333348</v>
      </c>
      <c r="BU337" s="12">
        <f t="shared" si="124"/>
        <v>5184.3025413333344</v>
      </c>
      <c r="BV337" s="13">
        <f t="shared" si="125"/>
        <v>725.80235578666691</v>
      </c>
      <c r="BW337" s="13">
        <f t="shared" si="126"/>
        <v>1451.6047115733338</v>
      </c>
      <c r="BX337" s="13">
        <f t="shared" si="137"/>
        <v>5948.0201855466676</v>
      </c>
      <c r="BY337" s="14">
        <f t="shared" si="138"/>
        <v>766.34555102533375</v>
      </c>
    </row>
    <row r="338" spans="1:77" x14ac:dyDescent="0.25">
      <c r="A338" s="9" t="s">
        <v>79</v>
      </c>
      <c r="B338" s="10">
        <v>8949401</v>
      </c>
      <c r="C338" s="10" t="s">
        <v>464</v>
      </c>
      <c r="D338" s="10" t="s">
        <v>81</v>
      </c>
      <c r="E338" s="10" t="s">
        <v>116</v>
      </c>
      <c r="F338" s="10" t="s">
        <v>83</v>
      </c>
      <c r="G338" s="10" t="s">
        <v>117</v>
      </c>
      <c r="H338" s="10" t="s">
        <v>85</v>
      </c>
      <c r="I338" s="10" t="s">
        <v>79</v>
      </c>
      <c r="J338" s="10" t="s">
        <v>87</v>
      </c>
      <c r="K338" s="10" t="s">
        <v>152</v>
      </c>
      <c r="L338" s="10">
        <v>2</v>
      </c>
      <c r="M338" s="10">
        <v>240</v>
      </c>
      <c r="N338" s="10">
        <v>111907</v>
      </c>
      <c r="O338" s="11">
        <v>40882</v>
      </c>
      <c r="P338" s="11">
        <v>28211</v>
      </c>
      <c r="Q338" s="10">
        <v>74571702353</v>
      </c>
      <c r="R338" s="10" t="s">
        <v>89</v>
      </c>
      <c r="S338" s="10">
        <v>22</v>
      </c>
      <c r="T338" s="10" t="s">
        <v>90</v>
      </c>
      <c r="U338" s="10" t="s">
        <v>91</v>
      </c>
      <c r="V338" s="10" t="s">
        <v>92</v>
      </c>
      <c r="W338" s="12">
        <f t="shared" si="120"/>
        <v>1578.5035921600002</v>
      </c>
      <c r="X338" s="12">
        <v>240</v>
      </c>
      <c r="Y338" s="12">
        <f>[1]REGRAS!$B$25</f>
        <v>1578.5035921600002</v>
      </c>
      <c r="Z338" s="12">
        <v>0</v>
      </c>
      <c r="AA338" s="12">
        <f t="shared" si="127"/>
        <v>0</v>
      </c>
      <c r="AB338" s="12">
        <v>10</v>
      </c>
      <c r="AC338" s="12">
        <f t="shared" si="121"/>
        <v>157.85</v>
      </c>
      <c r="AD338" s="12"/>
      <c r="AE338" s="12">
        <f t="shared" si="128"/>
        <v>0</v>
      </c>
      <c r="AF338" s="12"/>
      <c r="AG338" s="12">
        <f t="shared" si="129"/>
        <v>0</v>
      </c>
      <c r="AH338" s="12">
        <f>[1]REGRAS!$F$2*100</f>
        <v>100</v>
      </c>
      <c r="AI338" s="12">
        <f t="shared" si="130"/>
        <v>1578.5</v>
      </c>
      <c r="AJ338" s="12">
        <v>25</v>
      </c>
      <c r="AK338" s="12">
        <f t="shared" si="131"/>
        <v>394.63</v>
      </c>
      <c r="AL338" s="12">
        <f>[1]REGRAS!$F$1*100</f>
        <v>40</v>
      </c>
      <c r="AM338" s="12">
        <f t="shared" si="132"/>
        <v>631.4</v>
      </c>
      <c r="AN338" s="12">
        <f>[1]REGRAS!$F$4*100</f>
        <v>100</v>
      </c>
      <c r="AO338" s="12">
        <f t="shared" si="133"/>
        <v>1578.5</v>
      </c>
      <c r="AP338" s="12">
        <v>124</v>
      </c>
      <c r="AQ338" s="12">
        <f t="shared" si="134"/>
        <v>611.66999999999996</v>
      </c>
      <c r="AR338" s="12">
        <v>41</v>
      </c>
      <c r="AS338" s="12">
        <f t="shared" si="135"/>
        <v>1516.84</v>
      </c>
      <c r="AT338" s="12">
        <v>5</v>
      </c>
      <c r="AU338" s="12">
        <f t="shared" si="122"/>
        <v>221.98</v>
      </c>
      <c r="AV338" s="12">
        <v>0</v>
      </c>
      <c r="AW338" s="12">
        <f>IF([1]REGRAS!$P$2="SIM",ROUND(BS338/M338*1.25*AV338,2),0)</f>
        <v>0</v>
      </c>
      <c r="AX338" s="12">
        <f>IF([1]REGRAS!$P$1="SIM",'[1]JAN-REAJUSTE'!AX338,0)</f>
        <v>0</v>
      </c>
      <c r="AY338" s="12">
        <f>IF([1]REGRAS!$R$2="SIM",'[1]JAN-REAJUSTE'!AY338,0)</f>
        <v>0</v>
      </c>
      <c r="AZ338" s="12">
        <f>'[1]JAN-REAJUSTE'!AZ338</f>
        <v>0</v>
      </c>
      <c r="BA338" s="12">
        <f>'[1]JAN-REAJUSTE'!BA338</f>
        <v>0</v>
      </c>
      <c r="BB338" s="12">
        <f>'[1]JAN-REAJUSTE'!BB338</f>
        <v>0</v>
      </c>
      <c r="BC338" s="12">
        <f>'[1]JAN-REAJUSTE'!BC338</f>
        <v>0</v>
      </c>
      <c r="BD338" s="12">
        <f>'[1]JAN-REAJUSTE'!BD338</f>
        <v>0</v>
      </c>
      <c r="BE338" s="12">
        <f>'[1]JAN-REAJUSTE'!BE338</f>
        <v>0</v>
      </c>
      <c r="BF338" s="12">
        <f>'[1]JAN-REAJUSTE'!BF338</f>
        <v>0</v>
      </c>
      <c r="BG338" s="12">
        <f>'[1]JAN-REAJUSTE'!BG338</f>
        <v>0</v>
      </c>
      <c r="BH338" s="12">
        <f>'[1]JAN-REAJUSTE'!BH338</f>
        <v>0</v>
      </c>
      <c r="BI338" s="12">
        <f>IF([1]REGRAS!$R$1="SIM",'[1]JAN-REAJUSTE'!BI338,0)</f>
        <v>0</v>
      </c>
      <c r="BJ338" s="12">
        <f>'[1]JAN-REAJUSTE'!BJ338</f>
        <v>0</v>
      </c>
      <c r="BK338" s="12">
        <f>'[1]JAN-REAJUSTE'!BK338</f>
        <v>0</v>
      </c>
      <c r="BL338" s="12">
        <f>'[1]JAN-REAJUSTE'!BL338</f>
        <v>0</v>
      </c>
      <c r="BM338" s="12">
        <f>'[1]JAN-REAJUSTE'!BM338</f>
        <v>0</v>
      </c>
      <c r="BN338" s="12">
        <f>'[1]JAN-REAJUSTE'!BN338</f>
        <v>0</v>
      </c>
      <c r="BO338" s="12">
        <f>'[1]JAN-REAJUSTE'!BO338</f>
        <v>0</v>
      </c>
      <c r="BP338" s="12">
        <f>'[1]JAN-REAJUSTE'!BP338</f>
        <v>0</v>
      </c>
      <c r="BQ338" s="12">
        <v>0</v>
      </c>
      <c r="BR338" s="12">
        <f t="shared" si="136"/>
        <v>8269.87359216</v>
      </c>
      <c r="BS338" s="12">
        <f t="shared" si="139"/>
        <v>5919.3835921600003</v>
      </c>
      <c r="BT338" s="12">
        <f t="shared" si="123"/>
        <v>5919.3835921600003</v>
      </c>
      <c r="BU338" s="12">
        <f t="shared" si="124"/>
        <v>5287.9835921600006</v>
      </c>
      <c r="BV338" s="13">
        <f t="shared" si="125"/>
        <v>740.31770290240013</v>
      </c>
      <c r="BW338" s="13">
        <f t="shared" si="126"/>
        <v>1480.6354058048003</v>
      </c>
      <c r="BX338" s="13">
        <f t="shared" si="137"/>
        <v>7529.5558892576</v>
      </c>
      <c r="BY338" s="14">
        <f t="shared" si="138"/>
        <v>1201.2678695458399</v>
      </c>
    </row>
    <row r="339" spans="1:77" x14ac:dyDescent="0.25">
      <c r="A339" s="9" t="s">
        <v>79</v>
      </c>
      <c r="B339" s="10">
        <v>8949501</v>
      </c>
      <c r="C339" s="10" t="s">
        <v>465</v>
      </c>
      <c r="D339" s="10" t="s">
        <v>81</v>
      </c>
      <c r="E339" s="10" t="s">
        <v>116</v>
      </c>
      <c r="F339" s="10" t="s">
        <v>83</v>
      </c>
      <c r="G339" s="10" t="s">
        <v>117</v>
      </c>
      <c r="H339" s="10" t="s">
        <v>85</v>
      </c>
      <c r="I339" s="10" t="s">
        <v>79</v>
      </c>
      <c r="J339" s="10" t="s">
        <v>87</v>
      </c>
      <c r="K339" s="10" t="s">
        <v>118</v>
      </c>
      <c r="L339" s="10">
        <v>6</v>
      </c>
      <c r="M339" s="10">
        <v>240</v>
      </c>
      <c r="N339" s="10">
        <v>121130</v>
      </c>
      <c r="O339" s="11">
        <v>40882</v>
      </c>
      <c r="P339" s="11">
        <v>32019</v>
      </c>
      <c r="Q339" s="10">
        <v>2467713300</v>
      </c>
      <c r="R339" s="10" t="s">
        <v>89</v>
      </c>
      <c r="S339" s="10">
        <v>22</v>
      </c>
      <c r="T339" s="10" t="s">
        <v>90</v>
      </c>
      <c r="U339" s="10" t="s">
        <v>91</v>
      </c>
      <c r="V339" s="10" t="s">
        <v>92</v>
      </c>
      <c r="W339" s="12">
        <f t="shared" si="120"/>
        <v>1708.6230528295082</v>
      </c>
      <c r="X339" s="12">
        <v>240</v>
      </c>
      <c r="Y339" s="12">
        <f>[1]REGRAS!$B$29</f>
        <v>1708.6230528295082</v>
      </c>
      <c r="Z339" s="12">
        <v>15</v>
      </c>
      <c r="AA339" s="12">
        <f t="shared" si="127"/>
        <v>256.29000000000002</v>
      </c>
      <c r="AB339" s="12">
        <v>10</v>
      </c>
      <c r="AC339" s="12">
        <f t="shared" si="121"/>
        <v>170.86</v>
      </c>
      <c r="AD339" s="12"/>
      <c r="AE339" s="12">
        <f t="shared" si="128"/>
        <v>0</v>
      </c>
      <c r="AF339" s="12"/>
      <c r="AG339" s="12">
        <f t="shared" si="129"/>
        <v>0</v>
      </c>
      <c r="AH339" s="12">
        <f>[1]REGRAS!$F$2*100</f>
        <v>100</v>
      </c>
      <c r="AI339" s="12">
        <f t="shared" si="130"/>
        <v>1708.62</v>
      </c>
      <c r="AJ339" s="12">
        <v>25</v>
      </c>
      <c r="AK339" s="12">
        <f t="shared" si="131"/>
        <v>427.16</v>
      </c>
      <c r="AL339" s="12">
        <f>[1]REGRAS!$F$1*100</f>
        <v>40</v>
      </c>
      <c r="AM339" s="12">
        <f t="shared" si="132"/>
        <v>683.45</v>
      </c>
      <c r="AN339" s="12">
        <f>[1]REGRAS!$F$4*100</f>
        <v>100</v>
      </c>
      <c r="AO339" s="12">
        <f t="shared" si="133"/>
        <v>1708.62</v>
      </c>
      <c r="AP339" s="12">
        <v>0</v>
      </c>
      <c r="AQ339" s="12">
        <f t="shared" si="134"/>
        <v>0</v>
      </c>
      <c r="AR339" s="12">
        <v>2</v>
      </c>
      <c r="AS339" s="12">
        <f t="shared" si="135"/>
        <v>83.3</v>
      </c>
      <c r="AT339" s="12">
        <v>28</v>
      </c>
      <c r="AU339" s="12">
        <f t="shared" si="122"/>
        <v>1399.36</v>
      </c>
      <c r="AV339" s="12">
        <v>0</v>
      </c>
      <c r="AW339" s="12">
        <f>IF([1]REGRAS!$P$2="SIM",ROUND(BS339/M339*1.25*AV339,2),0)</f>
        <v>0</v>
      </c>
      <c r="AX339" s="12">
        <f>IF([1]REGRAS!$P$1="SIM",'[1]JAN-REAJUSTE'!AX339,0)</f>
        <v>0</v>
      </c>
      <c r="AY339" s="12">
        <f>IF([1]REGRAS!$R$2="SIM",'[1]JAN-REAJUSTE'!AY339,0)</f>
        <v>0</v>
      </c>
      <c r="AZ339" s="12">
        <f>'[1]JAN-REAJUSTE'!AZ339</f>
        <v>0</v>
      </c>
      <c r="BA339" s="12">
        <f>'[1]JAN-REAJUSTE'!BA339</f>
        <v>0</v>
      </c>
      <c r="BB339" s="12">
        <f>'[1]JAN-REAJUSTE'!BB339</f>
        <v>0</v>
      </c>
      <c r="BC339" s="12">
        <f>'[1]JAN-REAJUSTE'!BC339</f>
        <v>0</v>
      </c>
      <c r="BD339" s="12">
        <f>'[1]JAN-REAJUSTE'!BD339</f>
        <v>0</v>
      </c>
      <c r="BE339" s="12">
        <f>'[1]JAN-REAJUSTE'!BE339</f>
        <v>0</v>
      </c>
      <c r="BF339" s="12">
        <f>'[1]JAN-REAJUSTE'!BF339</f>
        <v>0</v>
      </c>
      <c r="BG339" s="12">
        <f>'[1]JAN-REAJUSTE'!BG339</f>
        <v>0</v>
      </c>
      <c r="BH339" s="12">
        <f>'[1]JAN-REAJUSTE'!BH339</f>
        <v>0</v>
      </c>
      <c r="BI339" s="12">
        <f>IF([1]REGRAS!$R$1="SIM",'[1]JAN-REAJUSTE'!BI339,0)</f>
        <v>0</v>
      </c>
      <c r="BJ339" s="12">
        <f>'[1]JAN-REAJUSTE'!BJ339</f>
        <v>0</v>
      </c>
      <c r="BK339" s="12">
        <f>'[1]JAN-REAJUSTE'!BK339</f>
        <v>0</v>
      </c>
      <c r="BL339" s="12">
        <f>'[1]JAN-REAJUSTE'!BL339</f>
        <v>0</v>
      </c>
      <c r="BM339" s="12">
        <f>'[1]JAN-REAJUSTE'!BM339</f>
        <v>0</v>
      </c>
      <c r="BN339" s="12">
        <f>'[1]JAN-REAJUSTE'!BN339</f>
        <v>0</v>
      </c>
      <c r="BO339" s="12">
        <f>'[1]JAN-REAJUSTE'!BO339</f>
        <v>0</v>
      </c>
      <c r="BP339" s="12">
        <f>'[1]JAN-REAJUSTE'!BP339</f>
        <v>0</v>
      </c>
      <c r="BQ339" s="12">
        <v>0</v>
      </c>
      <c r="BR339" s="12">
        <f t="shared" si="136"/>
        <v>8146.2830528295071</v>
      </c>
      <c r="BS339" s="12">
        <f t="shared" si="139"/>
        <v>6663.6230528295073</v>
      </c>
      <c r="BT339" s="12">
        <f t="shared" si="123"/>
        <v>6663.6230528295073</v>
      </c>
      <c r="BU339" s="12">
        <f t="shared" si="124"/>
        <v>5980.1730528295075</v>
      </c>
      <c r="BV339" s="13">
        <f t="shared" si="125"/>
        <v>837.22422739613114</v>
      </c>
      <c r="BW339" s="13">
        <f t="shared" si="126"/>
        <v>1674.4484547922623</v>
      </c>
      <c r="BX339" s="13">
        <f t="shared" si="137"/>
        <v>7309.0588254333761</v>
      </c>
      <c r="BY339" s="14">
        <f t="shared" si="138"/>
        <v>1140.6311769941785</v>
      </c>
    </row>
    <row r="340" spans="1:77" x14ac:dyDescent="0.25">
      <c r="A340" s="9" t="s">
        <v>79</v>
      </c>
      <c r="B340" s="10">
        <v>8949601</v>
      </c>
      <c r="C340" s="10" t="s">
        <v>466</v>
      </c>
      <c r="D340" s="10" t="s">
        <v>81</v>
      </c>
      <c r="E340" s="10" t="s">
        <v>116</v>
      </c>
      <c r="F340" s="10" t="s">
        <v>83</v>
      </c>
      <c r="G340" s="10" t="s">
        <v>117</v>
      </c>
      <c r="H340" s="10" t="s">
        <v>85</v>
      </c>
      <c r="I340" s="10" t="s">
        <v>79</v>
      </c>
      <c r="J340" s="10" t="s">
        <v>87</v>
      </c>
      <c r="K340" s="10" t="s">
        <v>121</v>
      </c>
      <c r="L340" s="10">
        <v>8</v>
      </c>
      <c r="M340" s="10">
        <v>240</v>
      </c>
      <c r="N340" s="10">
        <v>126022</v>
      </c>
      <c r="O340" s="11">
        <v>40882</v>
      </c>
      <c r="P340" s="11">
        <v>30818</v>
      </c>
      <c r="Q340" s="10">
        <v>452805333</v>
      </c>
      <c r="R340" s="10" t="s">
        <v>89</v>
      </c>
      <c r="S340" s="10">
        <v>22</v>
      </c>
      <c r="T340" s="10" t="s">
        <v>97</v>
      </c>
      <c r="U340" s="10" t="s">
        <v>91</v>
      </c>
      <c r="V340" s="10" t="s">
        <v>92</v>
      </c>
      <c r="W340" s="12">
        <f t="shared" si="120"/>
        <v>1829.9352895804036</v>
      </c>
      <c r="X340" s="12">
        <v>240</v>
      </c>
      <c r="Y340" s="12">
        <f>[1]REGRAS!$C$25</f>
        <v>1829.9352895804036</v>
      </c>
      <c r="Z340" s="12">
        <v>15</v>
      </c>
      <c r="AA340" s="12">
        <f t="shared" si="127"/>
        <v>274.49</v>
      </c>
      <c r="AB340" s="12">
        <v>11</v>
      </c>
      <c r="AC340" s="12">
        <f t="shared" si="121"/>
        <v>201.29</v>
      </c>
      <c r="AD340" s="12"/>
      <c r="AE340" s="12">
        <f t="shared" si="128"/>
        <v>0</v>
      </c>
      <c r="AF340" s="12"/>
      <c r="AG340" s="12">
        <f t="shared" si="129"/>
        <v>0</v>
      </c>
      <c r="AH340" s="12">
        <f>[1]REGRAS!$F$2*100</f>
        <v>100</v>
      </c>
      <c r="AI340" s="12">
        <f t="shared" si="130"/>
        <v>1829.94</v>
      </c>
      <c r="AJ340" s="12">
        <v>25</v>
      </c>
      <c r="AK340" s="12">
        <f t="shared" si="131"/>
        <v>457.48</v>
      </c>
      <c r="AL340" s="12">
        <f>[1]REGRAS!$F$1*100</f>
        <v>40</v>
      </c>
      <c r="AM340" s="12">
        <f t="shared" si="132"/>
        <v>731.97</v>
      </c>
      <c r="AN340" s="12">
        <f>[1]REGRAS!$F$4*100</f>
        <v>100</v>
      </c>
      <c r="AO340" s="12">
        <f t="shared" si="133"/>
        <v>1829.94</v>
      </c>
      <c r="AP340" s="12">
        <v>0</v>
      </c>
      <c r="AQ340" s="12">
        <f t="shared" si="134"/>
        <v>0</v>
      </c>
      <c r="AR340" s="12">
        <v>10</v>
      </c>
      <c r="AS340" s="12">
        <f t="shared" si="135"/>
        <v>447.19</v>
      </c>
      <c r="AT340" s="12">
        <v>15</v>
      </c>
      <c r="AU340" s="12">
        <f t="shared" si="122"/>
        <v>804.94</v>
      </c>
      <c r="AV340" s="12">
        <v>0</v>
      </c>
      <c r="AW340" s="12">
        <f>IF([1]REGRAS!$P$2="SIM",ROUND(BS340/M340*1.25*AV340,2),0)</f>
        <v>0</v>
      </c>
      <c r="AX340" s="12">
        <f>IF([1]REGRAS!$P$1="SIM",'[1]JAN-REAJUSTE'!AX340,0)</f>
        <v>0</v>
      </c>
      <c r="AY340" s="12">
        <f>IF([1]REGRAS!$R$2="SIM",'[1]JAN-REAJUSTE'!AY340,0)</f>
        <v>0</v>
      </c>
      <c r="AZ340" s="12">
        <f>'[1]JAN-REAJUSTE'!AZ340</f>
        <v>0</v>
      </c>
      <c r="BA340" s="12">
        <f>'[1]JAN-REAJUSTE'!BA340</f>
        <v>0</v>
      </c>
      <c r="BB340" s="12">
        <f>'[1]JAN-REAJUSTE'!BB340</f>
        <v>0</v>
      </c>
      <c r="BC340" s="12">
        <f>'[1]JAN-REAJUSTE'!BC340</f>
        <v>0</v>
      </c>
      <c r="BD340" s="12">
        <f>'[1]JAN-REAJUSTE'!BD340</f>
        <v>0</v>
      </c>
      <c r="BE340" s="12">
        <f>'[1]JAN-REAJUSTE'!BE340</f>
        <v>0</v>
      </c>
      <c r="BF340" s="12">
        <f>'[1]JAN-REAJUSTE'!BF340</f>
        <v>0</v>
      </c>
      <c r="BG340" s="12">
        <f>'[1]JAN-REAJUSTE'!BG340</f>
        <v>0</v>
      </c>
      <c r="BH340" s="12">
        <f>'[1]JAN-REAJUSTE'!BH340</f>
        <v>0</v>
      </c>
      <c r="BI340" s="12">
        <f>IF([1]REGRAS!$R$1="SIM",'[1]JAN-REAJUSTE'!BI340,0)</f>
        <v>0</v>
      </c>
      <c r="BJ340" s="12">
        <f>'[1]JAN-REAJUSTE'!BJ340</f>
        <v>0</v>
      </c>
      <c r="BK340" s="12">
        <f>'[1]JAN-REAJUSTE'!BK340</f>
        <v>0</v>
      </c>
      <c r="BL340" s="12">
        <f>'[1]JAN-REAJUSTE'!BL340</f>
        <v>0</v>
      </c>
      <c r="BM340" s="12">
        <f>'[1]JAN-REAJUSTE'!BM340</f>
        <v>0</v>
      </c>
      <c r="BN340" s="12">
        <f>'[1]JAN-REAJUSTE'!BN340</f>
        <v>0</v>
      </c>
      <c r="BO340" s="12">
        <f>'[1]JAN-REAJUSTE'!BO340</f>
        <v>0</v>
      </c>
      <c r="BP340" s="12">
        <f>'[1]JAN-REAJUSTE'!BP340</f>
        <v>0</v>
      </c>
      <c r="BQ340" s="12">
        <v>0</v>
      </c>
      <c r="BR340" s="12">
        <f t="shared" si="136"/>
        <v>8407.175289580402</v>
      </c>
      <c r="BS340" s="12">
        <f t="shared" si="139"/>
        <v>7155.0452895804028</v>
      </c>
      <c r="BT340" s="12">
        <f t="shared" si="123"/>
        <v>7155.0452895804028</v>
      </c>
      <c r="BU340" s="12">
        <f t="shared" si="124"/>
        <v>6423.0752895804026</v>
      </c>
      <c r="BV340" s="13">
        <f t="shared" si="125"/>
        <v>899.23054054125646</v>
      </c>
      <c r="BW340" s="13">
        <f t="shared" si="126"/>
        <v>1798.4610810825129</v>
      </c>
      <c r="BX340" s="13">
        <f t="shared" si="137"/>
        <v>7507.9447490391458</v>
      </c>
      <c r="BY340" s="14">
        <f t="shared" si="138"/>
        <v>1195.3248059857651</v>
      </c>
    </row>
    <row r="341" spans="1:77" x14ac:dyDescent="0.25">
      <c r="A341" s="9" t="s">
        <v>79</v>
      </c>
      <c r="B341" s="10">
        <v>8949701</v>
      </c>
      <c r="C341" s="10" t="s">
        <v>467</v>
      </c>
      <c r="D341" s="10" t="s">
        <v>81</v>
      </c>
      <c r="E341" s="10" t="s">
        <v>116</v>
      </c>
      <c r="F341" s="10" t="s">
        <v>83</v>
      </c>
      <c r="G341" s="10" t="s">
        <v>117</v>
      </c>
      <c r="H341" s="10" t="s">
        <v>85</v>
      </c>
      <c r="I341" s="10" t="s">
        <v>79</v>
      </c>
      <c r="J341" s="10" t="s">
        <v>87</v>
      </c>
      <c r="K341" s="10" t="s">
        <v>118</v>
      </c>
      <c r="L341" s="10">
        <v>7</v>
      </c>
      <c r="M341" s="10">
        <v>240</v>
      </c>
      <c r="N341" s="10">
        <v>123551</v>
      </c>
      <c r="O341" s="11">
        <v>40882</v>
      </c>
      <c r="P341" s="11">
        <v>29690</v>
      </c>
      <c r="Q341" s="10">
        <v>87517710397</v>
      </c>
      <c r="R341" s="10" t="s">
        <v>89</v>
      </c>
      <c r="S341" s="10">
        <v>22</v>
      </c>
      <c r="T341" s="10" t="s">
        <v>90</v>
      </c>
      <c r="U341" s="10" t="s">
        <v>128</v>
      </c>
      <c r="V341" s="10" t="s">
        <v>92</v>
      </c>
      <c r="W341" s="12">
        <f t="shared" si="120"/>
        <v>1794.0542054709838</v>
      </c>
      <c r="X341" s="12">
        <v>240</v>
      </c>
      <c r="Y341" s="12">
        <f>[1]REGRAS!$C$24</f>
        <v>1794.0542054709838</v>
      </c>
      <c r="Z341" s="12">
        <v>9</v>
      </c>
      <c r="AA341" s="12">
        <f t="shared" si="127"/>
        <v>161.46</v>
      </c>
      <c r="AB341" s="12">
        <v>11</v>
      </c>
      <c r="AC341" s="12">
        <f t="shared" si="121"/>
        <v>197.35</v>
      </c>
      <c r="AD341" s="12"/>
      <c r="AE341" s="12">
        <f t="shared" si="128"/>
        <v>0</v>
      </c>
      <c r="AF341" s="12"/>
      <c r="AG341" s="12">
        <f t="shared" si="129"/>
        <v>0</v>
      </c>
      <c r="AH341" s="12">
        <f>[1]REGRAS!$F$2*100</f>
        <v>100</v>
      </c>
      <c r="AI341" s="12">
        <f t="shared" si="130"/>
        <v>1794.05</v>
      </c>
      <c r="AJ341" s="12">
        <v>60</v>
      </c>
      <c r="AK341" s="12">
        <f t="shared" si="131"/>
        <v>1076.43</v>
      </c>
      <c r="AL341" s="12">
        <f>[1]REGRAS!$F$1*100</f>
        <v>40</v>
      </c>
      <c r="AM341" s="12">
        <f t="shared" si="132"/>
        <v>717.62</v>
      </c>
      <c r="AN341" s="12">
        <f>[1]REGRAS!$F$4*100</f>
        <v>100</v>
      </c>
      <c r="AO341" s="12">
        <f t="shared" si="133"/>
        <v>1794.05</v>
      </c>
      <c r="AP341" s="12">
        <v>39</v>
      </c>
      <c r="AQ341" s="12">
        <f t="shared" si="134"/>
        <v>244.89</v>
      </c>
      <c r="AR341" s="12">
        <v>25</v>
      </c>
      <c r="AS341" s="12">
        <f t="shared" si="135"/>
        <v>1177.3499999999999</v>
      </c>
      <c r="AT341" s="12">
        <v>0</v>
      </c>
      <c r="AU341" s="12">
        <f t="shared" si="122"/>
        <v>0</v>
      </c>
      <c r="AV341" s="12">
        <v>0</v>
      </c>
      <c r="AW341" s="12">
        <f>IF([1]REGRAS!$P$2="SIM",ROUND(BS341/M341*1.25*AV341,2),0)</f>
        <v>0</v>
      </c>
      <c r="AX341" s="12">
        <f>IF([1]REGRAS!$P$1="SIM",'[1]JAN-REAJUSTE'!AX341,0)</f>
        <v>0</v>
      </c>
      <c r="AY341" s="12">
        <f>IF([1]REGRAS!$R$2="SIM",'[1]JAN-REAJUSTE'!AY341,0)</f>
        <v>0</v>
      </c>
      <c r="AZ341" s="12">
        <f>'[1]JAN-REAJUSTE'!AZ341</f>
        <v>0</v>
      </c>
      <c r="BA341" s="12">
        <f>'[1]JAN-REAJUSTE'!BA341</f>
        <v>0</v>
      </c>
      <c r="BB341" s="12">
        <f>'[1]JAN-REAJUSTE'!BB341</f>
        <v>0</v>
      </c>
      <c r="BC341" s="12">
        <f>'[1]JAN-REAJUSTE'!BC341</f>
        <v>0</v>
      </c>
      <c r="BD341" s="12">
        <f>'[1]JAN-REAJUSTE'!BD341</f>
        <v>0</v>
      </c>
      <c r="BE341" s="12">
        <f>'[1]JAN-REAJUSTE'!BE341</f>
        <v>0</v>
      </c>
      <c r="BF341" s="12">
        <f>'[1]JAN-REAJUSTE'!BF341</f>
        <v>0</v>
      </c>
      <c r="BG341" s="12">
        <f>'[1]JAN-REAJUSTE'!BG341</f>
        <v>0</v>
      </c>
      <c r="BH341" s="12">
        <f>'[1]JAN-REAJUSTE'!BH341</f>
        <v>0</v>
      </c>
      <c r="BI341" s="12">
        <f>IF([1]REGRAS!$R$1="SIM",'[1]JAN-REAJUSTE'!BI341,0)</f>
        <v>0</v>
      </c>
      <c r="BJ341" s="12">
        <f>'[1]JAN-REAJUSTE'!BJ341</f>
        <v>0</v>
      </c>
      <c r="BK341" s="12">
        <f>'[1]JAN-REAJUSTE'!BK341</f>
        <v>0</v>
      </c>
      <c r="BL341" s="12">
        <f>'[1]JAN-REAJUSTE'!BL341</f>
        <v>0</v>
      </c>
      <c r="BM341" s="12">
        <f>'[1]JAN-REAJUSTE'!BM341</f>
        <v>0</v>
      </c>
      <c r="BN341" s="12">
        <f>'[1]JAN-REAJUSTE'!BN341</f>
        <v>0</v>
      </c>
      <c r="BO341" s="12">
        <f>'[1]JAN-REAJUSTE'!BO341</f>
        <v>0</v>
      </c>
      <c r="BP341" s="12">
        <f>'[1]JAN-REAJUSTE'!BP341</f>
        <v>0</v>
      </c>
      <c r="BQ341" s="12">
        <v>0</v>
      </c>
      <c r="BR341" s="12">
        <f t="shared" si="136"/>
        <v>8957.2542054709847</v>
      </c>
      <c r="BS341" s="12">
        <f t="shared" si="139"/>
        <v>7535.0142054709841</v>
      </c>
      <c r="BT341" s="12">
        <f t="shared" si="123"/>
        <v>7535.0142054709841</v>
      </c>
      <c r="BU341" s="12">
        <f t="shared" si="124"/>
        <v>6817.3942054709842</v>
      </c>
      <c r="BV341" s="13">
        <f t="shared" si="125"/>
        <v>954.43518876593782</v>
      </c>
      <c r="BW341" s="13">
        <f t="shared" si="126"/>
        <v>1908.8703775318756</v>
      </c>
      <c r="BX341" s="13">
        <f t="shared" si="137"/>
        <v>8002.819016705047</v>
      </c>
      <c r="BY341" s="14">
        <f t="shared" si="138"/>
        <v>1331.4152295938879</v>
      </c>
    </row>
    <row r="342" spans="1:77" x14ac:dyDescent="0.25">
      <c r="A342" s="9" t="s">
        <v>79</v>
      </c>
      <c r="B342" s="10">
        <v>8949901</v>
      </c>
      <c r="C342" s="10" t="s">
        <v>468</v>
      </c>
      <c r="D342" s="10" t="s">
        <v>81</v>
      </c>
      <c r="E342" s="10" t="s">
        <v>116</v>
      </c>
      <c r="F342" s="10" t="s">
        <v>83</v>
      </c>
      <c r="G342" s="10" t="s">
        <v>117</v>
      </c>
      <c r="H342" s="10" t="s">
        <v>85</v>
      </c>
      <c r="I342" s="10" t="s">
        <v>79</v>
      </c>
      <c r="J342" s="10" t="s">
        <v>87</v>
      </c>
      <c r="K342" s="10" t="s">
        <v>118</v>
      </c>
      <c r="L342" s="10">
        <v>7</v>
      </c>
      <c r="M342" s="10">
        <v>240</v>
      </c>
      <c r="N342" s="10">
        <v>123551</v>
      </c>
      <c r="O342" s="11">
        <v>40882</v>
      </c>
      <c r="P342" s="11">
        <v>28965</v>
      </c>
      <c r="Q342" s="10">
        <v>84566655334</v>
      </c>
      <c r="R342" s="10" t="s">
        <v>89</v>
      </c>
      <c r="S342" s="10">
        <v>22</v>
      </c>
      <c r="T342" s="10" t="s">
        <v>90</v>
      </c>
      <c r="U342" s="10" t="s">
        <v>91</v>
      </c>
      <c r="V342" s="10" t="s">
        <v>92</v>
      </c>
      <c r="W342" s="12">
        <f t="shared" si="120"/>
        <v>1794.0542054709838</v>
      </c>
      <c r="X342" s="12">
        <v>240</v>
      </c>
      <c r="Y342" s="12">
        <f>[1]REGRAS!$C$24</f>
        <v>1794.0542054709838</v>
      </c>
      <c r="Z342" s="12">
        <v>15</v>
      </c>
      <c r="AA342" s="12">
        <f t="shared" si="127"/>
        <v>269.11</v>
      </c>
      <c r="AB342" s="12">
        <v>11</v>
      </c>
      <c r="AC342" s="12">
        <f t="shared" si="121"/>
        <v>197.35</v>
      </c>
      <c r="AD342" s="12"/>
      <c r="AE342" s="12">
        <f t="shared" si="128"/>
        <v>0</v>
      </c>
      <c r="AF342" s="12"/>
      <c r="AG342" s="12">
        <f t="shared" si="129"/>
        <v>0</v>
      </c>
      <c r="AH342" s="12">
        <f>[1]REGRAS!$F$2*100</f>
        <v>100</v>
      </c>
      <c r="AI342" s="12">
        <f t="shared" si="130"/>
        <v>1794.05</v>
      </c>
      <c r="AJ342" s="12">
        <v>25</v>
      </c>
      <c r="AK342" s="12">
        <f t="shared" si="131"/>
        <v>448.51</v>
      </c>
      <c r="AL342" s="12">
        <f>[1]REGRAS!$F$1*100</f>
        <v>40</v>
      </c>
      <c r="AM342" s="12">
        <f t="shared" si="132"/>
        <v>717.62</v>
      </c>
      <c r="AN342" s="12">
        <f>[1]REGRAS!$F$4*100</f>
        <v>100</v>
      </c>
      <c r="AO342" s="12">
        <f t="shared" si="133"/>
        <v>1794.05</v>
      </c>
      <c r="AP342" s="12">
        <v>0</v>
      </c>
      <c r="AQ342" s="12">
        <f t="shared" si="134"/>
        <v>0</v>
      </c>
      <c r="AR342" s="12">
        <v>3</v>
      </c>
      <c r="AS342" s="12">
        <f t="shared" si="135"/>
        <v>131.53</v>
      </c>
      <c r="AT342" s="12">
        <v>42</v>
      </c>
      <c r="AU342" s="12">
        <f t="shared" si="122"/>
        <v>2209.64</v>
      </c>
      <c r="AV342" s="12">
        <v>0</v>
      </c>
      <c r="AW342" s="12">
        <f>IF([1]REGRAS!$P$2="SIM",ROUND(BS342/M342*1.25*AV342,2),0)</f>
        <v>0</v>
      </c>
      <c r="AX342" s="12">
        <f>IF([1]REGRAS!$P$1="SIM",'[1]JAN-REAJUSTE'!AX342,0)</f>
        <v>0</v>
      </c>
      <c r="AY342" s="12">
        <f>IF([1]REGRAS!$R$2="SIM",'[1]JAN-REAJUSTE'!AY342,0)</f>
        <v>0</v>
      </c>
      <c r="AZ342" s="12">
        <f>'[1]JAN-REAJUSTE'!AZ342</f>
        <v>0</v>
      </c>
      <c r="BA342" s="12">
        <f>'[1]JAN-REAJUSTE'!BA342</f>
        <v>0</v>
      </c>
      <c r="BB342" s="12">
        <f>'[1]JAN-REAJUSTE'!BB342</f>
        <v>0</v>
      </c>
      <c r="BC342" s="12">
        <f>'[1]JAN-REAJUSTE'!BC342</f>
        <v>0</v>
      </c>
      <c r="BD342" s="12">
        <f>'[1]JAN-REAJUSTE'!BD342</f>
        <v>0</v>
      </c>
      <c r="BE342" s="12">
        <f>'[1]JAN-REAJUSTE'!BE342</f>
        <v>0</v>
      </c>
      <c r="BF342" s="12">
        <f>'[1]JAN-REAJUSTE'!BF342</f>
        <v>0</v>
      </c>
      <c r="BG342" s="12">
        <f>'[1]JAN-REAJUSTE'!BG342</f>
        <v>0</v>
      </c>
      <c r="BH342" s="12">
        <f>'[1]JAN-REAJUSTE'!BH342</f>
        <v>0</v>
      </c>
      <c r="BI342" s="12">
        <f>IF([1]REGRAS!$R$1="SIM",'[1]JAN-REAJUSTE'!BI342,0)</f>
        <v>0</v>
      </c>
      <c r="BJ342" s="12">
        <f>'[1]JAN-REAJUSTE'!BJ342</f>
        <v>0</v>
      </c>
      <c r="BK342" s="12">
        <f>'[1]JAN-REAJUSTE'!BK342</f>
        <v>0</v>
      </c>
      <c r="BL342" s="12">
        <f>'[1]JAN-REAJUSTE'!BL342</f>
        <v>0</v>
      </c>
      <c r="BM342" s="12">
        <f>'[1]JAN-REAJUSTE'!BM342</f>
        <v>0</v>
      </c>
      <c r="BN342" s="12">
        <f>'[1]JAN-REAJUSTE'!BN342</f>
        <v>0</v>
      </c>
      <c r="BO342" s="12">
        <f>'[1]JAN-REAJUSTE'!BO342</f>
        <v>0</v>
      </c>
      <c r="BP342" s="12">
        <f>'[1]JAN-REAJUSTE'!BP342</f>
        <v>0</v>
      </c>
      <c r="BQ342" s="12">
        <v>0</v>
      </c>
      <c r="BR342" s="12">
        <f t="shared" si="136"/>
        <v>9355.9142054709846</v>
      </c>
      <c r="BS342" s="12">
        <f t="shared" si="139"/>
        <v>7014.7442054709836</v>
      </c>
      <c r="BT342" s="12">
        <f t="shared" si="123"/>
        <v>7014.7442054709836</v>
      </c>
      <c r="BU342" s="12">
        <f t="shared" si="124"/>
        <v>6297.1242054709837</v>
      </c>
      <c r="BV342" s="13">
        <f t="shared" si="125"/>
        <v>881.59738876593781</v>
      </c>
      <c r="BW342" s="13">
        <f t="shared" si="126"/>
        <v>1763.1947775318756</v>
      </c>
      <c r="BX342" s="13">
        <f t="shared" si="137"/>
        <v>8474.3168167050462</v>
      </c>
      <c r="BY342" s="14">
        <f t="shared" si="138"/>
        <v>1461.0771245938877</v>
      </c>
    </row>
    <row r="343" spans="1:77" x14ac:dyDescent="0.25">
      <c r="A343" s="9" t="s">
        <v>79</v>
      </c>
      <c r="B343" s="10">
        <v>8950001</v>
      </c>
      <c r="C343" s="10" t="s">
        <v>469</v>
      </c>
      <c r="D343" s="10" t="s">
        <v>81</v>
      </c>
      <c r="E343" s="10" t="s">
        <v>116</v>
      </c>
      <c r="F343" s="10" t="s">
        <v>83</v>
      </c>
      <c r="G343" s="10" t="s">
        <v>117</v>
      </c>
      <c r="H343" s="10" t="s">
        <v>85</v>
      </c>
      <c r="I343" s="10" t="s">
        <v>79</v>
      </c>
      <c r="J343" s="10" t="s">
        <v>87</v>
      </c>
      <c r="K343" s="10" t="s">
        <v>147</v>
      </c>
      <c r="L343" s="10">
        <v>6</v>
      </c>
      <c r="M343" s="10">
        <v>240</v>
      </c>
      <c r="N343" s="10">
        <v>121130</v>
      </c>
      <c r="O343" s="11">
        <v>40882</v>
      </c>
      <c r="P343" s="11">
        <v>33048</v>
      </c>
      <c r="Q343" s="10">
        <v>4191576380</v>
      </c>
      <c r="R343" s="10" t="s">
        <v>89</v>
      </c>
      <c r="S343" s="10">
        <v>22</v>
      </c>
      <c r="T343" s="10" t="s">
        <v>97</v>
      </c>
      <c r="U343" s="10" t="s">
        <v>91</v>
      </c>
      <c r="V343" s="10" t="s">
        <v>92</v>
      </c>
      <c r="W343" s="12">
        <f t="shared" si="120"/>
        <v>1708.6230528295082</v>
      </c>
      <c r="X343" s="12">
        <v>240</v>
      </c>
      <c r="Y343" s="12">
        <f>[1]REGRAS!$B$29</f>
        <v>1708.6230528295082</v>
      </c>
      <c r="Z343" s="12">
        <v>0</v>
      </c>
      <c r="AA343" s="12">
        <f t="shared" si="127"/>
        <v>0</v>
      </c>
      <c r="AB343" s="12">
        <v>11</v>
      </c>
      <c r="AC343" s="12">
        <f t="shared" si="121"/>
        <v>187.95</v>
      </c>
      <c r="AD343" s="12"/>
      <c r="AE343" s="12">
        <f t="shared" si="128"/>
        <v>0</v>
      </c>
      <c r="AF343" s="12"/>
      <c r="AG343" s="12">
        <f t="shared" si="129"/>
        <v>0</v>
      </c>
      <c r="AH343" s="12">
        <f>[1]REGRAS!$F$2*100</f>
        <v>100</v>
      </c>
      <c r="AI343" s="12">
        <f t="shared" si="130"/>
        <v>1708.62</v>
      </c>
      <c r="AJ343" s="12">
        <v>25</v>
      </c>
      <c r="AK343" s="12">
        <f t="shared" si="131"/>
        <v>427.16</v>
      </c>
      <c r="AL343" s="12">
        <f>[1]REGRAS!$F$1*100</f>
        <v>40</v>
      </c>
      <c r="AM343" s="12">
        <f t="shared" si="132"/>
        <v>683.45</v>
      </c>
      <c r="AN343" s="12">
        <f>[1]REGRAS!$F$4*100</f>
        <v>100</v>
      </c>
      <c r="AO343" s="12">
        <f t="shared" si="133"/>
        <v>1708.62</v>
      </c>
      <c r="AP343" s="12">
        <v>107</v>
      </c>
      <c r="AQ343" s="12">
        <f t="shared" si="134"/>
        <v>572.84</v>
      </c>
      <c r="AR343" s="12">
        <v>0</v>
      </c>
      <c r="AS343" s="12">
        <f t="shared" si="135"/>
        <v>0</v>
      </c>
      <c r="AT343" s="12">
        <v>20</v>
      </c>
      <c r="AU343" s="12">
        <f t="shared" si="122"/>
        <v>963.66</v>
      </c>
      <c r="AV343" s="12">
        <v>0</v>
      </c>
      <c r="AW343" s="12">
        <f>IF([1]REGRAS!$P$2="SIM",ROUND(BS343/M343*1.25*AV343,2),0)</f>
        <v>0</v>
      </c>
      <c r="AX343" s="12">
        <f>IF([1]REGRAS!$P$1="SIM",'[1]JAN-REAJUSTE'!AX343,0)</f>
        <v>0</v>
      </c>
      <c r="AY343" s="12">
        <f>IF([1]REGRAS!$R$2="SIM",'[1]JAN-REAJUSTE'!AY343,0)</f>
        <v>0</v>
      </c>
      <c r="AZ343" s="12">
        <f>'[1]JAN-REAJUSTE'!AZ343</f>
        <v>0</v>
      </c>
      <c r="BA343" s="12">
        <f>'[1]JAN-REAJUSTE'!BA343</f>
        <v>0</v>
      </c>
      <c r="BB343" s="12">
        <f>'[1]JAN-REAJUSTE'!BB343</f>
        <v>0</v>
      </c>
      <c r="BC343" s="12">
        <f>'[1]JAN-REAJUSTE'!BC343</f>
        <v>0</v>
      </c>
      <c r="BD343" s="12">
        <f>'[1]JAN-REAJUSTE'!BD343</f>
        <v>0</v>
      </c>
      <c r="BE343" s="12">
        <f>'[1]JAN-REAJUSTE'!BE343</f>
        <v>0</v>
      </c>
      <c r="BF343" s="12">
        <f>'[1]JAN-REAJUSTE'!BF343</f>
        <v>0</v>
      </c>
      <c r="BG343" s="12">
        <f>'[1]JAN-REAJUSTE'!BG343</f>
        <v>0</v>
      </c>
      <c r="BH343" s="12">
        <f>'[1]JAN-REAJUSTE'!BH343</f>
        <v>0</v>
      </c>
      <c r="BI343" s="12">
        <f>IF([1]REGRAS!$R$1="SIM",'[1]JAN-REAJUSTE'!BI343,0)</f>
        <v>0</v>
      </c>
      <c r="BJ343" s="12">
        <f>'[1]JAN-REAJUSTE'!BJ343</f>
        <v>0</v>
      </c>
      <c r="BK343" s="12">
        <f>'[1]JAN-REAJUSTE'!BK343</f>
        <v>0</v>
      </c>
      <c r="BL343" s="12">
        <f>'[1]JAN-REAJUSTE'!BL343</f>
        <v>0</v>
      </c>
      <c r="BM343" s="12">
        <f>'[1]JAN-REAJUSTE'!BM343</f>
        <v>0</v>
      </c>
      <c r="BN343" s="12">
        <f>'[1]JAN-REAJUSTE'!BN343</f>
        <v>0</v>
      </c>
      <c r="BO343" s="12">
        <f>'[1]JAN-REAJUSTE'!BO343</f>
        <v>0</v>
      </c>
      <c r="BP343" s="12">
        <f>'[1]JAN-REAJUSTE'!BP343</f>
        <v>0</v>
      </c>
      <c r="BQ343" s="12">
        <v>0</v>
      </c>
      <c r="BR343" s="12">
        <f t="shared" si="136"/>
        <v>7960.9230528295075</v>
      </c>
      <c r="BS343" s="12">
        <f t="shared" si="139"/>
        <v>6424.4230528295075</v>
      </c>
      <c r="BT343" s="12">
        <f t="shared" si="123"/>
        <v>6424.4230528295075</v>
      </c>
      <c r="BU343" s="12">
        <f t="shared" si="124"/>
        <v>5740.9730528295077</v>
      </c>
      <c r="BV343" s="13">
        <f t="shared" si="125"/>
        <v>803.7362273961312</v>
      </c>
      <c r="BW343" s="13">
        <f t="shared" si="126"/>
        <v>1607.4724547922624</v>
      </c>
      <c r="BX343" s="13">
        <f t="shared" si="137"/>
        <v>7157.1868254333767</v>
      </c>
      <c r="BY343" s="14">
        <f t="shared" si="138"/>
        <v>1098.8663769941786</v>
      </c>
    </row>
    <row r="344" spans="1:77" x14ac:dyDescent="0.25">
      <c r="A344" s="9" t="s">
        <v>79</v>
      </c>
      <c r="B344" s="10">
        <v>8950101</v>
      </c>
      <c r="C344" s="10" t="s">
        <v>470</v>
      </c>
      <c r="D344" s="10" t="s">
        <v>81</v>
      </c>
      <c r="E344" s="10" t="s">
        <v>116</v>
      </c>
      <c r="F344" s="10" t="s">
        <v>83</v>
      </c>
      <c r="G344" s="10" t="s">
        <v>117</v>
      </c>
      <c r="H344" s="10" t="s">
        <v>85</v>
      </c>
      <c r="I344" s="10" t="s">
        <v>79</v>
      </c>
      <c r="J344" s="10" t="s">
        <v>87</v>
      </c>
      <c r="K344" s="10" t="s">
        <v>121</v>
      </c>
      <c r="L344" s="10">
        <v>8</v>
      </c>
      <c r="M344" s="10">
        <v>240</v>
      </c>
      <c r="N344" s="10">
        <v>126022</v>
      </c>
      <c r="O344" s="11">
        <v>40882</v>
      </c>
      <c r="P344" s="11">
        <v>23029</v>
      </c>
      <c r="Q344" s="10">
        <v>26099519300</v>
      </c>
      <c r="R344" s="10" t="s">
        <v>89</v>
      </c>
      <c r="S344" s="10">
        <v>22</v>
      </c>
      <c r="T344" s="10" t="s">
        <v>97</v>
      </c>
      <c r="U344" s="10" t="s">
        <v>128</v>
      </c>
      <c r="V344" s="10" t="s">
        <v>92</v>
      </c>
      <c r="W344" s="12">
        <f t="shared" si="120"/>
        <v>1829.9352895804036</v>
      </c>
      <c r="X344" s="12">
        <v>240</v>
      </c>
      <c r="Y344" s="12">
        <f>[1]REGRAS!$C$25</f>
        <v>1829.9352895804036</v>
      </c>
      <c r="Z344" s="12">
        <v>15</v>
      </c>
      <c r="AA344" s="12">
        <f t="shared" si="127"/>
        <v>274.49</v>
      </c>
      <c r="AB344" s="12">
        <v>11</v>
      </c>
      <c r="AC344" s="12">
        <f t="shared" si="121"/>
        <v>201.29</v>
      </c>
      <c r="AD344" s="12"/>
      <c r="AE344" s="12">
        <f t="shared" si="128"/>
        <v>0</v>
      </c>
      <c r="AF344" s="12"/>
      <c r="AG344" s="12">
        <f t="shared" si="129"/>
        <v>0</v>
      </c>
      <c r="AH344" s="12">
        <f>[1]REGRAS!$F$2*100</f>
        <v>100</v>
      </c>
      <c r="AI344" s="12">
        <f t="shared" si="130"/>
        <v>1829.94</v>
      </c>
      <c r="AJ344" s="12">
        <v>25</v>
      </c>
      <c r="AK344" s="12">
        <f t="shared" si="131"/>
        <v>457.48</v>
      </c>
      <c r="AL344" s="12">
        <f>[1]REGRAS!$F$1*100</f>
        <v>40</v>
      </c>
      <c r="AM344" s="12">
        <f t="shared" si="132"/>
        <v>731.97</v>
      </c>
      <c r="AN344" s="12">
        <f>[1]REGRAS!$F$4*100</f>
        <v>100</v>
      </c>
      <c r="AO344" s="12">
        <f t="shared" si="133"/>
        <v>1829.94</v>
      </c>
      <c r="AP344" s="12">
        <v>26</v>
      </c>
      <c r="AQ344" s="12">
        <f t="shared" si="134"/>
        <v>155.03</v>
      </c>
      <c r="AR344" s="12">
        <v>0</v>
      </c>
      <c r="AS344" s="12">
        <f t="shared" si="135"/>
        <v>0</v>
      </c>
      <c r="AT344" s="12">
        <v>0</v>
      </c>
      <c r="AU344" s="12">
        <f t="shared" si="122"/>
        <v>0</v>
      </c>
      <c r="AV344" s="12">
        <v>0</v>
      </c>
      <c r="AW344" s="12">
        <f>IF([1]REGRAS!$P$2="SIM",ROUND(BS344/M344*1.25*AV344,2),0)</f>
        <v>0</v>
      </c>
      <c r="AX344" s="12">
        <f>IF([1]REGRAS!$P$1="SIM",'[1]JAN-REAJUSTE'!AX344,0)</f>
        <v>0</v>
      </c>
      <c r="AY344" s="12">
        <f>IF([1]REGRAS!$R$2="SIM",'[1]JAN-REAJUSTE'!AY344,0)</f>
        <v>0</v>
      </c>
      <c r="AZ344" s="12">
        <f>'[1]JAN-REAJUSTE'!AZ344</f>
        <v>0</v>
      </c>
      <c r="BA344" s="12">
        <f>'[1]JAN-REAJUSTE'!BA344</f>
        <v>0</v>
      </c>
      <c r="BB344" s="12">
        <f>'[1]JAN-REAJUSTE'!BB344</f>
        <v>0</v>
      </c>
      <c r="BC344" s="12">
        <f>'[1]JAN-REAJUSTE'!BC344</f>
        <v>0</v>
      </c>
      <c r="BD344" s="12">
        <f>'[1]JAN-REAJUSTE'!BD344</f>
        <v>0</v>
      </c>
      <c r="BE344" s="12">
        <f>'[1]JAN-REAJUSTE'!BE344</f>
        <v>0</v>
      </c>
      <c r="BF344" s="12">
        <f>'[1]JAN-REAJUSTE'!BF344</f>
        <v>0</v>
      </c>
      <c r="BG344" s="12">
        <f>'[1]JAN-REAJUSTE'!BG344</f>
        <v>0</v>
      </c>
      <c r="BH344" s="12">
        <f>'[1]JAN-REAJUSTE'!BH344</f>
        <v>0</v>
      </c>
      <c r="BI344" s="12">
        <f>IF([1]REGRAS!$R$1="SIM",'[1]JAN-REAJUSTE'!BI344,0)</f>
        <v>0</v>
      </c>
      <c r="BJ344" s="12">
        <f>'[1]JAN-REAJUSTE'!BJ344</f>
        <v>0</v>
      </c>
      <c r="BK344" s="12">
        <f>'[1]JAN-REAJUSTE'!BK344</f>
        <v>0</v>
      </c>
      <c r="BL344" s="12">
        <f>'[1]JAN-REAJUSTE'!BL344</f>
        <v>0</v>
      </c>
      <c r="BM344" s="12">
        <f>'[1]JAN-REAJUSTE'!BM344</f>
        <v>0</v>
      </c>
      <c r="BN344" s="12">
        <f>'[1]JAN-REAJUSTE'!BN344</f>
        <v>0</v>
      </c>
      <c r="BO344" s="12">
        <f>'[1]JAN-REAJUSTE'!BO344</f>
        <v>0</v>
      </c>
      <c r="BP344" s="12">
        <f>'[1]JAN-REAJUSTE'!BP344</f>
        <v>0</v>
      </c>
      <c r="BQ344" s="12">
        <v>0</v>
      </c>
      <c r="BR344" s="12">
        <f t="shared" si="136"/>
        <v>7310.0752895804026</v>
      </c>
      <c r="BS344" s="12">
        <f t="shared" si="139"/>
        <v>7155.0452895804028</v>
      </c>
      <c r="BT344" s="12">
        <f t="shared" si="123"/>
        <v>7155.0452895804028</v>
      </c>
      <c r="BU344" s="12">
        <f t="shared" si="124"/>
        <v>6423.0752895804026</v>
      </c>
      <c r="BV344" s="13">
        <f t="shared" si="125"/>
        <v>899.23054054125646</v>
      </c>
      <c r="BW344" s="13">
        <f t="shared" si="126"/>
        <v>1798.4610810825129</v>
      </c>
      <c r="BX344" s="13">
        <f t="shared" si="137"/>
        <v>6410.8447490391463</v>
      </c>
      <c r="BY344" s="14">
        <f t="shared" si="138"/>
        <v>893.62230598576537</v>
      </c>
    </row>
    <row r="345" spans="1:77" x14ac:dyDescent="0.25">
      <c r="A345" s="9" t="s">
        <v>79</v>
      </c>
      <c r="B345" s="10">
        <v>8950201</v>
      </c>
      <c r="C345" s="10" t="s">
        <v>471</v>
      </c>
      <c r="D345" s="10" t="s">
        <v>81</v>
      </c>
      <c r="E345" s="10" t="s">
        <v>116</v>
      </c>
      <c r="F345" s="10" t="s">
        <v>83</v>
      </c>
      <c r="G345" s="10" t="s">
        <v>117</v>
      </c>
      <c r="H345" s="10" t="s">
        <v>85</v>
      </c>
      <c r="I345" s="10" t="s">
        <v>79</v>
      </c>
      <c r="J345" s="10" t="s">
        <v>87</v>
      </c>
      <c r="K345" s="10" t="s">
        <v>147</v>
      </c>
      <c r="L345" s="10">
        <v>6</v>
      </c>
      <c r="M345" s="10">
        <v>240</v>
      </c>
      <c r="N345" s="10">
        <v>121130</v>
      </c>
      <c r="O345" s="11">
        <v>40882</v>
      </c>
      <c r="P345" s="11">
        <v>27951</v>
      </c>
      <c r="Q345" s="10">
        <v>7701052704</v>
      </c>
      <c r="R345" s="10" t="s">
        <v>89</v>
      </c>
      <c r="S345" s="10">
        <v>22</v>
      </c>
      <c r="T345" s="10" t="s">
        <v>90</v>
      </c>
      <c r="U345" s="10" t="s">
        <v>91</v>
      </c>
      <c r="V345" s="10" t="s">
        <v>92</v>
      </c>
      <c r="W345" s="12">
        <f t="shared" si="120"/>
        <v>1708.6230528295082</v>
      </c>
      <c r="X345" s="12">
        <v>240</v>
      </c>
      <c r="Y345" s="12">
        <f>[1]REGRAS!$B$29</f>
        <v>1708.6230528295082</v>
      </c>
      <c r="Z345" s="12">
        <v>15</v>
      </c>
      <c r="AA345" s="12">
        <f t="shared" si="127"/>
        <v>256.29000000000002</v>
      </c>
      <c r="AB345" s="12">
        <v>11</v>
      </c>
      <c r="AC345" s="12">
        <f t="shared" si="121"/>
        <v>187.95</v>
      </c>
      <c r="AD345" s="12"/>
      <c r="AE345" s="12">
        <f t="shared" si="128"/>
        <v>0</v>
      </c>
      <c r="AF345" s="12"/>
      <c r="AG345" s="12">
        <f t="shared" si="129"/>
        <v>0</v>
      </c>
      <c r="AH345" s="12">
        <f>[1]REGRAS!$F$2*100</f>
        <v>100</v>
      </c>
      <c r="AI345" s="12">
        <f t="shared" si="130"/>
        <v>1708.62</v>
      </c>
      <c r="AJ345" s="12">
        <v>25</v>
      </c>
      <c r="AK345" s="12">
        <f t="shared" si="131"/>
        <v>427.16</v>
      </c>
      <c r="AL345" s="12">
        <f>[1]REGRAS!$F$1*100</f>
        <v>40</v>
      </c>
      <c r="AM345" s="12">
        <f t="shared" si="132"/>
        <v>683.45</v>
      </c>
      <c r="AN345" s="12">
        <f>[1]REGRAS!$F$4*100</f>
        <v>100</v>
      </c>
      <c r="AO345" s="12">
        <f t="shared" si="133"/>
        <v>1708.62</v>
      </c>
      <c r="AP345" s="12">
        <v>103</v>
      </c>
      <c r="AQ345" s="12">
        <f t="shared" si="134"/>
        <v>573.42999999999995</v>
      </c>
      <c r="AR345" s="12">
        <v>20</v>
      </c>
      <c r="AS345" s="12">
        <f t="shared" si="135"/>
        <v>835.09</v>
      </c>
      <c r="AT345" s="12">
        <v>0</v>
      </c>
      <c r="AU345" s="12">
        <f t="shared" si="122"/>
        <v>0</v>
      </c>
      <c r="AV345" s="12">
        <v>0</v>
      </c>
      <c r="AW345" s="12">
        <f>IF([1]REGRAS!$P$2="SIM",ROUND(BS345/M345*1.25*AV345,2),0)</f>
        <v>0</v>
      </c>
      <c r="AX345" s="12">
        <f>IF([1]REGRAS!$P$1="SIM",'[1]JAN-REAJUSTE'!AX345,0)</f>
        <v>0</v>
      </c>
      <c r="AY345" s="12">
        <f>IF([1]REGRAS!$R$2="SIM",'[1]JAN-REAJUSTE'!AY345,0)</f>
        <v>0</v>
      </c>
      <c r="AZ345" s="12">
        <f>'[1]JAN-REAJUSTE'!AZ345</f>
        <v>0</v>
      </c>
      <c r="BA345" s="12">
        <f>'[1]JAN-REAJUSTE'!BA345</f>
        <v>0</v>
      </c>
      <c r="BB345" s="12">
        <f>'[1]JAN-REAJUSTE'!BB345</f>
        <v>0</v>
      </c>
      <c r="BC345" s="12">
        <f>'[1]JAN-REAJUSTE'!BC345</f>
        <v>0</v>
      </c>
      <c r="BD345" s="12">
        <f>'[1]JAN-REAJUSTE'!BD345</f>
        <v>0</v>
      </c>
      <c r="BE345" s="12">
        <f>'[1]JAN-REAJUSTE'!BE345</f>
        <v>0</v>
      </c>
      <c r="BF345" s="12">
        <f>'[1]JAN-REAJUSTE'!BF345</f>
        <v>0</v>
      </c>
      <c r="BG345" s="12">
        <f>'[1]JAN-REAJUSTE'!BG345</f>
        <v>0</v>
      </c>
      <c r="BH345" s="12">
        <f>'[1]JAN-REAJUSTE'!BH345</f>
        <v>0</v>
      </c>
      <c r="BI345" s="12">
        <f>IF([1]REGRAS!$R$1="SIM",'[1]JAN-REAJUSTE'!BI345,0)</f>
        <v>0</v>
      </c>
      <c r="BJ345" s="12">
        <f>'[1]JAN-REAJUSTE'!BJ345</f>
        <v>0</v>
      </c>
      <c r="BK345" s="12">
        <f>'[1]JAN-REAJUSTE'!BK345</f>
        <v>0</v>
      </c>
      <c r="BL345" s="12">
        <f>'[1]JAN-REAJUSTE'!BL345</f>
        <v>0</v>
      </c>
      <c r="BM345" s="12">
        <f>'[1]JAN-REAJUSTE'!BM345</f>
        <v>0</v>
      </c>
      <c r="BN345" s="12">
        <f>'[1]JAN-REAJUSTE'!BN345</f>
        <v>0</v>
      </c>
      <c r="BO345" s="12">
        <f>'[1]JAN-REAJUSTE'!BO345</f>
        <v>0</v>
      </c>
      <c r="BP345" s="12">
        <f>'[1]JAN-REAJUSTE'!BP345</f>
        <v>0</v>
      </c>
      <c r="BQ345" s="12">
        <v>0</v>
      </c>
      <c r="BR345" s="12">
        <f t="shared" si="136"/>
        <v>8089.2330528295079</v>
      </c>
      <c r="BS345" s="12">
        <f t="shared" si="139"/>
        <v>6680.7130528295074</v>
      </c>
      <c r="BT345" s="12">
        <f t="shared" si="123"/>
        <v>6680.7130528295074</v>
      </c>
      <c r="BU345" s="12">
        <f t="shared" si="124"/>
        <v>5997.2630528295076</v>
      </c>
      <c r="BV345" s="13">
        <f t="shared" si="125"/>
        <v>839.61682739613116</v>
      </c>
      <c r="BW345" s="13">
        <f t="shared" si="126"/>
        <v>1679.2336547922623</v>
      </c>
      <c r="BX345" s="13">
        <f t="shared" si="137"/>
        <v>7249.6162254333767</v>
      </c>
      <c r="BY345" s="14">
        <f t="shared" si="138"/>
        <v>1124.2844619941789</v>
      </c>
    </row>
    <row r="346" spans="1:77" x14ac:dyDescent="0.25">
      <c r="A346" s="9" t="s">
        <v>79</v>
      </c>
      <c r="B346" s="10">
        <v>8950301</v>
      </c>
      <c r="C346" s="10" t="s">
        <v>472</v>
      </c>
      <c r="D346" s="10" t="s">
        <v>81</v>
      </c>
      <c r="E346" s="10" t="s">
        <v>182</v>
      </c>
      <c r="F346" s="10" t="s">
        <v>83</v>
      </c>
      <c r="G346" s="10" t="s">
        <v>117</v>
      </c>
      <c r="H346" s="10" t="s">
        <v>85</v>
      </c>
      <c r="I346" s="10" t="s">
        <v>79</v>
      </c>
      <c r="J346" s="10" t="s">
        <v>87</v>
      </c>
      <c r="K346" s="10" t="s">
        <v>147</v>
      </c>
      <c r="L346" s="10">
        <v>6</v>
      </c>
      <c r="M346" s="10">
        <v>240</v>
      </c>
      <c r="N346" s="10">
        <v>121130</v>
      </c>
      <c r="O346" s="11">
        <v>40882</v>
      </c>
      <c r="P346" s="11">
        <v>29226</v>
      </c>
      <c r="Q346" s="10">
        <v>62112430300</v>
      </c>
      <c r="R346" s="10" t="s">
        <v>89</v>
      </c>
      <c r="S346" s="10">
        <v>22</v>
      </c>
      <c r="T346" s="10" t="s">
        <v>97</v>
      </c>
      <c r="U346" s="10" t="s">
        <v>91</v>
      </c>
      <c r="V346" s="10" t="s">
        <v>92</v>
      </c>
      <c r="W346" s="12">
        <f t="shared" si="120"/>
        <v>1708.6230528295082</v>
      </c>
      <c r="X346" s="12">
        <v>240</v>
      </c>
      <c r="Y346" s="12">
        <f>[1]REGRAS!$B$29</f>
        <v>1708.6230528295082</v>
      </c>
      <c r="Z346" s="12">
        <v>15</v>
      </c>
      <c r="AA346" s="12">
        <f t="shared" si="127"/>
        <v>256.29000000000002</v>
      </c>
      <c r="AB346" s="12">
        <v>11</v>
      </c>
      <c r="AC346" s="12">
        <f t="shared" si="121"/>
        <v>187.95</v>
      </c>
      <c r="AD346" s="12"/>
      <c r="AE346" s="12">
        <f t="shared" si="128"/>
        <v>0</v>
      </c>
      <c r="AF346" s="12"/>
      <c r="AG346" s="12">
        <f t="shared" si="129"/>
        <v>0</v>
      </c>
      <c r="AH346" s="12">
        <f>[1]REGRAS!$F$2*100</f>
        <v>100</v>
      </c>
      <c r="AI346" s="12">
        <f t="shared" si="130"/>
        <v>1708.62</v>
      </c>
      <c r="AJ346" s="12">
        <v>25</v>
      </c>
      <c r="AK346" s="12">
        <f t="shared" si="131"/>
        <v>427.16</v>
      </c>
      <c r="AL346" s="12">
        <f>[1]REGRAS!$F$1*100</f>
        <v>40</v>
      </c>
      <c r="AM346" s="12">
        <f t="shared" si="132"/>
        <v>683.45</v>
      </c>
      <c r="AN346" s="12">
        <f>[1]REGRAS!$F$4*100</f>
        <v>100</v>
      </c>
      <c r="AO346" s="12">
        <f t="shared" si="133"/>
        <v>1708.62</v>
      </c>
      <c r="AP346" s="12">
        <v>16</v>
      </c>
      <c r="AQ346" s="12">
        <f t="shared" si="134"/>
        <v>89.08</v>
      </c>
      <c r="AR346" s="12">
        <v>0</v>
      </c>
      <c r="AS346" s="12">
        <f t="shared" si="135"/>
        <v>0</v>
      </c>
      <c r="AT346" s="12">
        <v>0</v>
      </c>
      <c r="AU346" s="12">
        <f t="shared" si="122"/>
        <v>0</v>
      </c>
      <c r="AV346" s="12">
        <v>0</v>
      </c>
      <c r="AW346" s="12">
        <f>IF([1]REGRAS!$P$2="SIM",ROUND(BS346/M346*1.25*AV346,2),0)</f>
        <v>0</v>
      </c>
      <c r="AX346" s="12">
        <f>IF([1]REGRAS!$P$1="SIM",'[1]JAN-REAJUSTE'!AX346,0)</f>
        <v>0</v>
      </c>
      <c r="AY346" s="12">
        <f>IF([1]REGRAS!$R$2="SIM",'[1]JAN-REAJUSTE'!AY346,0)</f>
        <v>0</v>
      </c>
      <c r="AZ346" s="12">
        <f>'[1]JAN-REAJUSTE'!AZ346</f>
        <v>0</v>
      </c>
      <c r="BA346" s="12">
        <f>'[1]JAN-REAJUSTE'!BA346</f>
        <v>0</v>
      </c>
      <c r="BB346" s="12">
        <f>'[1]JAN-REAJUSTE'!BB346</f>
        <v>0</v>
      </c>
      <c r="BC346" s="12">
        <f>'[1]JAN-REAJUSTE'!BC346</f>
        <v>0</v>
      </c>
      <c r="BD346" s="12">
        <f>'[1]JAN-REAJUSTE'!BD346</f>
        <v>0</v>
      </c>
      <c r="BE346" s="12">
        <f>'[1]JAN-REAJUSTE'!BE346</f>
        <v>0</v>
      </c>
      <c r="BF346" s="12">
        <f>'[1]JAN-REAJUSTE'!BF346</f>
        <v>0</v>
      </c>
      <c r="BG346" s="12">
        <f>'[1]JAN-REAJUSTE'!BG346</f>
        <v>0</v>
      </c>
      <c r="BH346" s="12">
        <f>'[1]JAN-REAJUSTE'!BH346</f>
        <v>0</v>
      </c>
      <c r="BI346" s="12">
        <f>IF([1]REGRAS!$R$1="SIM",'[1]JAN-REAJUSTE'!BI346,0)</f>
        <v>0</v>
      </c>
      <c r="BJ346" s="12">
        <f>'[1]JAN-REAJUSTE'!BJ346</f>
        <v>0</v>
      </c>
      <c r="BK346" s="12">
        <f>'[1]JAN-REAJUSTE'!BK346</f>
        <v>0</v>
      </c>
      <c r="BL346" s="12">
        <f>'[1]JAN-REAJUSTE'!BL346</f>
        <v>0</v>
      </c>
      <c r="BM346" s="12">
        <f>'[1]JAN-REAJUSTE'!BM346</f>
        <v>0</v>
      </c>
      <c r="BN346" s="12">
        <f>'[1]JAN-REAJUSTE'!BN346</f>
        <v>0</v>
      </c>
      <c r="BO346" s="12">
        <f>'[1]JAN-REAJUSTE'!BO346</f>
        <v>0</v>
      </c>
      <c r="BP346" s="12">
        <f>'[1]JAN-REAJUSTE'!BP346</f>
        <v>0</v>
      </c>
      <c r="BQ346" s="12">
        <v>0</v>
      </c>
      <c r="BR346" s="12">
        <f t="shared" si="136"/>
        <v>6769.7930528295074</v>
      </c>
      <c r="BS346" s="12">
        <f t="shared" si="139"/>
        <v>6680.7130528295074</v>
      </c>
      <c r="BT346" s="12">
        <f t="shared" si="123"/>
        <v>6680.7130528295074</v>
      </c>
      <c r="BU346" s="12">
        <f t="shared" si="124"/>
        <v>5997.2630528295076</v>
      </c>
      <c r="BV346" s="13">
        <f t="shared" si="125"/>
        <v>839.61682739613116</v>
      </c>
      <c r="BW346" s="13">
        <f t="shared" si="126"/>
        <v>1679.2336547922623</v>
      </c>
      <c r="BX346" s="13">
        <f t="shared" si="137"/>
        <v>5930.1762254333762</v>
      </c>
      <c r="BY346" s="14">
        <f t="shared" si="138"/>
        <v>761.43846199417851</v>
      </c>
    </row>
    <row r="347" spans="1:77" x14ac:dyDescent="0.25">
      <c r="A347" s="9" t="s">
        <v>79</v>
      </c>
      <c r="B347" s="10">
        <v>8950401</v>
      </c>
      <c r="C347" s="10" t="s">
        <v>473</v>
      </c>
      <c r="D347" s="10" t="s">
        <v>81</v>
      </c>
      <c r="E347" s="10" t="s">
        <v>116</v>
      </c>
      <c r="F347" s="10" t="s">
        <v>83</v>
      </c>
      <c r="G347" s="10" t="s">
        <v>117</v>
      </c>
      <c r="H347" s="10" t="s">
        <v>85</v>
      </c>
      <c r="I347" s="10" t="s">
        <v>79</v>
      </c>
      <c r="J347" s="10" t="s">
        <v>87</v>
      </c>
      <c r="K347" s="10" t="s">
        <v>121</v>
      </c>
      <c r="L347" s="10">
        <v>8</v>
      </c>
      <c r="M347" s="10">
        <v>240</v>
      </c>
      <c r="N347" s="10">
        <v>126022</v>
      </c>
      <c r="O347" s="11">
        <v>40882</v>
      </c>
      <c r="P347" s="11">
        <v>32082</v>
      </c>
      <c r="Q347" s="10">
        <v>2541194331</v>
      </c>
      <c r="R347" s="10" t="s">
        <v>89</v>
      </c>
      <c r="S347" s="10">
        <v>22</v>
      </c>
      <c r="T347" s="10" t="s">
        <v>90</v>
      </c>
      <c r="U347" s="10" t="s">
        <v>91</v>
      </c>
      <c r="V347" s="10" t="s">
        <v>92</v>
      </c>
      <c r="W347" s="12">
        <f t="shared" si="120"/>
        <v>1829.9352895804036</v>
      </c>
      <c r="X347" s="12">
        <v>240</v>
      </c>
      <c r="Y347" s="12">
        <f>[1]REGRAS!$C$25</f>
        <v>1829.9352895804036</v>
      </c>
      <c r="Z347" s="12">
        <v>0</v>
      </c>
      <c r="AA347" s="12">
        <f t="shared" si="127"/>
        <v>0</v>
      </c>
      <c r="AB347" s="12">
        <v>11</v>
      </c>
      <c r="AC347" s="12">
        <f t="shared" si="121"/>
        <v>201.29</v>
      </c>
      <c r="AD347" s="12"/>
      <c r="AE347" s="12">
        <f t="shared" si="128"/>
        <v>0</v>
      </c>
      <c r="AF347" s="12"/>
      <c r="AG347" s="12">
        <f t="shared" si="129"/>
        <v>0</v>
      </c>
      <c r="AH347" s="12">
        <f>[1]REGRAS!$F$2*100</f>
        <v>100</v>
      </c>
      <c r="AI347" s="12">
        <f t="shared" si="130"/>
        <v>1829.94</v>
      </c>
      <c r="AJ347" s="12">
        <v>25</v>
      </c>
      <c r="AK347" s="12">
        <f t="shared" si="131"/>
        <v>457.48</v>
      </c>
      <c r="AL347" s="12">
        <f>[1]REGRAS!$F$1*100</f>
        <v>40</v>
      </c>
      <c r="AM347" s="12">
        <f t="shared" si="132"/>
        <v>731.97</v>
      </c>
      <c r="AN347" s="12">
        <f>[1]REGRAS!$F$4*100</f>
        <v>100</v>
      </c>
      <c r="AO347" s="12">
        <f t="shared" si="133"/>
        <v>1829.94</v>
      </c>
      <c r="AP347" s="12">
        <v>1</v>
      </c>
      <c r="AQ347" s="12">
        <f t="shared" si="134"/>
        <v>5.73</v>
      </c>
      <c r="AR347" s="12">
        <v>0</v>
      </c>
      <c r="AS347" s="12">
        <f t="shared" si="135"/>
        <v>0</v>
      </c>
      <c r="AT347" s="12">
        <v>0</v>
      </c>
      <c r="AU347" s="12">
        <f t="shared" si="122"/>
        <v>0</v>
      </c>
      <c r="AV347" s="12">
        <v>0</v>
      </c>
      <c r="AW347" s="12">
        <f>IF([1]REGRAS!$P$2="SIM",ROUND(BS347/M347*1.25*AV347,2),0)</f>
        <v>0</v>
      </c>
      <c r="AX347" s="12">
        <f>IF([1]REGRAS!$P$1="SIM",'[1]JAN-REAJUSTE'!AX347,0)</f>
        <v>0</v>
      </c>
      <c r="AY347" s="12">
        <f>IF([1]REGRAS!$R$2="SIM",'[1]JAN-REAJUSTE'!AY347,0)</f>
        <v>0</v>
      </c>
      <c r="AZ347" s="12">
        <f>'[1]JAN-REAJUSTE'!AZ347</f>
        <v>0</v>
      </c>
      <c r="BA347" s="12">
        <f>'[1]JAN-REAJUSTE'!BA347</f>
        <v>0</v>
      </c>
      <c r="BB347" s="12">
        <f>'[1]JAN-REAJUSTE'!BB347</f>
        <v>0</v>
      </c>
      <c r="BC347" s="12">
        <f>'[1]JAN-REAJUSTE'!BC347</f>
        <v>0</v>
      </c>
      <c r="BD347" s="12">
        <f>'[1]JAN-REAJUSTE'!BD347</f>
        <v>0</v>
      </c>
      <c r="BE347" s="12">
        <f>'[1]JAN-REAJUSTE'!BE347</f>
        <v>0</v>
      </c>
      <c r="BF347" s="12">
        <f>'[1]JAN-REAJUSTE'!BF347</f>
        <v>0</v>
      </c>
      <c r="BG347" s="12">
        <f>'[1]JAN-REAJUSTE'!BG347</f>
        <v>0</v>
      </c>
      <c r="BH347" s="12">
        <f>'[1]JAN-REAJUSTE'!BH347</f>
        <v>0</v>
      </c>
      <c r="BI347" s="12">
        <f>IF([1]REGRAS!$R$1="SIM",'[1]JAN-REAJUSTE'!BI347,0)</f>
        <v>0</v>
      </c>
      <c r="BJ347" s="12">
        <f>'[1]JAN-REAJUSTE'!BJ347</f>
        <v>0</v>
      </c>
      <c r="BK347" s="12">
        <f>'[1]JAN-REAJUSTE'!BK347</f>
        <v>0</v>
      </c>
      <c r="BL347" s="12">
        <f>'[1]JAN-REAJUSTE'!BL347</f>
        <v>0</v>
      </c>
      <c r="BM347" s="12">
        <f>'[1]JAN-REAJUSTE'!BM347</f>
        <v>0</v>
      </c>
      <c r="BN347" s="12">
        <f>'[1]JAN-REAJUSTE'!BN347</f>
        <v>0</v>
      </c>
      <c r="BO347" s="12">
        <f>'[1]JAN-REAJUSTE'!BO347</f>
        <v>0</v>
      </c>
      <c r="BP347" s="12">
        <f>'[1]JAN-REAJUSTE'!BP347</f>
        <v>0</v>
      </c>
      <c r="BQ347" s="12">
        <v>0</v>
      </c>
      <c r="BR347" s="12">
        <f t="shared" si="136"/>
        <v>6886.2852895804026</v>
      </c>
      <c r="BS347" s="12">
        <f t="shared" si="139"/>
        <v>6880.555289580403</v>
      </c>
      <c r="BT347" s="12">
        <f t="shared" si="123"/>
        <v>6880.555289580403</v>
      </c>
      <c r="BU347" s="12">
        <f t="shared" si="124"/>
        <v>6148.5852895804028</v>
      </c>
      <c r="BV347" s="13">
        <f t="shared" si="125"/>
        <v>860.8019405412565</v>
      </c>
      <c r="BW347" s="13">
        <f t="shared" si="126"/>
        <v>1721.603881082513</v>
      </c>
      <c r="BX347" s="13">
        <f t="shared" si="137"/>
        <v>6025.4833490391466</v>
      </c>
      <c r="BY347" s="14">
        <f t="shared" si="138"/>
        <v>787.64792098576538</v>
      </c>
    </row>
    <row r="348" spans="1:77" x14ac:dyDescent="0.25">
      <c r="A348" s="9" t="s">
        <v>79</v>
      </c>
      <c r="B348" s="10">
        <v>8950501</v>
      </c>
      <c r="C348" s="10" t="s">
        <v>474</v>
      </c>
      <c r="D348" s="10" t="s">
        <v>81</v>
      </c>
      <c r="E348" s="10" t="s">
        <v>116</v>
      </c>
      <c r="F348" s="10" t="s">
        <v>83</v>
      </c>
      <c r="G348" s="10" t="s">
        <v>117</v>
      </c>
      <c r="H348" s="10" t="s">
        <v>85</v>
      </c>
      <c r="I348" s="10" t="s">
        <v>79</v>
      </c>
      <c r="J348" s="10" t="s">
        <v>87</v>
      </c>
      <c r="K348" s="10" t="s">
        <v>147</v>
      </c>
      <c r="L348" s="10">
        <v>5</v>
      </c>
      <c r="M348" s="10">
        <v>240</v>
      </c>
      <c r="N348" s="10">
        <v>118759</v>
      </c>
      <c r="O348" s="11">
        <v>40882</v>
      </c>
      <c r="P348" s="11">
        <v>32369</v>
      </c>
      <c r="Q348" s="10">
        <v>2925418309</v>
      </c>
      <c r="R348" s="10" t="s">
        <v>89</v>
      </c>
      <c r="S348" s="10">
        <v>22</v>
      </c>
      <c r="T348" s="10" t="s">
        <v>90</v>
      </c>
      <c r="U348" s="10" t="s">
        <v>91</v>
      </c>
      <c r="V348" s="10" t="s">
        <v>92</v>
      </c>
      <c r="W348" s="12">
        <f t="shared" si="120"/>
        <v>1675.1206400289295</v>
      </c>
      <c r="X348" s="12">
        <v>240</v>
      </c>
      <c r="Y348" s="12">
        <f>[1]REGRAS!$B$28</f>
        <v>1675.1206400289295</v>
      </c>
      <c r="Z348" s="12">
        <v>0</v>
      </c>
      <c r="AA348" s="12">
        <f t="shared" si="127"/>
        <v>0</v>
      </c>
      <c r="AB348" s="12">
        <v>11</v>
      </c>
      <c r="AC348" s="12">
        <f t="shared" si="121"/>
        <v>184.26</v>
      </c>
      <c r="AD348" s="12"/>
      <c r="AE348" s="12">
        <f t="shared" si="128"/>
        <v>0</v>
      </c>
      <c r="AF348" s="12"/>
      <c r="AG348" s="12">
        <f t="shared" si="129"/>
        <v>0</v>
      </c>
      <c r="AH348" s="12">
        <f>[1]REGRAS!$F$2*100</f>
        <v>100</v>
      </c>
      <c r="AI348" s="12">
        <f t="shared" si="130"/>
        <v>1675.12</v>
      </c>
      <c r="AJ348" s="12">
        <v>25</v>
      </c>
      <c r="AK348" s="12">
        <f t="shared" si="131"/>
        <v>418.78</v>
      </c>
      <c r="AL348" s="12">
        <f>[1]REGRAS!$F$1*100</f>
        <v>40</v>
      </c>
      <c r="AM348" s="12">
        <f t="shared" si="132"/>
        <v>670.05</v>
      </c>
      <c r="AN348" s="12">
        <f>[1]REGRAS!$F$4*100</f>
        <v>100</v>
      </c>
      <c r="AO348" s="12">
        <f t="shared" si="133"/>
        <v>1675.12</v>
      </c>
      <c r="AP348" s="12">
        <v>4</v>
      </c>
      <c r="AQ348" s="12">
        <f t="shared" si="134"/>
        <v>20.99</v>
      </c>
      <c r="AR348" s="12">
        <v>20</v>
      </c>
      <c r="AS348" s="12">
        <f t="shared" si="135"/>
        <v>787.31</v>
      </c>
      <c r="AT348" s="12">
        <v>0</v>
      </c>
      <c r="AU348" s="12">
        <f t="shared" si="122"/>
        <v>0</v>
      </c>
      <c r="AV348" s="12">
        <v>0</v>
      </c>
      <c r="AW348" s="12">
        <f>IF([1]REGRAS!$P$2="SIM",ROUND(BS348/M348*1.25*AV348,2),0)</f>
        <v>0</v>
      </c>
      <c r="AX348" s="12">
        <f>IF([1]REGRAS!$P$1="SIM",'[1]JAN-REAJUSTE'!AX348,0)</f>
        <v>0</v>
      </c>
      <c r="AY348" s="12">
        <f>IF([1]REGRAS!$R$2="SIM",'[1]JAN-REAJUSTE'!AY348,0)</f>
        <v>0</v>
      </c>
      <c r="AZ348" s="12">
        <f>'[1]JAN-REAJUSTE'!AZ348</f>
        <v>0</v>
      </c>
      <c r="BA348" s="12">
        <f>'[1]JAN-REAJUSTE'!BA348</f>
        <v>0</v>
      </c>
      <c r="BB348" s="12">
        <f>'[1]JAN-REAJUSTE'!BB348</f>
        <v>0</v>
      </c>
      <c r="BC348" s="12">
        <f>'[1]JAN-REAJUSTE'!BC348</f>
        <v>0</v>
      </c>
      <c r="BD348" s="12">
        <f>'[1]JAN-REAJUSTE'!BD348</f>
        <v>0</v>
      </c>
      <c r="BE348" s="12">
        <f>'[1]JAN-REAJUSTE'!BE348</f>
        <v>0</v>
      </c>
      <c r="BF348" s="12">
        <f>'[1]JAN-REAJUSTE'!BF348</f>
        <v>0</v>
      </c>
      <c r="BG348" s="12">
        <f>'[1]JAN-REAJUSTE'!BG348</f>
        <v>0</v>
      </c>
      <c r="BH348" s="12">
        <f>'[1]JAN-REAJUSTE'!BH348</f>
        <v>0</v>
      </c>
      <c r="BI348" s="12">
        <f>IF([1]REGRAS!$R$1="SIM",'[1]JAN-REAJUSTE'!BI348,0)</f>
        <v>0</v>
      </c>
      <c r="BJ348" s="12">
        <f>'[1]JAN-REAJUSTE'!BJ348</f>
        <v>0</v>
      </c>
      <c r="BK348" s="12">
        <f>'[1]JAN-REAJUSTE'!BK348</f>
        <v>0</v>
      </c>
      <c r="BL348" s="12">
        <f>'[1]JAN-REAJUSTE'!BL348</f>
        <v>0</v>
      </c>
      <c r="BM348" s="12">
        <f>'[1]JAN-REAJUSTE'!BM348</f>
        <v>0</v>
      </c>
      <c r="BN348" s="12">
        <f>'[1]JAN-REAJUSTE'!BN348</f>
        <v>0</v>
      </c>
      <c r="BO348" s="12">
        <f>'[1]JAN-REAJUSTE'!BO348</f>
        <v>0</v>
      </c>
      <c r="BP348" s="12">
        <f>'[1]JAN-REAJUSTE'!BP348</f>
        <v>0</v>
      </c>
      <c r="BQ348" s="12">
        <v>0</v>
      </c>
      <c r="BR348" s="12">
        <f t="shared" si="136"/>
        <v>7106.7506400289285</v>
      </c>
      <c r="BS348" s="12">
        <f t="shared" si="139"/>
        <v>6298.4506400289292</v>
      </c>
      <c r="BT348" s="12">
        <f t="shared" si="123"/>
        <v>6298.4506400289292</v>
      </c>
      <c r="BU348" s="12">
        <f t="shared" si="124"/>
        <v>5628.400640028929</v>
      </c>
      <c r="BV348" s="13">
        <f t="shared" si="125"/>
        <v>787.97608960405012</v>
      </c>
      <c r="BW348" s="13">
        <f t="shared" si="126"/>
        <v>1575.9521792081002</v>
      </c>
      <c r="BX348" s="13">
        <f t="shared" si="137"/>
        <v>6318.7745504248787</v>
      </c>
      <c r="BY348" s="14">
        <f t="shared" si="138"/>
        <v>868.30300136684184</v>
      </c>
    </row>
    <row r="349" spans="1:77" x14ac:dyDescent="0.25">
      <c r="A349" s="9" t="s">
        <v>79</v>
      </c>
      <c r="B349" s="10">
        <v>8950601</v>
      </c>
      <c r="C349" s="10" t="s">
        <v>475</v>
      </c>
      <c r="D349" s="10" t="s">
        <v>81</v>
      </c>
      <c r="E349" s="10" t="s">
        <v>116</v>
      </c>
      <c r="F349" s="10" t="s">
        <v>83</v>
      </c>
      <c r="G349" s="10" t="s">
        <v>117</v>
      </c>
      <c r="H349" s="10" t="s">
        <v>85</v>
      </c>
      <c r="I349" s="10" t="s">
        <v>79</v>
      </c>
      <c r="J349" s="10" t="s">
        <v>87</v>
      </c>
      <c r="K349" s="10" t="s">
        <v>118</v>
      </c>
      <c r="L349" s="10">
        <v>7</v>
      </c>
      <c r="M349" s="10">
        <v>240</v>
      </c>
      <c r="N349" s="10">
        <v>123551</v>
      </c>
      <c r="O349" s="11">
        <v>40882</v>
      </c>
      <c r="P349" s="11">
        <v>29854</v>
      </c>
      <c r="Q349" s="10">
        <v>65264380</v>
      </c>
      <c r="R349" s="10" t="s">
        <v>89</v>
      </c>
      <c r="S349" s="10">
        <v>22</v>
      </c>
      <c r="T349" s="10" t="s">
        <v>90</v>
      </c>
      <c r="U349" s="10" t="s">
        <v>91</v>
      </c>
      <c r="V349" s="10" t="s">
        <v>92</v>
      </c>
      <c r="W349" s="12">
        <f t="shared" si="120"/>
        <v>1794.0542054709838</v>
      </c>
      <c r="X349" s="12">
        <v>240</v>
      </c>
      <c r="Y349" s="12">
        <f>[1]REGRAS!$C$24</f>
        <v>1794.0542054709838</v>
      </c>
      <c r="Z349" s="12">
        <v>10</v>
      </c>
      <c r="AA349" s="12">
        <f t="shared" si="127"/>
        <v>179.41</v>
      </c>
      <c r="AB349" s="12">
        <v>11</v>
      </c>
      <c r="AC349" s="12">
        <f t="shared" si="121"/>
        <v>197.35</v>
      </c>
      <c r="AD349" s="12"/>
      <c r="AE349" s="12">
        <f t="shared" si="128"/>
        <v>0</v>
      </c>
      <c r="AF349" s="12"/>
      <c r="AG349" s="12">
        <f t="shared" si="129"/>
        <v>0</v>
      </c>
      <c r="AH349" s="12">
        <f>[1]REGRAS!$F$2*100</f>
        <v>100</v>
      </c>
      <c r="AI349" s="12">
        <f t="shared" si="130"/>
        <v>1794.05</v>
      </c>
      <c r="AJ349" s="12">
        <v>25</v>
      </c>
      <c r="AK349" s="12">
        <f t="shared" si="131"/>
        <v>448.51</v>
      </c>
      <c r="AL349" s="12">
        <f>[1]REGRAS!$F$1*100</f>
        <v>40</v>
      </c>
      <c r="AM349" s="12">
        <f t="shared" si="132"/>
        <v>717.62</v>
      </c>
      <c r="AN349" s="12">
        <f>[1]REGRAS!$F$4*100</f>
        <v>100</v>
      </c>
      <c r="AO349" s="12">
        <f t="shared" si="133"/>
        <v>1794.05</v>
      </c>
      <c r="AP349" s="12">
        <v>25</v>
      </c>
      <c r="AQ349" s="12">
        <f t="shared" si="134"/>
        <v>144.27000000000001</v>
      </c>
      <c r="AR349" s="12">
        <v>0</v>
      </c>
      <c r="AS349" s="12">
        <f t="shared" si="135"/>
        <v>0</v>
      </c>
      <c r="AT349" s="12">
        <v>0</v>
      </c>
      <c r="AU349" s="12">
        <f t="shared" si="122"/>
        <v>0</v>
      </c>
      <c r="AV349" s="12">
        <v>0</v>
      </c>
      <c r="AW349" s="12">
        <f>IF([1]REGRAS!$P$2="SIM",ROUND(BS349/M349*1.25*AV349,2),0)</f>
        <v>0</v>
      </c>
      <c r="AX349" s="12">
        <f>IF([1]REGRAS!$P$1="SIM",'[1]JAN-REAJUSTE'!AX349,0)</f>
        <v>0</v>
      </c>
      <c r="AY349" s="12">
        <f>IF([1]REGRAS!$R$2="SIM",'[1]JAN-REAJUSTE'!AY349,0)</f>
        <v>0</v>
      </c>
      <c r="AZ349" s="12">
        <f>'[1]JAN-REAJUSTE'!AZ349</f>
        <v>0</v>
      </c>
      <c r="BA349" s="12">
        <f>'[1]JAN-REAJUSTE'!BA349</f>
        <v>0</v>
      </c>
      <c r="BB349" s="12">
        <f>'[1]JAN-REAJUSTE'!BB349</f>
        <v>0</v>
      </c>
      <c r="BC349" s="12">
        <f>'[1]JAN-REAJUSTE'!BC349</f>
        <v>0</v>
      </c>
      <c r="BD349" s="12">
        <f>'[1]JAN-REAJUSTE'!BD349</f>
        <v>0</v>
      </c>
      <c r="BE349" s="12">
        <f>'[1]JAN-REAJUSTE'!BE349</f>
        <v>0</v>
      </c>
      <c r="BF349" s="12">
        <f>'[1]JAN-REAJUSTE'!BF349</f>
        <v>0</v>
      </c>
      <c r="BG349" s="12">
        <f>'[1]JAN-REAJUSTE'!BG349</f>
        <v>0</v>
      </c>
      <c r="BH349" s="12">
        <f>'[1]JAN-REAJUSTE'!BH349</f>
        <v>0</v>
      </c>
      <c r="BI349" s="12">
        <f>IF([1]REGRAS!$R$1="SIM",'[1]JAN-REAJUSTE'!BI349,0)</f>
        <v>0</v>
      </c>
      <c r="BJ349" s="12">
        <f>'[1]JAN-REAJUSTE'!BJ349</f>
        <v>0</v>
      </c>
      <c r="BK349" s="12">
        <f>'[1]JAN-REAJUSTE'!BK349</f>
        <v>0</v>
      </c>
      <c r="BL349" s="12">
        <f>'[1]JAN-REAJUSTE'!BL349</f>
        <v>0</v>
      </c>
      <c r="BM349" s="12">
        <f>'[1]JAN-REAJUSTE'!BM349</f>
        <v>0</v>
      </c>
      <c r="BN349" s="12">
        <f>'[1]JAN-REAJUSTE'!BN349</f>
        <v>0</v>
      </c>
      <c r="BO349" s="12">
        <f>'[1]JAN-REAJUSTE'!BO349</f>
        <v>0</v>
      </c>
      <c r="BP349" s="12">
        <f>'[1]JAN-REAJUSTE'!BP349</f>
        <v>0</v>
      </c>
      <c r="BQ349" s="12">
        <v>0</v>
      </c>
      <c r="BR349" s="12">
        <f t="shared" si="136"/>
        <v>7069.3142054709842</v>
      </c>
      <c r="BS349" s="12">
        <f t="shared" si="139"/>
        <v>6925.0442054709838</v>
      </c>
      <c r="BT349" s="12">
        <f t="shared" si="123"/>
        <v>6925.0442054709838</v>
      </c>
      <c r="BU349" s="12">
        <f t="shared" si="124"/>
        <v>6207.4242054709839</v>
      </c>
      <c r="BV349" s="13">
        <f t="shared" si="125"/>
        <v>869.03938876593782</v>
      </c>
      <c r="BW349" s="13">
        <f t="shared" si="126"/>
        <v>1738.0787775318756</v>
      </c>
      <c r="BX349" s="13">
        <f t="shared" si="137"/>
        <v>6200.2748167050468</v>
      </c>
      <c r="BY349" s="14">
        <f t="shared" si="138"/>
        <v>835.71557459388794</v>
      </c>
    </row>
    <row r="350" spans="1:77" x14ac:dyDescent="0.25">
      <c r="A350" s="9" t="s">
        <v>79</v>
      </c>
      <c r="B350" s="10">
        <v>8950701</v>
      </c>
      <c r="C350" s="10" t="s">
        <v>476</v>
      </c>
      <c r="D350" s="10" t="s">
        <v>81</v>
      </c>
      <c r="E350" s="10" t="s">
        <v>116</v>
      </c>
      <c r="F350" s="10" t="s">
        <v>83</v>
      </c>
      <c r="G350" s="10" t="s">
        <v>117</v>
      </c>
      <c r="H350" s="10" t="s">
        <v>85</v>
      </c>
      <c r="I350" s="10" t="s">
        <v>79</v>
      </c>
      <c r="J350" s="10" t="s">
        <v>87</v>
      </c>
      <c r="K350" s="10" t="s">
        <v>121</v>
      </c>
      <c r="L350" s="10">
        <v>8</v>
      </c>
      <c r="M350" s="10">
        <v>240</v>
      </c>
      <c r="N350" s="10">
        <v>126022</v>
      </c>
      <c r="O350" s="11">
        <v>40882</v>
      </c>
      <c r="P350" s="11">
        <v>29147</v>
      </c>
      <c r="Q350" s="10">
        <v>85672157300</v>
      </c>
      <c r="R350" s="10" t="s">
        <v>89</v>
      </c>
      <c r="S350" s="10">
        <v>22</v>
      </c>
      <c r="T350" s="10" t="s">
        <v>90</v>
      </c>
      <c r="U350" s="10" t="s">
        <v>91</v>
      </c>
      <c r="V350" s="10" t="s">
        <v>92</v>
      </c>
      <c r="W350" s="12">
        <f t="shared" si="120"/>
        <v>1829.9352895804036</v>
      </c>
      <c r="X350" s="12">
        <v>240</v>
      </c>
      <c r="Y350" s="12">
        <f>[1]REGRAS!$C$25</f>
        <v>1829.9352895804036</v>
      </c>
      <c r="Z350" s="12">
        <v>15</v>
      </c>
      <c r="AA350" s="12">
        <f t="shared" si="127"/>
        <v>274.49</v>
      </c>
      <c r="AB350" s="12">
        <v>11</v>
      </c>
      <c r="AC350" s="12">
        <f t="shared" si="121"/>
        <v>201.29</v>
      </c>
      <c r="AD350" s="12"/>
      <c r="AE350" s="12">
        <f t="shared" si="128"/>
        <v>0</v>
      </c>
      <c r="AF350" s="12"/>
      <c r="AG350" s="12">
        <f t="shared" si="129"/>
        <v>0</v>
      </c>
      <c r="AH350" s="12">
        <f>[1]REGRAS!$F$2*100</f>
        <v>100</v>
      </c>
      <c r="AI350" s="12">
        <f t="shared" si="130"/>
        <v>1829.94</v>
      </c>
      <c r="AJ350" s="12">
        <v>70</v>
      </c>
      <c r="AK350" s="12">
        <f t="shared" si="131"/>
        <v>1280.95</v>
      </c>
      <c r="AL350" s="12">
        <f>[1]REGRAS!$F$1*100</f>
        <v>40</v>
      </c>
      <c r="AM350" s="12">
        <f t="shared" si="132"/>
        <v>731.97</v>
      </c>
      <c r="AN350" s="12">
        <f>[1]REGRAS!$F$4*100</f>
        <v>100</v>
      </c>
      <c r="AO350" s="12">
        <f t="shared" si="133"/>
        <v>1829.94</v>
      </c>
      <c r="AP350" s="12">
        <v>0</v>
      </c>
      <c r="AQ350" s="12">
        <f t="shared" si="134"/>
        <v>0</v>
      </c>
      <c r="AR350" s="12">
        <v>0</v>
      </c>
      <c r="AS350" s="12">
        <f t="shared" si="135"/>
        <v>0</v>
      </c>
      <c r="AT350" s="12">
        <v>0</v>
      </c>
      <c r="AU350" s="12">
        <f t="shared" si="122"/>
        <v>0</v>
      </c>
      <c r="AV350" s="12">
        <v>0</v>
      </c>
      <c r="AW350" s="12">
        <f>IF([1]REGRAS!$P$2="SIM",ROUND(BS350/M350*1.25*AV350,2),0)</f>
        <v>0</v>
      </c>
      <c r="AX350" s="12">
        <f>IF([1]REGRAS!$P$1="SIM",'[1]JAN-REAJUSTE'!AX350,0)</f>
        <v>0</v>
      </c>
      <c r="AY350" s="12">
        <f>IF([1]REGRAS!$R$2="SIM",'[1]JAN-REAJUSTE'!AY350,0)</f>
        <v>0</v>
      </c>
      <c r="AZ350" s="12">
        <f>'[1]JAN-REAJUSTE'!AZ350</f>
        <v>0</v>
      </c>
      <c r="BA350" s="12">
        <f>'[1]JAN-REAJUSTE'!BA350</f>
        <v>0</v>
      </c>
      <c r="BB350" s="12">
        <f>'[1]JAN-REAJUSTE'!BB350</f>
        <v>0</v>
      </c>
      <c r="BC350" s="12">
        <f>'[1]JAN-REAJUSTE'!BC350</f>
        <v>0</v>
      </c>
      <c r="BD350" s="12">
        <f>'[1]JAN-REAJUSTE'!BD350</f>
        <v>0</v>
      </c>
      <c r="BE350" s="12">
        <f>'[1]JAN-REAJUSTE'!BE350</f>
        <v>0</v>
      </c>
      <c r="BF350" s="12">
        <f>'[1]JAN-REAJUSTE'!BF350</f>
        <v>0</v>
      </c>
      <c r="BG350" s="12">
        <f>'[1]JAN-REAJUSTE'!BG350</f>
        <v>0</v>
      </c>
      <c r="BH350" s="12">
        <f>'[1]JAN-REAJUSTE'!BH350</f>
        <v>0</v>
      </c>
      <c r="BI350" s="12">
        <f>IF([1]REGRAS!$R$1="SIM",'[1]JAN-REAJUSTE'!BI350,0)</f>
        <v>0</v>
      </c>
      <c r="BJ350" s="12">
        <f>'[1]JAN-REAJUSTE'!BJ350</f>
        <v>0</v>
      </c>
      <c r="BK350" s="12">
        <f>'[1]JAN-REAJUSTE'!BK350</f>
        <v>0</v>
      </c>
      <c r="BL350" s="12">
        <f>'[1]JAN-REAJUSTE'!BL350</f>
        <v>0</v>
      </c>
      <c r="BM350" s="12">
        <f>'[1]JAN-REAJUSTE'!BM350</f>
        <v>0</v>
      </c>
      <c r="BN350" s="12">
        <f>'[1]JAN-REAJUSTE'!BN350</f>
        <v>0</v>
      </c>
      <c r="BO350" s="12">
        <f>'[1]JAN-REAJUSTE'!BO350</f>
        <v>0</v>
      </c>
      <c r="BP350" s="12">
        <f>'[1]JAN-REAJUSTE'!BP350</f>
        <v>0</v>
      </c>
      <c r="BQ350" s="12">
        <v>0</v>
      </c>
      <c r="BR350" s="12">
        <f t="shared" si="136"/>
        <v>7978.5152895804031</v>
      </c>
      <c r="BS350" s="12">
        <f t="shared" si="139"/>
        <v>7978.5152895804031</v>
      </c>
      <c r="BT350" s="12">
        <f t="shared" si="123"/>
        <v>7978.5152895804031</v>
      </c>
      <c r="BU350" s="12">
        <f t="shared" si="124"/>
        <v>7246.5452895804028</v>
      </c>
      <c r="BV350" s="13">
        <f t="shared" si="125"/>
        <v>1014.5163405412565</v>
      </c>
      <c r="BW350" s="13">
        <f t="shared" si="126"/>
        <v>2029.0326810825129</v>
      </c>
      <c r="BX350" s="13">
        <f t="shared" si="137"/>
        <v>6963.9989490391463</v>
      </c>
      <c r="BY350" s="14">
        <f t="shared" si="138"/>
        <v>1045.7397109857652</v>
      </c>
    </row>
    <row r="351" spans="1:77" x14ac:dyDescent="0.25">
      <c r="A351" s="9" t="s">
        <v>79</v>
      </c>
      <c r="B351" s="10">
        <v>8950801</v>
      </c>
      <c r="C351" s="10" t="s">
        <v>477</v>
      </c>
      <c r="D351" s="10" t="s">
        <v>81</v>
      </c>
      <c r="E351" s="10" t="s">
        <v>116</v>
      </c>
      <c r="F351" s="10" t="s">
        <v>83</v>
      </c>
      <c r="G351" s="10" t="s">
        <v>117</v>
      </c>
      <c r="H351" s="10" t="s">
        <v>85</v>
      </c>
      <c r="I351" s="10" t="s">
        <v>79</v>
      </c>
      <c r="J351" s="10" t="s">
        <v>87</v>
      </c>
      <c r="K351" s="10" t="s">
        <v>121</v>
      </c>
      <c r="L351" s="10">
        <v>8</v>
      </c>
      <c r="M351" s="10">
        <v>240</v>
      </c>
      <c r="N351" s="10">
        <v>126022</v>
      </c>
      <c r="O351" s="11">
        <v>40882</v>
      </c>
      <c r="P351" s="11">
        <v>28899</v>
      </c>
      <c r="Q351" s="10">
        <v>85626163387</v>
      </c>
      <c r="R351" s="10" t="s">
        <v>89</v>
      </c>
      <c r="S351" s="10">
        <v>22</v>
      </c>
      <c r="T351" s="10" t="s">
        <v>90</v>
      </c>
      <c r="U351" s="10" t="s">
        <v>91</v>
      </c>
      <c r="V351" s="10" t="s">
        <v>92</v>
      </c>
      <c r="W351" s="12">
        <f t="shared" si="120"/>
        <v>1829.9352895804036</v>
      </c>
      <c r="X351" s="12">
        <v>240</v>
      </c>
      <c r="Y351" s="12">
        <f>[1]REGRAS!$C$25</f>
        <v>1829.9352895804036</v>
      </c>
      <c r="Z351" s="12">
        <v>15</v>
      </c>
      <c r="AA351" s="12">
        <f t="shared" si="127"/>
        <v>274.49</v>
      </c>
      <c r="AB351" s="12">
        <v>11</v>
      </c>
      <c r="AC351" s="12">
        <f t="shared" si="121"/>
        <v>201.29</v>
      </c>
      <c r="AD351" s="12"/>
      <c r="AE351" s="12">
        <f t="shared" si="128"/>
        <v>0</v>
      </c>
      <c r="AF351" s="12"/>
      <c r="AG351" s="12">
        <f t="shared" si="129"/>
        <v>0</v>
      </c>
      <c r="AH351" s="12">
        <f>[1]REGRAS!$F$2*100</f>
        <v>100</v>
      </c>
      <c r="AI351" s="12">
        <f t="shared" si="130"/>
        <v>1829.94</v>
      </c>
      <c r="AJ351" s="12">
        <v>25</v>
      </c>
      <c r="AK351" s="12">
        <f t="shared" si="131"/>
        <v>457.48</v>
      </c>
      <c r="AL351" s="12">
        <f>[1]REGRAS!$F$1*100</f>
        <v>40</v>
      </c>
      <c r="AM351" s="12">
        <f t="shared" si="132"/>
        <v>731.97</v>
      </c>
      <c r="AN351" s="12">
        <f>[1]REGRAS!$F$4*100</f>
        <v>100</v>
      </c>
      <c r="AO351" s="12">
        <f t="shared" si="133"/>
        <v>1829.94</v>
      </c>
      <c r="AP351" s="12">
        <v>62</v>
      </c>
      <c r="AQ351" s="12">
        <f t="shared" si="134"/>
        <v>369.68</v>
      </c>
      <c r="AR351" s="12">
        <v>0</v>
      </c>
      <c r="AS351" s="12">
        <f t="shared" si="135"/>
        <v>0</v>
      </c>
      <c r="AT351" s="12">
        <v>0</v>
      </c>
      <c r="AU351" s="12">
        <f t="shared" si="122"/>
        <v>0</v>
      </c>
      <c r="AV351" s="12">
        <v>0</v>
      </c>
      <c r="AW351" s="12">
        <f>IF([1]REGRAS!$P$2="SIM",ROUND(BS351/M351*1.25*AV351,2),0)</f>
        <v>0</v>
      </c>
      <c r="AX351" s="12">
        <f>IF([1]REGRAS!$P$1="SIM",'[1]JAN-REAJUSTE'!AX351,0)</f>
        <v>0</v>
      </c>
      <c r="AY351" s="12">
        <f>IF([1]REGRAS!$R$2="SIM",'[1]JAN-REAJUSTE'!AY351,0)</f>
        <v>0</v>
      </c>
      <c r="AZ351" s="12">
        <f>'[1]JAN-REAJUSTE'!AZ351</f>
        <v>0</v>
      </c>
      <c r="BA351" s="12">
        <f>'[1]JAN-REAJUSTE'!BA351</f>
        <v>0</v>
      </c>
      <c r="BB351" s="12">
        <f>'[1]JAN-REAJUSTE'!BB351</f>
        <v>0</v>
      </c>
      <c r="BC351" s="12">
        <f>'[1]JAN-REAJUSTE'!BC351</f>
        <v>0</v>
      </c>
      <c r="BD351" s="12">
        <f>'[1]JAN-REAJUSTE'!BD351</f>
        <v>0</v>
      </c>
      <c r="BE351" s="12">
        <f>'[1]JAN-REAJUSTE'!BE351</f>
        <v>0</v>
      </c>
      <c r="BF351" s="12">
        <f>'[1]JAN-REAJUSTE'!BF351</f>
        <v>0</v>
      </c>
      <c r="BG351" s="12">
        <f>'[1]JAN-REAJUSTE'!BG351</f>
        <v>0</v>
      </c>
      <c r="BH351" s="12">
        <f>'[1]JAN-REAJUSTE'!BH351</f>
        <v>0</v>
      </c>
      <c r="BI351" s="12">
        <f>IF([1]REGRAS!$R$1="SIM",'[1]JAN-REAJUSTE'!BI351,0)</f>
        <v>0</v>
      </c>
      <c r="BJ351" s="12">
        <f>'[1]JAN-REAJUSTE'!BJ351</f>
        <v>0</v>
      </c>
      <c r="BK351" s="12">
        <f>'[1]JAN-REAJUSTE'!BK351</f>
        <v>0</v>
      </c>
      <c r="BL351" s="12">
        <f>'[1]JAN-REAJUSTE'!BL351</f>
        <v>0</v>
      </c>
      <c r="BM351" s="12">
        <f>'[1]JAN-REAJUSTE'!BM351</f>
        <v>0</v>
      </c>
      <c r="BN351" s="12">
        <f>'[1]JAN-REAJUSTE'!BN351</f>
        <v>0</v>
      </c>
      <c r="BO351" s="12">
        <f>'[1]JAN-REAJUSTE'!BO351</f>
        <v>0</v>
      </c>
      <c r="BP351" s="12">
        <f>'[1]JAN-REAJUSTE'!BP351</f>
        <v>0</v>
      </c>
      <c r="BQ351" s="12">
        <v>0</v>
      </c>
      <c r="BR351" s="12">
        <f t="shared" si="136"/>
        <v>7524.7252895804031</v>
      </c>
      <c r="BS351" s="12">
        <f t="shared" si="139"/>
        <v>7155.0452895804028</v>
      </c>
      <c r="BT351" s="12">
        <f t="shared" si="123"/>
        <v>7155.0452895804028</v>
      </c>
      <c r="BU351" s="12">
        <f t="shared" si="124"/>
        <v>6423.0752895804026</v>
      </c>
      <c r="BV351" s="13">
        <f t="shared" si="125"/>
        <v>899.23054054125646</v>
      </c>
      <c r="BW351" s="13">
        <f t="shared" si="126"/>
        <v>1798.4610810825129</v>
      </c>
      <c r="BX351" s="13">
        <f t="shared" si="137"/>
        <v>6625.4947490391469</v>
      </c>
      <c r="BY351" s="14">
        <f t="shared" si="138"/>
        <v>952.65105598576554</v>
      </c>
    </row>
    <row r="352" spans="1:77" x14ac:dyDescent="0.25">
      <c r="A352" s="9" t="s">
        <v>79</v>
      </c>
      <c r="B352" s="10">
        <v>8951001</v>
      </c>
      <c r="C352" s="10" t="s">
        <v>478</v>
      </c>
      <c r="D352" s="10" t="s">
        <v>81</v>
      </c>
      <c r="E352" s="10" t="s">
        <v>116</v>
      </c>
      <c r="F352" s="10" t="s">
        <v>83</v>
      </c>
      <c r="G352" s="10" t="s">
        <v>117</v>
      </c>
      <c r="H352" s="10" t="s">
        <v>85</v>
      </c>
      <c r="I352" s="10" t="s">
        <v>79</v>
      </c>
      <c r="J352" s="10" t="s">
        <v>87</v>
      </c>
      <c r="K352" s="10" t="s">
        <v>152</v>
      </c>
      <c r="L352" s="10">
        <v>2</v>
      </c>
      <c r="M352" s="10">
        <v>240</v>
      </c>
      <c r="N352" s="10">
        <v>111907</v>
      </c>
      <c r="O352" s="11">
        <v>40882</v>
      </c>
      <c r="P352" s="11">
        <v>29852</v>
      </c>
      <c r="Q352" s="10">
        <v>98565338304</v>
      </c>
      <c r="R352" s="10" t="s">
        <v>89</v>
      </c>
      <c r="S352" s="10">
        <v>22</v>
      </c>
      <c r="T352" s="10" t="s">
        <v>97</v>
      </c>
      <c r="U352" s="10" t="s">
        <v>128</v>
      </c>
      <c r="V352" s="10" t="s">
        <v>92</v>
      </c>
      <c r="W352" s="12">
        <f t="shared" si="120"/>
        <v>1578.5035921600002</v>
      </c>
      <c r="X352" s="12">
        <v>240</v>
      </c>
      <c r="Y352" s="12">
        <f>[1]REGRAS!$B$25</f>
        <v>1578.5035921600002</v>
      </c>
      <c r="Z352" s="12">
        <v>0</v>
      </c>
      <c r="AA352" s="12">
        <f t="shared" si="127"/>
        <v>0</v>
      </c>
      <c r="AB352" s="12">
        <v>10</v>
      </c>
      <c r="AC352" s="12">
        <f t="shared" si="121"/>
        <v>157.85</v>
      </c>
      <c r="AD352" s="12"/>
      <c r="AE352" s="12">
        <f t="shared" si="128"/>
        <v>0</v>
      </c>
      <c r="AF352" s="12"/>
      <c r="AG352" s="12">
        <f t="shared" si="129"/>
        <v>0</v>
      </c>
      <c r="AH352" s="12">
        <f>[1]REGRAS!$F$2*100</f>
        <v>100</v>
      </c>
      <c r="AI352" s="12">
        <f t="shared" si="130"/>
        <v>1578.5</v>
      </c>
      <c r="AJ352" s="12">
        <v>25</v>
      </c>
      <c r="AK352" s="12">
        <f t="shared" si="131"/>
        <v>394.63</v>
      </c>
      <c r="AL352" s="12">
        <f>[1]REGRAS!$F$1*100</f>
        <v>40</v>
      </c>
      <c r="AM352" s="12">
        <f t="shared" si="132"/>
        <v>631.4</v>
      </c>
      <c r="AN352" s="12">
        <f>[1]REGRAS!$F$4*100</f>
        <v>100</v>
      </c>
      <c r="AO352" s="12">
        <f t="shared" si="133"/>
        <v>1578.5</v>
      </c>
      <c r="AP352" s="12">
        <v>0</v>
      </c>
      <c r="AQ352" s="12">
        <f t="shared" si="134"/>
        <v>0</v>
      </c>
      <c r="AR352" s="12">
        <v>0</v>
      </c>
      <c r="AS352" s="12">
        <f t="shared" si="135"/>
        <v>0</v>
      </c>
      <c r="AT352" s="12">
        <v>0</v>
      </c>
      <c r="AU352" s="12">
        <f t="shared" si="122"/>
        <v>0</v>
      </c>
      <c r="AV352" s="12">
        <v>0</v>
      </c>
      <c r="AW352" s="12">
        <f>IF([1]REGRAS!$P$2="SIM",ROUND(BS352/M352*1.25*AV352,2),0)</f>
        <v>0</v>
      </c>
      <c r="AX352" s="12">
        <f>IF([1]REGRAS!$P$1="SIM",'[1]JAN-REAJUSTE'!AX352,0)</f>
        <v>0</v>
      </c>
      <c r="AY352" s="12">
        <f>IF([1]REGRAS!$R$2="SIM",'[1]JAN-REAJUSTE'!AY352,0)</f>
        <v>0</v>
      </c>
      <c r="AZ352" s="12">
        <f>'[1]JAN-REAJUSTE'!AZ352</f>
        <v>0</v>
      </c>
      <c r="BA352" s="12">
        <f>'[1]JAN-REAJUSTE'!BA352</f>
        <v>0</v>
      </c>
      <c r="BB352" s="12">
        <f>'[1]JAN-REAJUSTE'!BB352</f>
        <v>0</v>
      </c>
      <c r="BC352" s="12">
        <f>'[1]JAN-REAJUSTE'!BC352</f>
        <v>0</v>
      </c>
      <c r="BD352" s="12">
        <f>'[1]JAN-REAJUSTE'!BD352</f>
        <v>0</v>
      </c>
      <c r="BE352" s="12">
        <f>'[1]JAN-REAJUSTE'!BE352</f>
        <v>0</v>
      </c>
      <c r="BF352" s="12">
        <f>'[1]JAN-REAJUSTE'!BF352</f>
        <v>0</v>
      </c>
      <c r="BG352" s="12">
        <f>'[1]JAN-REAJUSTE'!BG352</f>
        <v>0</v>
      </c>
      <c r="BH352" s="12">
        <f>'[1]JAN-REAJUSTE'!BH352</f>
        <v>0</v>
      </c>
      <c r="BI352" s="12">
        <f>IF([1]REGRAS!$R$1="SIM",'[1]JAN-REAJUSTE'!BI352,0)</f>
        <v>0</v>
      </c>
      <c r="BJ352" s="12">
        <f>'[1]JAN-REAJUSTE'!BJ352</f>
        <v>0</v>
      </c>
      <c r="BK352" s="12">
        <f>'[1]JAN-REAJUSTE'!BK352</f>
        <v>0</v>
      </c>
      <c r="BL352" s="12">
        <f>'[1]JAN-REAJUSTE'!BL352</f>
        <v>0</v>
      </c>
      <c r="BM352" s="12">
        <f>'[1]JAN-REAJUSTE'!BM352</f>
        <v>0</v>
      </c>
      <c r="BN352" s="12">
        <f>'[1]JAN-REAJUSTE'!BN352</f>
        <v>0</v>
      </c>
      <c r="BO352" s="12">
        <f>'[1]JAN-REAJUSTE'!BO352</f>
        <v>0</v>
      </c>
      <c r="BP352" s="12">
        <f>'[1]JAN-REAJUSTE'!BP352</f>
        <v>0</v>
      </c>
      <c r="BQ352" s="12">
        <v>0</v>
      </c>
      <c r="BR352" s="12">
        <f t="shared" si="136"/>
        <v>5919.3835921600003</v>
      </c>
      <c r="BS352" s="12">
        <f t="shared" si="139"/>
        <v>5919.3835921600003</v>
      </c>
      <c r="BT352" s="12">
        <f t="shared" si="123"/>
        <v>5919.3835921600003</v>
      </c>
      <c r="BU352" s="12">
        <f t="shared" si="124"/>
        <v>5287.9835921600006</v>
      </c>
      <c r="BV352" s="13">
        <f t="shared" si="125"/>
        <v>740.31770290240013</v>
      </c>
      <c r="BW352" s="13">
        <f t="shared" si="126"/>
        <v>1480.6354058048003</v>
      </c>
      <c r="BX352" s="13">
        <f t="shared" si="137"/>
        <v>5179.0658892576002</v>
      </c>
      <c r="BY352" s="14">
        <f t="shared" si="138"/>
        <v>554.88311954584026</v>
      </c>
    </row>
    <row r="353" spans="1:77" x14ac:dyDescent="0.25">
      <c r="A353" s="9" t="s">
        <v>79</v>
      </c>
      <c r="B353" s="10">
        <v>8951101</v>
      </c>
      <c r="C353" s="10" t="s">
        <v>479</v>
      </c>
      <c r="D353" s="10" t="s">
        <v>81</v>
      </c>
      <c r="E353" s="10" t="s">
        <v>116</v>
      </c>
      <c r="F353" s="10" t="s">
        <v>83</v>
      </c>
      <c r="G353" s="10" t="s">
        <v>117</v>
      </c>
      <c r="H353" s="10" t="s">
        <v>85</v>
      </c>
      <c r="I353" s="10" t="s">
        <v>79</v>
      </c>
      <c r="J353" s="10" t="s">
        <v>87</v>
      </c>
      <c r="K353" s="10" t="s">
        <v>118</v>
      </c>
      <c r="L353" s="10">
        <v>7</v>
      </c>
      <c r="M353" s="10">
        <v>240</v>
      </c>
      <c r="N353" s="10">
        <v>123551</v>
      </c>
      <c r="O353" s="11">
        <v>40882</v>
      </c>
      <c r="P353" s="11">
        <v>29891</v>
      </c>
      <c r="Q353" s="10">
        <v>254874347</v>
      </c>
      <c r="R353" s="10" t="s">
        <v>89</v>
      </c>
      <c r="S353" s="10">
        <v>22</v>
      </c>
      <c r="T353" s="10" t="s">
        <v>97</v>
      </c>
      <c r="U353" s="10" t="s">
        <v>91</v>
      </c>
      <c r="V353" s="10" t="s">
        <v>92</v>
      </c>
      <c r="W353" s="12">
        <f t="shared" si="120"/>
        <v>1794.0542054709838</v>
      </c>
      <c r="X353" s="12">
        <v>240</v>
      </c>
      <c r="Y353" s="12">
        <f>[1]REGRAS!$C$24</f>
        <v>1794.0542054709838</v>
      </c>
      <c r="Z353" s="12">
        <v>10</v>
      </c>
      <c r="AA353" s="12">
        <f t="shared" si="127"/>
        <v>179.41</v>
      </c>
      <c r="AB353" s="12">
        <v>11</v>
      </c>
      <c r="AC353" s="12">
        <f t="shared" si="121"/>
        <v>197.35</v>
      </c>
      <c r="AD353" s="12"/>
      <c r="AE353" s="12">
        <f t="shared" si="128"/>
        <v>0</v>
      </c>
      <c r="AF353" s="12"/>
      <c r="AG353" s="12">
        <f t="shared" si="129"/>
        <v>0</v>
      </c>
      <c r="AH353" s="12">
        <f>[1]REGRAS!$F$2*100</f>
        <v>100</v>
      </c>
      <c r="AI353" s="12">
        <f t="shared" si="130"/>
        <v>1794.05</v>
      </c>
      <c r="AJ353" s="12">
        <v>30</v>
      </c>
      <c r="AK353" s="12">
        <f t="shared" si="131"/>
        <v>538.22</v>
      </c>
      <c r="AL353" s="12">
        <f>[1]REGRAS!$F$1*100</f>
        <v>40</v>
      </c>
      <c r="AM353" s="12">
        <f t="shared" si="132"/>
        <v>717.62</v>
      </c>
      <c r="AN353" s="12">
        <f>[1]REGRAS!$F$4*100</f>
        <v>100</v>
      </c>
      <c r="AO353" s="12">
        <f t="shared" si="133"/>
        <v>1794.05</v>
      </c>
      <c r="AP353" s="12">
        <v>0</v>
      </c>
      <c r="AQ353" s="12">
        <f t="shared" si="134"/>
        <v>0</v>
      </c>
      <c r="AR353" s="12">
        <v>20</v>
      </c>
      <c r="AS353" s="12">
        <f t="shared" si="135"/>
        <v>876.84</v>
      </c>
      <c r="AT353" s="12">
        <v>9</v>
      </c>
      <c r="AU353" s="12">
        <f t="shared" si="122"/>
        <v>473.5</v>
      </c>
      <c r="AV353" s="12">
        <v>0</v>
      </c>
      <c r="AW353" s="12">
        <f>IF([1]REGRAS!$P$2="SIM",ROUND(BS353/M353*1.25*AV353,2),0)</f>
        <v>0</v>
      </c>
      <c r="AX353" s="12">
        <f>IF([1]REGRAS!$P$1="SIM",'[1]JAN-REAJUSTE'!AX353,0)</f>
        <v>0</v>
      </c>
      <c r="AY353" s="12">
        <f>IF([1]REGRAS!$R$2="SIM",'[1]JAN-REAJUSTE'!AY353,0)</f>
        <v>0</v>
      </c>
      <c r="AZ353" s="12">
        <f>'[1]JAN-REAJUSTE'!AZ353</f>
        <v>0</v>
      </c>
      <c r="BA353" s="12">
        <f>'[1]JAN-REAJUSTE'!BA353</f>
        <v>0</v>
      </c>
      <c r="BB353" s="12">
        <f>'[1]JAN-REAJUSTE'!BB353</f>
        <v>0</v>
      </c>
      <c r="BC353" s="12">
        <f>'[1]JAN-REAJUSTE'!BC353</f>
        <v>0</v>
      </c>
      <c r="BD353" s="12">
        <f>'[1]JAN-REAJUSTE'!BD353</f>
        <v>0</v>
      </c>
      <c r="BE353" s="12">
        <f>'[1]JAN-REAJUSTE'!BE353</f>
        <v>0</v>
      </c>
      <c r="BF353" s="12">
        <f>'[1]JAN-REAJUSTE'!BF353</f>
        <v>0</v>
      </c>
      <c r="BG353" s="12">
        <f>'[1]JAN-REAJUSTE'!BG353</f>
        <v>0</v>
      </c>
      <c r="BH353" s="12">
        <f>'[1]JAN-REAJUSTE'!BH353</f>
        <v>0</v>
      </c>
      <c r="BI353" s="12">
        <f>IF([1]REGRAS!$R$1="SIM",'[1]JAN-REAJUSTE'!BI353,0)</f>
        <v>0</v>
      </c>
      <c r="BJ353" s="12">
        <f>'[1]JAN-REAJUSTE'!BJ353</f>
        <v>0</v>
      </c>
      <c r="BK353" s="12">
        <f>'[1]JAN-REAJUSTE'!BK353</f>
        <v>0</v>
      </c>
      <c r="BL353" s="12">
        <f>'[1]JAN-REAJUSTE'!BL353</f>
        <v>0</v>
      </c>
      <c r="BM353" s="12">
        <f>'[1]JAN-REAJUSTE'!BM353</f>
        <v>0</v>
      </c>
      <c r="BN353" s="12">
        <f>'[1]JAN-REAJUSTE'!BN353</f>
        <v>0</v>
      </c>
      <c r="BO353" s="12">
        <f>'[1]JAN-REAJUSTE'!BO353</f>
        <v>0</v>
      </c>
      <c r="BP353" s="12">
        <f>'[1]JAN-REAJUSTE'!BP353</f>
        <v>0</v>
      </c>
      <c r="BQ353" s="12">
        <v>0</v>
      </c>
      <c r="BR353" s="12">
        <f t="shared" si="136"/>
        <v>8365.0942054709849</v>
      </c>
      <c r="BS353" s="12">
        <f t="shared" si="139"/>
        <v>7014.7542054709838</v>
      </c>
      <c r="BT353" s="12">
        <f t="shared" si="123"/>
        <v>7014.7542054709838</v>
      </c>
      <c r="BU353" s="12">
        <f t="shared" si="124"/>
        <v>6297.1342054709839</v>
      </c>
      <c r="BV353" s="13">
        <f t="shared" si="125"/>
        <v>881.5987887659378</v>
      </c>
      <c r="BW353" s="13">
        <f t="shared" si="126"/>
        <v>1763.1975775318756</v>
      </c>
      <c r="BX353" s="13">
        <f t="shared" si="137"/>
        <v>7483.4954167050473</v>
      </c>
      <c r="BY353" s="14">
        <f t="shared" si="138"/>
        <v>1188.6012395938878</v>
      </c>
    </row>
    <row r="354" spans="1:77" x14ac:dyDescent="0.25">
      <c r="A354" s="9" t="s">
        <v>79</v>
      </c>
      <c r="B354" s="10">
        <v>8951201</v>
      </c>
      <c r="C354" s="10" t="s">
        <v>480</v>
      </c>
      <c r="D354" s="10" t="s">
        <v>81</v>
      </c>
      <c r="E354" s="10" t="s">
        <v>116</v>
      </c>
      <c r="F354" s="10" t="s">
        <v>83</v>
      </c>
      <c r="G354" s="10" t="s">
        <v>117</v>
      </c>
      <c r="H354" s="10" t="s">
        <v>85</v>
      </c>
      <c r="I354" s="10" t="s">
        <v>79</v>
      </c>
      <c r="J354" s="10" t="s">
        <v>87</v>
      </c>
      <c r="K354" s="10" t="s">
        <v>147</v>
      </c>
      <c r="L354" s="10">
        <v>6</v>
      </c>
      <c r="M354" s="10">
        <v>240</v>
      </c>
      <c r="N354" s="10">
        <v>121130</v>
      </c>
      <c r="O354" s="11">
        <v>40882</v>
      </c>
      <c r="P354" s="11">
        <v>30933</v>
      </c>
      <c r="Q354" s="10">
        <v>94581169372</v>
      </c>
      <c r="R354" s="10" t="s">
        <v>89</v>
      </c>
      <c r="S354" s="10">
        <v>22</v>
      </c>
      <c r="T354" s="10" t="s">
        <v>90</v>
      </c>
      <c r="U354" s="10" t="s">
        <v>91</v>
      </c>
      <c r="V354" s="10" t="s">
        <v>92</v>
      </c>
      <c r="W354" s="12">
        <f t="shared" si="120"/>
        <v>1708.6230528295082</v>
      </c>
      <c r="X354" s="12">
        <v>240</v>
      </c>
      <c r="Y354" s="12">
        <f>[1]REGRAS!$B$29</f>
        <v>1708.6230528295082</v>
      </c>
      <c r="Z354" s="12">
        <v>15</v>
      </c>
      <c r="AA354" s="12">
        <f t="shared" si="127"/>
        <v>256.29000000000002</v>
      </c>
      <c r="AB354" s="12">
        <v>11</v>
      </c>
      <c r="AC354" s="12">
        <f t="shared" si="121"/>
        <v>187.95</v>
      </c>
      <c r="AD354" s="12"/>
      <c r="AE354" s="12">
        <f t="shared" si="128"/>
        <v>0</v>
      </c>
      <c r="AF354" s="12"/>
      <c r="AG354" s="12">
        <f t="shared" si="129"/>
        <v>0</v>
      </c>
      <c r="AH354" s="12">
        <f>[1]REGRAS!$F$2*100</f>
        <v>100</v>
      </c>
      <c r="AI354" s="12">
        <f t="shared" si="130"/>
        <v>1708.62</v>
      </c>
      <c r="AJ354" s="12">
        <v>60</v>
      </c>
      <c r="AK354" s="12">
        <f t="shared" si="131"/>
        <v>1025.17</v>
      </c>
      <c r="AL354" s="12">
        <f>[1]REGRAS!$F$1*100</f>
        <v>40</v>
      </c>
      <c r="AM354" s="12">
        <f t="shared" si="132"/>
        <v>683.45</v>
      </c>
      <c r="AN354" s="12">
        <f>[1]REGRAS!$F$4*100</f>
        <v>100</v>
      </c>
      <c r="AO354" s="12">
        <f t="shared" si="133"/>
        <v>1708.62</v>
      </c>
      <c r="AP354" s="12">
        <v>0</v>
      </c>
      <c r="AQ354" s="12">
        <f t="shared" si="134"/>
        <v>0</v>
      </c>
      <c r="AR354" s="12">
        <v>13</v>
      </c>
      <c r="AS354" s="12">
        <f t="shared" si="135"/>
        <v>591.4</v>
      </c>
      <c r="AT354" s="12">
        <v>34</v>
      </c>
      <c r="AU354" s="12">
        <f t="shared" si="122"/>
        <v>1856.07</v>
      </c>
      <c r="AV354" s="12">
        <v>0</v>
      </c>
      <c r="AW354" s="12">
        <f>IF([1]REGRAS!$P$2="SIM",ROUND(BS354/M354*1.25*AV354,2),0)</f>
        <v>0</v>
      </c>
      <c r="AX354" s="12">
        <f>IF([1]REGRAS!$P$1="SIM",'[1]JAN-REAJUSTE'!AX354,0)</f>
        <v>0</v>
      </c>
      <c r="AY354" s="12">
        <f>IF([1]REGRAS!$R$2="SIM",'[1]JAN-REAJUSTE'!AY354,0)</f>
        <v>0</v>
      </c>
      <c r="AZ354" s="12">
        <f>'[1]JAN-REAJUSTE'!AZ354</f>
        <v>0</v>
      </c>
      <c r="BA354" s="12">
        <f>'[1]JAN-REAJUSTE'!BA354</f>
        <v>0</v>
      </c>
      <c r="BB354" s="12">
        <f>'[1]JAN-REAJUSTE'!BB354</f>
        <v>0</v>
      </c>
      <c r="BC354" s="12">
        <f>'[1]JAN-REAJUSTE'!BC354</f>
        <v>0</v>
      </c>
      <c r="BD354" s="12">
        <f>'[1]JAN-REAJUSTE'!BD354</f>
        <v>0</v>
      </c>
      <c r="BE354" s="12">
        <f>'[1]JAN-REAJUSTE'!BE354</f>
        <v>0</v>
      </c>
      <c r="BF354" s="12">
        <f>'[1]JAN-REAJUSTE'!BF354</f>
        <v>0</v>
      </c>
      <c r="BG354" s="12">
        <f>'[1]JAN-REAJUSTE'!BG354</f>
        <v>0</v>
      </c>
      <c r="BH354" s="12">
        <f>'[1]JAN-REAJUSTE'!BH354</f>
        <v>0</v>
      </c>
      <c r="BI354" s="12">
        <f>IF([1]REGRAS!$R$1="SIM",'[1]JAN-REAJUSTE'!BI354,0)</f>
        <v>0</v>
      </c>
      <c r="BJ354" s="12">
        <f>'[1]JAN-REAJUSTE'!BJ354</f>
        <v>0</v>
      </c>
      <c r="BK354" s="12">
        <f>'[1]JAN-REAJUSTE'!BK354</f>
        <v>0</v>
      </c>
      <c r="BL354" s="12">
        <f>'[1]JAN-REAJUSTE'!BL354</f>
        <v>0</v>
      </c>
      <c r="BM354" s="12">
        <f>'[1]JAN-REAJUSTE'!BM354</f>
        <v>0</v>
      </c>
      <c r="BN354" s="12">
        <f>'[1]JAN-REAJUSTE'!BN354</f>
        <v>0</v>
      </c>
      <c r="BO354" s="12">
        <f>'[1]JAN-REAJUSTE'!BO354</f>
        <v>0</v>
      </c>
      <c r="BP354" s="12">
        <f>'[1]JAN-REAJUSTE'!BP354</f>
        <v>0</v>
      </c>
      <c r="BQ354" s="12">
        <v>0</v>
      </c>
      <c r="BR354" s="12">
        <f t="shared" si="136"/>
        <v>9726.1930528295088</v>
      </c>
      <c r="BS354" s="12">
        <f t="shared" si="139"/>
        <v>7278.7230528295077</v>
      </c>
      <c r="BT354" s="12">
        <f t="shared" si="123"/>
        <v>7278.7230528295077</v>
      </c>
      <c r="BU354" s="12">
        <f t="shared" si="124"/>
        <v>6595.2730528295078</v>
      </c>
      <c r="BV354" s="13">
        <f t="shared" si="125"/>
        <v>923.33822739613117</v>
      </c>
      <c r="BW354" s="13">
        <f t="shared" si="126"/>
        <v>1846.6764547922623</v>
      </c>
      <c r="BX354" s="13">
        <f t="shared" si="137"/>
        <v>8802.8548254333782</v>
      </c>
      <c r="BY354" s="14">
        <f t="shared" si="138"/>
        <v>1551.4250769941791</v>
      </c>
    </row>
    <row r="355" spans="1:77" x14ac:dyDescent="0.25">
      <c r="A355" s="9" t="s">
        <v>79</v>
      </c>
      <c r="B355" s="10">
        <v>8951401</v>
      </c>
      <c r="C355" s="10" t="s">
        <v>481</v>
      </c>
      <c r="D355" s="10" t="s">
        <v>81</v>
      </c>
      <c r="E355" s="10" t="s">
        <v>116</v>
      </c>
      <c r="F355" s="10" t="s">
        <v>83</v>
      </c>
      <c r="G355" s="10" t="s">
        <v>117</v>
      </c>
      <c r="H355" s="10" t="s">
        <v>85</v>
      </c>
      <c r="I355" s="10" t="s">
        <v>79</v>
      </c>
      <c r="J355" s="10" t="s">
        <v>87</v>
      </c>
      <c r="K355" s="10" t="s">
        <v>147</v>
      </c>
      <c r="L355" s="10">
        <v>6</v>
      </c>
      <c r="M355" s="10">
        <v>240</v>
      </c>
      <c r="N355" s="10">
        <v>121130</v>
      </c>
      <c r="O355" s="11">
        <v>40882</v>
      </c>
      <c r="P355" s="11">
        <v>29927</v>
      </c>
      <c r="Q355" s="10">
        <v>89283708334</v>
      </c>
      <c r="R355" s="10" t="s">
        <v>89</v>
      </c>
      <c r="S355" s="10">
        <v>22</v>
      </c>
      <c r="T355" s="10" t="s">
        <v>97</v>
      </c>
      <c r="U355" s="10" t="s">
        <v>190</v>
      </c>
      <c r="V355" s="10" t="s">
        <v>92</v>
      </c>
      <c r="W355" s="12">
        <f t="shared" si="120"/>
        <v>1708.6230528295082</v>
      </c>
      <c r="X355" s="12">
        <v>240</v>
      </c>
      <c r="Y355" s="12">
        <f>[1]REGRAS!$B$29</f>
        <v>1708.6230528295082</v>
      </c>
      <c r="Z355" s="12">
        <v>0</v>
      </c>
      <c r="AA355" s="12">
        <f t="shared" si="127"/>
        <v>0</v>
      </c>
      <c r="AB355" s="12">
        <v>11</v>
      </c>
      <c r="AC355" s="12">
        <f t="shared" si="121"/>
        <v>187.95</v>
      </c>
      <c r="AD355" s="12"/>
      <c r="AE355" s="12">
        <f t="shared" si="128"/>
        <v>0</v>
      </c>
      <c r="AF355" s="12"/>
      <c r="AG355" s="12">
        <f t="shared" si="129"/>
        <v>0</v>
      </c>
      <c r="AH355" s="12">
        <f>[1]REGRAS!$F$2*100</f>
        <v>100</v>
      </c>
      <c r="AI355" s="12">
        <f t="shared" si="130"/>
        <v>1708.62</v>
      </c>
      <c r="AJ355" s="12">
        <v>25</v>
      </c>
      <c r="AK355" s="12">
        <f t="shared" si="131"/>
        <v>427.16</v>
      </c>
      <c r="AL355" s="12">
        <v>0</v>
      </c>
      <c r="AM355" s="12">
        <f t="shared" si="132"/>
        <v>0</v>
      </c>
      <c r="AN355" s="12">
        <f>[1]REGRAS!$F$4*100</f>
        <v>100</v>
      </c>
      <c r="AO355" s="12">
        <f t="shared" si="133"/>
        <v>1708.62</v>
      </c>
      <c r="AP355" s="12">
        <v>0</v>
      </c>
      <c r="AQ355" s="12">
        <f t="shared" si="134"/>
        <v>0</v>
      </c>
      <c r="AR355" s="12">
        <v>0</v>
      </c>
      <c r="AS355" s="12">
        <f t="shared" si="135"/>
        <v>0</v>
      </c>
      <c r="AT355" s="12">
        <v>0</v>
      </c>
      <c r="AU355" s="12">
        <f t="shared" si="122"/>
        <v>0</v>
      </c>
      <c r="AV355" s="12">
        <v>0</v>
      </c>
      <c r="AW355" s="12">
        <f>IF([1]REGRAS!$P$2="SIM",ROUND(BS355/M355*1.25*AV355,2),0)</f>
        <v>0</v>
      </c>
      <c r="AX355" s="12">
        <f>IF([1]REGRAS!$P$1="SIM",'[1]JAN-REAJUSTE'!AX355,0)</f>
        <v>0</v>
      </c>
      <c r="AY355" s="12">
        <f>IF([1]REGRAS!$R$2="SIM",'[1]JAN-REAJUSTE'!AY355,0)</f>
        <v>0</v>
      </c>
      <c r="AZ355" s="12">
        <f>'[1]JAN-REAJUSTE'!AZ355</f>
        <v>0</v>
      </c>
      <c r="BA355" s="12">
        <f>'[1]JAN-REAJUSTE'!BA355</f>
        <v>0</v>
      </c>
      <c r="BB355" s="12">
        <f>'[1]JAN-REAJUSTE'!BB355</f>
        <v>0</v>
      </c>
      <c r="BC355" s="12">
        <f>'[1]JAN-REAJUSTE'!BC355</f>
        <v>0</v>
      </c>
      <c r="BD355" s="12">
        <f>'[1]JAN-REAJUSTE'!BD355</f>
        <v>0</v>
      </c>
      <c r="BE355" s="12">
        <f>'[1]JAN-REAJUSTE'!BE355</f>
        <v>0</v>
      </c>
      <c r="BF355" s="12">
        <f>'[1]JAN-REAJUSTE'!BF355</f>
        <v>0</v>
      </c>
      <c r="BG355" s="12">
        <f>'[1]JAN-REAJUSTE'!BG355</f>
        <v>0</v>
      </c>
      <c r="BH355" s="12">
        <f>'[1]JAN-REAJUSTE'!BH355</f>
        <v>0</v>
      </c>
      <c r="BI355" s="12">
        <f>IF([1]REGRAS!$R$1="SIM",'[1]JAN-REAJUSTE'!BI355,0)</f>
        <v>0</v>
      </c>
      <c r="BJ355" s="12">
        <f>'[1]JAN-REAJUSTE'!BJ355</f>
        <v>0</v>
      </c>
      <c r="BK355" s="12">
        <f>'[1]JAN-REAJUSTE'!BK355</f>
        <v>0</v>
      </c>
      <c r="BL355" s="12">
        <f>'[1]JAN-REAJUSTE'!BL355</f>
        <v>0</v>
      </c>
      <c r="BM355" s="12">
        <f>'[1]JAN-REAJUSTE'!BM355</f>
        <v>0</v>
      </c>
      <c r="BN355" s="12">
        <f>'[1]JAN-REAJUSTE'!BN355</f>
        <v>0</v>
      </c>
      <c r="BO355" s="12">
        <f>'[1]JAN-REAJUSTE'!BO355</f>
        <v>0</v>
      </c>
      <c r="BP355" s="12">
        <f>'[1]JAN-REAJUSTE'!BP355</f>
        <v>0</v>
      </c>
      <c r="BQ355" s="12">
        <v>0</v>
      </c>
      <c r="BR355" s="12">
        <f t="shared" si="136"/>
        <v>5740.9730528295077</v>
      </c>
      <c r="BS355" s="12">
        <f t="shared" si="139"/>
        <v>5740.9730528295077</v>
      </c>
      <c r="BT355" s="12">
        <f t="shared" si="123"/>
        <v>5740.9730528295077</v>
      </c>
      <c r="BU355" s="12">
        <f t="shared" si="124"/>
        <v>5740.9730528295077</v>
      </c>
      <c r="BV355" s="13">
        <f t="shared" si="125"/>
        <v>803.7362273961312</v>
      </c>
      <c r="BW355" s="13">
        <f t="shared" si="126"/>
        <v>1607.4724547922624</v>
      </c>
      <c r="BX355" s="13">
        <f t="shared" si="137"/>
        <v>4937.236825433376</v>
      </c>
      <c r="BY355" s="14">
        <f t="shared" si="138"/>
        <v>488.38012699417857</v>
      </c>
    </row>
    <row r="356" spans="1:77" x14ac:dyDescent="0.25">
      <c r="A356" s="9" t="s">
        <v>79</v>
      </c>
      <c r="B356" s="10">
        <v>8951601</v>
      </c>
      <c r="C356" s="10" t="s">
        <v>482</v>
      </c>
      <c r="D356" s="10" t="s">
        <v>81</v>
      </c>
      <c r="E356" s="10" t="s">
        <v>116</v>
      </c>
      <c r="F356" s="10" t="s">
        <v>83</v>
      </c>
      <c r="G356" s="10" t="s">
        <v>117</v>
      </c>
      <c r="H356" s="10" t="s">
        <v>85</v>
      </c>
      <c r="I356" s="10" t="s">
        <v>79</v>
      </c>
      <c r="J356" s="10" t="s">
        <v>87</v>
      </c>
      <c r="K356" s="10" t="s">
        <v>121</v>
      </c>
      <c r="L356" s="10">
        <v>8</v>
      </c>
      <c r="M356" s="10">
        <v>240</v>
      </c>
      <c r="N356" s="10">
        <v>126022</v>
      </c>
      <c r="O356" s="11">
        <v>40882</v>
      </c>
      <c r="P356" s="11">
        <v>30497</v>
      </c>
      <c r="Q356" s="10">
        <v>63648938304</v>
      </c>
      <c r="R356" s="10" t="s">
        <v>89</v>
      </c>
      <c r="S356" s="10">
        <v>22</v>
      </c>
      <c r="T356" s="10" t="s">
        <v>90</v>
      </c>
      <c r="U356" s="10" t="s">
        <v>91</v>
      </c>
      <c r="V356" s="10" t="s">
        <v>92</v>
      </c>
      <c r="W356" s="12">
        <f t="shared" si="120"/>
        <v>1829.9352895804036</v>
      </c>
      <c r="X356" s="12">
        <v>240</v>
      </c>
      <c r="Y356" s="12">
        <f>[1]REGRAS!$C$25</f>
        <v>1829.9352895804036</v>
      </c>
      <c r="Z356" s="12">
        <v>15</v>
      </c>
      <c r="AA356" s="12">
        <f t="shared" si="127"/>
        <v>274.49</v>
      </c>
      <c r="AB356" s="12">
        <v>11</v>
      </c>
      <c r="AC356" s="12">
        <f t="shared" si="121"/>
        <v>201.29</v>
      </c>
      <c r="AD356" s="12"/>
      <c r="AE356" s="12">
        <f t="shared" si="128"/>
        <v>0</v>
      </c>
      <c r="AF356" s="12"/>
      <c r="AG356" s="12">
        <f t="shared" si="129"/>
        <v>0</v>
      </c>
      <c r="AH356" s="12">
        <f>[1]REGRAS!$F$2*100</f>
        <v>100</v>
      </c>
      <c r="AI356" s="12">
        <f t="shared" si="130"/>
        <v>1829.94</v>
      </c>
      <c r="AJ356" s="12">
        <v>70</v>
      </c>
      <c r="AK356" s="12">
        <f t="shared" si="131"/>
        <v>1280.95</v>
      </c>
      <c r="AL356" s="12">
        <f>[1]REGRAS!$F$1*100</f>
        <v>40</v>
      </c>
      <c r="AM356" s="12">
        <f t="shared" si="132"/>
        <v>731.97</v>
      </c>
      <c r="AN356" s="12">
        <f>[1]REGRAS!$F$4*100</f>
        <v>100</v>
      </c>
      <c r="AO356" s="12">
        <f t="shared" si="133"/>
        <v>1829.94</v>
      </c>
      <c r="AP356" s="12">
        <v>30</v>
      </c>
      <c r="AQ356" s="12">
        <f t="shared" si="134"/>
        <v>199.46</v>
      </c>
      <c r="AR356" s="12">
        <v>0</v>
      </c>
      <c r="AS356" s="12">
        <f t="shared" si="135"/>
        <v>0</v>
      </c>
      <c r="AT356" s="12">
        <v>0</v>
      </c>
      <c r="AU356" s="12">
        <f t="shared" si="122"/>
        <v>0</v>
      </c>
      <c r="AV356" s="12">
        <v>0</v>
      </c>
      <c r="AW356" s="12">
        <f>IF([1]REGRAS!$P$2="SIM",ROUND(BS356/M356*1.25*AV356,2),0)</f>
        <v>0</v>
      </c>
      <c r="AX356" s="12">
        <f>IF([1]REGRAS!$P$1="SIM",'[1]JAN-REAJUSTE'!AX356,0)</f>
        <v>0</v>
      </c>
      <c r="AY356" s="12">
        <f>IF([1]REGRAS!$R$2="SIM",'[1]JAN-REAJUSTE'!AY356,0)</f>
        <v>0</v>
      </c>
      <c r="AZ356" s="12">
        <f>'[1]JAN-REAJUSTE'!AZ356</f>
        <v>0</v>
      </c>
      <c r="BA356" s="12">
        <f>'[1]JAN-REAJUSTE'!BA356</f>
        <v>0</v>
      </c>
      <c r="BB356" s="12">
        <f>'[1]JAN-REAJUSTE'!BB356</f>
        <v>0</v>
      </c>
      <c r="BC356" s="12">
        <f>'[1]JAN-REAJUSTE'!BC356</f>
        <v>0</v>
      </c>
      <c r="BD356" s="12">
        <f>'[1]JAN-REAJUSTE'!BD356</f>
        <v>0</v>
      </c>
      <c r="BE356" s="12">
        <f>'[1]JAN-REAJUSTE'!BE356</f>
        <v>0</v>
      </c>
      <c r="BF356" s="12">
        <f>'[1]JAN-REAJUSTE'!BF356</f>
        <v>0</v>
      </c>
      <c r="BG356" s="12">
        <f>'[1]JAN-REAJUSTE'!BG356</f>
        <v>0</v>
      </c>
      <c r="BH356" s="12">
        <f>'[1]JAN-REAJUSTE'!BH356</f>
        <v>0</v>
      </c>
      <c r="BI356" s="12">
        <f>IF([1]REGRAS!$R$1="SIM",'[1]JAN-REAJUSTE'!BI356,0)</f>
        <v>0</v>
      </c>
      <c r="BJ356" s="12">
        <f>'[1]JAN-REAJUSTE'!BJ356</f>
        <v>0</v>
      </c>
      <c r="BK356" s="12">
        <f>'[1]JAN-REAJUSTE'!BK356</f>
        <v>0</v>
      </c>
      <c r="BL356" s="12">
        <f>'[1]JAN-REAJUSTE'!BL356</f>
        <v>0</v>
      </c>
      <c r="BM356" s="12">
        <f>'[1]JAN-REAJUSTE'!BM356</f>
        <v>0</v>
      </c>
      <c r="BN356" s="12">
        <f>'[1]JAN-REAJUSTE'!BN356</f>
        <v>0</v>
      </c>
      <c r="BO356" s="12">
        <f>'[1]JAN-REAJUSTE'!BO356</f>
        <v>0</v>
      </c>
      <c r="BP356" s="12">
        <f>'[1]JAN-REAJUSTE'!BP356</f>
        <v>0</v>
      </c>
      <c r="BQ356" s="12">
        <v>0</v>
      </c>
      <c r="BR356" s="12">
        <f t="shared" si="136"/>
        <v>8177.9752895804031</v>
      </c>
      <c r="BS356" s="12">
        <f t="shared" si="139"/>
        <v>7978.5152895804031</v>
      </c>
      <c r="BT356" s="12">
        <f t="shared" si="123"/>
        <v>7978.5152895804031</v>
      </c>
      <c r="BU356" s="12">
        <f t="shared" si="124"/>
        <v>7246.5452895804028</v>
      </c>
      <c r="BV356" s="13">
        <f t="shared" si="125"/>
        <v>1014.5163405412565</v>
      </c>
      <c r="BW356" s="13">
        <f t="shared" si="126"/>
        <v>2029.0326810825129</v>
      </c>
      <c r="BX356" s="13">
        <f t="shared" si="137"/>
        <v>7163.4589490391463</v>
      </c>
      <c r="BY356" s="14">
        <f t="shared" si="138"/>
        <v>1100.5912109857654</v>
      </c>
    </row>
    <row r="357" spans="1:77" x14ac:dyDescent="0.25">
      <c r="A357" s="9" t="s">
        <v>79</v>
      </c>
      <c r="B357" s="10">
        <v>8951701</v>
      </c>
      <c r="C357" s="10" t="s">
        <v>483</v>
      </c>
      <c r="D357" s="10" t="s">
        <v>81</v>
      </c>
      <c r="E357" s="10" t="s">
        <v>116</v>
      </c>
      <c r="F357" s="10" t="s">
        <v>83</v>
      </c>
      <c r="G357" s="10" t="s">
        <v>117</v>
      </c>
      <c r="H357" s="10" t="s">
        <v>85</v>
      </c>
      <c r="I357" s="10" t="s">
        <v>79</v>
      </c>
      <c r="J357" s="10" t="s">
        <v>87</v>
      </c>
      <c r="K357" s="10" t="s">
        <v>147</v>
      </c>
      <c r="L357" s="10">
        <v>6</v>
      </c>
      <c r="M357" s="10">
        <v>240</v>
      </c>
      <c r="N357" s="10">
        <v>121130</v>
      </c>
      <c r="O357" s="11">
        <v>40882</v>
      </c>
      <c r="P357" s="11">
        <v>27408</v>
      </c>
      <c r="Q357" s="10">
        <v>64944174349</v>
      </c>
      <c r="R357" s="10" t="s">
        <v>89</v>
      </c>
      <c r="S357" s="10">
        <v>22</v>
      </c>
      <c r="T357" s="10" t="s">
        <v>90</v>
      </c>
      <c r="U357" s="10" t="s">
        <v>91</v>
      </c>
      <c r="V357" s="10" t="s">
        <v>92</v>
      </c>
      <c r="W357" s="12">
        <f t="shared" si="120"/>
        <v>1708.6230528295082</v>
      </c>
      <c r="X357" s="12">
        <v>240</v>
      </c>
      <c r="Y357" s="12">
        <f>[1]REGRAS!$B$29</f>
        <v>1708.6230528295082</v>
      </c>
      <c r="Z357" s="12">
        <v>0</v>
      </c>
      <c r="AA357" s="12">
        <f t="shared" si="127"/>
        <v>0</v>
      </c>
      <c r="AB357" s="12">
        <v>11</v>
      </c>
      <c r="AC357" s="12">
        <f t="shared" si="121"/>
        <v>187.95</v>
      </c>
      <c r="AD357" s="12"/>
      <c r="AE357" s="12">
        <f t="shared" si="128"/>
        <v>0</v>
      </c>
      <c r="AF357" s="12"/>
      <c r="AG357" s="12">
        <f t="shared" si="129"/>
        <v>0</v>
      </c>
      <c r="AH357" s="12">
        <f>[1]REGRAS!$F$2*100</f>
        <v>100</v>
      </c>
      <c r="AI357" s="12">
        <f t="shared" si="130"/>
        <v>1708.62</v>
      </c>
      <c r="AJ357" s="12">
        <v>25</v>
      </c>
      <c r="AK357" s="12">
        <f t="shared" si="131"/>
        <v>427.16</v>
      </c>
      <c r="AL357" s="12">
        <f>[1]REGRAS!$F$1*100</f>
        <v>40</v>
      </c>
      <c r="AM357" s="12">
        <f t="shared" si="132"/>
        <v>683.45</v>
      </c>
      <c r="AN357" s="12">
        <f>[1]REGRAS!$F$4*100</f>
        <v>100</v>
      </c>
      <c r="AO357" s="12">
        <f t="shared" si="133"/>
        <v>1708.62</v>
      </c>
      <c r="AP357" s="12">
        <v>153</v>
      </c>
      <c r="AQ357" s="12">
        <f t="shared" si="134"/>
        <v>819.11</v>
      </c>
      <c r="AR357" s="12">
        <v>0</v>
      </c>
      <c r="AS357" s="12">
        <f t="shared" si="135"/>
        <v>0</v>
      </c>
      <c r="AT357" s="12">
        <v>0</v>
      </c>
      <c r="AU357" s="12">
        <f t="shared" si="122"/>
        <v>0</v>
      </c>
      <c r="AV357" s="12">
        <v>0</v>
      </c>
      <c r="AW357" s="12">
        <f>IF([1]REGRAS!$P$2="SIM",ROUND(BS357/M357*1.25*AV357,2),0)</f>
        <v>0</v>
      </c>
      <c r="AX357" s="12">
        <f>IF([1]REGRAS!$P$1="SIM",'[1]JAN-REAJUSTE'!AX357,0)</f>
        <v>0</v>
      </c>
      <c r="AY357" s="12">
        <f>IF([1]REGRAS!$R$2="SIM",'[1]JAN-REAJUSTE'!AY357,0)</f>
        <v>0</v>
      </c>
      <c r="AZ357" s="12">
        <f>'[1]JAN-REAJUSTE'!AZ357</f>
        <v>0</v>
      </c>
      <c r="BA357" s="12">
        <f>'[1]JAN-REAJUSTE'!BA357</f>
        <v>0</v>
      </c>
      <c r="BB357" s="12">
        <f>'[1]JAN-REAJUSTE'!BB357</f>
        <v>0</v>
      </c>
      <c r="BC357" s="12">
        <f>'[1]JAN-REAJUSTE'!BC357</f>
        <v>0</v>
      </c>
      <c r="BD357" s="12">
        <f>'[1]JAN-REAJUSTE'!BD357</f>
        <v>0</v>
      </c>
      <c r="BE357" s="12">
        <f>'[1]JAN-REAJUSTE'!BE357</f>
        <v>0</v>
      </c>
      <c r="BF357" s="12">
        <f>'[1]JAN-REAJUSTE'!BF357</f>
        <v>0</v>
      </c>
      <c r="BG357" s="12">
        <f>'[1]JAN-REAJUSTE'!BG357</f>
        <v>0</v>
      </c>
      <c r="BH357" s="12">
        <f>'[1]JAN-REAJUSTE'!BH357</f>
        <v>0</v>
      </c>
      <c r="BI357" s="12">
        <f>IF([1]REGRAS!$R$1="SIM",'[1]JAN-REAJUSTE'!BI357,0)</f>
        <v>0</v>
      </c>
      <c r="BJ357" s="12">
        <f>'[1]JAN-REAJUSTE'!BJ357</f>
        <v>0</v>
      </c>
      <c r="BK357" s="12">
        <f>'[1]JAN-REAJUSTE'!BK357</f>
        <v>0</v>
      </c>
      <c r="BL357" s="12">
        <f>'[1]JAN-REAJUSTE'!BL357</f>
        <v>0</v>
      </c>
      <c r="BM357" s="12">
        <f>'[1]JAN-REAJUSTE'!BM357</f>
        <v>0</v>
      </c>
      <c r="BN357" s="12">
        <f>'[1]JAN-REAJUSTE'!BN357</f>
        <v>0</v>
      </c>
      <c r="BO357" s="12">
        <f>'[1]JAN-REAJUSTE'!BO357</f>
        <v>0</v>
      </c>
      <c r="BP357" s="12">
        <f>'[1]JAN-REAJUSTE'!BP357</f>
        <v>0</v>
      </c>
      <c r="BQ357" s="12">
        <v>0</v>
      </c>
      <c r="BR357" s="12">
        <f t="shared" si="136"/>
        <v>7243.5330528295071</v>
      </c>
      <c r="BS357" s="12">
        <f t="shared" si="139"/>
        <v>6424.4230528295075</v>
      </c>
      <c r="BT357" s="12">
        <f t="shared" si="123"/>
        <v>6424.4230528295075</v>
      </c>
      <c r="BU357" s="12">
        <f t="shared" si="124"/>
        <v>5740.9730528295077</v>
      </c>
      <c r="BV357" s="13">
        <f t="shared" si="125"/>
        <v>803.7362273961312</v>
      </c>
      <c r="BW357" s="13">
        <f t="shared" si="126"/>
        <v>1607.4724547922624</v>
      </c>
      <c r="BX357" s="13">
        <f t="shared" si="137"/>
        <v>6439.7968254333755</v>
      </c>
      <c r="BY357" s="14">
        <f t="shared" si="138"/>
        <v>901.58412699417829</v>
      </c>
    </row>
    <row r="358" spans="1:77" x14ac:dyDescent="0.25">
      <c r="A358" s="9" t="s">
        <v>79</v>
      </c>
      <c r="B358" s="10">
        <v>8951901</v>
      </c>
      <c r="C358" s="10" t="s">
        <v>484</v>
      </c>
      <c r="D358" s="10" t="s">
        <v>81</v>
      </c>
      <c r="E358" s="10" t="s">
        <v>116</v>
      </c>
      <c r="F358" s="10" t="s">
        <v>83</v>
      </c>
      <c r="G358" s="10" t="s">
        <v>117</v>
      </c>
      <c r="H358" s="10" t="s">
        <v>85</v>
      </c>
      <c r="I358" s="10" t="s">
        <v>79</v>
      </c>
      <c r="J358" s="10" t="s">
        <v>87</v>
      </c>
      <c r="K358" s="10" t="s">
        <v>152</v>
      </c>
      <c r="L358" s="10">
        <v>3</v>
      </c>
      <c r="M358" s="10">
        <v>240</v>
      </c>
      <c r="N358" s="10">
        <v>114142</v>
      </c>
      <c r="O358" s="11">
        <v>40882</v>
      </c>
      <c r="P358" s="11">
        <v>29821</v>
      </c>
      <c r="Q358" s="10">
        <v>65380401368</v>
      </c>
      <c r="R358" s="10" t="s">
        <v>89</v>
      </c>
      <c r="S358" s="10">
        <v>22</v>
      </c>
      <c r="T358" s="10" t="s">
        <v>90</v>
      </c>
      <c r="U358" s="10" t="s">
        <v>91</v>
      </c>
      <c r="V358" s="10" t="s">
        <v>92</v>
      </c>
      <c r="W358" s="12">
        <f t="shared" si="120"/>
        <v>1610.0736640032003</v>
      </c>
      <c r="X358" s="12">
        <v>240</v>
      </c>
      <c r="Y358" s="12">
        <f>[1]REGRAS!$B$26</f>
        <v>1610.0736640032003</v>
      </c>
      <c r="Z358" s="12">
        <v>0</v>
      </c>
      <c r="AA358" s="12">
        <f t="shared" si="127"/>
        <v>0</v>
      </c>
      <c r="AB358" s="12">
        <v>11</v>
      </c>
      <c r="AC358" s="12">
        <f t="shared" si="121"/>
        <v>177.11</v>
      </c>
      <c r="AD358" s="12"/>
      <c r="AE358" s="12">
        <f t="shared" si="128"/>
        <v>0</v>
      </c>
      <c r="AF358" s="12"/>
      <c r="AG358" s="12">
        <f t="shared" si="129"/>
        <v>0</v>
      </c>
      <c r="AH358" s="12">
        <f>[1]REGRAS!$F$2*100</f>
        <v>100</v>
      </c>
      <c r="AI358" s="12">
        <f t="shared" si="130"/>
        <v>1610.07</v>
      </c>
      <c r="AJ358" s="12">
        <v>25</v>
      </c>
      <c r="AK358" s="12">
        <f t="shared" si="131"/>
        <v>402.52</v>
      </c>
      <c r="AL358" s="12">
        <f>[1]REGRAS!$F$1*100</f>
        <v>40</v>
      </c>
      <c r="AM358" s="12">
        <f t="shared" si="132"/>
        <v>644.03</v>
      </c>
      <c r="AN358" s="12">
        <f>[1]REGRAS!$F$4*100</f>
        <v>100</v>
      </c>
      <c r="AO358" s="12">
        <f t="shared" si="133"/>
        <v>1610.07</v>
      </c>
      <c r="AP358" s="12">
        <v>15</v>
      </c>
      <c r="AQ358" s="12">
        <f t="shared" si="134"/>
        <v>75.67</v>
      </c>
      <c r="AR358" s="12">
        <v>4</v>
      </c>
      <c r="AS358" s="12">
        <f t="shared" si="135"/>
        <v>151.35</v>
      </c>
      <c r="AT358" s="12">
        <v>48</v>
      </c>
      <c r="AU358" s="12">
        <f t="shared" si="122"/>
        <v>2179.39</v>
      </c>
      <c r="AV358" s="12">
        <v>0</v>
      </c>
      <c r="AW358" s="12">
        <f>IF([1]REGRAS!$P$2="SIM",ROUND(BS358/M358*1.25*AV358,2),0)</f>
        <v>0</v>
      </c>
      <c r="AX358" s="12">
        <f>IF([1]REGRAS!$P$1="SIM",'[1]JAN-REAJUSTE'!AX358,0)</f>
        <v>0</v>
      </c>
      <c r="AY358" s="12">
        <f>IF([1]REGRAS!$R$2="SIM",'[1]JAN-REAJUSTE'!AY358,0)</f>
        <v>0</v>
      </c>
      <c r="AZ358" s="12">
        <f>'[1]JAN-REAJUSTE'!AZ358</f>
        <v>0</v>
      </c>
      <c r="BA358" s="12">
        <f>'[1]JAN-REAJUSTE'!BA358</f>
        <v>0</v>
      </c>
      <c r="BB358" s="12">
        <f>'[1]JAN-REAJUSTE'!BB358</f>
        <v>0</v>
      </c>
      <c r="BC358" s="12">
        <f>'[1]JAN-REAJUSTE'!BC358</f>
        <v>0</v>
      </c>
      <c r="BD358" s="12">
        <f>'[1]JAN-REAJUSTE'!BD358</f>
        <v>0</v>
      </c>
      <c r="BE358" s="12">
        <f>'[1]JAN-REAJUSTE'!BE358</f>
        <v>0</v>
      </c>
      <c r="BF358" s="12">
        <f>'[1]JAN-REAJUSTE'!BF358</f>
        <v>0</v>
      </c>
      <c r="BG358" s="12">
        <f>'[1]JAN-REAJUSTE'!BG358</f>
        <v>0</v>
      </c>
      <c r="BH358" s="12">
        <f>'[1]JAN-REAJUSTE'!BH358</f>
        <v>0</v>
      </c>
      <c r="BI358" s="12">
        <f>IF([1]REGRAS!$R$1="SIM",'[1]JAN-REAJUSTE'!BI358,0)</f>
        <v>0</v>
      </c>
      <c r="BJ358" s="12">
        <f>'[1]JAN-REAJUSTE'!BJ358</f>
        <v>0</v>
      </c>
      <c r="BK358" s="12">
        <f>'[1]JAN-REAJUSTE'!BK358</f>
        <v>0</v>
      </c>
      <c r="BL358" s="12">
        <f>'[1]JAN-REAJUSTE'!BL358</f>
        <v>0</v>
      </c>
      <c r="BM358" s="12">
        <f>'[1]JAN-REAJUSTE'!BM358</f>
        <v>0</v>
      </c>
      <c r="BN358" s="12">
        <f>'[1]JAN-REAJUSTE'!BN358</f>
        <v>0</v>
      </c>
      <c r="BO358" s="12">
        <f>'[1]JAN-REAJUSTE'!BO358</f>
        <v>0</v>
      </c>
      <c r="BP358" s="12">
        <f>'[1]JAN-REAJUSTE'!BP358</f>
        <v>0</v>
      </c>
      <c r="BQ358" s="12">
        <v>0</v>
      </c>
      <c r="BR358" s="12">
        <f t="shared" si="136"/>
        <v>8460.2836640032019</v>
      </c>
      <c r="BS358" s="12">
        <f t="shared" si="139"/>
        <v>6053.8736640032002</v>
      </c>
      <c r="BT358" s="12">
        <f t="shared" si="123"/>
        <v>6053.8736640032002</v>
      </c>
      <c r="BU358" s="12">
        <f t="shared" si="124"/>
        <v>5409.8436640032005</v>
      </c>
      <c r="BV358" s="13">
        <f t="shared" si="125"/>
        <v>757.37811296044811</v>
      </c>
      <c r="BW358" s="13">
        <f t="shared" si="126"/>
        <v>1514.7562259208962</v>
      </c>
      <c r="BX358" s="13">
        <f t="shared" si="137"/>
        <v>7702.9055510427534</v>
      </c>
      <c r="BY358" s="14">
        <f t="shared" si="138"/>
        <v>1248.9390265367574</v>
      </c>
    </row>
    <row r="359" spans="1:77" x14ac:dyDescent="0.25">
      <c r="A359" s="9" t="s">
        <v>79</v>
      </c>
      <c r="B359" s="10">
        <v>8952001</v>
      </c>
      <c r="C359" s="10" t="s">
        <v>485</v>
      </c>
      <c r="D359" s="10" t="s">
        <v>81</v>
      </c>
      <c r="E359" s="10" t="s">
        <v>116</v>
      </c>
      <c r="F359" s="10" t="s">
        <v>83</v>
      </c>
      <c r="G359" s="10" t="s">
        <v>117</v>
      </c>
      <c r="H359" s="10" t="s">
        <v>85</v>
      </c>
      <c r="I359" s="10" t="s">
        <v>79</v>
      </c>
      <c r="J359" s="10" t="s">
        <v>87</v>
      </c>
      <c r="K359" s="10" t="s">
        <v>121</v>
      </c>
      <c r="L359" s="10">
        <v>8</v>
      </c>
      <c r="M359" s="10">
        <v>240</v>
      </c>
      <c r="N359" s="10">
        <v>126022</v>
      </c>
      <c r="O359" s="11">
        <v>40882</v>
      </c>
      <c r="P359" s="11">
        <v>29167</v>
      </c>
      <c r="Q359" s="10">
        <v>82529396353</v>
      </c>
      <c r="R359" s="10" t="s">
        <v>89</v>
      </c>
      <c r="S359" s="10">
        <v>22</v>
      </c>
      <c r="T359" s="10" t="s">
        <v>90</v>
      </c>
      <c r="U359" s="10" t="s">
        <v>91</v>
      </c>
      <c r="V359" s="10" t="s">
        <v>92</v>
      </c>
      <c r="W359" s="12">
        <f t="shared" si="120"/>
        <v>1829.9352895804036</v>
      </c>
      <c r="X359" s="12">
        <v>240</v>
      </c>
      <c r="Y359" s="12">
        <f>[1]REGRAS!$C$25</f>
        <v>1829.9352895804036</v>
      </c>
      <c r="Z359" s="12">
        <v>0</v>
      </c>
      <c r="AA359" s="12">
        <f t="shared" si="127"/>
        <v>0</v>
      </c>
      <c r="AB359" s="12">
        <v>11</v>
      </c>
      <c r="AC359" s="12">
        <f t="shared" si="121"/>
        <v>201.29</v>
      </c>
      <c r="AD359" s="12"/>
      <c r="AE359" s="12">
        <f t="shared" si="128"/>
        <v>0</v>
      </c>
      <c r="AF359" s="12"/>
      <c r="AG359" s="12">
        <f t="shared" si="129"/>
        <v>0</v>
      </c>
      <c r="AH359" s="12">
        <f>[1]REGRAS!$F$2*100</f>
        <v>100</v>
      </c>
      <c r="AI359" s="12">
        <f t="shared" si="130"/>
        <v>1829.94</v>
      </c>
      <c r="AJ359" s="12">
        <v>25</v>
      </c>
      <c r="AK359" s="12">
        <f t="shared" si="131"/>
        <v>457.48</v>
      </c>
      <c r="AL359" s="12">
        <f>[1]REGRAS!$F$1*100</f>
        <v>40</v>
      </c>
      <c r="AM359" s="12">
        <f t="shared" si="132"/>
        <v>731.97</v>
      </c>
      <c r="AN359" s="12">
        <f>[1]REGRAS!$F$4*100</f>
        <v>100</v>
      </c>
      <c r="AO359" s="12">
        <f t="shared" si="133"/>
        <v>1829.94</v>
      </c>
      <c r="AP359" s="12">
        <v>21</v>
      </c>
      <c r="AQ359" s="12">
        <f t="shared" si="134"/>
        <v>120.41</v>
      </c>
      <c r="AR359" s="12">
        <v>51</v>
      </c>
      <c r="AS359" s="12">
        <f t="shared" si="135"/>
        <v>2193.1799999999998</v>
      </c>
      <c r="AT359" s="12">
        <v>0</v>
      </c>
      <c r="AU359" s="12">
        <f t="shared" si="122"/>
        <v>0</v>
      </c>
      <c r="AV359" s="12">
        <v>0</v>
      </c>
      <c r="AW359" s="12">
        <f>IF([1]REGRAS!$P$2="SIM",ROUND(BS359/M359*1.25*AV359,2),0)</f>
        <v>0</v>
      </c>
      <c r="AX359" s="12">
        <f>IF([1]REGRAS!$P$1="SIM",'[1]JAN-REAJUSTE'!AX359,0)</f>
        <v>0</v>
      </c>
      <c r="AY359" s="12">
        <f>IF([1]REGRAS!$R$2="SIM",'[1]JAN-REAJUSTE'!AY359,0)</f>
        <v>0</v>
      </c>
      <c r="AZ359" s="12">
        <f>'[1]JAN-REAJUSTE'!AZ359</f>
        <v>0</v>
      </c>
      <c r="BA359" s="12">
        <f>'[1]JAN-REAJUSTE'!BA359</f>
        <v>0</v>
      </c>
      <c r="BB359" s="12">
        <f>'[1]JAN-REAJUSTE'!BB359</f>
        <v>0</v>
      </c>
      <c r="BC359" s="12">
        <f>'[1]JAN-REAJUSTE'!BC359</f>
        <v>0</v>
      </c>
      <c r="BD359" s="12">
        <f>'[1]JAN-REAJUSTE'!BD359</f>
        <v>0</v>
      </c>
      <c r="BE359" s="12">
        <f>'[1]JAN-REAJUSTE'!BE359</f>
        <v>0</v>
      </c>
      <c r="BF359" s="12">
        <f>'[1]JAN-REAJUSTE'!BF359</f>
        <v>0</v>
      </c>
      <c r="BG359" s="12">
        <f>'[1]JAN-REAJUSTE'!BG359</f>
        <v>0</v>
      </c>
      <c r="BH359" s="12">
        <f>'[1]JAN-REAJUSTE'!BH359</f>
        <v>0</v>
      </c>
      <c r="BI359" s="12">
        <f>IF([1]REGRAS!$R$1="SIM",'[1]JAN-REAJUSTE'!BI359,0)</f>
        <v>0</v>
      </c>
      <c r="BJ359" s="12">
        <f>'[1]JAN-REAJUSTE'!BJ359</f>
        <v>0</v>
      </c>
      <c r="BK359" s="12">
        <f>'[1]JAN-REAJUSTE'!BK359</f>
        <v>0</v>
      </c>
      <c r="BL359" s="12">
        <f>'[1]JAN-REAJUSTE'!BL359</f>
        <v>0</v>
      </c>
      <c r="BM359" s="12">
        <f>'[1]JAN-REAJUSTE'!BM359</f>
        <v>0</v>
      </c>
      <c r="BN359" s="12">
        <f>'[1]JAN-REAJUSTE'!BN359</f>
        <v>0</v>
      </c>
      <c r="BO359" s="12">
        <f>'[1]JAN-REAJUSTE'!BO359</f>
        <v>0</v>
      </c>
      <c r="BP359" s="12">
        <f>'[1]JAN-REAJUSTE'!BP359</f>
        <v>0</v>
      </c>
      <c r="BQ359" s="12">
        <v>0</v>
      </c>
      <c r="BR359" s="12">
        <f t="shared" si="136"/>
        <v>9194.1452895804014</v>
      </c>
      <c r="BS359" s="12">
        <f t="shared" si="139"/>
        <v>6880.555289580403</v>
      </c>
      <c r="BT359" s="12">
        <f t="shared" si="123"/>
        <v>6880.555289580403</v>
      </c>
      <c r="BU359" s="12">
        <f t="shared" si="124"/>
        <v>6148.5852895804028</v>
      </c>
      <c r="BV359" s="13">
        <f t="shared" si="125"/>
        <v>860.8019405412565</v>
      </c>
      <c r="BW359" s="13">
        <f t="shared" si="126"/>
        <v>1721.603881082513</v>
      </c>
      <c r="BX359" s="13">
        <f t="shared" si="137"/>
        <v>8333.3433490391453</v>
      </c>
      <c r="BY359" s="14">
        <f t="shared" si="138"/>
        <v>1422.309420985765</v>
      </c>
    </row>
    <row r="360" spans="1:77" x14ac:dyDescent="0.25">
      <c r="A360" s="9" t="s">
        <v>79</v>
      </c>
      <c r="B360" s="10">
        <v>9641301</v>
      </c>
      <c r="C360" s="10" t="s">
        <v>486</v>
      </c>
      <c r="D360" s="10" t="s">
        <v>81</v>
      </c>
      <c r="E360" s="10" t="s">
        <v>116</v>
      </c>
      <c r="F360" s="10" t="s">
        <v>83</v>
      </c>
      <c r="G360" s="10" t="s">
        <v>117</v>
      </c>
      <c r="H360" s="10" t="s">
        <v>85</v>
      </c>
      <c r="I360" s="10" t="s">
        <v>79</v>
      </c>
      <c r="J360" s="10" t="s">
        <v>87</v>
      </c>
      <c r="K360" s="10" t="s">
        <v>118</v>
      </c>
      <c r="L360" s="10">
        <v>7</v>
      </c>
      <c r="M360" s="10">
        <v>240</v>
      </c>
      <c r="N360" s="10">
        <v>123551</v>
      </c>
      <c r="O360" s="11">
        <v>41330</v>
      </c>
      <c r="P360" s="11">
        <v>29466</v>
      </c>
      <c r="Q360" s="10">
        <v>82196400300</v>
      </c>
      <c r="R360" s="10" t="s">
        <v>89</v>
      </c>
      <c r="S360" s="10">
        <v>22</v>
      </c>
      <c r="T360" s="10" t="s">
        <v>90</v>
      </c>
      <c r="U360" s="10" t="s">
        <v>91</v>
      </c>
      <c r="V360" s="10" t="s">
        <v>92</v>
      </c>
      <c r="W360" s="12">
        <f t="shared" ref="W360:W361" si="140">Y360</f>
        <v>1794.0542054709838</v>
      </c>
      <c r="X360" s="12">
        <v>240</v>
      </c>
      <c r="Y360" s="12">
        <f>[1]REGRAS!$C$24</f>
        <v>1794.0542054709838</v>
      </c>
      <c r="Z360" s="12">
        <v>0</v>
      </c>
      <c r="AA360" s="12">
        <f t="shared" si="127"/>
        <v>0</v>
      </c>
      <c r="AB360" s="12">
        <v>9</v>
      </c>
      <c r="AC360" s="12">
        <f t="shared" ref="AC360:AC361" si="141">ROUND(Y360*AB360/100,2)</f>
        <v>161.46</v>
      </c>
      <c r="AD360" s="12"/>
      <c r="AE360" s="12">
        <f t="shared" si="128"/>
        <v>0</v>
      </c>
      <c r="AF360" s="12"/>
      <c r="AG360" s="12">
        <f t="shared" si="129"/>
        <v>0</v>
      </c>
      <c r="AH360" s="12">
        <f>[1]REGRAS!$F$2*100</f>
        <v>100</v>
      </c>
      <c r="AI360" s="12">
        <f t="shared" si="130"/>
        <v>1794.05</v>
      </c>
      <c r="AJ360" s="12">
        <v>60</v>
      </c>
      <c r="AK360" s="12">
        <f t="shared" si="131"/>
        <v>1076.43</v>
      </c>
      <c r="AL360" s="12">
        <f>[1]REGRAS!$F$1*100</f>
        <v>40</v>
      </c>
      <c r="AM360" s="12">
        <f t="shared" si="132"/>
        <v>717.62</v>
      </c>
      <c r="AN360" s="12">
        <f>[1]REGRAS!$F$4*100</f>
        <v>100</v>
      </c>
      <c r="AO360" s="12">
        <f t="shared" si="133"/>
        <v>1794.05</v>
      </c>
      <c r="AP360" s="12">
        <v>5</v>
      </c>
      <c r="AQ360" s="12">
        <f t="shared" si="134"/>
        <v>30.57</v>
      </c>
      <c r="AR360" s="12">
        <v>11</v>
      </c>
      <c r="AS360" s="12">
        <f t="shared" si="135"/>
        <v>504.46</v>
      </c>
      <c r="AT360" s="12">
        <v>23</v>
      </c>
      <c r="AU360" s="12">
        <f t="shared" ref="AU360:AU361" si="142">ROUND(BT360/M360*1.5*1.2*AT360,2)</f>
        <v>1265.75</v>
      </c>
      <c r="AV360" s="12">
        <v>0</v>
      </c>
      <c r="AW360" s="12">
        <f>IF([1]REGRAS!$P$2="SIM",ROUND(BS360/M360*1.25*AV360,2),0)</f>
        <v>0</v>
      </c>
      <c r="AX360" s="12">
        <f>IF([1]REGRAS!$P$1="SIM",'[1]JAN-REAJUSTE'!AX360,0)</f>
        <v>0</v>
      </c>
      <c r="AY360" s="12">
        <f>IF([1]REGRAS!$R$2="SIM",'[1]JAN-REAJUSTE'!AY360,0)</f>
        <v>0</v>
      </c>
      <c r="AZ360" s="12">
        <f>'[1]JAN-REAJUSTE'!AZ360</f>
        <v>0</v>
      </c>
      <c r="BA360" s="12">
        <f>'[1]JAN-REAJUSTE'!BA360</f>
        <v>0</v>
      </c>
      <c r="BB360" s="12">
        <f>'[1]JAN-REAJUSTE'!BB360</f>
        <v>0</v>
      </c>
      <c r="BC360" s="12">
        <f>'[1]JAN-REAJUSTE'!BC360</f>
        <v>0</v>
      </c>
      <c r="BD360" s="12">
        <f>'[1]JAN-REAJUSTE'!BD360</f>
        <v>0</v>
      </c>
      <c r="BE360" s="12">
        <f>'[1]JAN-REAJUSTE'!BE360</f>
        <v>0</v>
      </c>
      <c r="BF360" s="12">
        <f>'[1]JAN-REAJUSTE'!BF360</f>
        <v>0</v>
      </c>
      <c r="BG360" s="12">
        <f>'[1]JAN-REAJUSTE'!BG360</f>
        <v>0</v>
      </c>
      <c r="BH360" s="12">
        <f>'[1]JAN-REAJUSTE'!BH360</f>
        <v>0</v>
      </c>
      <c r="BI360" s="12">
        <f>IF([1]REGRAS!$R$1="SIM",'[1]JAN-REAJUSTE'!BI360,0)</f>
        <v>0</v>
      </c>
      <c r="BJ360" s="12">
        <f>'[1]JAN-REAJUSTE'!BJ360</f>
        <v>0</v>
      </c>
      <c r="BK360" s="12">
        <f>'[1]JAN-REAJUSTE'!BK360</f>
        <v>0</v>
      </c>
      <c r="BL360" s="12">
        <f>'[1]JAN-REAJUSTE'!BL360</f>
        <v>0</v>
      </c>
      <c r="BM360" s="12">
        <f>'[1]JAN-REAJUSTE'!BM360</f>
        <v>0</v>
      </c>
      <c r="BN360" s="12">
        <f>'[1]JAN-REAJUSTE'!BN360</f>
        <v>0</v>
      </c>
      <c r="BO360" s="12">
        <f>'[1]JAN-REAJUSTE'!BO360</f>
        <v>0</v>
      </c>
      <c r="BP360" s="12">
        <f>'[1]JAN-REAJUSTE'!BP360</f>
        <v>0</v>
      </c>
      <c r="BQ360" s="12">
        <v>0</v>
      </c>
      <c r="BR360" s="12">
        <f t="shared" si="136"/>
        <v>9138.4442054709834</v>
      </c>
      <c r="BS360" s="12">
        <f t="shared" si="139"/>
        <v>7337.6642054709837</v>
      </c>
      <c r="BT360" s="12">
        <f t="shared" ref="BT360:BT361" si="143">SUM(AW360:BH360)+AI360+AG360+AE360+Y360+AO360+AK360+AC360+AA360+AM360</f>
        <v>7337.6642054709837</v>
      </c>
      <c r="BU360" s="12">
        <f t="shared" ref="BU360:BU361" si="144">SUM(AW360:BI360)+AI360+AG360+AE360+Y360+AO360+AK360+AC360+AA360</f>
        <v>6620.0442054709838</v>
      </c>
      <c r="BV360" s="13">
        <f t="shared" si="125"/>
        <v>926.8061887659378</v>
      </c>
      <c r="BW360" s="13">
        <f t="shared" si="126"/>
        <v>1853.6123775318756</v>
      </c>
      <c r="BX360" s="13">
        <f t="shared" si="137"/>
        <v>8211.6380167050447</v>
      </c>
      <c r="BY360" s="14">
        <f t="shared" si="138"/>
        <v>1388.8404545938874</v>
      </c>
    </row>
    <row r="361" spans="1:77" x14ac:dyDescent="0.25">
      <c r="A361" s="15" t="s">
        <v>79</v>
      </c>
      <c r="B361" s="16">
        <v>9641801</v>
      </c>
      <c r="C361" s="16" t="s">
        <v>487</v>
      </c>
      <c r="D361" s="16" t="s">
        <v>81</v>
      </c>
      <c r="E361" s="16" t="s">
        <v>116</v>
      </c>
      <c r="F361" s="16" t="s">
        <v>83</v>
      </c>
      <c r="G361" s="16" t="s">
        <v>117</v>
      </c>
      <c r="H361" s="16" t="s">
        <v>85</v>
      </c>
      <c r="I361" s="16" t="s">
        <v>79</v>
      </c>
      <c r="J361" s="16" t="s">
        <v>87</v>
      </c>
      <c r="K361" s="16" t="s">
        <v>118</v>
      </c>
      <c r="L361" s="16">
        <v>7</v>
      </c>
      <c r="M361" s="16">
        <v>240</v>
      </c>
      <c r="N361" s="16">
        <v>123551</v>
      </c>
      <c r="O361" s="17">
        <v>41330</v>
      </c>
      <c r="P361" s="17">
        <v>28659</v>
      </c>
      <c r="Q361" s="16">
        <v>61580724353</v>
      </c>
      <c r="R361" s="16" t="s">
        <v>89</v>
      </c>
      <c r="S361" s="16">
        <v>22</v>
      </c>
      <c r="T361" s="16" t="s">
        <v>90</v>
      </c>
      <c r="U361" s="16" t="s">
        <v>91</v>
      </c>
      <c r="V361" s="16" t="s">
        <v>92</v>
      </c>
      <c r="W361" s="12">
        <f t="shared" si="140"/>
        <v>1794.0542054709838</v>
      </c>
      <c r="X361" s="18">
        <v>240</v>
      </c>
      <c r="Y361" s="12">
        <f>[1]REGRAS!$C$24</f>
        <v>1794.0542054709838</v>
      </c>
      <c r="Z361" s="18">
        <v>0</v>
      </c>
      <c r="AA361" s="18">
        <f t="shared" si="127"/>
        <v>0</v>
      </c>
      <c r="AB361" s="18">
        <v>9</v>
      </c>
      <c r="AC361" s="18">
        <f t="shared" si="141"/>
        <v>161.46</v>
      </c>
      <c r="AD361" s="18"/>
      <c r="AE361" s="18">
        <f t="shared" si="128"/>
        <v>0</v>
      </c>
      <c r="AF361" s="18"/>
      <c r="AG361" s="18">
        <f t="shared" si="129"/>
        <v>0</v>
      </c>
      <c r="AH361" s="12">
        <f>[1]REGRAS!$F$2*100</f>
        <v>100</v>
      </c>
      <c r="AI361" s="18">
        <f t="shared" si="130"/>
        <v>1794.05</v>
      </c>
      <c r="AJ361" s="18">
        <v>25</v>
      </c>
      <c r="AK361" s="18">
        <f t="shared" si="131"/>
        <v>448.51</v>
      </c>
      <c r="AL361" s="12">
        <f>[1]REGRAS!$F$1*100</f>
        <v>40</v>
      </c>
      <c r="AM361" s="18">
        <f t="shared" si="132"/>
        <v>717.62</v>
      </c>
      <c r="AN361" s="12">
        <f>[1]REGRAS!$F$4*100</f>
        <v>100</v>
      </c>
      <c r="AO361" s="18">
        <f t="shared" si="133"/>
        <v>1794.05</v>
      </c>
      <c r="AP361" s="18">
        <v>27</v>
      </c>
      <c r="AQ361" s="18">
        <f t="shared" si="134"/>
        <v>150.97</v>
      </c>
      <c r="AR361" s="18">
        <v>45</v>
      </c>
      <c r="AS361" s="18">
        <f t="shared" si="135"/>
        <v>1887.12</v>
      </c>
      <c r="AT361" s="18">
        <v>0</v>
      </c>
      <c r="AU361" s="18">
        <f t="shared" si="142"/>
        <v>0</v>
      </c>
      <c r="AV361" s="18">
        <v>0</v>
      </c>
      <c r="AW361" s="12">
        <f>IF([1]REGRAS!$P$2="SIM",ROUND(BS361/M361*1.25*AV361,2),0)</f>
        <v>0</v>
      </c>
      <c r="AX361" s="12">
        <f>IF([1]REGRAS!$P$1="SIM",'[1]JAN-REAJUSTE'!AX361,0)</f>
        <v>0</v>
      </c>
      <c r="AY361" s="12">
        <f>IF([1]REGRAS!$R$2="SIM",'[1]JAN-REAJUSTE'!AY361,0)</f>
        <v>0</v>
      </c>
      <c r="AZ361" s="12">
        <f>'[1]JAN-REAJUSTE'!AZ361</f>
        <v>0</v>
      </c>
      <c r="BA361" s="12">
        <f>'[1]JAN-REAJUSTE'!BA361</f>
        <v>0</v>
      </c>
      <c r="BB361" s="12">
        <f>'[1]JAN-REAJUSTE'!BB361</f>
        <v>0</v>
      </c>
      <c r="BC361" s="12">
        <f>'[1]JAN-REAJUSTE'!BC361</f>
        <v>0</v>
      </c>
      <c r="BD361" s="12">
        <f>'[1]JAN-REAJUSTE'!BD361</f>
        <v>0</v>
      </c>
      <c r="BE361" s="12">
        <f>'[1]JAN-REAJUSTE'!BE361</f>
        <v>0</v>
      </c>
      <c r="BF361" s="12">
        <f>'[1]JAN-REAJUSTE'!BF361</f>
        <v>0</v>
      </c>
      <c r="BG361" s="12">
        <f>'[1]JAN-REAJUSTE'!BG361</f>
        <v>0</v>
      </c>
      <c r="BH361" s="12">
        <f>'[1]JAN-REAJUSTE'!BH361</f>
        <v>0</v>
      </c>
      <c r="BI361" s="12">
        <f>IF([1]REGRAS!$R$1="SIM",'[1]JAN-REAJUSTE'!BI361,0)</f>
        <v>0</v>
      </c>
      <c r="BJ361" s="12">
        <f>'[1]JAN-REAJUSTE'!BJ361</f>
        <v>0</v>
      </c>
      <c r="BK361" s="12">
        <f>'[1]JAN-REAJUSTE'!BK361</f>
        <v>0</v>
      </c>
      <c r="BL361" s="12">
        <f>'[1]JAN-REAJUSTE'!BL361</f>
        <v>0</v>
      </c>
      <c r="BM361" s="12">
        <f>'[1]JAN-REAJUSTE'!BM361</f>
        <v>0</v>
      </c>
      <c r="BN361" s="12">
        <f>'[1]JAN-REAJUSTE'!BN361</f>
        <v>0</v>
      </c>
      <c r="BO361" s="12">
        <f>'[1]JAN-REAJUSTE'!BO361</f>
        <v>0</v>
      </c>
      <c r="BP361" s="12">
        <f>'[1]JAN-REAJUSTE'!BP361</f>
        <v>0</v>
      </c>
      <c r="BQ361" s="18">
        <v>0</v>
      </c>
      <c r="BR361" s="18">
        <f t="shared" si="136"/>
        <v>8747.8342054709847</v>
      </c>
      <c r="BS361" s="18">
        <f t="shared" si="139"/>
        <v>6709.7442054709836</v>
      </c>
      <c r="BT361" s="18">
        <f t="shared" si="143"/>
        <v>6709.7442054709836</v>
      </c>
      <c r="BU361" s="18">
        <f t="shared" si="144"/>
        <v>5992.1242054709837</v>
      </c>
      <c r="BV361" s="19">
        <f t="shared" si="125"/>
        <v>838.89738876593776</v>
      </c>
      <c r="BW361" s="19">
        <f t="shared" si="126"/>
        <v>1677.7947775318755</v>
      </c>
      <c r="BX361" s="19">
        <f t="shared" si="137"/>
        <v>7908.936816705047</v>
      </c>
      <c r="BY361" s="20">
        <f t="shared" si="138"/>
        <v>1305.5976245938878</v>
      </c>
    </row>
  </sheetData>
  <autoFilter ref="A1:CF1" xr:uid="{3A92D51A-785B-4588-92CB-ABA9CB232F5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Ferreira de sousa</dc:creator>
  <cp:lastModifiedBy>Michael Ferreira de sousa</cp:lastModifiedBy>
  <dcterms:created xsi:type="dcterms:W3CDTF">2024-02-28T15:38:29Z</dcterms:created>
  <dcterms:modified xsi:type="dcterms:W3CDTF">2024-02-28T18:35:25Z</dcterms:modified>
</cp:coreProperties>
</file>