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user\Documents\hase-scripts\Raw Input Data\Template V2\"/>
    </mc:Choice>
  </mc:AlternateContent>
  <xr:revisionPtr revIDLastSave="0" documentId="13_ncr:1_{6EDDB472-4FEF-495E-8E5E-C0001E8BD8E4}" xr6:coauthVersionLast="47" xr6:coauthVersionMax="47" xr10:uidLastSave="{00000000-0000-0000-0000-000000000000}"/>
  <bookViews>
    <workbookView xWindow="-28920" yWindow="6690" windowWidth="29040" windowHeight="15720" tabRatio="859" activeTab="4" xr2:uid="{87512554-1306-F949-B1A5-DEDDB9062EFE}"/>
  </bookViews>
  <sheets>
    <sheet name="PoliceLetter-Params" sheetId="1" r:id="rId1"/>
    <sheet name="PoliceLetter-SuspectedNature" sheetId="5" r:id="rId2"/>
    <sheet name="PoliceLetter-Txn-Details" sheetId="6" r:id="rId3"/>
    <sheet name="PoliceLetter-TypeOfDeception" sheetId="8" r:id="rId4"/>
    <sheet name="PoliceLetter-Runtime-Params" sheetId="4" r:id="rId5"/>
    <sheet name="PoliceLetter-Template" sheetId="2" r:id="rId6"/>
    <sheet name="PoliceLetter-Output" sheetId="3" r:id="rId7"/>
    <sheet name="COMMON"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 i="4" l="1"/>
  <c r="B9" i="4" a="1"/>
  <c r="B9" i="4" s="1"/>
  <c r="B4" i="4" l="1" a="1"/>
  <c r="B4" i="4" s="1"/>
  <c r="B3" i="4" l="1"/>
  <c r="B5" i="4"/>
  <c r="B1" i="4" l="1"/>
  <c r="A8" i="3"/>
  <c r="A3" i="3"/>
  <c r="A37" i="3"/>
  <c r="A38" i="3"/>
  <c r="A36" i="3"/>
  <c r="A39" i="3"/>
  <c r="A40" i="3"/>
  <c r="A41" i="3"/>
  <c r="A35" i="3"/>
  <c r="A33" i="3"/>
  <c r="A31" i="3"/>
  <c r="A29" i="3"/>
  <c r="A27" i="3"/>
  <c r="A25" i="3"/>
  <c r="A23" i="3"/>
  <c r="A21" i="3"/>
  <c r="A19" i="3"/>
  <c r="A15" i="3"/>
  <c r="A13" i="3"/>
  <c r="A11" i="3"/>
  <c r="A9" i="3"/>
  <c r="B8" i="4"/>
  <c r="B7" i="4"/>
  <c r="B2" i="4"/>
  <c r="A6" i="3"/>
  <c r="A4" i="3"/>
  <c r="A5" i="3"/>
  <c r="A1" i="3"/>
  <c r="A2" i="3"/>
  <c r="A17"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<sst xmlns="http://schemas.openxmlformats.org/spreadsheetml/2006/main" count="174" uniqueCount="133">
  <si>
    <t>Var</t>
  </si>
  <si>
    <t>Value</t>
  </si>
  <si>
    <t>Hang Seng Bank Ltd</t>
  </si>
  <si>
    <t>HANG SENG BANK, LIMITED
Money Laundering Reporting Officer
Hang Seng Bank Ltd
Financial Crime Investigations
13/F, 83 Des Voeux Road Central,
Hong Kong</t>
  </si>
  <si>
    <t>Dear Sir/Madam,</t>
  </si>
  <si>
    <t>I write to you in connection with the following bank account, which is believed to be held with your institution. Information received by the Hong Kong Polive indicated that the below account:-</t>
  </si>
  <si>
    <t>Account Details</t>
  </si>
  <si>
    <t>Proxy ID</t>
  </si>
  <si>
    <t>Mobile Number</t>
  </si>
  <si>
    <t>E-mail</t>
  </si>
  <si>
    <t>FPS Proxy:</t>
  </si>
  <si>
    <t>FPS Proxy Type:</t>
  </si>
  <si>
    <t>FPS Customer ID:</t>
  </si>
  <si>
    <t>FPS Masked Name:</t>
  </si>
  <si>
    <t>Account Name:</t>
  </si>
  <si>
    <t>Account Number:</t>
  </si>
  <si>
    <t>Suspected nature of transactions:</t>
  </si>
  <si>
    <t>Might have been used in receicing proceeds of crime</t>
  </si>
  <si>
    <t>Might have been used to receive funds related to terrorist financing</t>
  </si>
  <si>
    <t>Exhibited transaction patterns which were incommensurate with holder's background</t>
  </si>
  <si>
    <t>Others (please specify)</t>
  </si>
  <si>
    <t>If the predicate offence is deception related, please state the type of deception:</t>
  </si>
  <si>
    <t>Telephone Deception</t>
  </si>
  <si>
    <t>E-shopping Fraud</t>
  </si>
  <si>
    <t>Romance Scam</t>
  </si>
  <si>
    <t>Investment Scam</t>
  </si>
  <si>
    <t>Employment Fraud</t>
  </si>
  <si>
    <t>(please tick if appropriate)</t>
  </si>
  <si>
    <t>Transaction Details:</t>
  </si>
  <si>
    <t>Date</t>
  </si>
  <si>
    <t>Amount</t>
  </si>
  <si>
    <t>Transferor's Bank and Account</t>
  </si>
  <si>
    <t>Case Summary:</t>
  </si>
  <si>
    <t>Notification Letter issued before on the same case:</t>
  </si>
  <si>
    <t>Yes</t>
  </si>
  <si>
    <t>Under case reference:</t>
  </si>
  <si>
    <t>dated</t>
  </si>
  <si>
    <t>I suggest that you examine the above/past transactions in the above account to ascertain whether or not you are satisfied that the provenance of the deposits into the said account is legitimate.</t>
  </si>
  <si>
    <t>Furthermore, I would like to draw your attention to chapter 3.1 of the "Guideline on Anti-Money Laundering and Counter- Financing of Terrorism (for Authorized Institutions)" published by the Hong Kong Monetary Authority under section 7 of the Anti-Money Laundering and Counter-Terrorist Financing Ordinance, Cap. 615 ("AMLO"), which states that:-</t>
  </si>
  <si>
    <t>May I also remind you of sections 25(1) and 25A(1) of the Organized and Serious Crimes Ordinance, Cap. 455, Laws of Hong Kong, which state that:-</t>
  </si>
  <si>
    <t>Police_Investigation_Team</t>
  </si>
  <si>
    <t>Police_Force_District</t>
  </si>
  <si>
    <t>PIT_Location_Building</t>
  </si>
  <si>
    <t>PIT_Location_Address_Line</t>
  </si>
  <si>
    <t>PIT_Location_District</t>
  </si>
  <si>
    <t>Issuing_Date</t>
  </si>
  <si>
    <t>Police_Reference</t>
  </si>
  <si>
    <t>Bank_Reference</t>
  </si>
  <si>
    <t>Tel_Number</t>
  </si>
  <si>
    <t>Fax_Number</t>
  </si>
  <si>
    <t>IsFPS?</t>
  </si>
  <si>
    <t>Account_ Name</t>
  </si>
  <si>
    <t>Account_Number</t>
  </si>
  <si>
    <t>FPS_Proxy_Type</t>
  </si>
  <si>
    <t>FPS_Proxy</t>
  </si>
  <si>
    <t>FPS_Customer_ID</t>
  </si>
  <si>
    <t>FPS_Masked_Name</t>
  </si>
  <si>
    <t>Case_Summary</t>
  </si>
  <si>
    <t>Notification_Letter_issued_before</t>
  </si>
  <si>
    <t>Previous_case_reference</t>
  </si>
  <si>
    <t>Officer_in_Charge</t>
  </si>
  <si>
    <t>Officer_Contact</t>
  </si>
  <si>
    <t>Identity_of_Officer_in_Charge</t>
  </si>
  <si>
    <t>366■■■■■</t>
  </si>
  <si>
    <t>Y</t>
  </si>
  <si>
    <t>N</t>
  </si>
  <si>
    <t>Please treat this notification in confidence. Disclosure of the contents of this notification, directly or indirectly, to any unauthorized persons including the subjects under investigation, may prejudice the police investigation.</t>
  </si>
  <si>
    <t xml:space="preserve"> on telephone number </t>
  </si>
  <si>
    <t>Yours faithfully,</t>
  </si>
  <si>
    <t>(Original Signed)</t>
  </si>
  <si>
    <t>for Commissioner of Police</t>
  </si>
  <si>
    <t>cc SP JFIU FIIB</t>
  </si>
  <si>
    <t>&lt;u&gt;Annex H6&lt;/u&gt;</t>
  </si>
  <si>
    <t>*"Subject to section 25A, a person commits an offence if, knowing or having reasonable grounds to believe that any property in whole or in part directly or indirectly represents any person's proceeds of an indictable offence, he deals with that property. " (section 25(1))*</t>
  </si>
  <si>
    <t>*"An Authorized Institution should take all reasonable measures to ensure that proper safeguards exist to mitigate the risks of money laundering and terrorist financing and to prevent a contravention of any requirement under Part 2 or 3 of Schedule 2 [to the AMLO]".*</t>
  </si>
  <si>
    <t>*\"Where a person knows or suspects that any property:-
(a) in whole or in part directly or indirectly represents any person's proceeds of;
(b) was used in connection with; or
(c) is intended to be used in connection with,
an indictable offence, he shall as soon as it is reasonable for him to do so disclose that knowledge or suspicion, together with any matter on which that knowledge or suspicion is based, to an authorized officer.\" (section 25A(1))*</t>
  </si>
  <si>
    <t>Receiving_proceeds_of_crime</t>
  </si>
  <si>
    <t>Receive_funds_related_to_terrorist_financing</t>
  </si>
  <si>
    <t>Exhibited_transaction_patterns</t>
  </si>
  <si>
    <t>Others</t>
  </si>
  <si>
    <t>## Boolean</t>
  </si>
  <si>
    <t>Cas_Ref</t>
  </si>
  <si>
    <t>Involved Amounts</t>
  </si>
  <si>
    <t>Transferor_Bank_and_Account</t>
  </si>
  <si>
    <t>Telephone_Deception</t>
  </si>
  <si>
    <t>E-shopping_Fraud</t>
  </si>
  <si>
    <t>Romance_Scam</t>
  </si>
  <si>
    <t>Investment_Scam</t>
  </si>
  <si>
    <t>Employment_Fraud</t>
  </si>
  <si>
    <t>PERSONAL DATA</t>
  </si>
  <si>
    <t>*Our Ref.:*</t>
  </si>
  <si>
    <t>*Your Ref.:*</t>
  </si>
  <si>
    <t>*Fax:*</t>
  </si>
  <si>
    <t>*Tel.:*</t>
  </si>
  <si>
    <t>## FPS Proxy Type</t>
  </si>
  <si>
    <t xml:space="preserve">Should you have any queries concerning this matter, please contact the Officer-in-Charge of the case </t>
  </si>
  <si>
    <t>(email: jfiu-noti-letter@police.gov.hk)</t>
  </si>
  <si>
    <t>OC DIT ■■■■■</t>
  </si>
  <si>
    <t xml:space="preserve">CHAN TAI MAN </t>
  </si>
  <si>
    <t xml:space="preserve">111-111111-101 </t>
  </si>
  <si>
    <t xml:space="preserve">N </t>
  </si>
  <si>
    <t xml:space="preserve">CHUNG SIU </t>
  </si>
  <si>
    <t xml:space="preserve">111-111111-102 </t>
  </si>
  <si>
    <t>District Investigation Team 7</t>
  </si>
  <si>
    <t>Wan Chai District</t>
  </si>
  <si>
    <t>Wan Chai Police Station</t>
  </si>
  <si>
    <t>1 Arsenal Street</t>
  </si>
  <si>
    <t>Wan Chai</t>
  </si>
  <si>
    <t>2025-01-03</t>
  </si>
  <si>
    <t>WCH RN 2500■■■■■■■</t>
  </si>
  <si>
    <t>282■■■■■</t>
  </si>
  <si>
    <t>On 2025-01-03, a female reported to police that between 2024-12-18 and 2024-12-31, she
was lured to invest into forex trading and had deposited a total of HK$1,149,000 into 11
bank accounts (including the above listed transactions). The female later found she could
not withdraw the money and lost contact with the seller.</t>
  </si>
  <si>
    <t>DIP Shanrock ■■■■</t>
  </si>
  <si>
    <t>2024-12-30</t>
  </si>
  <si>
    <t>Cash Cash</t>
  </si>
  <si>
    <t>2024-12-31</t>
  </si>
  <si>
    <t xml:space="preserve">CHIU YAN </t>
  </si>
  <si>
    <t xml:space="preserve">111-111111-103 </t>
  </si>
  <si>
    <t xml:space="preserve">CHONG MAN </t>
  </si>
  <si>
    <t xml:space="preserve">111-111111-104 </t>
  </si>
  <si>
    <t>Suspect Number</t>
  </si>
  <si>
    <t>Fraud Payment</t>
  </si>
  <si>
    <t>Located</t>
  </si>
  <si>
    <t>Victim Number</t>
  </si>
  <si>
    <t>Victim Account Number Sequence</t>
  </si>
  <si>
    <t>1=7</t>
  </si>
  <si>
    <t>2=8</t>
  </si>
  <si>
    <t>3=9</t>
  </si>
  <si>
    <t>4=11</t>
  </si>
  <si>
    <t>5+6</t>
  </si>
  <si>
    <t>Transferor_Bank</t>
  </si>
  <si>
    <t>Transferor_Account</t>
  </si>
  <si>
    <t>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</si>
</sst>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rgb="FF000000"/>
      <name val="Aptos Narrow"/>
      <family val="2"/>
      <scheme val="minor"/>
    </font>
    <font>
      <sz val="10"/>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49" fontId="0" fillId="0" borderId="0" xfId="0" applyNumberFormat="1"/>
    <xf numFmtId="0" fontId="0" fillId="0" borderId="0" xfId="0" applyAlignment="1">
      <alignment wrapText="1"/>
    </xf>
    <xf numFmtId="0" fontId="0" fillId="0" borderId="0" xfId="0" applyAlignment="1">
      <alignment horizontal="left" vertical="center"/>
    </xf>
    <xf numFmtId="49" fontId="0" fillId="0" borderId="0" xfId="0" applyNumberFormat="1" applyAlignment="1">
      <alignment horizontal="left" vertical="center"/>
    </xf>
    <xf numFmtId="49" fontId="0" fillId="0" borderId="0" xfId="0" applyNumberFormat="1" applyAlignment="1">
      <alignment wrapText="1"/>
    </xf>
    <xf numFmtId="0" fontId="1" fillId="0" borderId="0" xfId="0" applyFont="1"/>
    <xf numFmtId="49" fontId="1" fillId="0" borderId="0" xfId="0" applyNumberFormat="1" applyFont="1"/>
    <xf numFmtId="0" fontId="2" fillId="0" borderId="0" xfId="0" applyFont="1"/>
    <xf numFmtId="4" fontId="0" fillId="0" borderId="0" xfId="0" applyNumberFormat="1"/>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95220-ADDB-144F-9DAC-25D43AE85E71}">
  <dimension ref="A1:U24"/>
  <sheetViews>
    <sheetView workbookViewId="0">
      <selection activeCell="H15" sqref="H15"/>
    </sheetView>
  </sheetViews>
  <sheetFormatPr defaultColWidth="11" defaultRowHeight="15.75" x14ac:dyDescent="0.25"/>
  <cols>
    <col min="1" max="1" width="29" style="3" bestFit="1" customWidth="1"/>
    <col min="2" max="2" width="27.875" style="3" bestFit="1" customWidth="1"/>
  </cols>
  <sheetData>
    <row r="1" spans="1:21" x14ac:dyDescent="0.25">
      <c r="A1" s="3" t="s">
        <v>0</v>
      </c>
      <c r="B1" s="4" t="s">
        <v>1</v>
      </c>
    </row>
    <row r="2" spans="1:21" x14ac:dyDescent="0.25">
      <c r="A2" s="3" t="s">
        <v>40</v>
      </c>
      <c r="B2" s="1" t="s">
        <v>103</v>
      </c>
      <c r="D2" s="1"/>
      <c r="E2" s="1"/>
      <c r="F2" s="1"/>
      <c r="G2" s="1"/>
      <c r="H2" s="1"/>
      <c r="I2" s="1"/>
      <c r="J2" s="1"/>
      <c r="P2" s="8"/>
      <c r="U2" s="2"/>
    </row>
    <row r="3" spans="1:21" x14ac:dyDescent="0.25">
      <c r="A3" s="3" t="s">
        <v>41</v>
      </c>
      <c r="B3" s="1" t="s">
        <v>104</v>
      </c>
    </row>
    <row r="4" spans="1:21" x14ac:dyDescent="0.25">
      <c r="A4" s="3" t="s">
        <v>42</v>
      </c>
      <c r="B4" s="1" t="s">
        <v>105</v>
      </c>
    </row>
    <row r="5" spans="1:21" x14ac:dyDescent="0.25">
      <c r="A5" s="3" t="s">
        <v>43</v>
      </c>
      <c r="B5" s="1" t="s">
        <v>106</v>
      </c>
    </row>
    <row r="6" spans="1:21" x14ac:dyDescent="0.25">
      <c r="A6" s="3" t="s">
        <v>44</v>
      </c>
      <c r="B6" s="1" t="s">
        <v>107</v>
      </c>
    </row>
    <row r="7" spans="1:21" x14ac:dyDescent="0.25">
      <c r="A7" s="3" t="s">
        <v>45</v>
      </c>
      <c r="B7" s="1" t="s">
        <v>108</v>
      </c>
    </row>
    <row r="8" spans="1:21" x14ac:dyDescent="0.25">
      <c r="A8" s="3" t="s">
        <v>46</v>
      </c>
      <c r="B8" s="1" t="s">
        <v>109</v>
      </c>
    </row>
    <row r="9" spans="1:21" x14ac:dyDescent="0.25">
      <c r="A9" s="3" t="s">
        <v>47</v>
      </c>
      <c r="B9"/>
    </row>
    <row r="10" spans="1:21" x14ac:dyDescent="0.25">
      <c r="A10" s="3" t="s">
        <v>48</v>
      </c>
      <c r="B10" t="s">
        <v>63</v>
      </c>
    </row>
    <row r="11" spans="1:21" x14ac:dyDescent="0.25">
      <c r="A11" s="3" t="s">
        <v>49</v>
      </c>
      <c r="B11" t="s">
        <v>110</v>
      </c>
    </row>
    <row r="12" spans="1:21" x14ac:dyDescent="0.25">
      <c r="A12" s="3" t="s">
        <v>50</v>
      </c>
      <c r="B12" t="s">
        <v>65</v>
      </c>
    </row>
    <row r="13" spans="1:21" x14ac:dyDescent="0.25">
      <c r="A13" s="3" t="s">
        <v>51</v>
      </c>
      <c r="B13" t="s">
        <v>98</v>
      </c>
      <c r="C13" t="s">
        <v>101</v>
      </c>
      <c r="D13" t="s">
        <v>116</v>
      </c>
      <c r="E13" t="s">
        <v>118</v>
      </c>
    </row>
    <row r="14" spans="1:21" x14ac:dyDescent="0.25">
      <c r="A14" s="3" t="s">
        <v>52</v>
      </c>
      <c r="B14" t="s">
        <v>99</v>
      </c>
      <c r="C14" t="s">
        <v>102</v>
      </c>
      <c r="D14" t="s">
        <v>117</v>
      </c>
      <c r="E14" t="s">
        <v>119</v>
      </c>
    </row>
    <row r="15" spans="1:21" x14ac:dyDescent="0.25">
      <c r="A15" s="3" t="s">
        <v>53</v>
      </c>
      <c r="B15"/>
    </row>
    <row r="16" spans="1:21" x14ac:dyDescent="0.25">
      <c r="A16" s="3" t="s">
        <v>54</v>
      </c>
      <c r="B16"/>
    </row>
    <row r="17" spans="1:2" x14ac:dyDescent="0.25">
      <c r="A17" s="3" t="s">
        <v>55</v>
      </c>
      <c r="B17"/>
    </row>
    <row r="18" spans="1:2" x14ac:dyDescent="0.25">
      <c r="A18" s="3" t="s">
        <v>56</v>
      </c>
      <c r="B18"/>
    </row>
    <row r="19" spans="1:2" ht="173.25" x14ac:dyDescent="0.25">
      <c r="A19" s="3" t="s">
        <v>57</v>
      </c>
      <c r="B19" s="2" t="s">
        <v>111</v>
      </c>
    </row>
    <row r="20" spans="1:2" x14ac:dyDescent="0.25">
      <c r="A20" s="3" t="s">
        <v>58</v>
      </c>
      <c r="B20" t="s">
        <v>65</v>
      </c>
    </row>
    <row r="21" spans="1:2" x14ac:dyDescent="0.25">
      <c r="A21" s="3" t="s">
        <v>59</v>
      </c>
      <c r="B21"/>
    </row>
    <row r="22" spans="1:2" x14ac:dyDescent="0.25">
      <c r="A22" s="3" t="s">
        <v>60</v>
      </c>
      <c r="B22" t="s">
        <v>112</v>
      </c>
    </row>
    <row r="23" spans="1:2" x14ac:dyDescent="0.25">
      <c r="A23" s="3" t="s">
        <v>61</v>
      </c>
      <c r="B23" t="s">
        <v>110</v>
      </c>
    </row>
    <row r="24" spans="1:2" x14ac:dyDescent="0.25">
      <c r="A24" s="3" t="s">
        <v>62</v>
      </c>
      <c r="B24" t="s">
        <v>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42BB0-CF08-5041-B266-8C3E11088E1D}">
  <dimension ref="A1:D2"/>
  <sheetViews>
    <sheetView workbookViewId="0">
      <selection activeCell="H42" sqref="H42"/>
    </sheetView>
  </sheetViews>
  <sheetFormatPr defaultColWidth="11" defaultRowHeight="15.75" x14ac:dyDescent="0.25"/>
  <cols>
    <col min="1" max="1" width="25.5" bestFit="1" customWidth="1"/>
    <col min="2" max="2" width="38.5" bestFit="1" customWidth="1"/>
    <col min="3" max="3" width="27" bestFit="1" customWidth="1"/>
    <col min="4" max="4" width="6.625" bestFit="1" customWidth="1"/>
  </cols>
  <sheetData>
    <row r="1" spans="1:4" x14ac:dyDescent="0.25">
      <c r="A1" t="s">
        <v>76</v>
      </c>
      <c r="B1" t="s">
        <v>77</v>
      </c>
      <c r="C1" t="s">
        <v>78</v>
      </c>
      <c r="D1" t="s">
        <v>79</v>
      </c>
    </row>
    <row r="2" spans="1:4" x14ac:dyDescent="0.25">
      <c r="A2" t="s">
        <v>64</v>
      </c>
      <c r="B2" t="s">
        <v>65</v>
      </c>
      <c r="C2" t="s">
        <v>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541C9-59CB-5C4B-8F3D-6BA72A7B78FE}">
  <dimension ref="A1:K7"/>
  <sheetViews>
    <sheetView workbookViewId="0">
      <selection activeCell="F2" sqref="F2:F7"/>
    </sheetView>
  </sheetViews>
  <sheetFormatPr defaultColWidth="11" defaultRowHeight="15.75" x14ac:dyDescent="0.25"/>
  <cols>
    <col min="1" max="1" width="7.875" bestFit="1" customWidth="1"/>
    <col min="2" max="2" width="10.5" bestFit="1" customWidth="1"/>
    <col min="3" max="3" width="15.125" bestFit="1" customWidth="1"/>
    <col min="4" max="4" width="25.875" bestFit="1" customWidth="1"/>
  </cols>
  <sheetData>
    <row r="1" spans="1:11" x14ac:dyDescent="0.25">
      <c r="A1" t="s">
        <v>81</v>
      </c>
      <c r="B1" s="7" t="s">
        <v>29</v>
      </c>
      <c r="C1" s="6" t="s">
        <v>82</v>
      </c>
      <c r="D1" s="6" t="s">
        <v>83</v>
      </c>
      <c r="E1" t="s">
        <v>121</v>
      </c>
      <c r="F1" t="s">
        <v>122</v>
      </c>
      <c r="G1" t="s">
        <v>120</v>
      </c>
      <c r="H1" t="s">
        <v>123</v>
      </c>
      <c r="I1" t="s">
        <v>124</v>
      </c>
      <c r="J1" s="6" t="s">
        <v>130</v>
      </c>
      <c r="K1" s="6" t="s">
        <v>131</v>
      </c>
    </row>
    <row r="2" spans="1:11" x14ac:dyDescent="0.25">
      <c r="A2">
        <v>28</v>
      </c>
      <c r="B2" s="1" t="s">
        <v>113</v>
      </c>
      <c r="C2" s="9">
        <v>100000</v>
      </c>
      <c r="D2" t="s">
        <v>114</v>
      </c>
      <c r="E2" t="s">
        <v>125</v>
      </c>
      <c r="F2" t="s">
        <v>64</v>
      </c>
      <c r="G2" s="10">
        <v>1</v>
      </c>
      <c r="J2" t="s">
        <v>132</v>
      </c>
      <c r="K2" t="s">
        <v>132</v>
      </c>
    </row>
    <row r="3" spans="1:11" x14ac:dyDescent="0.25">
      <c r="A3">
        <v>28</v>
      </c>
      <c r="B3" s="1" t="s">
        <v>113</v>
      </c>
      <c r="C3" s="9">
        <v>100000</v>
      </c>
      <c r="D3" t="s">
        <v>114</v>
      </c>
      <c r="E3" t="s">
        <v>126</v>
      </c>
      <c r="F3" t="s">
        <v>64</v>
      </c>
      <c r="G3" s="10">
        <v>2</v>
      </c>
      <c r="J3" t="s">
        <v>132</v>
      </c>
      <c r="K3" t="s">
        <v>132</v>
      </c>
    </row>
    <row r="4" spans="1:11" x14ac:dyDescent="0.25">
      <c r="A4">
        <v>28</v>
      </c>
      <c r="B4" s="1" t="s">
        <v>115</v>
      </c>
      <c r="C4" s="9">
        <v>100000</v>
      </c>
      <c r="D4" t="s">
        <v>114</v>
      </c>
      <c r="E4" t="s">
        <v>127</v>
      </c>
      <c r="F4" t="s">
        <v>64</v>
      </c>
      <c r="G4" s="10">
        <v>2</v>
      </c>
      <c r="J4" t="s">
        <v>132</v>
      </c>
      <c r="K4" t="s">
        <v>132</v>
      </c>
    </row>
    <row r="5" spans="1:11" x14ac:dyDescent="0.25">
      <c r="A5">
        <v>28</v>
      </c>
      <c r="B5" s="1" t="s">
        <v>113</v>
      </c>
      <c r="C5" s="9">
        <v>100000</v>
      </c>
      <c r="D5" t="s">
        <v>114</v>
      </c>
      <c r="E5">
        <v>10</v>
      </c>
      <c r="F5" t="s">
        <v>64</v>
      </c>
      <c r="G5" s="10">
        <v>3</v>
      </c>
      <c r="J5" t="s">
        <v>132</v>
      </c>
      <c r="K5" t="s">
        <v>132</v>
      </c>
    </row>
    <row r="6" spans="1:11" x14ac:dyDescent="0.25">
      <c r="A6">
        <v>28</v>
      </c>
      <c r="B6" s="1" t="s">
        <v>115</v>
      </c>
      <c r="C6" s="9">
        <v>100000</v>
      </c>
      <c r="D6" t="s">
        <v>114</v>
      </c>
      <c r="E6" t="s">
        <v>128</v>
      </c>
      <c r="F6" t="s">
        <v>64</v>
      </c>
      <c r="G6" s="10">
        <v>3</v>
      </c>
      <c r="J6" t="s">
        <v>132</v>
      </c>
      <c r="K6" t="s">
        <v>132</v>
      </c>
    </row>
    <row r="7" spans="1:11" x14ac:dyDescent="0.25">
      <c r="A7">
        <v>28</v>
      </c>
      <c r="B7" s="1" t="s">
        <v>113</v>
      </c>
      <c r="C7" s="9">
        <v>100000</v>
      </c>
      <c r="D7" t="s">
        <v>114</v>
      </c>
      <c r="E7" t="s">
        <v>129</v>
      </c>
      <c r="F7" t="s">
        <v>64</v>
      </c>
      <c r="G7" s="10">
        <v>4</v>
      </c>
      <c r="J7" t="s">
        <v>132</v>
      </c>
      <c r="K7" t="s">
        <v>132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EA74D-C8A8-B548-BD1B-16B14840F556}">
  <dimension ref="A1:F2"/>
  <sheetViews>
    <sheetView workbookViewId="0">
      <selection activeCell="G8" sqref="G8"/>
    </sheetView>
  </sheetViews>
  <sheetFormatPr defaultColWidth="11" defaultRowHeight="15.75" x14ac:dyDescent="0.25"/>
  <cols>
    <col min="1" max="1" width="19" bestFit="1" customWidth="1"/>
    <col min="2" max="2" width="15.5" bestFit="1" customWidth="1"/>
    <col min="3" max="3" width="14.125" bestFit="1" customWidth="1"/>
    <col min="4" max="4" width="15.5" bestFit="1" customWidth="1"/>
    <col min="5" max="5" width="16.875" bestFit="1" customWidth="1"/>
    <col min="6" max="6" width="6.625" bestFit="1" customWidth="1"/>
  </cols>
  <sheetData>
    <row r="1" spans="1:6" x14ac:dyDescent="0.25">
      <c r="A1" t="s">
        <v>84</v>
      </c>
      <c r="B1" t="s">
        <v>85</v>
      </c>
      <c r="C1" t="s">
        <v>86</v>
      </c>
      <c r="D1" t="s">
        <v>87</v>
      </c>
      <c r="E1" t="s">
        <v>88</v>
      </c>
      <c r="F1" t="s">
        <v>79</v>
      </c>
    </row>
    <row r="2" spans="1:6" x14ac:dyDescent="0.25">
      <c r="A2" t="s">
        <v>65</v>
      </c>
      <c r="B2" t="s">
        <v>100</v>
      </c>
      <c r="C2" t="s">
        <v>65</v>
      </c>
      <c r="D2" t="s">
        <v>64</v>
      </c>
      <c r="E2" t="s">
        <v>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BFACA-6A18-5247-8684-55BDA2AEE25C}">
  <dimension ref="B1:B10"/>
  <sheetViews>
    <sheetView tabSelected="1" topLeftCell="A6" workbookViewId="0">
      <selection activeCell="B6" sqref="B6"/>
    </sheetView>
  </sheetViews>
  <sheetFormatPr defaultColWidth="11" defaultRowHeight="15.75" x14ac:dyDescent="0.25"/>
  <cols>
    <col min="2" max="2" width="58.375" customWidth="1"/>
  </cols>
  <sheetData>
    <row r="1" spans="2:2" ht="157.5" x14ac:dyDescent="0.25">
      <c r="B1" s="2" t="str">
        <f>"&lt;Template_PoliceInvestigationTeam&gt;"&amp;'PoliceLetter-Params'!B2&amp;"&lt;/Template_PoliceInvestigationTeam&gt;"&amp;CHAR(10)&amp;"&lt;Template_PoliceForceDistrict&gt;"&amp;'PoliceLetter-Params'!B3&amp;"&lt;/Template_PoliceForceDistrict&gt;"&amp;CHAR(10)&amp;"&lt;Template_PITLocationBuilding&gt;"&amp;'PoliceLetter-Params'!B4&amp;"&lt;/Template_PITLocationBuilding&gt;"&amp;CHAR(10)&amp;"&lt;Template_PITLocationAddressLine&gt;"&amp;'PoliceLetter-Params'!B5&amp;"&lt;/Template_PITLocationAddressLine&gt;"&amp;CHAR(10)&amp;"&lt;Template_PITLocationDistrict&gt;"&amp;'PoliceLetter-Params'!B6&amp;"&lt;/Template_PITLocationDistrict&gt;"</f>
        <v>&lt;Template_PoliceInvestigationTeam&gt;District Investigation Team 7&lt;/Template_PoliceInvestigationTeam&gt;
&lt;Template_PoliceForceDistrict&gt;Wan Chai District&lt;/Template_PoliceForceDistrict&gt;
&lt;Template_PITLocationBuilding&gt;Wan Chai Police Station&lt;/Template_PITLocationBuilding&gt;
&lt;Template_PITLocationAddressLine&gt;1 Arsenal Street&lt;/Template_PITLocationAddressLine&gt;
&lt;Template_PITLocationDistrict&gt;Wan Chai&lt;/Template_PITLocationDistrict&gt;</v>
      </c>
    </row>
    <row r="2" spans="2:2" ht="47.25" x14ac:dyDescent="0.25">
      <c r="B2" s="2" t="str">
        <f>_xlfn.LET(
  _xlpm.rows_constant,
    "&lt;tr&gt;&lt;th rowspan='3'&gt;" &amp; 'PoliceLetter-Template'!B12 &amp; "&lt;/th&gt;&lt;td colspan='2'&gt; - [" &amp; IF('PoliceLetter-Params'!B15 = 'PoliceLetter-Template'!B13, "X", " ") &amp; "] " &amp; 'PoliceLetter-Template'!B13 &amp; "&lt;/td&gt;&lt;/tr&gt;" &amp;
    "&lt;tr&gt;&lt;td colspan='2'&gt; - [" &amp; IF('PoliceLetter-Params'!B15 = 'PoliceLetter-Template'!B14, "X", " ") &amp; "] " &amp; 'PoliceLetter-Template'!B14 &amp; "&lt;/td&gt;&lt;/tr&gt;" &amp;
    "&lt;tr&gt;&lt;td colspan='2'&gt; - [" &amp; IF('PoliceLetter-Params'!B15 = 'PoliceLetter-Template'!B15, "X", " ") &amp; "] " &amp; 'PoliceLetter-Template'!B15 &amp; "&lt;/td&gt;&lt;/tr&gt;",
  _xlpm.rows_constant
)</f>
        <v>&lt;tr&gt;&lt;th rowspan='3'&gt;FPS Proxy Type:&lt;/th&gt;&lt;td colspan='2'&gt; - [ ] Proxy ID&lt;/td&gt;&lt;/tr&gt;&lt;tr&gt;&lt;td colspan='2'&gt; - [ ] Mobile Number&lt;/td&gt;&lt;/tr&gt;&lt;tr&gt;&lt;td colspan='2'&gt; - [ ] E-mail&lt;/td&gt;&lt;/tr&gt;</v>
      </c>
    </row>
    <row r="3" spans="2:2" ht="63" x14ac:dyDescent="0.25">
      <c r="B3" s="2" t="str">
        <f>IF('PoliceLetter-Params'!B12 = "Y", B2&amp;"&lt;tr&gt;&lt;th&gt;"&amp;'PoliceLetter-Template'!B16&amp;"&lt;/th&gt;&lt;td colspan='2'&gt;"&amp;'PoliceLetter-Params'!B16&amp;"&lt;/td&gt;&lt;/tr&gt;&lt;tr&gt;&lt;th&gt;"&amp;'PoliceLetter-Template'!B17&amp;"&lt;/th&gt;&lt;td colspan='2'&gt;"&amp;'PoliceLetter-Params'!B17&amp;"&lt;/td&gt;&lt;/tr&gt;&lt;tr&gt;&lt;th&gt;"&amp;'PoliceLetter-Template'!B18&amp;"&lt;/th&gt;&lt;td colspan='2'&gt;"&amp;'PoliceLetter-Params'!B18&amp;"&lt;/td&gt;&lt;/tr&gt;","&lt;tr&gt;&lt;th&gt;"&amp;'PoliceLetter-Template'!B19&amp;"&lt;/th&gt;&lt;td colspan='2'&gt;"&amp;"&lt;Template_AccountName&gt;"&amp;'PoliceLetter-Params'!B13&amp;"&lt;/Template_AccountName&gt;"&amp;"&lt;/td&gt;&lt;/tr&gt;&lt;tr&gt;&lt;th&gt;"&amp;'PoliceLetter-Template'!B20&amp;"&lt;/th&gt;&lt;td colspan='2'&gt;"&amp;'PoliceLetter-Params'!B14&amp;"&lt;/td&gt;&lt;/tr&gt;")</f>
        <v>&lt;tr&gt;&lt;th&gt;Account Name:&lt;/th&gt;&lt;td colspan='2'&gt;&lt;Template_AccountName&gt;CHAN TAI MAN &lt;/Template_AccountName&gt;&lt;/td&gt;&lt;/tr&gt;&lt;tr&gt;&lt;th&gt;Account Number:&lt;/th&gt;&lt;td colspan='2'&gt;111-111111-101 &lt;/td&gt;&lt;/tr&gt;</v>
      </c>
    </row>
    <row r="4" spans="2:2" ht="141.75" x14ac:dyDescent="0.25">
      <c r="B4" s="2" t="str" cm="1">
        <f t="array" ref="B4">_xlfn.LET(
  _xlpm.header, "&lt;tr&gt;&lt;th colspan='3'&gt;" &amp; 'PoliceLetter-Template'!B33 &amp; "&lt;/th&gt;&lt;tr&gt;&lt;tr&gt;&lt;th&gt;" &amp; 'PoliceLetter-Template'!B34 &amp; "&lt;/th&gt;&lt;th&gt;" &amp; 'PoliceLetter-Template'!B35 &amp; "&lt;/th&gt;&lt;th&gt;" &amp; 'PoliceLetter-Template'!B36 &amp; "&lt;/th&gt;&lt;/tr&gt;",
  _xlpm.transactions, _xlfn.BYROW(
      _xlfn._xlws.FILTER(
          'PoliceLetter-Txn-Details'!B$2:D$100,
          'PoliceLetter-Txn-Details'!A$2:A$100 &lt;&gt; "",
          "No Transaction"
      ),
      _xlfn.LAMBDA(_xlpm.r, "&lt;tr&gt;&lt;td&gt;" &amp; _xlfn.TEXTJOIN("&lt;/td&gt;&lt;td&gt;", TRUE, _xlpm.r) &amp; "&lt;/td&gt;&lt;/tr&gt;")
  ),
  _xlfn.TEXTJOIN(CHAR(10), TRUE, _xlpm.header, _xlpm.transactions)
)</f>
        <v>&lt;tr&gt;&lt;th colspan='3'&gt;Transaction Details:&lt;/th&gt;&lt;tr&gt;&lt;tr&gt;&lt;th&gt;Date&lt;/th&gt;&lt;th&gt;Amount&lt;/th&gt;&lt;th&gt;Transferor's Bank and Account&lt;/th&gt;&lt;/tr&gt;
&lt;tr&gt;&lt;td&gt;2024-12-30&lt;/td&gt;&lt;td&gt;100000&lt;/td&gt;&lt;td&gt;Cash Cash&lt;/td&gt;&lt;/tr&gt;
&lt;tr&gt;&lt;td&gt;2024-12-30&lt;/td&gt;&lt;td&gt;100000&lt;/td&gt;&lt;td&gt;Cash Cash&lt;/td&gt;&lt;/tr&gt;
&lt;tr&gt;&lt;td&gt;2024-12-31&lt;/td&gt;&lt;td&gt;100000&lt;/td&gt;&lt;td&gt;Cash Cash&lt;/td&gt;&lt;/tr&gt;
&lt;tr&gt;&lt;td&gt;2024-12-30&lt;/td&gt;&lt;td&gt;100000&lt;/td&gt;&lt;td&gt;Cash Cash&lt;/td&gt;&lt;/tr&gt;
&lt;tr&gt;&lt;td&gt;2024-12-31&lt;/td&gt;&lt;td&gt;100000&lt;/td&gt;&lt;td&gt;Cash Cash&lt;/td&gt;&lt;/tr&gt;
&lt;tr&gt;&lt;td&gt;2024-12-30&lt;/td&gt;&lt;td&gt;100000&lt;/td&gt;&lt;td&gt;Cash Cash&lt;/td&gt;&lt;/tr&gt;</v>
      </c>
    </row>
    <row r="5" spans="2:2" ht="126" x14ac:dyDescent="0.25">
      <c r="B5" s="2" t="str">
        <f>_xlfn.LET(
  _xlpm.rows_2,
    "&lt;tr&gt;&lt;th colspan='3'&gt;" &amp; 'PoliceLetter-Template'!B21 &amp; "&lt;/th&gt;&lt;tr&gt;" &amp;
    "&lt;tr&gt;&lt;td colspan='3'&gt; - [" &amp; IF('PoliceLetter-SuspectedNature'!A2 = "Y", "X", " ") &amp; "] " &amp; 'PoliceLetter-Template'!B22 &amp; "&lt;/td&gt;&lt;/tr&gt;" &amp;
    "&lt;tr&gt;&lt;td colspan='3'&gt; - [" &amp; IF('PoliceLetter-SuspectedNature'!B2 = "Y", "X", " ") &amp; "] " &amp; 'PoliceLetter-Template'!B23 &amp; "&lt;/td&gt;&lt;/tr&gt;" &amp;
    "&lt;tr&gt;&lt;td colspan='3'&gt; - [" &amp; IF('PoliceLetter-SuspectedNature'!C2 = "Y", "X", " ") &amp; "] " &amp; 'PoliceLetter-Template'!B24 &amp; "&lt;/td&gt;&lt;/tr&gt;" &amp;
    "&lt;tr&gt;&lt;td colspan='3'&gt; - [" &amp; IF('PoliceLetter-SuspectedNature'!D2 &lt;&gt; "", "X", " ") &amp; "] " &amp; 'PoliceLetter-Template'!B25 &amp; " " &amp; 'PoliceLetter-SuspectedNature'!D2 &amp; "&lt;/td&gt;&lt;/tr&gt;",
  _xlpm.rows_2
)</f>
        <v>&lt;tr&gt;&lt;th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v>
      </c>
    </row>
    <row r="6" spans="2:2" ht="138.94999999999999" customHeight="1" x14ac:dyDescent="0.25">
      <c r="B6" s="2" t="str">
        <f>_xlfn.LET(
  _xlpm.rows_3,
    "&lt;Template_FraudTypeCheckbox&gt;" &amp;
    "&lt;tr&gt;&lt;th colspan='3'&gt;" &amp; 'PoliceLetter-Template'!B26 &amp; "&lt;/th&gt;&lt;tr&gt;" &amp;
    "&lt;tr&gt;&lt;td colspan='3'&gt; - [" &amp; IF('PoliceLetter-TypeOfDeception'!A2 = "Y", "X", " ") &amp; "] " &amp; 'PoliceLetter-Template'!B27 &amp; "&lt;/td&gt;&lt;/tr&gt;" &amp;
    "&lt;tr&gt;&lt;td colspan='3'&gt; - [" &amp; IF('PoliceLetter-TypeOfDeception'!B2 = "Y", "X", " ") &amp; "] " &amp; 'PoliceLetter-Template'!B28 &amp; "&lt;/td&gt;&lt;/tr&gt;" &amp;
    "&lt;tr&gt;&lt;td colspan='3'&gt; - [" &amp; IF('PoliceLetter-TypeOfDeception'!C2 = "Y", "X", " ") &amp; "] " &amp; 'PoliceLetter-Template'!B29 &amp; "&lt;/td&gt;&lt;/tr&gt;" &amp;
    "&lt;tr&gt;&lt;td colspan='3'&gt; - [" &amp; IF('PoliceLetter-TypeOfDeception'!D2 = "Y", "X", " ") &amp; "] " &amp; 'PoliceLetter-Template'!B30 &amp; "&lt;/td&gt;&lt;/tr&gt;" &amp;
    "&lt;tr&gt;&lt;td colspan='3'&gt; - [" &amp; IF('PoliceLetter-TypeOfDeception'!E2 = "Y", "X", " ") &amp; "] " &amp; 'PoliceLetter-Template'!B31 &amp; "&lt;/td&gt;&lt;/tr&gt;" &amp;
    "&lt;tr&gt;&lt;td colspan='3'&gt; - [" &amp; IF('PoliceLetter-TypeOfDeception'!F2 &lt;&gt; "", "X", " ") &amp; "] " &amp; 'PoliceLetter-Template'!B25 &amp; " " &amp; 'PoliceLetter-TypeOfDeception'!F2 &amp; "&lt;/td&gt;&lt;/tr&gt;" &amp;
    "&lt;tr&gt;&lt;td colspan='3'&gt;" &amp; 'PoliceLetter-Template'!B32 &amp; "&lt;/td&gt;&lt;/tr&gt;" &amp;
    "&lt;/Template_FraudTypeCheckbox&gt;",
  _xlpm.rows_3
)</f>
        <v>&lt;Template_FraudTypeCheckbox&gt;&lt;tr&gt;&lt;th colspan='3'&gt;If the predicate offence is deception related, please state the type of deception:&lt;/th&gt;&lt;tr&gt;&lt;tr&gt;&lt;td colspan='3'&gt; - [ ] Telephone Deception&lt;/td&gt;&lt;/tr&gt;&lt;tr&gt;&lt;td colspan='3'&gt; - [ ] E-shopping Fraud&lt;/td&gt;&lt;/tr&gt;&lt;tr&gt;&lt;td colspan='3'&gt; - [ ] Romance Scam&lt;/td&gt;&lt;/tr&gt;&lt;tr&gt;&lt;td colspan='3'&gt; - [X] Investment Scam&lt;/td&gt;&lt;/tr&gt;&lt;tr&gt;&lt;td colspan='3'&gt; - [ ] Employment Fraud&lt;/td&gt;&lt;/tr&gt;&lt;tr&gt;&lt;td colspan='3'&gt; - [ ] Others (please specify) &lt;/td&gt;&lt;/tr&gt;&lt;tr&gt;&lt;td colspan='3'&gt;(please tick if appropriate)&lt;/td&gt;&lt;/tr&gt;&lt;/Template_FraudTypeCheckbox&gt;</v>
      </c>
    </row>
    <row r="7" spans="2:2" ht="138.94999999999999" customHeight="1" x14ac:dyDescent="0.25">
      <c r="B7" s="2" t="str">
        <f>"&lt;tr&gt;&lt;th colspan='3'&gt;"&amp;'PoliceLetter-Template'!B37&amp;"&lt;/th&gt;&lt;/tr&gt;&lt;tr&gt;&lt;td colspan='3'&gt;"&amp;'PoliceLetter-Params'!B19&amp;"&lt;/td&gt;&lt;/tr&gt;"</f>
        <v>&lt;tr&gt;&lt;th colspan='3'&gt;Case Summary:&lt;/th&gt;&lt;/tr&gt;&lt;tr&gt;&lt;td colspan='3'&gt;On 2025-01-03, a female reported to police that between 2024-12-18 and 2024-12-31, she
was lured to invest into forex trading and had deposited a total of HK$1,149,000 into 11
bank accounts (including the above listed transactions). The female later found she could
not withdraw the money and lost contact with the seller.&lt;/td&gt;&lt;/tr&gt;</v>
      </c>
    </row>
    <row r="8" spans="2:2" ht="138.94999999999999" customHeight="1" x14ac:dyDescent="0.25">
      <c r="B8" s="2" t="str">
        <f>"&lt;tr&gt;&lt;th colspan='3'&gt;"&amp;'PoliceLetter-Template'!B38&amp;"&lt;/th&gt;&lt;/tr&gt;&lt;tr&gt;&lt;td colspan='3'&gt;"&amp;'PoliceLetter-Params'!B32&amp;" [" &amp; IF('PoliceLetter-Params'!B20 = 'PoliceLetter-Template'!B13, "X", " ") &amp; "] " &amp; 'PoliceLetter-Template'!B39&amp;CHAR(10)&amp;CHAR(10)&amp;'PoliceLetter-Template'!B40&amp;'PoliceLetter-Params'!B21&amp;" "&amp;'PoliceLetter-Template'!B41&amp;" &lt;/td&gt;&lt;/tr&gt;"</f>
        <v>&lt;tr&gt;&lt;th colspan='3'&gt;Notification Letter issued before on the same case:&lt;/th&gt;&lt;/tr&gt;&lt;tr&gt;&lt;td colspan='3'&gt; [ ] Yes
Under case reference: dated &lt;/td&gt;&lt;/tr&gt;</v>
      </c>
    </row>
    <row r="9" spans="2:2" ht="409.5" x14ac:dyDescent="0.25">
      <c r="B9" s="2" t="str" cm="1">
        <f t="array" ref="B9">_xlfn.LET(
  _xlpm.table_start, "&lt;table&gt;",
  _xlpm.header, "&lt;thead&gt;&lt;tr&gt;&lt;th colspan='3'&gt;" &amp; 'PoliceLetter-Template'!B11 &amp; "&lt;/th&gt;&lt;/tr&gt;&lt;/thead&gt;",
  _xlpm.tbody_start, "&lt;tbody&gt;",
  _xlpm.unique_suspects, _xlfn.UNIQUE(_xlfn._xlws.FILTER('PoliceLetter-Txn-Details'!G2:G100, 'PoliceLetter-Txn-Details'!G2:G100&lt;&gt;"")),
  _xlpm.make_account_table, _xlfn.LAMBDA(_xlpm.col_num,
    _xlfn.LET(
      _xlpm.account_name, INDEX('PoliceLetter-Params'!B13:U13, 1, _xlpm.col_num),
      _xlpm.account_number, INDEX('PoliceLetter-Params'!B14:U14, 1, _xlpm.col_num),
      _xlpm.suspect_num, INDEX(_xlpm.unique_suspects, _xlpm.col_num),
      _xlpm.account_detail, IF('PoliceLetter-Params'!B12 = "Y",
        B2&amp;"&lt;tr&gt;&lt;th&gt;"&amp;'PoliceLetter-Template'!B16&amp;"&lt;/th&gt;&lt;td colspan='2'&gt;"&amp;'PoliceLetter-Params'!B16&amp;"&lt;/td&gt;&lt;/tr&gt;&lt;tr&gt;&lt;th&gt;"&amp;'PoliceLetter-Template'!B17&amp;"&lt;/th&gt;&lt;td colspan='2'&gt;"&amp;'PoliceLetter-Params'!B17&amp;"&lt;/td&gt;&lt;/tr&gt;&lt;tr&gt;&lt;th&gt;"&amp;'PoliceLetter-Template'!B18&amp;"&lt;/th&gt;&lt;td colspan='2'&gt;"&amp;'PoliceLetter-Params'!B18&amp;"&lt;/td&gt;&lt;/tr&gt;",
        "&lt;tr&gt;&lt;th&gt;"&amp;'PoliceLetter-Template'!B19&amp;"&lt;/th&gt;&lt;td colspan='2'&gt;"&amp;"&lt;Template_Suspect"&amp;_xlpm.suspect_num&amp;"_Name&gt;"&amp;_xlpm.account_name&amp;"&lt;/Template_Suspect"&amp;_xlpm.suspect_num&amp;"_Name&gt;"&amp;"&lt;/td&gt;&lt;/tr&gt;&lt;tr&gt;&lt;th&gt;"&amp;'PoliceLetter-Template'!B20&amp;"&lt;/th&gt;&lt;td colspan='2'&gt;"&amp;"&lt;Template_Suspect"&amp;_xlpm.suspect_num&amp;"_AccountNumber&gt;"&amp;_xlpm.account_number&amp;"&lt;/Template_Suspect"&amp;_xlpm.suspect_num&amp;"_AccountNumber&gt;"&amp;"&lt;/td&gt;&lt;/tr&gt;"
      ),
      _xlpm.transactions_rows, _xlfn.LET(
        _xlpm.header, "&lt;tr&gt;&lt;th colspan='3'&gt;" &amp; 'PoliceLetter-Template'!B33 &amp; "&lt;/th&gt;&lt;/tr&gt;&lt;tr&gt;&lt;th&gt;" &amp; 'PoliceLetter-Template'!B34 &amp; "&lt;/th&gt;&lt;th&gt;" &amp; 'PoliceLetter-Template'!B35 &amp; "&lt;/th&gt;&lt;th&gt;" &amp; 'PoliceLetter-Template'!B36 &amp; "&lt;/th&gt;&lt;/tr&gt;",
        _xlpm.filter_condition, ('PoliceLetter-Txn-Details'!A2:A100 &lt;&gt; "") * ('PoliceLetter-Txn-Details'!G2:G100 = _xlpm.suspect_num),
        _xlpm.filtered_txns, IFERROR(_xlfn._xlws.FILTER('PoliceLetter-Txn-Details'!B2:D100, _xlpm.filter_condition), ""),
        _xlpm.Ecol, IFERROR(_xlfn._xlws.FILTER('PoliceLetter-Txn-Details'!E2:E100, _xlpm.filter_condition), ""),
        _xlpm.Fcol, IFERROR(_xlfn._xlws.FILTER('PoliceLetter-Txn-Details'!F2:F100, _xlpm.filter_condition), ""),
        _xlpm.Hcol, IFERROR(_xlfn._xlws.FILTER('PoliceLetter-Txn-Details'!H2:H100, _xlpm.filter_condition), ""),
        _xlpm.Icol, IFERROR(_xlfn._xlws.FILTER('PoliceLetter-Txn-Details'!I2:I100, _xlpm.filter_condition), ""),
        _xlpm.Jcol, IFERROR(_xlfn._xlws.FILTER('PoliceLetter-Txn-Details'!J2:J100, _xlpm.filter_condition), ""),
        _xlpm.Kcol, IFERROR(_xlfn._xlws.FILTER('PoliceLetter-Txn-Details'!K2:K100, _xlpm.filter_condition), ""),
        _xlpm.transactions, IF(AND(ISTEXT(_xlpm.filtered_txns), _xlpm.filtered_txns=""),
          "&lt;tr&gt;&lt;td colspan='3'&gt;No Transaction&lt;/td&gt;&lt;/tr&gt;",
          IF(ROWS(_xlpm.filtered_txns)&gt;0,
            _xlfn.TEXTJOIN(CHAR(10), TRUE, _xlfn.MAP(_xlfn.SEQUENCE(ROWS(_xlpm.filtered_txns)), _xlfn.LAMBDA(_xlpm.i,
              "&lt;tr&gt;&lt;td&gt;" &amp;
              IF(INDEX(_xlpm.Fcol, _xlpm.i)="Y",
  "&lt;Template_Located_FraudPayment"&amp;INDEX(_xlpm.Ecol, _xlpm.i)&amp;"_Date&gt;" &amp; INDEX(_xlpm.filtered_txns, _xlpm.i, 1) &amp; "&lt;/Template_Located_FraudPayment"&amp;INDEX(_xlpm.Ecol, _xlpm.i)&amp;"_Date&gt;",
  "&lt;Template_NotLocated_FraudPayment"&amp;INDEX(_xlpm.Ecol, _xlpm.i)&amp;"_Date&gt;" &amp; INDEX(_xlpm.filtered_txns, _xlpm.i, 1) &amp; "&lt;/Template_NotLocated_FraudPayment"&amp;INDEX(_xlpm.Ecol, _xlpm.i)&amp;"_Date&gt;"
              )
               &amp;
              "&lt;/td&gt;&lt;td&gt;" &amp;
              IF(INDEX(_xlpm.Fcol, _xlpm.i)="Y",
  "&lt;Template_Located_FraudPayment"&amp;INDEX(_xlpm.Ecol, _xlpm.i)&amp;"_Amount&gt;" &amp; INDEX(_xlpm.filtered_txns, _xlpm.i, 2) &amp; "&lt;/Template_Located_FraudPayment"&amp;INDEX(_xlpm.Ecol, _xlpm.i)&amp;"_Amount&gt;",
  "&lt;Template_NotLocated_FraudPayment"&amp;INDEX(_xlpm.Ecol, _xlpm.i)&amp;"_Amount&gt;" &amp; INDEX(_xlpm.filtered_txns, _xlpm.i, 2) &amp; "&lt;/Template_NotLocated_FraudPayment"&amp;INDEX(_xlpm.Ecol, _xlpm.i)&amp;"_Amount&gt;"
              )
               &amp;
              "&lt;/td&gt;&lt;td&gt;" &amp;
              "&lt;Template_Victim"&amp;INDEX(_xlpm.Hcol, _xlpm.i)&amp;"_Account"&amp;INDEX(_xlpm.Icol, _xlpm.i)&amp;"_Bank&gt;" &amp; INDEX(_xlpm.Jcol, _xlpm.i) &amp; "&lt;/Template_Victim"&amp;INDEX(_xlpm.Hcol, _xlpm.i)&amp;"_Account"&amp;INDEX(_xlpm.Icol, _xlpm.i)&amp;"_Bank&gt;" &amp; " " &amp; "&lt;Template_Victim"&amp;INDEX(_xlpm.Hcol, _xlpm.i)&amp;"_Account"&amp;INDEX(_xlpm.Icol, _xlpm.i)&amp;"_AccountNumber&gt;" &amp; INDEX(_xlpm.Kcol, _xlpm.i) &amp; "&lt;/Template_Victim"&amp;INDEX(_xlpm.Hcol, _xlpm.i)&amp;"_Account"&amp;INDEX(_xlpm.Icol, _xlpm.i)&amp;"_AccountNumber&gt;"
               &amp;
              "&lt;/td&gt;&lt;/tr&gt;"
            ))),
            "&lt;tr&gt;&lt;td colspan='3'&gt;No Transaction&lt;/td&gt;&lt;/tr&gt;"
          )
        ),
        _xlfn.TEXTJOIN(CHAR(10), TRUE, _xlpm.header, _xlpm.transactions)
      ),
      _xlpm.nature, B5,
      _xlpm.deception, B6,
      _xlpm.case_summary, B7,
      _xlpm.noti_before, B8,
      _xlpm.tbody_end, "&lt;/tbody&gt;",
      _xlpm.table_end, "&lt;/table&gt;",
      IF(AND(_xlpm.account_name&lt;&gt;"", _xlpm.account_number&lt;&gt;""),
        _xlfn.TEXTJOIN(CHAR(10), TRUE, _xlpm.table_start, _xlpm.header, _xlpm.tbody_start, _xlpm.account_detail, _xlpm.nature, _xlpm.deception, _xlpm.transactions_rows, _xlpm.case_summary, _xlpm.noti_before, _xlpm.tbody_end, _xlpm.table_end),
        ""
      )
    )
  ),
  _xlpm.all_tables, _xlfn._xlws.FILTER(_xlfn.MAP(_xlfn.SEQUENCE(20), _xlpm.make_account_table), _xlfn.MAP(_xlfn.SEQUENCE(20), _xlpm.make_account_table)&lt;&gt;""),
  _xlfn.TEXTJOIN(CHAR(10) &amp; CHAR(10), TRUE, _xlpm.all_tables)
)</f>
        <v>&lt;table&gt;
&lt;thead&gt;&lt;tr&gt;&lt;th colspan='3'&gt;Account Details&lt;/th&gt;&lt;/tr&gt;&lt;/thead&gt;
&lt;tbody&gt;
&lt;tr&gt;&lt;th&gt;Account Name:&lt;/th&gt;&lt;td colspan='2'&gt;&lt;Template_Suspect1_Name&gt;CHAN TAI MAN &lt;/Template_Suspect1_Name&gt;&lt;/td&gt;&lt;/tr&gt;&lt;tr&gt;&lt;th&gt;Account Number:&lt;/th&gt;&lt;td colspan='2'&gt;&lt;Template_Suspect1_AccountNumber&gt;111-111111-101 &lt;/Template_Suspect1_AccountNumber&gt;&lt;/td&gt;&lt;/tr&gt;
&lt;tr&gt;&lt;th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
&lt;Template_FraudTypeCheckbox&gt;&lt;tr&gt;&lt;th colspan='3'&gt;If the predicate offence is deception related, please state the type of deception:&lt;/th&gt;&lt;tr&gt;&lt;tr&gt;&lt;td colspan='3'&gt; - [ ] Telephone Deception&lt;/td&gt;&lt;/tr&gt;&lt;tr&gt;&lt;td colspan='3'&gt; - [ ] E-shopping Fraud&lt;/td&gt;&lt;/tr&gt;&lt;tr&gt;&lt;td colspan='3'&gt; - [ ] Romance Scam&lt;/td&gt;&lt;/tr&gt;&lt;tr&gt;&lt;td colspan='3'&gt; - [X] Investment Scam&lt;/td&gt;&lt;/tr&gt;&lt;tr&gt;&lt;td colspan='3'&gt; - [ ] Employment Fraud&lt;/td&gt;&lt;/tr&gt;&lt;tr&gt;&lt;td colspan='3'&gt; - [ ] Others (please specify) &lt;/td&gt;&lt;/tr&gt;&lt;tr&gt;&lt;td colspan='3'&gt;(please tick if appropriate)&lt;/td&gt;&lt;/tr&gt;&lt;/Template_FraudTypeCheckbox&gt;
&lt;tr&gt;&lt;th colspan='3'&gt;Transaction Details:&lt;/th&gt;&lt;/tr&gt;&lt;tr&gt;&lt;th&gt;Date&lt;/th&gt;&lt;th&gt;Amount&lt;/th&gt;&lt;th&gt;Transferor's Bank and Account&lt;/th&gt;&lt;/tr&gt;
&lt;tr&gt;&lt;td&gt;&lt;Template_Located_FraudPayment1=7_Date&gt;2024-12-30&lt;/Template_Located_FraudPayment1=7_Date&gt;&lt;/td&gt;&lt;td&gt;&lt;Template_Located_FraudPayment1=7_Amount&gt;100000&lt;/Template_Located_FraudPayment1=7_Amount&gt;&lt;/td&gt;&lt;td&gt;&lt;Template_Victim0_Account0_Bank&gt;Cash&lt;/Template_Victim0_Account0_Bank&gt; &lt;Template_Victim0_Account0_AccountNumber&gt;Cash&lt;/Template_Victim0_Account0_AccountNumber&gt;&lt;/td&gt;&lt;/tr&gt;
&lt;tr&gt;&lt;th colspan='3'&gt;Case Summary:&lt;/th&gt;&lt;/tr&gt;&lt;tr&gt;&lt;td colspan='3'&gt;On 2025-01-03, a female reported to police that between 2024-12-18 and 2024-12-31, she
was lured to invest into forex trading and had deposited a total of HK$1,149,000 into 11
bank accounts (including the above listed transactions). The female later found she could
not withdraw the money and lost contact with the seller.&lt;/td&gt;&lt;/tr&gt;
&lt;tr&gt;&lt;th colspan='3'&gt;Notification Letter issued before on the same case:&lt;/th&gt;&lt;/tr&gt;&lt;tr&gt;&lt;td colspan='3'&gt; [ ] Yes
Under case reference: dated &lt;/td&gt;&lt;/tr&gt;
&lt;/tbody&gt;
&lt;/table&gt;
&lt;table&gt;
&lt;thead&gt;&lt;tr&gt;&lt;th colspan='3'&gt;Account Details&lt;/th&gt;&lt;/tr&gt;&lt;/thead&gt;
&lt;tbody&gt;
&lt;tr&gt;&lt;th&gt;Account Name:&lt;/th&gt;&lt;td colspan='2'&gt;&lt;Template_Suspect2_Name&gt;CHUNG SIU &lt;/Template_Suspect2_Name&gt;&lt;/td&gt;&lt;/tr&gt;&lt;tr&gt;&lt;th&gt;Account Number:&lt;/th&gt;&lt;td colspan='2'&gt;&lt;Template_Suspect2_AccountNumber&gt;111-111111-102 &lt;/Template_Suspect2_AccountNumber&gt;&lt;/td&gt;&lt;/tr&gt;
&lt;tr&gt;&lt;th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
&lt;Template_FraudTypeCheckbox&gt;&lt;tr&gt;&lt;th colspan='3'&gt;If the predicate offence is deception related, please state the type of deception:&lt;/th&gt;&lt;tr&gt;&lt;tr&gt;&lt;td colspan='3'&gt; - [ ] Telephone Deception&lt;/td&gt;&lt;/tr&gt;&lt;tr&gt;&lt;td colspan='3'&gt; - [ ] E-shopping Fraud&lt;/td&gt;&lt;/tr&gt;&lt;tr&gt;&lt;td colspan='3'&gt; - [ ] Romance Scam&lt;/td&gt;&lt;/tr&gt;&lt;tr&gt;&lt;td colspan='3'&gt; - [X] Investment Scam&lt;/td&gt;&lt;/tr&gt;&lt;tr&gt;&lt;td colspan='3'&gt; - [ ] Employment Fraud&lt;/td&gt;&lt;/tr&gt;&lt;tr&gt;&lt;td colspan='3'&gt; - [ ] Others (please specify) &lt;/td&gt;&lt;/tr&gt;&lt;tr&gt;&lt;td colspan='3'&gt;(please tick if appropriate)&lt;/td&gt;&lt;/tr&gt;&lt;/Template_FraudTypeCheckbox&gt;
&lt;tr&gt;&lt;th colspan='3'&gt;Transaction Details:&lt;/th&gt;&lt;/tr&gt;&lt;tr&gt;&lt;th&gt;Date&lt;/th&gt;&lt;th&gt;Amount&lt;/th&gt;&lt;th&gt;Transferor's Bank and Account&lt;/th&gt;&lt;/tr&gt;
&lt;tr&gt;&lt;td&gt;&lt;Template_Located_FraudPayment2=8_Date&gt;2024-12-30&lt;/Template_Located_FraudPayment2=8_Date&gt;&lt;/td&gt;&lt;td&gt;&lt;Template_Located_FraudPayment2=8_Amount&gt;100000&lt;/Template_Located_FraudPayment2=8_Amount&gt;&lt;/td&gt;&lt;td&gt;&lt;Template_Victim0_Account0_Bank&gt;Cash&lt;/Template_Victim0_Account0_Bank&gt; &lt;Template_Victim0_Account0_AccountNumber&gt;Cash&lt;/Template_Victim0_Account0_AccountNumber&gt;&lt;/td&gt;&lt;/tr&gt;
&lt;tr&gt;&lt;td&gt;&lt;Template_Located_FraudPayment3=9_Date&gt;2024-12-31&lt;/Template_Located_FraudPayment3=9_Date&gt;&lt;/td&gt;&lt;td&gt;&lt;Template_Located_FraudPayment3=9_Amount&gt;100000&lt;/Template_Located_FraudPayment3=9_Amount&gt;&lt;/td&gt;&lt;td&gt;&lt;Template_Victim0_Account0_Bank&gt;Cash&lt;/Template_Victim0_Account0_Bank&gt; &lt;Template_Victim0_Account0_AccountNumber&gt;Cash&lt;/Template_Victim0_Account0_AccountNumber&gt;&lt;/td&gt;&lt;/tr&gt;
&lt;tr&gt;&lt;th colspan='3'&gt;Case Summary:&lt;/th&gt;&lt;/tr&gt;&lt;tr&gt;&lt;td colspan='3'&gt;On 2025-01-03, a female reported to police that between 2024-12-18 and 2024-12-31, she
was lured to invest into forex trading and had deposited a total of HK$1,149,000 into 11
bank accounts (including the above listed transactions). The female later found she could
not withdraw the money and lost contact with the seller.&lt;/td&gt;&lt;/tr&gt;
&lt;tr&gt;&lt;th colspan='3'&gt;Notification Letter issued before on the same case:&lt;/th&gt;&lt;/tr&gt;&lt;tr&gt;&lt;td colspan='3'&gt; [ ] Yes
Under case reference: dated &lt;/td&gt;&lt;/tr&gt;
&lt;/tbody&gt;
&lt;/table&gt;
&lt;table&gt;
&lt;thead&gt;&lt;tr&gt;&lt;th colspan='3'&gt;Account Details&lt;/th&gt;&lt;/tr&gt;&lt;/thead&gt;
&lt;tbody&gt;
&lt;tr&gt;&lt;th&gt;Account Name:&lt;/th&gt;&lt;td colspan='2'&gt;&lt;Template_Suspect3_Name&gt;CHIU YAN &lt;/Template_Suspect3_Name&gt;&lt;/td&gt;&lt;/tr&gt;&lt;tr&gt;&lt;th&gt;Account Number:&lt;/th&gt;&lt;td colspan='2'&gt;&lt;Template_Suspect3_AccountNumber&gt;111-111111-103 &lt;/Template_Suspect3_AccountNumber&gt;&lt;/td&gt;&lt;/tr&gt;
&lt;tr&gt;&lt;th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
&lt;Template_FraudTypeCheckbox&gt;&lt;tr&gt;&lt;th colspan='3'&gt;If the predicate offence is deception related, please state the type of deception:&lt;/th&gt;&lt;tr&gt;&lt;tr&gt;&lt;td colspan='3'&gt; - [ ] Telephone Deception&lt;/td&gt;&lt;/tr&gt;&lt;tr&gt;&lt;td colspan='3'&gt; - [ ] E-shopping Fraud&lt;/td&gt;&lt;/tr&gt;&lt;tr&gt;&lt;td colspan='3'&gt; - [ ] Romance Scam&lt;/td&gt;&lt;/tr&gt;&lt;tr&gt;&lt;td colspan='3'&gt; - [X] Investment Scam&lt;/td&gt;&lt;/tr&gt;&lt;tr&gt;&lt;td colspan='3'&gt; - [ ] Employment Fraud&lt;/td&gt;&lt;/tr&gt;&lt;tr&gt;&lt;td colspan='3'&gt; - [ ] Others (please specify) &lt;/td&gt;&lt;/tr&gt;&lt;tr&gt;&lt;td colspan='3'&gt;(please tick if appropriate)&lt;/td&gt;&lt;/tr&gt;&lt;/Template_FraudTypeCheckbox&gt;
&lt;tr&gt;&lt;th colspan='3'&gt;Transaction Details:&lt;/th&gt;&lt;/tr&gt;&lt;tr&gt;&lt;th&gt;Date&lt;/th&gt;&lt;th&gt;Amount&lt;/th&gt;&lt;th&gt;Transferor's Bank and Account&lt;/th&gt;&lt;/tr&gt;
&lt;tr&gt;&lt;td&gt;&lt;Template_Located_FraudPayment10_Date&gt;2024-12-30&lt;/Template_Located_FraudPayment10_Date&gt;&lt;/td&gt;&lt;td&gt;&lt;Template_Located_FraudPayment10_Amount&gt;100000&lt;/Template_Located_FraudPayment10_Amount&gt;&lt;/td&gt;&lt;td&gt;&lt;Template_Victim0_Account0_Bank&gt;Cash&lt;/Template_Victim0_Account0_Bank&gt; &lt;Template_Victim0_Account0_AccountNumber&gt;Cash&lt;/Template_Victim0_Account0_AccountNumber&gt;&lt;/td&gt;&lt;/tr&gt;
&lt;tr&gt;&lt;td&gt;&lt;Template_Located_FraudPayment4=11_Date&gt;2024-12-31&lt;/Template_Located_FraudPayment4=11_Date&gt;&lt;/td&gt;&lt;td&gt;&lt;Template_Located_FraudPayment4=11_Amount&gt;100000&lt;/Template_Located_FraudPayment4=11_Amount&gt;&lt;/td&gt;&lt;td&gt;&lt;Template_Victim0_Account0_Bank&gt;Cash&lt;/Template_Victim0_Account0_Bank&gt; &lt;Template_Victim0_Account0_AccountNumber&gt;Cash&lt;/Template_Victim0_Account0_AccountNumber&gt;&lt;/td&gt;&lt;/tr&gt;
&lt;tr&gt;&lt;th colspan='3'&gt;Case Summary:&lt;/th&gt;&lt;/tr&gt;&lt;tr&gt;&lt;td colspan='3'&gt;On 2025-01-03, a female reported to police that between 2024-12-18 and 2024-12-31, she
was lured to invest into forex trading and had deposited a total of HK$1,149,000 into 11
bank accounts (including the above listed transactions). The female later found she could
not withdraw the money and lost contact with the seller.&lt;/td&gt;&lt;/tr&gt;
&lt;tr&gt;&lt;th colspan='3'&gt;Notification Letter issued before on the same case:&lt;/th&gt;&lt;/tr&gt;&lt;tr&gt;&lt;td colspan='3'&gt; [ ] Yes
Under case reference: dated &lt;/td&gt;&lt;/tr&gt;
&lt;/tbody&gt;
&lt;/table&gt;
&lt;table&gt;
&lt;thead&gt;&lt;tr&gt;&lt;th colspan='3'&gt;Account Details&lt;/th&gt;&lt;/tr&gt;&lt;/thead&gt;
&lt;tbody&gt;
&lt;tr&gt;&lt;th&gt;Account Name:&lt;/th&gt;&lt;td colspan='2'&gt;&lt;Template_Suspect4_Name&gt;CHONG MAN &lt;/Template_Suspect4_Name&gt;&lt;/td&gt;&lt;/tr&gt;&lt;tr&gt;&lt;th&gt;Account Number:&lt;/th&gt;&lt;td colspan='2'&gt;&lt;Template_Suspect4_AccountNumber&gt;111-111111-104 &lt;/Template_Suspect4_AccountNumber&gt;&lt;/td&gt;&lt;/tr&gt;
&lt;tr&gt;&lt;th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
&lt;Template_FraudTypeCheckbox&gt;&lt;tr&gt;&lt;th colspan='3'&gt;If the predicate offence is deception related, please state the type of deception:&lt;/th&gt;&lt;tr&gt;&lt;tr&gt;&lt;td colspan='3'&gt; - [ ] Telephone Deception&lt;/td&gt;&lt;/tr&gt;&lt;tr&gt;&lt;td colspan='3'&gt; - [ ] E-shopping Fraud&lt;/td&gt;&lt;/tr&gt;&lt;tr&gt;&lt;td colspan='3'&gt; - [ ] Romance Scam&lt;/td&gt;&lt;/tr&gt;&lt;tr&gt;&lt;td colspan='3'&gt; - [X] Investment Scam&lt;/td&gt;&lt;/tr&gt;&lt;tr&gt;&lt;td colspan='3'&gt; - [ ] Employment Fraud&lt;/td&gt;&lt;/tr&gt;&lt;tr&gt;&lt;td colspan='3'&gt; - [ ] Others (please specify) &lt;/td&gt;&lt;/tr&gt;&lt;tr&gt;&lt;td colspan='3'&gt;(please tick if appropriate)&lt;/td&gt;&lt;/tr&gt;&lt;/Template_FraudTypeCheckbox&gt;
&lt;tr&gt;&lt;th colspan='3'&gt;Transaction Details:&lt;/th&gt;&lt;/tr&gt;&lt;tr&gt;&lt;th&gt;Date&lt;/th&gt;&lt;th&gt;Amount&lt;/th&gt;&lt;th&gt;Transferor's Bank and Account&lt;/th&gt;&lt;/tr&gt;
&lt;tr&gt;&lt;td&gt;&lt;Template_Located_FraudPayment5+6_Date&gt;2024-12-30&lt;/Template_Located_FraudPayment5+6_Date&gt;&lt;/td&gt;&lt;td&gt;&lt;Template_Located_FraudPayment5+6_Amount&gt;100000&lt;/Template_Located_FraudPayment5+6_Amount&gt;&lt;/td&gt;&lt;td&gt;&lt;Template_Victim0_Account0_Bank&gt;Cash&lt;/Template_Victim0_Account0_Bank&gt; &lt;Template_Victim0_Account0_AccountNumber&gt;Cash&lt;/Template_Victim0_Account0_AccountNumber&gt;&lt;/td&gt;&lt;/tr&gt;
&lt;tr&gt;&lt;th colspan='3'&gt;Case Summary:&lt;/th&gt;&lt;/tr&gt;&lt;tr&gt;&lt;td colspan='3'&gt;On 2025-01-03, a female reported to police that between 2024-12-18 and 2024-12-31, she
was lured to invest into forex trading and had deposited a total of HK$1,149,000 into 11
bank accounts (including the above listed transactions). The female later found she could
not withdraw the money and lost contact with the seller.&lt;/td&gt;&lt;/tr&gt;
&lt;tr&gt;&lt;th colspan='3'&gt;Notification Letter issued before on the same case:&lt;/th&gt;&lt;/tr&gt;&lt;tr&gt;&lt;td colspan='3'&gt; [ ] Yes
Under case reference: dated &lt;/td&gt;&lt;/tr&gt;
&lt;/tbody&gt;
&lt;/table&gt;</v>
      </c>
    </row>
    <row r="10" spans="2:2" x14ac:dyDescent="0.25">
      <c r="B10" s="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30642-70DA-C64A-B4AD-7F2B322CFAED}">
  <dimension ref="B1:B55"/>
  <sheetViews>
    <sheetView topLeftCell="A30" workbookViewId="0">
      <selection activeCell="B56" sqref="B56"/>
    </sheetView>
  </sheetViews>
  <sheetFormatPr defaultColWidth="11" defaultRowHeight="15.75" x14ac:dyDescent="0.25"/>
  <cols>
    <col min="2" max="2" width="45.375" customWidth="1"/>
  </cols>
  <sheetData>
    <row r="1" spans="2:2" x14ac:dyDescent="0.25">
      <c r="B1" t="s">
        <v>72</v>
      </c>
    </row>
    <row r="2" spans="2:2" x14ac:dyDescent="0.25">
      <c r="B2" t="s">
        <v>89</v>
      </c>
    </row>
    <row r="3" spans="2:2" x14ac:dyDescent="0.25">
      <c r="B3" t="s">
        <v>90</v>
      </c>
    </row>
    <row r="4" spans="2:2" x14ac:dyDescent="0.25">
      <c r="B4" t="s">
        <v>91</v>
      </c>
    </row>
    <row r="5" spans="2:2" x14ac:dyDescent="0.25">
      <c r="B5" t="s">
        <v>93</v>
      </c>
    </row>
    <row r="6" spans="2:2" x14ac:dyDescent="0.25">
      <c r="B6" t="s">
        <v>92</v>
      </c>
    </row>
    <row r="7" spans="2:2" ht="94.5" x14ac:dyDescent="0.25">
      <c r="B7" s="5" t="s">
        <v>3</v>
      </c>
    </row>
    <row r="8" spans="2:2" x14ac:dyDescent="0.25">
      <c r="B8" s="5" t="s">
        <v>4</v>
      </c>
    </row>
    <row r="9" spans="2:2" x14ac:dyDescent="0.25">
      <c r="B9" s="1" t="s">
        <v>2</v>
      </c>
    </row>
    <row r="10" spans="2:2" ht="63" x14ac:dyDescent="0.25">
      <c r="B10" s="5" t="s">
        <v>5</v>
      </c>
    </row>
    <row r="11" spans="2:2" x14ac:dyDescent="0.25">
      <c r="B11" s="5" t="s">
        <v>6</v>
      </c>
    </row>
    <row r="12" spans="2:2" x14ac:dyDescent="0.25">
      <c r="B12" s="5" t="s">
        <v>11</v>
      </c>
    </row>
    <row r="13" spans="2:2" x14ac:dyDescent="0.25">
      <c r="B13" s="5" t="s">
        <v>7</v>
      </c>
    </row>
    <row r="14" spans="2:2" x14ac:dyDescent="0.25">
      <c r="B14" s="5" t="s">
        <v>8</v>
      </c>
    </row>
    <row r="15" spans="2:2" x14ac:dyDescent="0.25">
      <c r="B15" s="5" t="s">
        <v>9</v>
      </c>
    </row>
    <row r="16" spans="2:2" x14ac:dyDescent="0.25">
      <c r="B16" s="5" t="s">
        <v>10</v>
      </c>
    </row>
    <row r="17" spans="2:2" x14ac:dyDescent="0.25">
      <c r="B17" s="5" t="s">
        <v>12</v>
      </c>
    </row>
    <row r="18" spans="2:2" x14ac:dyDescent="0.25">
      <c r="B18" s="5" t="s">
        <v>13</v>
      </c>
    </row>
    <row r="19" spans="2:2" x14ac:dyDescent="0.25">
      <c r="B19" s="5" t="s">
        <v>14</v>
      </c>
    </row>
    <row r="20" spans="2:2" x14ac:dyDescent="0.25">
      <c r="B20" s="5" t="s">
        <v>15</v>
      </c>
    </row>
    <row r="21" spans="2:2" x14ac:dyDescent="0.25">
      <c r="B21" s="5" t="s">
        <v>16</v>
      </c>
    </row>
    <row r="22" spans="2:2" x14ac:dyDescent="0.25">
      <c r="B22" s="5" t="s">
        <v>17</v>
      </c>
    </row>
    <row r="23" spans="2:2" ht="31.5" x14ac:dyDescent="0.25">
      <c r="B23" s="5" t="s">
        <v>18</v>
      </c>
    </row>
    <row r="24" spans="2:2" ht="31.5" x14ac:dyDescent="0.25">
      <c r="B24" s="5" t="s">
        <v>19</v>
      </c>
    </row>
    <row r="25" spans="2:2" x14ac:dyDescent="0.25">
      <c r="B25" s="5" t="s">
        <v>20</v>
      </c>
    </row>
    <row r="26" spans="2:2" ht="31.5" x14ac:dyDescent="0.25">
      <c r="B26" s="5" t="s">
        <v>21</v>
      </c>
    </row>
    <row r="27" spans="2:2" x14ac:dyDescent="0.25">
      <c r="B27" s="5" t="s">
        <v>22</v>
      </c>
    </row>
    <row r="28" spans="2:2" x14ac:dyDescent="0.25">
      <c r="B28" s="5" t="s">
        <v>23</v>
      </c>
    </row>
    <row r="29" spans="2:2" x14ac:dyDescent="0.25">
      <c r="B29" s="5" t="s">
        <v>24</v>
      </c>
    </row>
    <row r="30" spans="2:2" x14ac:dyDescent="0.25">
      <c r="B30" s="5" t="s">
        <v>25</v>
      </c>
    </row>
    <row r="31" spans="2:2" x14ac:dyDescent="0.25">
      <c r="B31" s="5" t="s">
        <v>26</v>
      </c>
    </row>
    <row r="32" spans="2:2" x14ac:dyDescent="0.25">
      <c r="B32" s="5" t="s">
        <v>27</v>
      </c>
    </row>
    <row r="33" spans="2:2" x14ac:dyDescent="0.25">
      <c r="B33" s="5" t="s">
        <v>28</v>
      </c>
    </row>
    <row r="34" spans="2:2" x14ac:dyDescent="0.25">
      <c r="B34" s="5" t="s">
        <v>29</v>
      </c>
    </row>
    <row r="35" spans="2:2" x14ac:dyDescent="0.25">
      <c r="B35" s="5" t="s">
        <v>30</v>
      </c>
    </row>
    <row r="36" spans="2:2" x14ac:dyDescent="0.25">
      <c r="B36" s="5" t="s">
        <v>31</v>
      </c>
    </row>
    <row r="37" spans="2:2" x14ac:dyDescent="0.25">
      <c r="B37" s="5" t="s">
        <v>32</v>
      </c>
    </row>
    <row r="38" spans="2:2" x14ac:dyDescent="0.25">
      <c r="B38" s="5" t="s">
        <v>33</v>
      </c>
    </row>
    <row r="39" spans="2:2" x14ac:dyDescent="0.25">
      <c r="B39" s="5" t="s">
        <v>34</v>
      </c>
    </row>
    <row r="40" spans="2:2" x14ac:dyDescent="0.25">
      <c r="B40" s="5" t="s">
        <v>35</v>
      </c>
    </row>
    <row r="41" spans="2:2" x14ac:dyDescent="0.25">
      <c r="B41" s="5" t="s">
        <v>36</v>
      </c>
    </row>
    <row r="42" spans="2:2" ht="63" x14ac:dyDescent="0.25">
      <c r="B42" s="5" t="s">
        <v>37</v>
      </c>
    </row>
    <row r="43" spans="2:2" ht="110.25" x14ac:dyDescent="0.25">
      <c r="B43" s="5" t="s">
        <v>38</v>
      </c>
    </row>
    <row r="44" spans="2:2" ht="94.5" x14ac:dyDescent="0.25">
      <c r="B44" s="5" t="s">
        <v>74</v>
      </c>
    </row>
    <row r="45" spans="2:2" ht="47.25" x14ac:dyDescent="0.25">
      <c r="B45" s="5" t="s">
        <v>39</v>
      </c>
    </row>
    <row r="46" spans="2:2" ht="94.5" x14ac:dyDescent="0.25">
      <c r="B46" s="5" t="s">
        <v>73</v>
      </c>
    </row>
    <row r="47" spans="2:2" ht="173.25" x14ac:dyDescent="0.25">
      <c r="B47" s="5" t="s">
        <v>75</v>
      </c>
    </row>
    <row r="48" spans="2:2" ht="78.75" x14ac:dyDescent="0.25">
      <c r="B48" s="5" t="s">
        <v>66</v>
      </c>
    </row>
    <row r="49" spans="2:2" ht="31.5" x14ac:dyDescent="0.25">
      <c r="B49" s="5" t="s">
        <v>95</v>
      </c>
    </row>
    <row r="50" spans="2:2" x14ac:dyDescent="0.25">
      <c r="B50" s="5" t="s">
        <v>67</v>
      </c>
    </row>
    <row r="51" spans="2:2" x14ac:dyDescent="0.25">
      <c r="B51" s="5" t="s">
        <v>68</v>
      </c>
    </row>
    <row r="52" spans="2:2" x14ac:dyDescent="0.25">
      <c r="B52" s="5" t="s">
        <v>69</v>
      </c>
    </row>
    <row r="53" spans="2:2" x14ac:dyDescent="0.25">
      <c r="B53" s="5" t="s">
        <v>70</v>
      </c>
    </row>
    <row r="54" spans="2:2" x14ac:dyDescent="0.25">
      <c r="B54" s="5" t="s">
        <v>71</v>
      </c>
    </row>
    <row r="55" spans="2:2" x14ac:dyDescent="0.25">
      <c r="B55" s="5" t="s">
        <v>96</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C2D32-9E76-C94A-A5ED-4395688F3423}">
  <dimension ref="A1:A41"/>
  <sheetViews>
    <sheetView topLeftCell="A17" workbookViewId="0">
      <selection activeCell="A17" sqref="A17"/>
    </sheetView>
  </sheetViews>
  <sheetFormatPr defaultColWidth="11" defaultRowHeight="15.75" x14ac:dyDescent="0.25"/>
  <cols>
    <col min="1" max="1" width="66.375" customWidth="1"/>
  </cols>
  <sheetData>
    <row r="1" spans="1:1" x14ac:dyDescent="0.25">
      <c r="A1" t="str">
        <f>"**"&amp;'PoliceLetter-Template'!B1&amp;"**"</f>
        <v>**&lt;u&gt;Annex H6&lt;/u&gt;**</v>
      </c>
    </row>
    <row r="2" spans="1:1" x14ac:dyDescent="0.25">
      <c r="A2" t="str">
        <f>"**"&amp;'PoliceLetter-Template'!B2&amp;"**"</f>
        <v>**PERSONAL DATA**</v>
      </c>
    </row>
    <row r="3" spans="1:1" x14ac:dyDescent="0.25">
      <c r="A3" t="str">
        <f>'PoliceLetter-Template'!B3&amp;" "&amp;"&lt;Template_PoliceReference&gt;"&amp;'PoliceLetter-Params'!B8&amp;"&lt;/Template_PoliceReference&gt;"</f>
        <v>*Our Ref.:* &lt;Template_PoliceReference&gt;WCH RN 2500■■■■■■■&lt;/Template_PoliceReference&gt;</v>
      </c>
    </row>
    <row r="4" spans="1:1" x14ac:dyDescent="0.25">
      <c r="A4" t="str">
        <f>'PoliceLetter-Template'!B4&amp;" "&amp;'PoliceLetter-Params'!B9</f>
        <v xml:space="preserve">*Your Ref.:* </v>
      </c>
    </row>
    <row r="5" spans="1:1" x14ac:dyDescent="0.25">
      <c r="A5" t="str">
        <f>'PoliceLetter-Template'!B5&amp;" "&amp;'PoliceLetter-Params'!B10</f>
        <v>*Tel.:* 366■■■■■</v>
      </c>
    </row>
    <row r="6" spans="1:1" x14ac:dyDescent="0.25">
      <c r="A6" t="str">
        <f>'PoliceLetter-Template'!B6&amp;" "&amp;'PoliceLetter-Params'!B11</f>
        <v>*Fax:* 282■■■■■</v>
      </c>
    </row>
    <row r="8" spans="1:1" ht="141.75" x14ac:dyDescent="0.25">
      <c r="A8" s="2" t="str">
        <f>'PoliceLetter-Runtime-Params'!B1</f>
        <v>&lt;Template_PoliceInvestigationTeam&gt;District Investigation Team 7&lt;/Template_PoliceInvestigationTeam&gt;
&lt;Template_PoliceForceDistrict&gt;Wan Chai District&lt;/Template_PoliceForceDistrict&gt;
&lt;Template_PITLocationBuilding&gt;Wan Chai Police Station&lt;/Template_PITLocationBuilding&gt;
&lt;Template_PITLocationAddressLine&gt;1 Arsenal Street&lt;/Template_PITLocationAddressLine&gt;
&lt;Template_PITLocationDistrict&gt;Wan Chai&lt;/Template_PITLocationDistrict&gt;</v>
      </c>
    </row>
    <row r="9" spans="1:1" x14ac:dyDescent="0.25">
      <c r="A9" s="1" t="str">
        <f>'PoliceLetter-Params'!B7</f>
        <v>2025-01-03</v>
      </c>
    </row>
    <row r="11" spans="1:1" ht="94.5" x14ac:dyDescent="0.25">
      <c r="A11" s="5" t="str">
        <f>'PoliceLetter-Template'!B7</f>
        <v>HANG SENG BANK, LIMITED
Money Laundering Reporting Officer
Hang Seng Bank Ltd
Financial Crime Investigations
13/F, 83 Des Voeux Road Central,
Hong Kong</v>
      </c>
    </row>
    <row r="13" spans="1:1" x14ac:dyDescent="0.25">
      <c r="A13" s="1" t="str">
        <f>'PoliceLetter-Template'!B8</f>
        <v>Dear Sir/Madam,</v>
      </c>
    </row>
    <row r="15" spans="1:1" ht="47.25" x14ac:dyDescent="0.25">
      <c r="A15" s="5" t="str">
        <f>'PoliceLetter-Template'!B10</f>
        <v>I write to you in connection with the following bank account, which is believed to be held with your institution. Information received by the Hong Kong Polive indicated that the below account:-</v>
      </c>
    </row>
    <row r="17" spans="1:1" ht="409.5" x14ac:dyDescent="0.25">
      <c r="A17" s="2" t="str">
        <f>'PoliceLetter-Runtime-Params'!B9</f>
        <v>&lt;table&gt;
&lt;thead&gt;&lt;tr&gt;&lt;th colspan='3'&gt;Account Details&lt;/th&gt;&lt;/tr&gt;&lt;/thead&gt;
&lt;tbody&gt;
&lt;tr&gt;&lt;th&gt;Account Name:&lt;/th&gt;&lt;td colspan='2'&gt;&lt;Template_Suspect1_Name&gt;CHAN TAI MAN &lt;/Template_Suspect1_Name&gt;&lt;/td&gt;&lt;/tr&gt;&lt;tr&gt;&lt;th&gt;Account Number:&lt;/th&gt;&lt;td colspan='2'&gt;&lt;Template_Suspect1_AccountNumber&gt;111-111111-101 &lt;/Template_Suspect1_AccountNumber&gt;&lt;/td&gt;&lt;/tr&gt;
&lt;tr&gt;&lt;th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
&lt;Template_FraudTypeCheckbox&gt;&lt;tr&gt;&lt;th colspan='3'&gt;If the predicate offence is deception related, please state the type of deception:&lt;/th&gt;&lt;tr&gt;&lt;tr&gt;&lt;td colspan='3'&gt; - [ ] Telephone Deception&lt;/td&gt;&lt;/tr&gt;&lt;tr&gt;&lt;td colspan='3'&gt; - [ ] E-shopping Fraud&lt;/td&gt;&lt;/tr&gt;&lt;tr&gt;&lt;td colspan='3'&gt; - [ ] Romance Scam&lt;/td&gt;&lt;/tr&gt;&lt;tr&gt;&lt;td colspan='3'&gt; - [X] Investment Scam&lt;/td&gt;&lt;/tr&gt;&lt;tr&gt;&lt;td colspan='3'&gt; - [ ] Employment Fraud&lt;/td&gt;&lt;/tr&gt;&lt;tr&gt;&lt;td colspan='3'&gt; - [ ] Others (please specify) &lt;/td&gt;&lt;/tr&gt;&lt;tr&gt;&lt;td colspan='3'&gt;(please tick if appropriate)&lt;/td&gt;&lt;/tr&gt;&lt;/Template_FraudTypeCheckbox&gt;
&lt;tr&gt;&lt;th colspan='3'&gt;Transaction Details:&lt;/th&gt;&lt;/tr&gt;&lt;tr&gt;&lt;th&gt;Date&lt;/th&gt;&lt;th&gt;Amount&lt;/th&gt;&lt;th&gt;Transferor's Bank and Account&lt;/th&gt;&lt;/tr&gt;
&lt;tr&gt;&lt;td&gt;&lt;Template_Located_FraudPayment1=7_Date&gt;2024-12-30&lt;/Template_Located_FraudPayment1=7_Date&gt;&lt;/td&gt;&lt;td&gt;&lt;Template_Located_FraudPayment1=7_Amount&gt;100000&lt;/Template_Located_FraudPayment1=7_Amount&gt;&lt;/td&gt;&lt;td&gt;&lt;Template_Victim0_Account0_Bank&gt;Cash&lt;/Template_Victim0_Account0_Bank&gt; &lt;Template_Victim0_Account0_AccountNumber&gt;Cash&lt;/Template_Victim0_Account0_AccountNumber&gt;&lt;/td&gt;&lt;/tr&gt;
&lt;tr&gt;&lt;th colspan='3'&gt;Case Summary:&lt;/th&gt;&lt;/tr&gt;&lt;tr&gt;&lt;td colspan='3'&gt;On 2025-01-03, a female reported to police that between 2024-12-18 and 2024-12-31, she
was lured to invest into forex trading and had deposited a total of HK$1,149,000 into 11
bank accounts (including the above listed transactions). The female later found she could
not withdraw the money and lost contact with the seller.&lt;/td&gt;&lt;/tr&gt;
&lt;tr&gt;&lt;th colspan='3'&gt;Notification Letter issued before on the same case:&lt;/th&gt;&lt;/tr&gt;&lt;tr&gt;&lt;td colspan='3'&gt; [ ] Yes
Under case reference: dated &lt;/td&gt;&lt;/tr&gt;
&lt;/tbody&gt;
&lt;/table&gt;
&lt;table&gt;
&lt;thead&gt;&lt;tr&gt;&lt;th colspan='3'&gt;Account Details&lt;/th&gt;&lt;/tr&gt;&lt;/thead&gt;
&lt;tbody&gt;
&lt;tr&gt;&lt;th&gt;Account Name:&lt;/th&gt;&lt;td colspan='2'&gt;&lt;Template_Suspect2_Name&gt;CHUNG SIU &lt;/Template_Suspect2_Name&gt;&lt;/td&gt;&lt;/tr&gt;&lt;tr&gt;&lt;th&gt;Account Number:&lt;/th&gt;&lt;td colspan='2'&gt;&lt;Template_Suspect2_AccountNumber&gt;111-111111-102 &lt;/Template_Suspect2_AccountNumber&gt;&lt;/td&gt;&lt;/tr&gt;
&lt;tr&gt;&lt;th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
&lt;Template_FraudTypeCheckbox&gt;&lt;tr&gt;&lt;th colspan='3'&gt;If the predicate offence is deception related, please state the type of deception:&lt;/th&gt;&lt;tr&gt;&lt;tr&gt;&lt;td colspan='3'&gt; - [ ] Telephone Deception&lt;/td&gt;&lt;/tr&gt;&lt;tr&gt;&lt;td colspan='3'&gt; - [ ] E-shopping Fraud&lt;/td&gt;&lt;/tr&gt;&lt;tr&gt;&lt;td colspan='3'&gt; - [ ] Romance Scam&lt;/td&gt;&lt;/tr&gt;&lt;tr&gt;&lt;td colspan='3'&gt; - [X] Investment Scam&lt;/td&gt;&lt;/tr&gt;&lt;tr&gt;&lt;td colspan='3'&gt; - [ ] Employment Fraud&lt;/td&gt;&lt;/tr&gt;&lt;tr&gt;&lt;td colspan='3'&gt; - [ ] Others (please specify) &lt;/td&gt;&lt;/tr&gt;&lt;tr&gt;&lt;td colspan='3'&gt;(please tick if appropriate)&lt;/td&gt;&lt;/tr&gt;&lt;/Template_FraudTypeCheckbox&gt;
&lt;tr&gt;&lt;th colspan='3'&gt;Transaction Details:&lt;/th&gt;&lt;/tr&gt;&lt;tr&gt;&lt;th&gt;Date&lt;/th&gt;&lt;th&gt;Amount&lt;/th&gt;&lt;th&gt;Transferor's Bank and Account&lt;/th&gt;&lt;/tr&gt;
&lt;tr&gt;&lt;td&gt;&lt;Template_Located_FraudPayment2=8_Date&gt;2024-12-30&lt;/Template_Located_FraudPayment2=8_Date&gt;&lt;/td&gt;&lt;td&gt;&lt;Template_Located_FraudPayment2=8_Amount&gt;100000&lt;/Template_Located_FraudPayment2=8_Amount&gt;&lt;/td&gt;&lt;td&gt;&lt;Template_Victim0_Account0_Bank&gt;Cash&lt;/Template_Victim0_Account0_Bank&gt; &lt;Template_Victim0_Account0_AccountNumber&gt;Cash&lt;/Template_Victim0_Account0_AccountNumber&gt;&lt;/td&gt;&lt;/tr&gt;
&lt;tr&gt;&lt;td&gt;&lt;Template_Located_FraudPayment3=9_Date&gt;2024-12-31&lt;/Template_Located_FraudPayment3=9_Date&gt;&lt;/td&gt;&lt;td&gt;&lt;Template_Located_FraudPayment3=9_Amount&gt;100000&lt;/Template_Located_FraudPayment3=9_Amount&gt;&lt;/td&gt;&lt;td&gt;&lt;Template_Victim0_Account0_Bank&gt;Cash&lt;/Template_Victim0_Account0_Bank&gt; &lt;Template_Victim0_Account0_AccountNumber&gt;Cash&lt;/Template_Victim0_Account0_AccountNumber&gt;&lt;/td&gt;&lt;/tr&gt;
&lt;tr&gt;&lt;th colspan='3'&gt;Case Summary:&lt;/th&gt;&lt;/tr&gt;&lt;tr&gt;&lt;td colspan='3'&gt;On 2025-01-03, a female reported to police that between 2024-12-18 and 2024-12-31, she
was lured to invest into forex trading and had deposited a total of HK$1,149,000 into 11
bank accounts (including the above listed transactions). The female later found she could
not withdraw the money and lost contact with the seller.&lt;/td&gt;&lt;/tr&gt;
&lt;tr&gt;&lt;th colspan='3'&gt;Notification Letter issued before on the same case:&lt;/th&gt;&lt;/tr&gt;&lt;tr&gt;&lt;td colspan='3'&gt; [ ] Yes
Under case reference: dated &lt;/td&gt;&lt;/tr&gt;
&lt;/tbody&gt;
&lt;/table&gt;
&lt;table&gt;
&lt;thead&gt;&lt;tr&gt;&lt;th colspan='3'&gt;Account Details&lt;/th&gt;&lt;/tr&gt;&lt;/thead&gt;
&lt;tbody&gt;
&lt;tr&gt;&lt;th&gt;Account Name:&lt;/th&gt;&lt;td colspan='2'&gt;&lt;Template_Suspect3_Name&gt;CHIU YAN &lt;/Template_Suspect3_Name&gt;&lt;/td&gt;&lt;/tr&gt;&lt;tr&gt;&lt;th&gt;Account Number:&lt;/th&gt;&lt;td colspan='2'&gt;&lt;Template_Suspect3_AccountNumber&gt;111-111111-103 &lt;/Template_Suspect3_AccountNumber&gt;&lt;/td&gt;&lt;/tr&gt;
&lt;tr&gt;&lt;th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
&lt;Template_FraudTypeCheckbox&gt;&lt;tr&gt;&lt;th colspan='3'&gt;If the predicate offence is deception related, please state the type of deception:&lt;/th&gt;&lt;tr&gt;&lt;tr&gt;&lt;td colspan='3'&gt; - [ ] Telephone Deception&lt;/td&gt;&lt;/tr&gt;&lt;tr&gt;&lt;td colspan='3'&gt; - [ ] E-shopping Fraud&lt;/td&gt;&lt;/tr&gt;&lt;tr&gt;&lt;td colspan='3'&gt; - [ ] Romance Scam&lt;/td&gt;&lt;/tr&gt;&lt;tr&gt;&lt;td colspan='3'&gt; - [X] Investment Scam&lt;/td&gt;&lt;/tr&gt;&lt;tr&gt;&lt;td colspan='3'&gt; - [ ] Employment Fraud&lt;/td&gt;&lt;/tr&gt;&lt;tr&gt;&lt;td colspan='3'&gt; - [ ] Others (please specify) &lt;/td&gt;&lt;/tr&gt;&lt;tr&gt;&lt;td colspan='3'&gt;(please tick if appropriate)&lt;/td&gt;&lt;/tr&gt;&lt;/Template_FraudTypeCheckbox&gt;
&lt;tr&gt;&lt;th colspan='3'&gt;Transaction Details:&lt;/th&gt;&lt;/tr&gt;&lt;tr&gt;&lt;th&gt;Date&lt;/th&gt;&lt;th&gt;Amount&lt;/th&gt;&lt;th&gt;Transferor's Bank and Account&lt;/th&gt;&lt;/tr&gt;
&lt;tr&gt;&lt;td&gt;&lt;Template_Located_FraudPayment10_Date&gt;2024-12-30&lt;/Template_Located_FraudPayment10_Date&gt;&lt;/td&gt;&lt;td&gt;&lt;Template_Located_FraudPayment10_Amount&gt;100000&lt;/Template_Located_FraudPayment10_Amount&gt;&lt;/td&gt;&lt;td&gt;&lt;Template_Victim0_Account0_Bank&gt;Cash&lt;/Template_Victim0_Account0_Bank&gt; &lt;Template_Victim0_Account0_AccountNumber&gt;Cash&lt;/Template_Victim0_Account0_AccountNumber&gt;&lt;/td&gt;&lt;/tr&gt;
&lt;tr&gt;&lt;td&gt;&lt;Template_Located_FraudPayment4=11_Date&gt;2024-12-31&lt;/Template_Located_FraudPayment4=11_Date&gt;&lt;/td&gt;&lt;td&gt;&lt;Template_Located_FraudPayment4=11_Amount&gt;100000&lt;/Template_Located_FraudPayment4=11_Amount&gt;&lt;/td&gt;&lt;td&gt;&lt;Template_Victim0_Account0_Bank&gt;Cash&lt;/Template_Victim0_Account0_Bank&gt; &lt;Template_Victim0_Account0_AccountNumber&gt;Cash&lt;/Template_Victim0_Account0_AccountNumber&gt;&lt;/td&gt;&lt;/tr&gt;
&lt;tr&gt;&lt;th colspan='3'&gt;Case Summary:&lt;/th&gt;&lt;/tr&gt;&lt;tr&gt;&lt;td colspan='3'&gt;On 2025-01-03, a female reported to police that between 2024-12-18 and 2024-12-31, she
was lured to invest into forex trading and had deposited a total of HK$1,149,000 into 11
bank accounts (including the above listed transactions). The female later found she could
not withdraw the money and lost contact with the seller.&lt;/td&gt;&lt;/tr&gt;
&lt;tr&gt;&lt;th colspan='3'&gt;Notification Letter issued before on the same case:&lt;/th&gt;&lt;/tr&gt;&lt;tr&gt;&lt;td colspan='3'&gt; [ ] Yes
Under case reference: dated &lt;/td&gt;&lt;/tr&gt;
&lt;/tbody&gt;
&lt;/table&gt;
&lt;table&gt;
&lt;thead&gt;&lt;tr&gt;&lt;th colspan='3'&gt;Account Details&lt;/th&gt;&lt;/tr&gt;&lt;/thead&gt;
&lt;tbody&gt;
&lt;tr&gt;&lt;th&gt;Account Name:&lt;/th&gt;&lt;td colspan='2'&gt;&lt;Template_Suspect4_Name&gt;CHONG MAN &lt;/Template_Suspect4_Name&gt;&lt;/td&gt;&lt;/tr&gt;&lt;tr&gt;&lt;th&gt;Account Number:&lt;/th&gt;&lt;td colspan='2'&gt;&lt;Template_Suspect4_AccountNumber&gt;111-111111-104 &lt;/Template_Suspect4_AccountNumber&gt;&lt;/td&gt;&lt;/tr&gt;
&lt;tr&gt;&lt;th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
&lt;Template_FraudTypeCheckbox&gt;&lt;tr&gt;&lt;th colspan='3'&gt;If the predicate offence is deception related, please state the type of deception:&lt;/th&gt;&lt;tr&gt;&lt;tr&gt;&lt;td colspan='3'&gt; - [ ] Telephone Deception&lt;/td&gt;&lt;/tr&gt;&lt;tr&gt;&lt;td colspan='3'&gt; - [ ] E-shopping Fraud&lt;/td&gt;&lt;/tr&gt;&lt;tr&gt;&lt;td colspan='3'&gt; - [ ] Romance Scam&lt;/td&gt;&lt;/tr&gt;&lt;tr&gt;&lt;td colspan='3'&gt; - [X] Investment Scam&lt;/td&gt;&lt;/tr&gt;&lt;tr&gt;&lt;td colspan='3'&gt; - [ ] Employment Fraud&lt;/td&gt;&lt;/tr&gt;&lt;tr&gt;&lt;td colspan='3'&gt; - [ ] Others (please specify) &lt;/td&gt;&lt;/tr&gt;&lt;tr&gt;&lt;td colspan='3'&gt;(please tick if appropriate)&lt;/td&gt;&lt;/tr&gt;&lt;/Template_FraudTypeCheckbox&gt;
&lt;tr&gt;&lt;th colspan='3'&gt;Transaction Details:&lt;/th&gt;&lt;/tr&gt;&lt;tr&gt;&lt;th&gt;Date&lt;/th&gt;&lt;th&gt;Amount&lt;/th&gt;&lt;th&gt;Transferor's Bank and Account&lt;/th&gt;&lt;/tr&gt;
&lt;tr&gt;&lt;td&gt;&lt;Template_Located_FraudPayment5+6_Date&gt;2024-12-30&lt;/Template_Located_FraudPayment5+6_Date&gt;&lt;/td&gt;&lt;td&gt;&lt;Template_Located_FraudPayment5+6_Amount&gt;100000&lt;/Template_Located_FraudPayment5+6_Amount&gt;&lt;/td&gt;&lt;td&gt;&lt;Template_Victim0_Account0_Bank&gt;Cash&lt;/Template_Victim0_Account0_Bank&gt; &lt;Template_Victim0_Account0_AccountNumber&gt;Cash&lt;/Template_Victim0_Account0_AccountNumber&gt;&lt;/td&gt;&lt;/tr&gt;
&lt;tr&gt;&lt;th colspan='3'&gt;Case Summary:&lt;/th&gt;&lt;/tr&gt;&lt;tr&gt;&lt;td colspan='3'&gt;On 2025-01-03, a female reported to police that between 2024-12-18 and 2024-12-31, she
was lured to invest into forex trading and had deposited a total of HK$1,149,000 into 11
bank accounts (including the above listed transactions). The female later found she could
not withdraw the money and lost contact with the seller.&lt;/td&gt;&lt;/tr&gt;
&lt;tr&gt;&lt;th colspan='3'&gt;Notification Letter issued before on the same case:&lt;/th&gt;&lt;/tr&gt;&lt;tr&gt;&lt;td colspan='3'&gt; [ ] Yes
Under case reference: dated &lt;/td&gt;&lt;/tr&gt;
&lt;/tbody&gt;
&lt;/table&gt;</v>
      </c>
    </row>
    <row r="19" spans="1:1" x14ac:dyDescent="0.25">
      <c r="A19" s="1" t="str">
        <f>'PoliceLetter-Template'!B42</f>
        <v>I suggest that you examine the above/past transactions in the above account to ascertain whether or not you are satisfied that the provenance of the deposits into the said account is legitimate.</v>
      </c>
    </row>
    <row r="21" spans="1:1" x14ac:dyDescent="0.25">
      <c r="A21" s="1" t="str">
        <f>'PoliceLetter-Template'!B43</f>
        <v>Furthermore, I would like to draw your attention to chapter 3.1 of the "Guideline on Anti-Money Laundering and Counter- Financing of Terrorism (for Authorized Institutions)" published by the Hong Kong Monetary Authority under section 7 of the Anti-Money Laundering and Counter-Terrorist Financing Ordinance, Cap. 615 ("AMLO"), which states that:-</v>
      </c>
    </row>
    <row r="23" spans="1:1" x14ac:dyDescent="0.25">
      <c r="A23" s="1" t="str">
        <f>'PoliceLetter-Template'!B44</f>
        <v>*"An Authorized Institution should take all reasonable measures to ensure that proper safeguards exist to mitigate the risks of money laundering and terrorist financing and to prevent a contravention of any requirement under Part 2 or 3 of Schedule 2 [to the AMLO]".*</v>
      </c>
    </row>
    <row r="25" spans="1:1" x14ac:dyDescent="0.25">
      <c r="A25" s="1" t="str">
        <f>'PoliceLetter-Template'!B45</f>
        <v>May I also remind you of sections 25(1) and 25A(1) of the Organized and Serious Crimes Ordinance, Cap. 455, Laws of Hong Kong, which state that:-</v>
      </c>
    </row>
    <row r="27" spans="1:1" x14ac:dyDescent="0.25">
      <c r="A27" s="1" t="str">
        <f>'PoliceLetter-Template'!B46</f>
        <v>*"Subject to section 25A, a person commits an offence if, knowing or having reasonable grounds to believe that any property in whole or in part directly or indirectly represents any person's proceeds of an indictable offence, he deals with that property. " (section 25(1))*</v>
      </c>
    </row>
    <row r="29" spans="1:1" x14ac:dyDescent="0.25">
      <c r="A29" s="1" t="str">
        <f>'PoliceLetter-Template'!B47</f>
        <v>*\"Where a person knows or suspects that any property:-
(a) in whole or in part directly or indirectly represents any person's proceeds of;
(b) was used in connection with; or
(c) is intended to be used in connection with,
an indictable offence, he shall as soon as it is reasonable for him to do so disclose that knowledge or suspicion, together with any matter on which that knowledge or suspicion is based, to an authorized officer.\" (section 25A(1))*</v>
      </c>
    </row>
    <row r="31" spans="1:1" x14ac:dyDescent="0.25">
      <c r="A31" s="1" t="str">
        <f>'PoliceLetter-Template'!B48</f>
        <v>Please treat this notification in confidence. Disclosure of the contents of this notification, directly or indirectly, to any unauthorized persons including the subjects under investigation, may prejudice the police investigation.</v>
      </c>
    </row>
    <row r="33" spans="1:1" x14ac:dyDescent="0.25">
      <c r="A33" t="str">
        <f>'PoliceLetter-Template'!B49&amp;'PoliceLetter-Params'!B22&amp;'PoliceLetter-Template'!B50&amp;'PoliceLetter-Params'!B23</f>
        <v>Should you have any queries concerning this matter, please contact the Officer-in-Charge of the case DIP Shanrock ■■■■ on telephone number 282■■■■■</v>
      </c>
    </row>
    <row r="35" spans="1:1" x14ac:dyDescent="0.25">
      <c r="A35" s="1" t="str">
        <f>'PoliceLetter-Template'!B51</f>
        <v>Yours faithfully,</v>
      </c>
    </row>
    <row r="36" spans="1:1" x14ac:dyDescent="0.25">
      <c r="A36" s="1" t="str">
        <f>'PoliceLetter-Template'!B52</f>
        <v>(Original Signed)</v>
      </c>
    </row>
    <row r="37" spans="1:1" x14ac:dyDescent="0.25">
      <c r="A37" t="str">
        <f>'PoliceLetter-Params'!B22</f>
        <v>DIP Shanrock ■■■■</v>
      </c>
    </row>
    <row r="38" spans="1:1" x14ac:dyDescent="0.25">
      <c r="A38" t="str">
        <f>'PoliceLetter-Params'!B24</f>
        <v>OC DIT ■■■■■</v>
      </c>
    </row>
    <row r="39" spans="1:1" x14ac:dyDescent="0.25">
      <c r="A39" s="1" t="str">
        <f>'PoliceLetter-Template'!B53</f>
        <v>for Commissioner of Police</v>
      </c>
    </row>
    <row r="40" spans="1:1" x14ac:dyDescent="0.25">
      <c r="A40" s="1" t="str">
        <f>'PoliceLetter-Template'!B54</f>
        <v>cc SP JFIU FIIB</v>
      </c>
    </row>
    <row r="41" spans="1:1" x14ac:dyDescent="0.25">
      <c r="A41" s="1" t="str">
        <f>'PoliceLetter-Template'!B55</f>
        <v>(email: jfiu-noti-letter@police.gov.hk)</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5F240-6906-5F42-A0B0-C00F934288C8}">
  <dimension ref="A1:A8"/>
  <sheetViews>
    <sheetView workbookViewId="0">
      <selection activeCell="C16" sqref="C16"/>
    </sheetView>
  </sheetViews>
  <sheetFormatPr defaultColWidth="11" defaultRowHeight="15.75" x14ac:dyDescent="0.25"/>
  <sheetData>
    <row r="1" spans="1:1" x14ac:dyDescent="0.25">
      <c r="A1" t="s">
        <v>80</v>
      </c>
    </row>
    <row r="2" spans="1:1" x14ac:dyDescent="0.25">
      <c r="A2" t="s">
        <v>64</v>
      </c>
    </row>
    <row r="3" spans="1:1" x14ac:dyDescent="0.25">
      <c r="A3" t="s">
        <v>65</v>
      </c>
    </row>
    <row r="5" spans="1:1" x14ac:dyDescent="0.25">
      <c r="A5" t="s">
        <v>94</v>
      </c>
    </row>
    <row r="6" spans="1:1" x14ac:dyDescent="0.25">
      <c r="A6" t="s">
        <v>7</v>
      </c>
    </row>
    <row r="7" spans="1:1" x14ac:dyDescent="0.25">
      <c r="A7" t="s">
        <v>8</v>
      </c>
    </row>
    <row r="8" spans="1:1" x14ac:dyDescent="0.25">
      <c r="A8"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PoliceLetter-Params</vt:lpstr>
      <vt:lpstr>PoliceLetter-SuspectedNature</vt:lpstr>
      <vt:lpstr>PoliceLetter-Txn-Details</vt:lpstr>
      <vt:lpstr>PoliceLetter-TypeOfDeception</vt:lpstr>
      <vt:lpstr>PoliceLetter-Runtime-Params</vt:lpstr>
      <vt:lpstr>PoliceLetter-Template</vt:lpstr>
      <vt:lpstr>PoliceLetter-Output</vt:lpstr>
      <vt:lpstr>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Cyril Yau</dc:creator>
  <cp:lastModifiedBy>Chun Him Fong</cp:lastModifiedBy>
  <dcterms:created xsi:type="dcterms:W3CDTF">2025-04-08T08:13:00Z</dcterms:created>
  <dcterms:modified xsi:type="dcterms:W3CDTF">2025-06-22T12:51:17Z</dcterms:modified>
</cp:coreProperties>
</file>