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28160" yWindow="4040" windowWidth="18160" windowHeight="16760"/>
  </bookViews>
  <sheets>
    <sheet name="Data" sheetId="3" r:id="rId1"/>
    <sheet name="Completed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B13" i="2"/>
  <c r="B21" i="2"/>
  <c r="E3" i="2"/>
  <c r="F3" i="2"/>
  <c r="E6" i="2"/>
  <c r="F6" i="2"/>
  <c r="E9" i="2"/>
  <c r="F9" i="2"/>
  <c r="E12" i="2"/>
  <c r="B20" i="2"/>
  <c r="K3" i="2"/>
  <c r="L3" i="2"/>
  <c r="K6" i="2"/>
  <c r="L6" i="2"/>
  <c r="K9" i="2"/>
  <c r="L9" i="2"/>
  <c r="C20" i="2"/>
  <c r="D20" i="2"/>
  <c r="H3" i="2"/>
  <c r="H6" i="2"/>
  <c r="H9" i="2"/>
  <c r="H13" i="2"/>
  <c r="C17" i="2"/>
  <c r="B12" i="2"/>
  <c r="C12" i="2"/>
  <c r="B14" i="2"/>
  <c r="C18" i="2"/>
  <c r="C19" i="2"/>
  <c r="G19" i="2"/>
  <c r="K12" i="2"/>
  <c r="B19" i="2"/>
  <c r="D19" i="2"/>
  <c r="E19" i="2"/>
  <c r="F19" i="2"/>
  <c r="G18" i="2"/>
  <c r="B18" i="2"/>
  <c r="D18" i="2"/>
  <c r="E18" i="2"/>
  <c r="F18" i="2"/>
  <c r="G17" i="2"/>
  <c r="H12" i="2"/>
  <c r="B17" i="2"/>
  <c r="D17" i="2"/>
  <c r="E17" i="2"/>
  <c r="F17" i="2"/>
</calcChain>
</file>

<file path=xl/sharedStrings.xml><?xml version="1.0" encoding="utf-8"?>
<sst xmlns="http://schemas.openxmlformats.org/spreadsheetml/2006/main" count="45" uniqueCount="22">
  <si>
    <t>Water</t>
  </si>
  <si>
    <t>vulgaris</t>
  </si>
  <si>
    <t>sativa</t>
  </si>
  <si>
    <t>Lo</t>
  </si>
  <si>
    <t>Mid</t>
  </si>
  <si>
    <t>Hi</t>
  </si>
  <si>
    <t>SS</t>
  </si>
  <si>
    <t>Err SS</t>
  </si>
  <si>
    <t>Row SS</t>
  </si>
  <si>
    <t>Interact SS</t>
  </si>
  <si>
    <t>Total SS</t>
  </si>
  <si>
    <t>ANOVA</t>
  </si>
  <si>
    <t>Source of Variation</t>
  </si>
  <si>
    <t>df</t>
  </si>
  <si>
    <t>MS</t>
  </si>
  <si>
    <t>F</t>
  </si>
  <si>
    <t>P-value</t>
  </si>
  <si>
    <t>F crit</t>
  </si>
  <si>
    <t>Total</t>
  </si>
  <si>
    <t>Plant</t>
  </si>
  <si>
    <t>Water*Plant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</si>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</sst>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E+00;\ࠥ"/>
    <numFmt numFmtId="166" formatCode="0.0000"/>
  </numFmts>
  <fonts count="2" x14ac:knownFonts="1">
    <font>
      <sz val="11"/>
      <color theme="1"/>
      <name val="Verdana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7" xfId="0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9" xfId="0" applyBorder="1"/>
    <xf numFmtId="2" fontId="0" fillId="0" borderId="1" xfId="0" applyNumberFormat="1" applyBorder="1"/>
    <xf numFmtId="2" fontId="0" fillId="0" borderId="3" xfId="0" applyNumberFormat="1" applyBorder="1"/>
    <xf numFmtId="0" fontId="0" fillId="0" borderId="8" xfId="0" applyBorder="1"/>
    <xf numFmtId="0" fontId="1" fillId="0" borderId="10" xfId="0" applyFont="1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2" fontId="0" fillId="0" borderId="0" xfId="0" applyNumberFormat="1" applyFill="1" applyBorder="1" applyAlignment="1"/>
    <xf numFmtId="165" fontId="0" fillId="0" borderId="0" xfId="0" applyNumberFormat="1" applyFill="1" applyBorder="1" applyAlignment="1"/>
    <xf numFmtId="166" fontId="0" fillId="0" borderId="0" xfId="0" applyNumberFormat="1" applyFill="1" applyBorder="1" applyAlignment="1"/>
    <xf numFmtId="0" fontId="0" fillId="0" borderId="11" xfId="0" applyFill="1" applyBorder="1" applyAlignment="1"/>
    <xf numFmtId="164" fontId="0" fillId="0" borderId="11" xfId="0" applyNumberFormat="1" applyFill="1" applyBorder="1" applyAlignment="1"/>
    <xf numFmtId="1" fontId="0" fillId="0" borderId="0" xfId="0" applyNumberFormat="1" applyFill="1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0" xfId="0" applyNumberFormat="1"/>
    <xf numFmtId="2" fontId="0" fillId="0" borderId="4" xfId="0" applyNumberFormat="1" applyBorder="1" applyAlignment="1">
      <alignment vertical="center"/>
    </xf>
    <xf numFmtId="2" fontId="0" fillId="0" borderId="7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E15" sqref="E15"/>
    </sheetView>
  </sheetViews>
  <sheetFormatPr baseColWidth="10" defaultColWidth="8.7109375" defaultRowHeight="14" x14ac:dyDescent="0"/>
  <cols>
    <col min="1" max="1" width="5.42578125" bestFit="1" customWidth="1"/>
    <col min="2" max="2" width="6.85546875" bestFit="1" customWidth="1"/>
    <col min="3" max="3" width="6.42578125" bestFit="1" customWidth="1"/>
    <col min="4" max="4" width="7.28515625" bestFit="1" customWidth="1"/>
    <col min="5" max="5" width="6.28515625" bestFit="1" customWidth="1"/>
    <col min="6" max="6" width="7.140625" customWidth="1"/>
    <col min="7" max="7" width="4.28515625" bestFit="1" customWidth="1"/>
    <col min="8" max="8" width="7.28515625" bestFit="1" customWidth="1"/>
    <col min="9" max="9" width="6.140625" bestFit="1" customWidth="1"/>
    <col min="10" max="10" width="4.28515625" customWidth="1"/>
    <col min="11" max="11" width="6.28515625" bestFit="1" customWidth="1"/>
    <col min="12" max="12" width="8" bestFit="1" customWidth="1"/>
  </cols>
  <sheetData>
    <row r="1" spans="1:12">
      <c r="A1" s="27" t="s">
        <v>0</v>
      </c>
      <c r="B1" s="27" t="s">
        <v>1</v>
      </c>
      <c r="C1" s="27" t="s">
        <v>2</v>
      </c>
    </row>
    <row r="2" spans="1:12">
      <c r="A2" s="27" t="s">
        <v>3</v>
      </c>
      <c r="B2" s="28">
        <v>9</v>
      </c>
      <c r="C2" s="29">
        <v>7</v>
      </c>
      <c r="E2" s="4"/>
      <c r="F2" s="5"/>
      <c r="H2" s="6"/>
      <c r="I2" s="5"/>
      <c r="K2" s="4"/>
      <c r="L2" s="4"/>
    </row>
    <row r="3" spans="1:12">
      <c r="A3" s="27" t="s">
        <v>3</v>
      </c>
      <c r="B3" s="30">
        <v>11</v>
      </c>
      <c r="C3" s="31">
        <v>6</v>
      </c>
      <c r="E3" s="8"/>
      <c r="F3" s="9"/>
      <c r="H3" s="10"/>
      <c r="I3" s="7"/>
      <c r="K3" s="36"/>
      <c r="L3" s="36"/>
    </row>
    <row r="4" spans="1:12">
      <c r="A4" s="27" t="s">
        <v>3</v>
      </c>
      <c r="B4" s="32">
        <v>6</v>
      </c>
      <c r="C4" s="31">
        <v>5</v>
      </c>
      <c r="E4" s="12"/>
      <c r="F4" s="9"/>
      <c r="H4" s="13"/>
      <c r="I4" s="14"/>
      <c r="K4" s="37"/>
      <c r="L4" s="37"/>
    </row>
    <row r="5" spans="1:12">
      <c r="A5" s="27" t="s">
        <v>4</v>
      </c>
      <c r="B5" s="33">
        <v>14</v>
      </c>
      <c r="C5" s="28">
        <v>14</v>
      </c>
      <c r="E5" s="10"/>
      <c r="F5" s="15"/>
      <c r="H5" s="16"/>
      <c r="I5" s="5"/>
      <c r="K5" s="4"/>
      <c r="L5" s="4"/>
    </row>
    <row r="6" spans="1:12">
      <c r="A6" s="27" t="s">
        <v>4</v>
      </c>
      <c r="B6" s="33">
        <v>17</v>
      </c>
      <c r="C6" s="30">
        <v>17</v>
      </c>
      <c r="E6" s="10"/>
      <c r="F6" s="8"/>
      <c r="H6" s="10"/>
      <c r="I6" s="7"/>
      <c r="K6" s="36"/>
      <c r="L6" s="36"/>
    </row>
    <row r="7" spans="1:12">
      <c r="A7" s="27" t="s">
        <v>4</v>
      </c>
      <c r="B7" s="33">
        <v>19</v>
      </c>
      <c r="C7" s="32">
        <v>15</v>
      </c>
      <c r="E7" s="10"/>
      <c r="F7" s="12"/>
      <c r="H7" s="13"/>
      <c r="I7" s="14"/>
      <c r="K7" s="37"/>
      <c r="L7" s="37"/>
    </row>
    <row r="8" spans="1:12">
      <c r="A8" s="27" t="s">
        <v>5</v>
      </c>
      <c r="B8" s="28">
        <v>28</v>
      </c>
      <c r="C8" s="31">
        <v>44</v>
      </c>
      <c r="E8" s="15"/>
      <c r="F8" s="9"/>
      <c r="H8" s="16"/>
      <c r="I8" s="5"/>
      <c r="K8" s="4"/>
      <c r="L8" s="4"/>
    </row>
    <row r="9" spans="1:12">
      <c r="A9" s="27" t="s">
        <v>5</v>
      </c>
      <c r="B9" s="30">
        <v>31</v>
      </c>
      <c r="C9" s="31">
        <v>38</v>
      </c>
      <c r="E9" s="8"/>
      <c r="F9" s="9"/>
      <c r="H9" s="10"/>
      <c r="I9" s="7"/>
      <c r="K9" s="36"/>
      <c r="L9" s="36"/>
    </row>
    <row r="10" spans="1:12">
      <c r="A10" s="27" t="s">
        <v>5</v>
      </c>
      <c r="B10" s="32">
        <v>32</v>
      </c>
      <c r="C10" s="34">
        <v>37</v>
      </c>
      <c r="E10" s="11"/>
      <c r="F10" s="14"/>
      <c r="H10" s="17"/>
      <c r="I10" s="14"/>
      <c r="K10" s="37"/>
      <c r="L10" s="3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K3" sqref="K3"/>
    </sheetView>
  </sheetViews>
  <sheetFormatPr baseColWidth="10" defaultColWidth="8.7109375" defaultRowHeight="14" x14ac:dyDescent="0"/>
  <cols>
    <col min="1" max="1" width="13.28515625" bestFit="1" customWidth="1"/>
    <col min="2" max="2" width="6.85546875" bestFit="1" customWidth="1"/>
    <col min="3" max="3" width="6.42578125" bestFit="1" customWidth="1"/>
    <col min="4" max="4" width="7.28515625" bestFit="1" customWidth="1"/>
    <col min="5" max="5" width="6.28515625" bestFit="1" customWidth="1"/>
    <col min="6" max="6" width="7.140625" customWidth="1"/>
    <col min="7" max="7" width="4.28515625" bestFit="1" customWidth="1"/>
    <col min="8" max="8" width="7.28515625" bestFit="1" customWidth="1"/>
    <col min="9" max="9" width="6.140625" bestFit="1" customWidth="1"/>
    <col min="10" max="10" width="4.28515625" customWidth="1"/>
    <col min="11" max="11" width="6.28515625" bestFit="1" customWidth="1"/>
    <col min="12" max="12" width="8" bestFit="1" customWidth="1"/>
  </cols>
  <sheetData>
    <row r="1" spans="1:12">
      <c r="A1" s="27" t="s">
        <v>0</v>
      </c>
      <c r="B1" s="27" t="s">
        <v>1</v>
      </c>
      <c r="C1" s="27" t="s">
        <v>2</v>
      </c>
    </row>
    <row r="2" spans="1:12">
      <c r="A2" s="27" t="s">
        <v>3</v>
      </c>
      <c r="B2" s="28">
        <v>9</v>
      </c>
      <c r="C2" s="29">
        <v>7</v>
      </c>
      <c r="E2" s="4"/>
      <c r="F2" s="5"/>
      <c r="H2" s="6"/>
      <c r="I2" s="5"/>
      <c r="K2" s="4"/>
      <c r="L2" s="4"/>
    </row>
    <row r="3" spans="1:12">
      <c r="A3" s="27" t="s">
        <v>3</v>
      </c>
      <c r="B3" s="30">
        <v>11</v>
      </c>
      <c r="C3" s="31">
        <v>6</v>
      </c>
      <c r="E3" s="8">
        <f>VAR(B2:B4)*2</f>
        <v>12.666666666666657</v>
      </c>
      <c r="F3" s="9">
        <f>VAR(C2:C4)*2</f>
        <v>2</v>
      </c>
      <c r="H3" s="10">
        <f>(AVERAGE(B2:C4)-AVERAGE(B2:C10))^2*COUNT(B2:C4)</f>
        <v>880.07407407407413</v>
      </c>
      <c r="I3" s="7"/>
      <c r="K3" s="36">
        <f>(AVERAGE(B2:B4)-AVERAGE(B2:B10)-AVERAGE(B2:C4)+AVERAGE(B2:C10))^2*COUNT(B2:B4)</f>
        <v>14.814814814814758</v>
      </c>
      <c r="L3" s="36">
        <f>(AVERAGE(C2:C4)-AVERAGE(C2:C10)-AVERAGE(B2:C4)+AVERAGE(B2:C10))^2*COUNT(C2:C4)</f>
        <v>14.814814814814802</v>
      </c>
    </row>
    <row r="4" spans="1:12">
      <c r="A4" s="27" t="s">
        <v>3</v>
      </c>
      <c r="B4" s="32">
        <v>6</v>
      </c>
      <c r="C4" s="31">
        <v>5</v>
      </c>
      <c r="E4" s="12"/>
      <c r="F4" s="9"/>
      <c r="H4" s="13"/>
      <c r="I4" s="14"/>
      <c r="K4" s="37"/>
      <c r="L4" s="37"/>
    </row>
    <row r="5" spans="1:12">
      <c r="A5" s="27" t="s">
        <v>4</v>
      </c>
      <c r="B5" s="33">
        <v>14</v>
      </c>
      <c r="C5" s="28">
        <v>14</v>
      </c>
      <c r="E5" s="10"/>
      <c r="F5" s="15"/>
      <c r="H5" s="16"/>
      <c r="I5" s="5"/>
      <c r="K5" s="4"/>
      <c r="L5" s="4"/>
    </row>
    <row r="6" spans="1:12">
      <c r="A6" s="27" t="s">
        <v>4</v>
      </c>
      <c r="B6" s="33">
        <v>17</v>
      </c>
      <c r="C6" s="30">
        <v>17</v>
      </c>
      <c r="E6" s="10">
        <f>VAR(B5:B7)*2</f>
        <v>12.666666666666629</v>
      </c>
      <c r="F6" s="8">
        <f>VAR(C5:C7)*2</f>
        <v>4.666666666666667</v>
      </c>
      <c r="H6" s="10">
        <f>(AVERAGE(B5:C7)-AVERAGE(B2:C10))^2*COUNT(B5:C7)</f>
        <v>71.185185185185119</v>
      </c>
      <c r="I6" s="7"/>
      <c r="K6" s="36">
        <f>(AVERAGE(B5:B7)-AVERAGE(B2:B10)-AVERAGE(B5:C7)+AVERAGE(B2:C10))^2*COUNT(B5:B7)</f>
        <v>7.2592592592592409</v>
      </c>
      <c r="L6" s="36">
        <f>(AVERAGE(C5:C7)-AVERAGE(C2:C10)-AVERAGE(B5:C7)+AVERAGE(B2:C10))^2*COUNT(C5:C7)</f>
        <v>7.2592592592592737</v>
      </c>
    </row>
    <row r="7" spans="1:12">
      <c r="A7" s="27" t="s">
        <v>4</v>
      </c>
      <c r="B7" s="33">
        <v>19</v>
      </c>
      <c r="C7" s="32">
        <v>15</v>
      </c>
      <c r="E7" s="10"/>
      <c r="F7" s="12"/>
      <c r="H7" s="13"/>
      <c r="I7" s="14"/>
      <c r="K7" s="37"/>
      <c r="L7" s="37"/>
    </row>
    <row r="8" spans="1:12">
      <c r="A8" s="27" t="s">
        <v>5</v>
      </c>
      <c r="B8" s="28">
        <v>28</v>
      </c>
      <c r="C8" s="31">
        <v>44</v>
      </c>
      <c r="E8" s="15"/>
      <c r="F8" s="9"/>
      <c r="H8" s="16"/>
      <c r="I8" s="5"/>
      <c r="K8" s="4"/>
      <c r="L8" s="4"/>
    </row>
    <row r="9" spans="1:12">
      <c r="A9" s="27" t="s">
        <v>5</v>
      </c>
      <c r="B9" s="30">
        <v>31</v>
      </c>
      <c r="C9" s="31">
        <v>38</v>
      </c>
      <c r="E9" s="8">
        <f>VAR(B8:B10)*2</f>
        <v>8.6666666666666679</v>
      </c>
      <c r="F9" s="9">
        <f>VAR(C8:C10)*2</f>
        <v>28.666666666666671</v>
      </c>
      <c r="H9" s="10">
        <f>(AVERAGE(B8:C10)-AVERAGE(B2:C10))^2*COUNT(B8:C10)</f>
        <v>1451.8518518518522</v>
      </c>
      <c r="I9" s="7"/>
      <c r="K9" s="36">
        <f>(AVERAGE(B8:B10)-AVERAGE(B2:B10)-AVERAGE(B8:C10)+AVERAGE(B2:C10))^2*COUNT(B8:B10)</f>
        <v>42.814814814814916</v>
      </c>
      <c r="L9" s="36">
        <f>(AVERAGE(C8:C10)-AVERAGE(C2:C10)-AVERAGE(B8:C10)+AVERAGE(B2:C10))^2*COUNT(C8:C10)</f>
        <v>42.814814814814753</v>
      </c>
    </row>
    <row r="10" spans="1:12">
      <c r="A10" s="27" t="s">
        <v>5</v>
      </c>
      <c r="B10" s="32">
        <v>32</v>
      </c>
      <c r="C10" s="34">
        <v>37</v>
      </c>
      <c r="E10" s="11"/>
      <c r="F10" s="14"/>
      <c r="H10" s="17"/>
      <c r="I10" s="14"/>
      <c r="K10" s="37"/>
      <c r="L10" s="37"/>
    </row>
    <row r="12" spans="1:12">
      <c r="A12" t="s">
        <v>6</v>
      </c>
      <c r="B12" s="1">
        <f>(AVERAGE(B2:B10)-AVERAGE(B2:C10))^2*COUNT(B2:B10)</f>
        <v>7.111111111111061</v>
      </c>
      <c r="C12" s="1">
        <f>(AVERAGE(C2:C10)-AVERAGE(B2:C10))^2*COUNT(C2:C10)</f>
        <v>7.1111111111111178</v>
      </c>
      <c r="E12" s="1">
        <f>SUM(E2:F10)</f>
        <v>69.333333333333286</v>
      </c>
      <c r="F12" s="2" t="s">
        <v>7</v>
      </c>
      <c r="G12" s="2"/>
      <c r="H12" s="1">
        <f>H3+H6+H9</f>
        <v>2403.1111111111113</v>
      </c>
      <c r="I12" s="2" t="s">
        <v>8</v>
      </c>
      <c r="K12" s="1">
        <f>SUM(K2:L10)</f>
        <v>129.77777777777774</v>
      </c>
      <c r="L12" s="2" t="s">
        <v>9</v>
      </c>
    </row>
    <row r="13" spans="1:12">
      <c r="A13" t="s">
        <v>6</v>
      </c>
      <c r="B13" s="3">
        <f>VAR(B2:C10)*17</f>
        <v>2616.4444444444443</v>
      </c>
      <c r="C13" s="2" t="s">
        <v>10</v>
      </c>
      <c r="H13">
        <f>COUNT(H2:H10)-1</f>
        <v>2</v>
      </c>
      <c r="I13" t="s">
        <v>13</v>
      </c>
    </row>
    <row r="14" spans="1:12">
      <c r="B14" s="35">
        <f>COUNT(B12:C12)-1</f>
        <v>1</v>
      </c>
      <c r="C14" t="s">
        <v>13</v>
      </c>
    </row>
    <row r="15" spans="1:12" ht="15" thickBot="1">
      <c r="A15" t="s">
        <v>11</v>
      </c>
    </row>
    <row r="16" spans="1:12">
      <c r="A16" s="18" t="s">
        <v>12</v>
      </c>
      <c r="B16" s="18" t="s">
        <v>6</v>
      </c>
      <c r="C16" s="18" t="s">
        <v>13</v>
      </c>
      <c r="D16" s="18" t="s">
        <v>14</v>
      </c>
      <c r="E16" s="18" t="s">
        <v>15</v>
      </c>
      <c r="F16" s="18" t="s">
        <v>16</v>
      </c>
      <c r="G16" s="18" t="s">
        <v>17</v>
      </c>
    </row>
    <row r="17" spans="1:7">
      <c r="A17" s="19" t="s">
        <v>0</v>
      </c>
      <c r="B17" s="20">
        <f>H12</f>
        <v>2403.1111111111113</v>
      </c>
      <c r="C17" s="19">
        <f>H13</f>
        <v>2</v>
      </c>
      <c r="D17" s="21">
        <f>B17/C17</f>
        <v>1201.5555555555557</v>
      </c>
      <c r="E17" s="21">
        <f>D17/D20</f>
        <v>207.96153846153862</v>
      </c>
      <c r="F17" s="22">
        <f>FDIST(E17,C17,C20)</f>
        <v>4.8628763917180021E-10</v>
      </c>
      <c r="G17" s="21">
        <f>FINV(0.05,C17,C20)</f>
        <v>3.8852938346523942</v>
      </c>
    </row>
    <row r="18" spans="1:7">
      <c r="A18" s="19" t="s">
        <v>19</v>
      </c>
      <c r="B18" s="21">
        <f>SUM(B12:C12)</f>
        <v>14.222222222222179</v>
      </c>
      <c r="C18" s="26">
        <f>B14</f>
        <v>1</v>
      </c>
      <c r="D18" s="21">
        <f t="shared" ref="D18:D20" si="0">B18/C18</f>
        <v>14.222222222222179</v>
      </c>
      <c r="E18" s="21">
        <f>D18/D20</f>
        <v>2.4615384615384555</v>
      </c>
      <c r="F18" s="23">
        <f>FDIST(E18,C18,C20)</f>
        <v>0.14264399126380958</v>
      </c>
      <c r="G18" s="21">
        <f>FINV(0.05,C18,C20)</f>
        <v>4.7472253467225149</v>
      </c>
    </row>
    <row r="19" spans="1:7">
      <c r="A19" s="19" t="s">
        <v>20</v>
      </c>
      <c r="B19" s="21">
        <f>K12</f>
        <v>129.77777777777774</v>
      </c>
      <c r="C19" s="19">
        <f>C17*C18</f>
        <v>2</v>
      </c>
      <c r="D19" s="21">
        <f t="shared" si="0"/>
        <v>64.888888888888872</v>
      </c>
      <c r="E19" s="21">
        <f>D19/D20</f>
        <v>11.230769230769235</v>
      </c>
      <c r="F19" s="23">
        <f>FDIST(E19,C19,C20)</f>
        <v>1.7827050967711309E-3</v>
      </c>
      <c r="G19" s="21">
        <f>FINV(0.05,C19,C20)</f>
        <v>3.8852938346523942</v>
      </c>
    </row>
    <row r="20" spans="1:7">
      <c r="A20" s="19" t="s">
        <v>21</v>
      </c>
      <c r="B20" s="21">
        <f>E12</f>
        <v>69.333333333333286</v>
      </c>
      <c r="C20" s="26">
        <f>COUNT(B2:C10)-COUNT(K2:L10)</f>
        <v>12</v>
      </c>
      <c r="D20" s="21">
        <f t="shared" si="0"/>
        <v>5.7777777777777741</v>
      </c>
      <c r="E20" s="21"/>
      <c r="F20" s="19"/>
      <c r="G20" s="19"/>
    </row>
    <row r="21" spans="1:7" ht="15" thickBot="1">
      <c r="A21" s="24" t="s">
        <v>18</v>
      </c>
      <c r="B21" s="25">
        <f>B13</f>
        <v>2616.4444444444443</v>
      </c>
      <c r="C21" s="24">
        <f>COUNT(B2:C10)-1</f>
        <v>17</v>
      </c>
      <c r="D21" s="24"/>
      <c r="E21" s="24"/>
      <c r="F21" s="24"/>
      <c r="G21" s="2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Completed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Gardener</dc:creator>
  <cp:lastModifiedBy>Mark Gardener</cp:lastModifiedBy>
  <dcterms:created xsi:type="dcterms:W3CDTF">2015-11-09T09:58:53Z</dcterms:created>
  <dcterms:modified xsi:type="dcterms:W3CDTF">2015-11-09T10:59:50Z</dcterms:modified>
</cp:coreProperties>
</file>