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utherland\Dropbox\C\Courses class\NRC290b\NRC_290b_2018\08 Association\"/>
    </mc:Choice>
  </mc:AlternateContent>
  <bookViews>
    <workbookView xWindow="0" yWindow="0" windowWidth="20490" windowHeight="7770"/>
  </bookViews>
  <sheets>
    <sheet name="Bugs" sheetId="3" r:id="rId1"/>
    <sheet name="In class ans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10" i="3"/>
  <c r="D27" i="2"/>
  <c r="D26" i="2"/>
  <c r="E15" i="2"/>
  <c r="C8" i="2"/>
  <c r="B9" i="2"/>
  <c r="B8" i="2"/>
  <c r="D5" i="2"/>
  <c r="E4" i="2"/>
  <c r="E3" i="2"/>
  <c r="R5" i="3"/>
  <c r="R4" i="3"/>
  <c r="K6" i="3"/>
  <c r="C17" i="3" l="1"/>
  <c r="C37" i="3" l="1"/>
  <c r="F7" i="3" l="1"/>
  <c r="F4" i="3"/>
  <c r="F5" i="3"/>
  <c r="F6" i="3"/>
  <c r="E7" i="3"/>
  <c r="D7" i="3"/>
  <c r="C7" i="3"/>
  <c r="F3" i="3"/>
  <c r="D10" i="3" l="1"/>
  <c r="L6" i="3" s="1"/>
  <c r="E10" i="3"/>
  <c r="M6" i="3" s="1"/>
  <c r="D13" i="3"/>
  <c r="L9" i="3" s="1"/>
  <c r="E13" i="3"/>
  <c r="M9" i="3" s="1"/>
  <c r="C13" i="3"/>
  <c r="K9" i="3" s="1"/>
  <c r="C12" i="3"/>
  <c r="K8" i="3" s="1"/>
  <c r="D12" i="3"/>
  <c r="L8" i="3" s="1"/>
  <c r="E12" i="3"/>
  <c r="M8" i="3" s="1"/>
  <c r="C11" i="3"/>
  <c r="K7" i="3" s="1"/>
  <c r="D11" i="3"/>
  <c r="L7" i="3" s="1"/>
  <c r="E11" i="3"/>
  <c r="M7" i="3" s="1"/>
  <c r="E20" i="3"/>
  <c r="E26" i="3" s="1"/>
  <c r="E32" i="3" s="1"/>
  <c r="E17" i="3"/>
  <c r="E23" i="3" s="1"/>
  <c r="E29" i="3" s="1"/>
  <c r="D17" i="3"/>
  <c r="D23" i="3" s="1"/>
  <c r="D29" i="3" s="1"/>
  <c r="C19" i="3"/>
  <c r="C25" i="3" s="1"/>
  <c r="C31" i="3" s="1"/>
  <c r="E19" i="3"/>
  <c r="E25" i="3" s="1"/>
  <c r="E31" i="3" s="1"/>
  <c r="C18" i="3"/>
  <c r="C24" i="3" s="1"/>
  <c r="C30" i="3" s="1"/>
  <c r="D18" i="3"/>
  <c r="D24" i="3" s="1"/>
  <c r="D30" i="3" s="1"/>
  <c r="C5" i="2"/>
  <c r="B5" i="2"/>
  <c r="D19" i="3" l="1"/>
  <c r="D25" i="3" s="1"/>
  <c r="D31" i="3" s="1"/>
  <c r="D20" i="3"/>
  <c r="D26" i="3" s="1"/>
  <c r="D32" i="3" s="1"/>
  <c r="E18" i="3"/>
  <c r="E24" i="3" s="1"/>
  <c r="E30" i="3" s="1"/>
  <c r="C20" i="3"/>
  <c r="C26" i="3" s="1"/>
  <c r="C32" i="3" s="1"/>
  <c r="C23" i="3"/>
  <c r="C29" i="3" s="1"/>
  <c r="E5" i="2"/>
  <c r="D8" i="2" s="1"/>
  <c r="D13" i="2" s="1"/>
  <c r="D18" i="2" s="1"/>
  <c r="D23" i="2" s="1"/>
  <c r="C9" i="2" l="1"/>
  <c r="C14" i="2" s="1"/>
  <c r="C19" i="2" s="1"/>
  <c r="C24" i="2" s="1"/>
  <c r="C13" i="2"/>
  <c r="C18" i="2" s="1"/>
  <c r="C23" i="2" s="1"/>
  <c r="B13" i="2"/>
  <c r="B18" i="2" s="1"/>
  <c r="B14" i="2"/>
  <c r="B19" i="2" s="1"/>
  <c r="B24" i="2" s="1"/>
  <c r="D9" i="2"/>
  <c r="D14" i="2" s="1"/>
  <c r="D19" i="2" s="1"/>
  <c r="D24" i="2" s="1"/>
  <c r="P3" i="2" l="1"/>
  <c r="B23" i="2"/>
  <c r="P4" i="2" s="1"/>
</calcChain>
</file>

<file path=xl/sharedStrings.xml><?xml version="1.0" encoding="utf-8"?>
<sst xmlns="http://schemas.openxmlformats.org/spreadsheetml/2006/main" count="98" uniqueCount="29">
  <si>
    <t>Col Total</t>
  </si>
  <si>
    <t>Row Total</t>
  </si>
  <si>
    <t>Obs</t>
  </si>
  <si>
    <t>Obs-Exp</t>
  </si>
  <si>
    <t>(Obs-Exp)^2</t>
  </si>
  <si>
    <t>(Obs-Exp)^2 / Exp</t>
  </si>
  <si>
    <t>Female</t>
  </si>
  <si>
    <t>Male</t>
  </si>
  <si>
    <t>Blue</t>
  </si>
  <si>
    <t>Green</t>
  </si>
  <si>
    <t>Hazel</t>
  </si>
  <si>
    <t>CHI:</t>
  </si>
  <si>
    <t>DF:</t>
  </si>
  <si>
    <t>Exp: 
(c.tot * r.tot) / tot</t>
  </si>
  <si>
    <t>Sum((O-E)^2/E)</t>
  </si>
  <si>
    <t>c-1 * r-1</t>
  </si>
  <si>
    <t>Upper leaf</t>
  </si>
  <si>
    <t>Lower leaf</t>
  </si>
  <si>
    <t>Stem</t>
  </si>
  <si>
    <t>Bud</t>
  </si>
  <si>
    <t>Ant</t>
  </si>
  <si>
    <t>Bug</t>
  </si>
  <si>
    <t>Beetle</t>
  </si>
  <si>
    <t>Chis square:</t>
  </si>
  <si>
    <t>D.F:</t>
  </si>
  <si>
    <t>Pearson residual</t>
  </si>
  <si>
    <t>CHISQ.TEST:</t>
  </si>
  <si>
    <t>CHIDIST: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</si>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</sst>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7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0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 indent="1"/>
    </xf>
    <xf numFmtId="0" fontId="9" fillId="2" borderId="0" xfId="0" applyFont="1" applyFill="1" applyBorder="1" applyAlignment="1">
      <alignment horizontal="left"/>
    </xf>
    <xf numFmtId="0" fontId="6" fillId="2" borderId="2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" fillId="2" borderId="0" xfId="0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left"/>
    </xf>
    <xf numFmtId="2" fontId="6" fillId="2" borderId="7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2" fontId="10" fillId="2" borderId="7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right"/>
    </xf>
    <xf numFmtId="2" fontId="12" fillId="2" borderId="5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13" fillId="2" borderId="3" xfId="0" applyFont="1" applyFill="1" applyBorder="1"/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1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>
      <alignment horizontal="right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8" xfId="0" applyFont="1" applyFill="1" applyBorder="1"/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7" xfId="0" applyNumberFormat="1" applyFont="1" applyFill="1" applyBorder="1" applyAlignment="1">
      <alignment horizontal="center"/>
    </xf>
    <xf numFmtId="2" fontId="15" fillId="2" borderId="8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13" fillId="2" borderId="0" xfId="0" applyNumberFormat="1" applyFont="1" applyFill="1" applyBorder="1"/>
    <xf numFmtId="0" fontId="13" fillId="2" borderId="0" xfId="0" applyFont="1" applyFill="1" applyBorder="1"/>
    <xf numFmtId="2" fontId="7" fillId="2" borderId="0" xfId="0" applyNumberFormat="1" applyFont="1" applyFill="1" applyBorder="1" applyAlignment="1">
      <alignment horizontal="left" vertical="center"/>
    </xf>
    <xf numFmtId="2" fontId="16" fillId="2" borderId="0" xfId="0" applyNumberFormat="1" applyFont="1" applyFill="1" applyBorder="1" applyAlignment="1">
      <alignment horizontal="center"/>
    </xf>
    <xf numFmtId="2" fontId="16" fillId="2" borderId="2" xfId="0" applyNumberFormat="1" applyFont="1" applyFill="1" applyBorder="1" applyAlignment="1">
      <alignment horizontal="center"/>
    </xf>
    <xf numFmtId="2" fontId="16" fillId="2" borderId="7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11" fontId="13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285749</xdr:colOff>
      <xdr:row>16</xdr:row>
      <xdr:rowOff>147940</xdr:rowOff>
    </xdr:from>
    <xdr:to>
      <xdr:col>10</xdr:col>
      <xdr:colOff>114299</xdr:colOff>
      <xdr:row>31</xdr:row>
      <xdr:rowOff>147602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1" r="10175"/>
        <a:stretch/>
      </xdr:blipFill>
      <xdr:spPr>
        <a:xfrm>
          <a:off x="4895849" y="3262615"/>
          <a:ext cx="1895475" cy="331436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10</xdr:row>
      <xdr:rowOff>171450</xdr:rowOff>
    </xdr:from>
    <xdr:to>
      <xdr:col>8</xdr:col>
      <xdr:colOff>552451</xdr:colOff>
      <xdr:row>20</xdr:row>
      <xdr:rowOff>71402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1" r="10175"/>
        <a:stretch/>
      </xdr:blipFill>
      <xdr:spPr>
        <a:xfrm>
          <a:off x="4314825" y="2114550"/>
          <a:ext cx="1685926" cy="289080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"/>
  <sheetViews>
    <sheetView tabSelected="1" workbookViewId="0">
      <selection activeCell="H7" sqref="H7"/>
    </sheetView>
  </sheetViews>
  <sheetFormatPr defaultRowHeight="18.75" x14ac:dyDescent="0.3"/>
  <cols>
    <col min="1" max="1" width="5.7109375" style="1" customWidth="1"/>
    <col min="2" max="2" width="14.85546875" style="1" bestFit="1" customWidth="1"/>
    <col min="3" max="4" width="9.140625" style="1" bestFit="1" customWidth="1"/>
    <col min="5" max="5" width="10.5703125" style="1" bestFit="1" customWidth="1"/>
    <col min="6" max="6" width="21.7109375" style="1" bestFit="1" customWidth="1"/>
    <col min="7" max="8" width="9.140625" style="54"/>
    <col min="9" max="9" width="9.140625" style="55"/>
    <col min="10" max="10" width="12.7109375" style="1" bestFit="1" customWidth="1"/>
    <col min="11" max="12" width="8" style="1" bestFit="1" customWidth="1"/>
    <col min="13" max="13" width="8.85546875" style="1" bestFit="1" customWidth="1"/>
    <col min="14" max="14" width="9.140625" style="1"/>
    <col min="15" max="15" width="3.5703125" style="1" customWidth="1"/>
    <col min="16" max="16" width="15" style="1" bestFit="1" customWidth="1"/>
    <col min="17" max="17" width="5.42578125" style="1" bestFit="1" customWidth="1"/>
    <col min="18" max="18" width="14.28515625" style="1" bestFit="1" customWidth="1"/>
    <col min="19" max="16384" width="9.140625" style="1"/>
  </cols>
  <sheetData>
    <row r="1" spans="2:18" ht="19.5" thickBot="1" x14ac:dyDescent="0.35"/>
    <row r="2" spans="2:18" ht="19.5" thickBot="1" x14ac:dyDescent="0.35">
      <c r="B2" s="2"/>
      <c r="C2" s="3" t="s">
        <v>20</v>
      </c>
      <c r="D2" s="3" t="s">
        <v>21</v>
      </c>
      <c r="E2" s="3" t="s">
        <v>22</v>
      </c>
      <c r="F2" s="4" t="s">
        <v>1</v>
      </c>
      <c r="G2" s="56"/>
      <c r="H2" s="56"/>
    </row>
    <row r="3" spans="2:18" x14ac:dyDescent="0.3">
      <c r="B3" s="5" t="s">
        <v>16</v>
      </c>
      <c r="C3" s="6">
        <v>15</v>
      </c>
      <c r="D3" s="6">
        <v>13</v>
      </c>
      <c r="E3" s="6">
        <v>68</v>
      </c>
      <c r="F3" s="7">
        <f>SUM(C3:E3)</f>
        <v>96</v>
      </c>
      <c r="G3" s="85" t="s">
        <v>2</v>
      </c>
      <c r="H3" s="85"/>
      <c r="O3" s="57"/>
      <c r="P3" s="58"/>
      <c r="Q3" s="58"/>
      <c r="R3" s="59"/>
    </row>
    <row r="4" spans="2:18" ht="19.5" thickBot="1" x14ac:dyDescent="0.35">
      <c r="B4" s="5" t="s">
        <v>17</v>
      </c>
      <c r="C4" s="6">
        <v>12</v>
      </c>
      <c r="D4" s="6">
        <v>11</v>
      </c>
      <c r="E4" s="6">
        <v>15</v>
      </c>
      <c r="F4" s="7">
        <f t="shared" ref="F4:F6" si="0">SUM(C4:E4)</f>
        <v>38</v>
      </c>
      <c r="G4" s="85"/>
      <c r="H4" s="85"/>
      <c r="J4" s="87" t="s">
        <v>25</v>
      </c>
      <c r="K4" s="87"/>
      <c r="L4" s="87"/>
      <c r="O4" s="60"/>
      <c r="P4" s="61" t="s">
        <v>26</v>
      </c>
      <c r="Q4" s="62" t="s">
        <v>28</v>
      </c>
      <c r="R4" s="90">
        <f>_xlfn.CHISQ.TEST(C3:E6,C10:E13)</f>
        <v>3.3661574525106325E-29</v>
      </c>
    </row>
    <row r="5" spans="2:18" x14ac:dyDescent="0.3">
      <c r="B5" s="5" t="s">
        <v>18</v>
      </c>
      <c r="C5" s="6">
        <v>65</v>
      </c>
      <c r="D5" s="6">
        <v>78</v>
      </c>
      <c r="E5" s="6">
        <v>5</v>
      </c>
      <c r="F5" s="7">
        <f t="shared" si="0"/>
        <v>148</v>
      </c>
      <c r="G5" s="85"/>
      <c r="H5" s="85"/>
      <c r="J5" s="2"/>
      <c r="K5" s="3" t="s">
        <v>20</v>
      </c>
      <c r="L5" s="3" t="s">
        <v>21</v>
      </c>
      <c r="M5" s="4" t="s">
        <v>22</v>
      </c>
      <c r="O5" s="60"/>
      <c r="P5" s="61" t="s">
        <v>27</v>
      </c>
      <c r="Q5" s="62" t="s">
        <v>28</v>
      </c>
      <c r="R5" s="90">
        <f>CHIDIST(C35,C37)</f>
        <v>3.3661574525106325E-29</v>
      </c>
    </row>
    <row r="6" spans="2:18" ht="19.5" thickBot="1" x14ac:dyDescent="0.35">
      <c r="B6" s="5" t="s">
        <v>19</v>
      </c>
      <c r="C6" s="6">
        <v>3</v>
      </c>
      <c r="D6" s="6">
        <v>21</v>
      </c>
      <c r="E6" s="6">
        <v>3</v>
      </c>
      <c r="F6" s="7">
        <f t="shared" si="0"/>
        <v>27</v>
      </c>
      <c r="G6" s="85"/>
      <c r="H6" s="85"/>
      <c r="J6" s="5" t="s">
        <v>16</v>
      </c>
      <c r="K6" s="15">
        <f>(C3-C10)/SQRT(C10)</f>
        <v>-2.6716882995503068</v>
      </c>
      <c r="L6" s="15">
        <f t="shared" ref="L6:M6" si="1">(D3-D10)/SQRT(D10)</f>
        <v>-4.0787378434524735</v>
      </c>
      <c r="M6" s="84">
        <f t="shared" si="1"/>
        <v>7.4717327117034387</v>
      </c>
      <c r="O6" s="63"/>
      <c r="P6" s="64"/>
      <c r="Q6" s="64"/>
      <c r="R6" s="65"/>
    </row>
    <row r="7" spans="2:18" ht="19.5" thickBot="1" x14ac:dyDescent="0.35">
      <c r="B7" s="8" t="s">
        <v>0</v>
      </c>
      <c r="C7" s="9">
        <f>SUM(C3:C6)</f>
        <v>95</v>
      </c>
      <c r="D7" s="9">
        <f t="shared" ref="D7:E7" si="2">SUM(D3:D6)</f>
        <v>123</v>
      </c>
      <c r="E7" s="9">
        <f t="shared" si="2"/>
        <v>91</v>
      </c>
      <c r="F7" s="10">
        <f>SUM(C3:E6)</f>
        <v>309</v>
      </c>
      <c r="G7" s="56"/>
      <c r="H7" s="56"/>
      <c r="J7" s="5" t="s">
        <v>17</v>
      </c>
      <c r="K7" s="66">
        <f t="shared" ref="K7:K9" si="3">(C4-C11)/SQRT(C11)</f>
        <v>9.2788303644990841E-2</v>
      </c>
      <c r="L7" s="66">
        <f t="shared" ref="L7:L9" si="4">(D4-D11)/SQRT(D11)</f>
        <v>-1.0609296601138367</v>
      </c>
      <c r="M7" s="67">
        <f t="shared" ref="M7:M9" si="5">(E4-E11)/SQRT(E11)</f>
        <v>1.138635522773336</v>
      </c>
    </row>
    <row r="8" spans="2:18" ht="19.5" thickBot="1" x14ac:dyDescent="0.35">
      <c r="G8" s="56"/>
      <c r="H8" s="56"/>
      <c r="J8" s="5" t="s">
        <v>18</v>
      </c>
      <c r="K8" s="15">
        <f t="shared" si="3"/>
        <v>2.8905810498523294</v>
      </c>
      <c r="L8" s="15">
        <f t="shared" si="4"/>
        <v>2.4868071941861243</v>
      </c>
      <c r="M8" s="84">
        <f t="shared" si="5"/>
        <v>-5.8445994166735824</v>
      </c>
    </row>
    <row r="9" spans="2:18" ht="19.5" thickBot="1" x14ac:dyDescent="0.35">
      <c r="B9" s="2"/>
      <c r="C9" s="3" t="s">
        <v>20</v>
      </c>
      <c r="D9" s="3" t="s">
        <v>21</v>
      </c>
      <c r="E9" s="4" t="s">
        <v>22</v>
      </c>
      <c r="F9" s="56"/>
      <c r="G9" s="56"/>
      <c r="H9" s="55"/>
      <c r="J9" s="12" t="s">
        <v>19</v>
      </c>
      <c r="K9" s="68">
        <f t="shared" si="3"/>
        <v>-1.8398862465115056</v>
      </c>
      <c r="L9" s="16">
        <f t="shared" si="4"/>
        <v>3.1273140457487214</v>
      </c>
      <c r="M9" s="69">
        <f t="shared" si="5"/>
        <v>-1.7559397605122287</v>
      </c>
    </row>
    <row r="10" spans="2:18" ht="15" customHeight="1" x14ac:dyDescent="0.3">
      <c r="B10" s="5" t="s">
        <v>16</v>
      </c>
      <c r="C10" s="70">
        <f>($F3*C$7)/$F$7</f>
        <v>29.514563106796118</v>
      </c>
      <c r="D10" s="70">
        <f t="shared" ref="D10:E10" si="6">($F3*D$7)/$F$7</f>
        <v>38.213592233009706</v>
      </c>
      <c r="E10" s="71">
        <f t="shared" si="6"/>
        <v>28.271844660194176</v>
      </c>
      <c r="F10" s="86" t="s">
        <v>13</v>
      </c>
      <c r="G10" s="86"/>
      <c r="H10" s="55"/>
      <c r="I10" s="1"/>
    </row>
    <row r="11" spans="2:18" x14ac:dyDescent="0.3">
      <c r="B11" s="5" t="s">
        <v>17</v>
      </c>
      <c r="C11" s="70">
        <f t="shared" ref="C11:E11" si="7">($F4*C$7)/$F$7</f>
        <v>11.68284789644013</v>
      </c>
      <c r="D11" s="70">
        <f t="shared" si="7"/>
        <v>15.126213592233009</v>
      </c>
      <c r="E11" s="71">
        <f t="shared" si="7"/>
        <v>11.190938511326861</v>
      </c>
      <c r="F11" s="86"/>
      <c r="G11" s="86"/>
      <c r="H11" s="55"/>
      <c r="I11" s="1"/>
    </row>
    <row r="12" spans="2:18" x14ac:dyDescent="0.3">
      <c r="B12" s="5" t="s">
        <v>18</v>
      </c>
      <c r="C12" s="70">
        <f t="shared" ref="C12:E12" si="8">($F5*C$7)/$F$7</f>
        <v>45.501618122977348</v>
      </c>
      <c r="D12" s="70">
        <f t="shared" si="8"/>
        <v>58.912621359223301</v>
      </c>
      <c r="E12" s="71">
        <f t="shared" si="8"/>
        <v>43.585760517799351</v>
      </c>
      <c r="F12" s="86"/>
      <c r="G12" s="86"/>
      <c r="H12" s="55"/>
      <c r="I12" s="1"/>
    </row>
    <row r="13" spans="2:18" ht="19.5" thickBot="1" x14ac:dyDescent="0.35">
      <c r="B13" s="12" t="s">
        <v>19</v>
      </c>
      <c r="C13" s="72">
        <f t="shared" ref="C13:E13" si="9">($F6*C$7)/$F$7</f>
        <v>8.3009708737864081</v>
      </c>
      <c r="D13" s="72">
        <f t="shared" si="9"/>
        <v>10.74757281553398</v>
      </c>
      <c r="E13" s="73">
        <f t="shared" si="9"/>
        <v>7.9514563106796112</v>
      </c>
      <c r="F13" s="86"/>
      <c r="G13" s="86"/>
      <c r="H13" s="55"/>
      <c r="I13" s="1"/>
    </row>
    <row r="14" spans="2:18" x14ac:dyDescent="0.3">
      <c r="B14" s="13"/>
      <c r="C14" s="14"/>
      <c r="D14" s="14"/>
      <c r="E14" s="14"/>
      <c r="F14" s="55"/>
      <c r="G14" s="55"/>
      <c r="H14" s="55"/>
      <c r="I14" s="1"/>
    </row>
    <row r="15" spans="2:18" ht="19.5" thickBot="1" x14ac:dyDescent="0.35">
      <c r="B15" s="11"/>
      <c r="C15" s="11"/>
      <c r="D15" s="11"/>
      <c r="E15" s="11"/>
      <c r="F15" s="11"/>
      <c r="G15" s="56"/>
      <c r="H15" s="56"/>
    </row>
    <row r="16" spans="2:18" x14ac:dyDescent="0.3">
      <c r="B16" s="2"/>
      <c r="C16" s="3" t="s">
        <v>20</v>
      </c>
      <c r="D16" s="3" t="s">
        <v>21</v>
      </c>
      <c r="E16" s="4" t="s">
        <v>22</v>
      </c>
      <c r="F16" s="11"/>
      <c r="G16" s="56"/>
      <c r="H16" s="56"/>
    </row>
    <row r="17" spans="2:8" x14ac:dyDescent="0.3">
      <c r="B17" s="5" t="s">
        <v>16</v>
      </c>
      <c r="C17" s="70">
        <f t="shared" ref="C17:E20" si="10">C3-C10</f>
        <v>-14.514563106796118</v>
      </c>
      <c r="D17" s="70">
        <f t="shared" si="10"/>
        <v>-25.213592233009706</v>
      </c>
      <c r="E17" s="71">
        <f t="shared" si="10"/>
        <v>39.728155339805824</v>
      </c>
      <c r="F17" s="14"/>
      <c r="G17" s="56"/>
      <c r="H17" s="56"/>
    </row>
    <row r="18" spans="2:8" x14ac:dyDescent="0.3">
      <c r="B18" s="5" t="s">
        <v>17</v>
      </c>
      <c r="C18" s="70">
        <f t="shared" si="10"/>
        <v>0.31715210355987011</v>
      </c>
      <c r="D18" s="70">
        <f t="shared" si="10"/>
        <v>-4.1262135922330092</v>
      </c>
      <c r="E18" s="71">
        <f t="shared" si="10"/>
        <v>3.8090614886731391</v>
      </c>
      <c r="F18" s="74" t="s">
        <v>3</v>
      </c>
      <c r="G18" s="1"/>
      <c r="H18" s="74"/>
    </row>
    <row r="19" spans="2:8" x14ac:dyDescent="0.3">
      <c r="B19" s="5" t="s">
        <v>18</v>
      </c>
      <c r="C19" s="70">
        <f t="shared" si="10"/>
        <v>19.498381877022652</v>
      </c>
      <c r="D19" s="70">
        <f t="shared" si="10"/>
        <v>19.087378640776699</v>
      </c>
      <c r="E19" s="71">
        <f t="shared" si="10"/>
        <v>-38.585760517799351</v>
      </c>
      <c r="F19" s="14"/>
      <c r="G19" s="74"/>
      <c r="H19" s="74"/>
    </row>
    <row r="20" spans="2:8" ht="19.5" thickBot="1" x14ac:dyDescent="0.35">
      <c r="B20" s="12" t="s">
        <v>19</v>
      </c>
      <c r="C20" s="72">
        <f t="shared" si="10"/>
        <v>-5.3009708737864081</v>
      </c>
      <c r="D20" s="72">
        <f t="shared" si="10"/>
        <v>10.25242718446602</v>
      </c>
      <c r="E20" s="73">
        <f t="shared" si="10"/>
        <v>-4.9514563106796112</v>
      </c>
      <c r="F20" s="14"/>
      <c r="G20" s="56"/>
      <c r="H20" s="56"/>
    </row>
    <row r="21" spans="2:8" ht="19.5" thickBot="1" x14ac:dyDescent="0.35">
      <c r="G21" s="56"/>
      <c r="H21" s="56"/>
    </row>
    <row r="22" spans="2:8" x14ac:dyDescent="0.3">
      <c r="B22" s="2"/>
      <c r="C22" s="3" t="s">
        <v>20</v>
      </c>
      <c r="D22" s="3" t="s">
        <v>21</v>
      </c>
      <c r="E22" s="4" t="s">
        <v>22</v>
      </c>
      <c r="F22" s="14"/>
      <c r="G22" s="1"/>
      <c r="H22" s="74"/>
    </row>
    <row r="23" spans="2:8" x14ac:dyDescent="0.3">
      <c r="B23" s="5" t="s">
        <v>16</v>
      </c>
      <c r="C23" s="70">
        <f>C17^2</f>
        <v>210.67254218116696</v>
      </c>
      <c r="D23" s="70">
        <f t="shared" ref="D23:E23" si="11">D17^2</f>
        <v>635.72523329248736</v>
      </c>
      <c r="E23" s="71">
        <f t="shared" si="11"/>
        <v>1578.3263267037419</v>
      </c>
      <c r="G23" s="74"/>
      <c r="H23" s="74"/>
    </row>
    <row r="24" spans="2:8" x14ac:dyDescent="0.3">
      <c r="B24" s="5" t="s">
        <v>17</v>
      </c>
      <c r="C24" s="70">
        <f t="shared" ref="C24:E24" si="12">C18^2</f>
        <v>0.10058545679245058</v>
      </c>
      <c r="D24" s="70">
        <f t="shared" si="12"/>
        <v>17.025638608728435</v>
      </c>
      <c r="E24" s="71">
        <f t="shared" si="12"/>
        <v>14.508949424492831</v>
      </c>
      <c r="F24" s="74" t="s">
        <v>4</v>
      </c>
      <c r="G24" s="1"/>
      <c r="H24" s="56"/>
    </row>
    <row r="25" spans="2:8" x14ac:dyDescent="0.3">
      <c r="B25" s="5" t="s">
        <v>18</v>
      </c>
      <c r="C25" s="70">
        <f t="shared" ref="C25:E25" si="13">C19^2</f>
        <v>380.18689582220537</v>
      </c>
      <c r="D25" s="70">
        <f t="shared" si="13"/>
        <v>364.32802337637855</v>
      </c>
      <c r="E25" s="71">
        <f t="shared" si="13"/>
        <v>1488.8609147369632</v>
      </c>
      <c r="F25" s="14"/>
      <c r="G25" s="56"/>
      <c r="H25" s="56"/>
    </row>
    <row r="26" spans="2:8" ht="15" customHeight="1" thickBot="1" x14ac:dyDescent="0.35">
      <c r="B26" s="12" t="s">
        <v>19</v>
      </c>
      <c r="C26" s="72">
        <f t="shared" ref="C26:E26" si="14">C20^2</f>
        <v>28.100292204731836</v>
      </c>
      <c r="D26" s="72">
        <f t="shared" si="14"/>
        <v>105.11226317277784</v>
      </c>
      <c r="E26" s="73">
        <f t="shared" si="14"/>
        <v>24.516919596568947</v>
      </c>
      <c r="F26" s="14"/>
      <c r="G26" s="56"/>
      <c r="H26" s="56"/>
    </row>
    <row r="27" spans="2:8" ht="15" customHeight="1" thickBot="1" x14ac:dyDescent="0.35">
      <c r="B27" s="13"/>
      <c r="C27" s="14"/>
      <c r="D27" s="14"/>
      <c r="E27" s="75"/>
      <c r="F27" s="76"/>
      <c r="G27" s="1"/>
      <c r="H27" s="1"/>
    </row>
    <row r="28" spans="2:8" ht="15" customHeight="1" x14ac:dyDescent="0.3">
      <c r="B28" s="2"/>
      <c r="C28" s="3" t="s">
        <v>20</v>
      </c>
      <c r="D28" s="3" t="s">
        <v>21</v>
      </c>
      <c r="E28" s="4" t="s">
        <v>22</v>
      </c>
      <c r="F28" s="77"/>
      <c r="G28" s="1"/>
      <c r="H28" s="1"/>
    </row>
    <row r="29" spans="2:8" ht="15.75" customHeight="1" x14ac:dyDescent="0.3">
      <c r="B29" s="5" t="s">
        <v>16</v>
      </c>
      <c r="C29" s="81">
        <f t="shared" ref="C29:E32" si="15">C23/C10</f>
        <v>7.1379183699540123</v>
      </c>
      <c r="D29" s="81">
        <f t="shared" si="15"/>
        <v>16.636102395611331</v>
      </c>
      <c r="E29" s="82">
        <f t="shared" si="15"/>
        <v>55.826789715139221</v>
      </c>
      <c r="G29" s="1"/>
      <c r="H29" s="1"/>
    </row>
    <row r="30" spans="2:8" ht="15" customHeight="1" x14ac:dyDescent="0.3">
      <c r="B30" s="5" t="s">
        <v>17</v>
      </c>
      <c r="C30" s="70">
        <f t="shared" si="15"/>
        <v>8.6096692933150219E-3</v>
      </c>
      <c r="D30" s="70">
        <f t="shared" si="15"/>
        <v>1.1255717437092612</v>
      </c>
      <c r="E30" s="71">
        <f t="shared" si="15"/>
        <v>1.2964908537213085</v>
      </c>
      <c r="F30" s="74" t="s">
        <v>5</v>
      </c>
      <c r="G30" s="74"/>
      <c r="H30" s="1"/>
    </row>
    <row r="31" spans="2:8" ht="15" customHeight="1" x14ac:dyDescent="0.3">
      <c r="B31" s="5" t="s">
        <v>18</v>
      </c>
      <c r="C31" s="81">
        <f t="shared" si="15"/>
        <v>8.3554588057653945</v>
      </c>
      <c r="D31" s="81">
        <f t="shared" si="15"/>
        <v>6.1842100210558657</v>
      </c>
      <c r="E31" s="82">
        <f t="shared" si="15"/>
        <v>34.159342341381176</v>
      </c>
      <c r="F31" s="74"/>
      <c r="G31" s="74"/>
      <c r="H31" s="1"/>
    </row>
    <row r="32" spans="2:8" ht="19.5" thickBot="1" x14ac:dyDescent="0.35">
      <c r="B32" s="12" t="s">
        <v>19</v>
      </c>
      <c r="C32" s="72">
        <f t="shared" si="15"/>
        <v>3.3851814001021978</v>
      </c>
      <c r="D32" s="83">
        <f t="shared" si="15"/>
        <v>9.7800931407372342</v>
      </c>
      <c r="E32" s="73">
        <f t="shared" si="15"/>
        <v>3.0833244425477431</v>
      </c>
    </row>
    <row r="35" spans="2:9" x14ac:dyDescent="0.3">
      <c r="B35" s="1" t="s">
        <v>23</v>
      </c>
      <c r="C35" s="78">
        <f>SUM(C29:E32)</f>
        <v>146.97909289901804</v>
      </c>
      <c r="D35" s="85" t="s">
        <v>14</v>
      </c>
      <c r="E35" s="85"/>
    </row>
    <row r="36" spans="2:9" x14ac:dyDescent="0.3">
      <c r="C36" s="79"/>
    </row>
    <row r="37" spans="2:9" x14ac:dyDescent="0.3">
      <c r="B37" s="1" t="s">
        <v>24</v>
      </c>
      <c r="C37" s="79">
        <f>(3-1)*(4-1)</f>
        <v>6</v>
      </c>
      <c r="D37" s="85" t="s">
        <v>15</v>
      </c>
      <c r="E37" s="85"/>
    </row>
    <row r="39" spans="2:9" x14ac:dyDescent="0.3">
      <c r="C39" s="54"/>
      <c r="D39" s="54"/>
      <c r="E39" s="55"/>
      <c r="G39" s="1"/>
      <c r="H39" s="1"/>
      <c r="I39" s="1"/>
    </row>
    <row r="40" spans="2:9" x14ac:dyDescent="0.3">
      <c r="C40" s="54"/>
      <c r="D40" s="54"/>
      <c r="E40" s="55"/>
      <c r="G40" s="1"/>
      <c r="H40" s="1"/>
      <c r="I40" s="1"/>
    </row>
    <row r="41" spans="2:9" x14ac:dyDescent="0.3">
      <c r="C41" s="54"/>
      <c r="D41" s="54"/>
      <c r="E41" s="55"/>
      <c r="G41" s="1"/>
      <c r="H41" s="1"/>
      <c r="I41" s="1"/>
    </row>
    <row r="42" spans="2:9" x14ac:dyDescent="0.3">
      <c r="C42" s="54"/>
      <c r="D42" s="54"/>
      <c r="E42" s="55"/>
      <c r="G42" s="1"/>
      <c r="H42" s="1"/>
      <c r="I42" s="1"/>
    </row>
    <row r="43" spans="2:9" x14ac:dyDescent="0.3">
      <c r="C43" s="54"/>
      <c r="D43" s="54"/>
      <c r="E43" s="55"/>
      <c r="G43" s="1"/>
      <c r="H43" s="1"/>
      <c r="I43" s="1"/>
    </row>
  </sheetData>
  <mergeCells count="5">
    <mergeCell ref="D37:E37"/>
    <mergeCell ref="F10:G13"/>
    <mergeCell ref="J4:L4"/>
    <mergeCell ref="G3:H6"/>
    <mergeCell ref="D35:E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F26" sqref="F26"/>
    </sheetView>
  </sheetViews>
  <sheetFormatPr defaultRowHeight="23.25" x14ac:dyDescent="0.35"/>
  <cols>
    <col min="1" max="1" width="14" style="17" bestFit="1" customWidth="1"/>
    <col min="2" max="4" width="10.7109375" style="17" bestFit="1" customWidth="1"/>
    <col min="5" max="5" width="24.5703125" style="17" bestFit="1" customWidth="1"/>
    <col min="6" max="7" width="9.140625" style="18"/>
    <col min="8" max="13" width="9.140625" style="17"/>
    <col min="14" max="14" width="17.7109375" style="17" customWidth="1"/>
    <col min="15" max="15" width="9.140625" style="17"/>
    <col min="16" max="16" width="11.5703125" style="17" bestFit="1" customWidth="1"/>
    <col min="17" max="16384" width="9.140625" style="17"/>
  </cols>
  <sheetData>
    <row r="1" spans="1:17" ht="24" thickBot="1" x14ac:dyDescent="0.4"/>
    <row r="2" spans="1:17" x14ac:dyDescent="0.35">
      <c r="A2" s="19"/>
      <c r="B2" s="20" t="s">
        <v>8</v>
      </c>
      <c r="C2" s="20" t="s">
        <v>9</v>
      </c>
      <c r="D2" s="20" t="s">
        <v>10</v>
      </c>
      <c r="E2" s="21" t="s">
        <v>1</v>
      </c>
      <c r="F2" s="22"/>
      <c r="G2" s="22"/>
      <c r="N2" s="23"/>
      <c r="O2" s="24"/>
      <c r="P2" s="24"/>
      <c r="Q2" s="25"/>
    </row>
    <row r="3" spans="1:17" x14ac:dyDescent="0.35">
      <c r="A3" s="26" t="s">
        <v>6</v>
      </c>
      <c r="B3" s="27">
        <v>370</v>
      </c>
      <c r="C3" s="27">
        <v>198</v>
      </c>
      <c r="D3" s="27">
        <v>187</v>
      </c>
      <c r="E3" s="28">
        <f>SUM(B3:D3)</f>
        <v>755</v>
      </c>
      <c r="F3" s="88" t="s">
        <v>2</v>
      </c>
      <c r="G3" s="88"/>
      <c r="N3" s="29" t="s">
        <v>26</v>
      </c>
      <c r="O3" s="30" t="s">
        <v>28</v>
      </c>
      <c r="P3" s="31">
        <f>_xlfn.CHISQ.TEST(B3:D4,B8:D9)</f>
        <v>3.2363097842330488E-4</v>
      </c>
      <c r="Q3" s="32"/>
    </row>
    <row r="4" spans="1:17" x14ac:dyDescent="0.35">
      <c r="A4" s="26" t="s">
        <v>7</v>
      </c>
      <c r="B4" s="27">
        <v>359</v>
      </c>
      <c r="C4" s="27">
        <v>110</v>
      </c>
      <c r="D4" s="27">
        <v>160</v>
      </c>
      <c r="E4" s="28">
        <f>SUM(B4:D4)</f>
        <v>629</v>
      </c>
      <c r="F4" s="88"/>
      <c r="G4" s="88"/>
      <c r="N4" s="29" t="s">
        <v>27</v>
      </c>
      <c r="O4" s="30" t="s">
        <v>28</v>
      </c>
      <c r="P4" s="31">
        <f>CHIDIST(D26,D27)</f>
        <v>3.2363097842330488E-4</v>
      </c>
      <c r="Q4" s="32"/>
    </row>
    <row r="5" spans="1:17" ht="24" thickBot="1" x14ac:dyDescent="0.4">
      <c r="A5" s="33" t="s">
        <v>0</v>
      </c>
      <c r="B5" s="34">
        <f>SUM(B3:B4)</f>
        <v>729</v>
      </c>
      <c r="C5" s="34">
        <f t="shared" ref="C5" si="0">SUM(C3:C4)</f>
        <v>308</v>
      </c>
      <c r="D5" s="34">
        <f>SUM(D3:D4)</f>
        <v>347</v>
      </c>
      <c r="E5" s="35">
        <f>SUM(E3:E4)</f>
        <v>1384</v>
      </c>
      <c r="F5" s="22"/>
      <c r="G5" s="22"/>
      <c r="N5" s="36"/>
      <c r="O5" s="37"/>
      <c r="P5" s="37"/>
      <c r="Q5" s="38"/>
    </row>
    <row r="6" spans="1:17" ht="24" thickBot="1" x14ac:dyDescent="0.4">
      <c r="F6" s="22"/>
      <c r="G6" s="22"/>
    </row>
    <row r="7" spans="1:17" x14ac:dyDescent="0.35">
      <c r="A7" s="19"/>
      <c r="B7" s="20" t="s">
        <v>8</v>
      </c>
      <c r="C7" s="20" t="s">
        <v>9</v>
      </c>
      <c r="D7" s="21" t="s">
        <v>10</v>
      </c>
      <c r="E7" s="39"/>
      <c r="F7" s="22"/>
      <c r="G7" s="22"/>
    </row>
    <row r="8" spans="1:17" x14ac:dyDescent="0.35">
      <c r="A8" s="26" t="s">
        <v>6</v>
      </c>
      <c r="B8" s="40">
        <f>($E3*B$5)/$E$5</f>
        <v>397.68424855491327</v>
      </c>
      <c r="C8" s="40">
        <f>($E3*C$5)/$E$5</f>
        <v>168.02023121387282</v>
      </c>
      <c r="D8" s="41">
        <f>($E3*D$5)/$E$5</f>
        <v>189.29552023121389</v>
      </c>
      <c r="E8" s="89" t="s">
        <v>13</v>
      </c>
      <c r="F8" s="88"/>
      <c r="G8" s="17"/>
    </row>
    <row r="9" spans="1:17" ht="24" thickBot="1" x14ac:dyDescent="0.4">
      <c r="A9" s="42" t="s">
        <v>7</v>
      </c>
      <c r="B9" s="43">
        <f>($E4*B$5)/$E$5</f>
        <v>331.31575144508673</v>
      </c>
      <c r="C9" s="43">
        <f>($E4*C$5)/$E$5</f>
        <v>139.97976878612718</v>
      </c>
      <c r="D9" s="44">
        <f t="shared" ref="D9" si="1">($E4*D$5)/$E$5</f>
        <v>157.70447976878611</v>
      </c>
      <c r="E9" s="88"/>
      <c r="F9" s="88"/>
      <c r="G9" s="17"/>
    </row>
    <row r="10" spans="1:17" x14ac:dyDescent="0.35">
      <c r="A10" s="45"/>
      <c r="B10" s="46"/>
      <c r="C10" s="46"/>
      <c r="D10" s="46"/>
      <c r="E10" s="46"/>
      <c r="F10" s="22"/>
      <c r="G10" s="22"/>
    </row>
    <row r="11" spans="1:17" ht="24" thickBot="1" x14ac:dyDescent="0.4">
      <c r="F11" s="22"/>
      <c r="G11" s="22"/>
    </row>
    <row r="12" spans="1:17" x14ac:dyDescent="0.35">
      <c r="A12" s="19"/>
      <c r="B12" s="20" t="s">
        <v>8</v>
      </c>
      <c r="C12" s="20" t="s">
        <v>9</v>
      </c>
      <c r="D12" s="21" t="s">
        <v>10</v>
      </c>
      <c r="E12" s="22"/>
      <c r="F12" s="22"/>
      <c r="G12" s="17"/>
    </row>
    <row r="13" spans="1:17" x14ac:dyDescent="0.35">
      <c r="A13" s="26" t="s">
        <v>6</v>
      </c>
      <c r="B13" s="40">
        <f>B3-B8</f>
        <v>-27.684248554913268</v>
      </c>
      <c r="C13" s="40">
        <f t="shared" ref="C13:D14" si="2">C3-C8</f>
        <v>29.979768786127181</v>
      </c>
      <c r="D13" s="41">
        <f t="shared" si="2"/>
        <v>-2.2955202312138852</v>
      </c>
      <c r="E13" s="88" t="s">
        <v>3</v>
      </c>
      <c r="F13" s="88"/>
      <c r="G13" s="17"/>
    </row>
    <row r="14" spans="1:17" ht="24" thickBot="1" x14ac:dyDescent="0.4">
      <c r="A14" s="42" t="s">
        <v>7</v>
      </c>
      <c r="B14" s="43">
        <f>B4-B9</f>
        <v>27.684248554913268</v>
      </c>
      <c r="C14" s="43">
        <f t="shared" si="2"/>
        <v>-29.979768786127181</v>
      </c>
      <c r="D14" s="44">
        <f>D4-D9</f>
        <v>2.2955202312138852</v>
      </c>
      <c r="E14" s="88"/>
      <c r="F14" s="88"/>
      <c r="G14" s="17"/>
    </row>
    <row r="15" spans="1:17" x14ac:dyDescent="0.35">
      <c r="A15" s="45"/>
      <c r="B15" s="46"/>
      <c r="C15" s="46"/>
      <c r="D15" s="46"/>
      <c r="E15" s="80">
        <f>SUM(B13:D14)</f>
        <v>0</v>
      </c>
      <c r="F15" s="22"/>
      <c r="G15" s="17"/>
    </row>
    <row r="16" spans="1:17" ht="24" thickBot="1" x14ac:dyDescent="0.4">
      <c r="E16" s="22"/>
      <c r="F16" s="22"/>
      <c r="G16" s="17"/>
    </row>
    <row r="17" spans="1:7" x14ac:dyDescent="0.35">
      <c r="A17" s="19"/>
      <c r="B17" s="20" t="s">
        <v>8</v>
      </c>
      <c r="C17" s="20" t="s">
        <v>9</v>
      </c>
      <c r="D17" s="21" t="s">
        <v>10</v>
      </c>
      <c r="E17" s="22"/>
      <c r="F17" s="22"/>
      <c r="G17" s="17"/>
    </row>
    <row r="18" spans="1:7" x14ac:dyDescent="0.35">
      <c r="A18" s="26" t="s">
        <v>6</v>
      </c>
      <c r="B18" s="40">
        <f>B13^2</f>
        <v>766.41761805021736</v>
      </c>
      <c r="C18" s="40">
        <f t="shared" ref="C18:D18" si="3">C13^2</f>
        <v>898.78653646964563</v>
      </c>
      <c r="D18" s="41">
        <f t="shared" si="3"/>
        <v>5.2694131319122484</v>
      </c>
      <c r="E18" s="88" t="s">
        <v>4</v>
      </c>
      <c r="F18" s="88"/>
      <c r="G18" s="17"/>
    </row>
    <row r="19" spans="1:7" ht="24" thickBot="1" x14ac:dyDescent="0.4">
      <c r="A19" s="42" t="s">
        <v>7</v>
      </c>
      <c r="B19" s="43">
        <f>B14^2</f>
        <v>766.41761805021736</v>
      </c>
      <c r="C19" s="43">
        <f t="shared" ref="C19" si="4">C14^2</f>
        <v>898.78653646964563</v>
      </c>
      <c r="D19" s="44">
        <f>D14^2</f>
        <v>5.2694131319122484</v>
      </c>
      <c r="E19" s="88"/>
      <c r="F19" s="88"/>
      <c r="G19" s="17"/>
    </row>
    <row r="20" spans="1:7" x14ac:dyDescent="0.35">
      <c r="A20" s="45"/>
      <c r="B20" s="46"/>
      <c r="C20" s="46"/>
      <c r="D20" s="46"/>
      <c r="E20" s="22"/>
      <c r="F20" s="22"/>
      <c r="G20" s="17"/>
    </row>
    <row r="21" spans="1:7" ht="24" thickBot="1" x14ac:dyDescent="0.4">
      <c r="E21" s="22"/>
      <c r="F21" s="22"/>
      <c r="G21" s="17"/>
    </row>
    <row r="22" spans="1:7" ht="15" customHeight="1" x14ac:dyDescent="0.35">
      <c r="A22" s="19"/>
      <c r="B22" s="20" t="s">
        <v>8</v>
      </c>
      <c r="C22" s="20" t="s">
        <v>9</v>
      </c>
      <c r="D22" s="21" t="s">
        <v>10</v>
      </c>
      <c r="E22" s="22"/>
      <c r="F22" s="22"/>
      <c r="G22" s="17"/>
    </row>
    <row r="23" spans="1:7" x14ac:dyDescent="0.35">
      <c r="A23" s="26" t="s">
        <v>6</v>
      </c>
      <c r="B23" s="40">
        <f>B18/B8</f>
        <v>1.9272013433652211</v>
      </c>
      <c r="C23" s="47">
        <f t="shared" ref="C23:D23" si="5">C18/C8</f>
        <v>5.3492756793411438</v>
      </c>
      <c r="D23" s="41">
        <f t="shared" si="5"/>
        <v>2.7836966904847802E-2</v>
      </c>
      <c r="E23" s="88" t="s">
        <v>5</v>
      </c>
      <c r="F23" s="88"/>
      <c r="G23" s="17"/>
    </row>
    <row r="24" spans="1:7" ht="24" thickBot="1" x14ac:dyDescent="0.4">
      <c r="A24" s="42" t="s">
        <v>7</v>
      </c>
      <c r="B24" s="43">
        <f>B19/B9</f>
        <v>2.3132543946593667</v>
      </c>
      <c r="C24" s="48">
        <f t="shared" ref="C24:D24" si="6">C19/C9</f>
        <v>6.4208316977783193</v>
      </c>
      <c r="D24" s="44">
        <f t="shared" si="6"/>
        <v>3.3413211467663108E-2</v>
      </c>
      <c r="E24" s="88"/>
      <c r="F24" s="88"/>
      <c r="G24" s="17"/>
    </row>
    <row r="25" spans="1:7" ht="15.75" customHeight="1" thickBot="1" x14ac:dyDescent="0.4">
      <c r="A25" s="45"/>
      <c r="B25" s="46"/>
      <c r="C25" s="46"/>
      <c r="E25" s="49"/>
      <c r="F25" s="49"/>
      <c r="G25" s="17"/>
    </row>
    <row r="26" spans="1:7" x14ac:dyDescent="0.35">
      <c r="C26" s="50" t="s">
        <v>11</v>
      </c>
      <c r="D26" s="51">
        <f>SUM(B23:D24)</f>
        <v>16.071813293516563</v>
      </c>
      <c r="E26" s="22" t="s">
        <v>14</v>
      </c>
      <c r="F26" s="22"/>
    </row>
    <row r="27" spans="1:7" ht="24" thickBot="1" x14ac:dyDescent="0.4">
      <c r="C27" s="52" t="s">
        <v>12</v>
      </c>
      <c r="D27" s="53">
        <f>(3-1)*(2-1)</f>
        <v>2</v>
      </c>
      <c r="E27" s="22" t="s">
        <v>15</v>
      </c>
      <c r="F27" s="22"/>
    </row>
  </sheetData>
  <mergeCells count="5">
    <mergeCell ref="F3:G4"/>
    <mergeCell ref="E8:F9"/>
    <mergeCell ref="E13:F14"/>
    <mergeCell ref="E18:F19"/>
    <mergeCell ref="E23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In class answers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csutherland</dc:creator>
  <cp:lastModifiedBy>Christopher Sutherland</cp:lastModifiedBy>
  <cp:lastPrinted>2016-11-03T12:18:27Z</cp:lastPrinted>
  <dcterms:created xsi:type="dcterms:W3CDTF">2016-11-03T00:50:10Z</dcterms:created>
  <dcterms:modified xsi:type="dcterms:W3CDTF">2018-10-24T16:53:03Z</dcterms:modified>
</cp:coreProperties>
</file>