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9DD7BFC8-B70F-4D46-BB65-12E29A6E9183}" xr6:coauthVersionLast="47" xr6:coauthVersionMax="47" xr10:uidLastSave="{00000000-0000-0000-0000-000000000000}"/>
  <bookViews>
    <workbookView xWindow="-120" yWindow="-120" windowWidth="20730" windowHeight="11040" activeTab="1" xr2:uid="{5A61E85F-AC94-470C-89DD-2E206C8F790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2" i="4"/>
  <c r="D29" i="4"/>
  <c r="D28" i="4"/>
  <c r="D26" i="4"/>
  <c r="D25" i="4"/>
  <c r="D23" i="4"/>
  <c r="D11" i="4"/>
  <c r="D11" i="3"/>
  <c r="D3" i="3"/>
  <c r="D4" i="3"/>
  <c r="D5" i="3"/>
  <c r="D6" i="3"/>
  <c r="D7" i="3"/>
  <c r="D8" i="3"/>
  <c r="D9" i="3"/>
  <c r="D10" i="3"/>
  <c r="D2" i="3"/>
  <c r="D23" i="3"/>
  <c r="D25" i="3"/>
  <c r="D26" i="3"/>
  <c r="D28" i="3"/>
  <c r="D29" i="3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2" i="2"/>
  <c r="J2" i="2" s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K43" i="2" l="1"/>
  <c r="K27" i="2"/>
  <c r="K11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55" i="2"/>
  <c r="K51" i="2"/>
  <c r="K47" i="2"/>
  <c r="K39" i="2"/>
  <c r="K35" i="2"/>
  <c r="K31" i="2"/>
  <c r="K23" i="2"/>
  <c r="K19" i="2"/>
  <c r="K15" i="2"/>
  <c r="K7" i="2"/>
  <c r="K3" i="2"/>
</calcChain>
</file>

<file path=xl/sharedStrings.xml><?xml version="1.0" encoding="utf-8"?>
<sst xmlns="http://schemas.openxmlformats.org/spreadsheetml/2006/main" count="98" uniqueCount="86">
  <si>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</si>
  <si>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</si>
  <si>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</si>
  <si>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</si>
  <si>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</si>
  <si>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</si>
  <si>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</si>
  <si>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</si>
  <si>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</si>
  <si>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</si>
  <si>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</si>
  <si>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</si>
  <si>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</si>
  <si>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</si>
  <si>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</si>
  <si>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</si>
  <si>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</si>
  <si>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</si>
  <si>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</si>
  <si>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</si>
  <si>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</si>
  <si>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</si>
  <si>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</si>
  <si>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</si>
  <si>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</si>
  <si>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</si>
  <si>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</si>
  <si>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</si>
  <si>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</si>
  <si>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</si>
  <si>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</si>
  <si>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</si>
  <si>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</si>
  <si>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</si>
  <si>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</si>
  <si>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</si>
  <si>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</si>
  <si>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</si>
  <si>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</si>
  <si>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</si>
  <si>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</si>
  <si>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</si>
  <si>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</si>
  <si>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</si>
  <si>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</si>
  <si>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</si>
  <si>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</si>
  <si>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</si>
  <si>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</si>
  <si>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</si>
  <si>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</si>
  <si>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</si>
  <si>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</si>
  <si>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</si>
  <si>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</si>
  <si>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</si>
  <si>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</si>
  <si>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</si>
  <si>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</si>
  <si>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</si>
  <si>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</si>
  <si>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</si>
  <si>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</si>
  <si>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</si>
  <si>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</si>
  <si>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</si>
  <si>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</si>
  <si>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</si>
  <si>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</si>
  <si>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</si>
  <si>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FDI inflows</t>
  </si>
  <si>
    <t>FDI Stock</t>
  </si>
  <si>
    <t>offical Exchagange reate</t>
  </si>
  <si>
    <t>Net Forigen Assets</t>
  </si>
  <si>
    <t>REER</t>
  </si>
  <si>
    <t>NFA($)</t>
  </si>
  <si>
    <t>GDP$Millions</t>
  </si>
  <si>
    <t>FDI inflows$millions</t>
  </si>
  <si>
    <t>FDI Stock$millions</t>
  </si>
  <si>
    <t>ExcessNFA$millions</t>
  </si>
  <si>
    <t xml:space="preserve"> FY</t>
  </si>
  <si>
    <t>FDIStock$millions</t>
  </si>
  <si>
    <t>FDIinflows$millions</t>
  </si>
  <si>
    <t>ExcessNFA</t>
  </si>
  <si>
    <t>ExcessNFA$Millions</t>
  </si>
  <si>
    <t>GDP$millions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</si>
</sst>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5" fontId="1" fillId="0" borderId="0" xfId="1" applyNumberFormat="1"/>
    <xf numFmtId="165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ExcessNFA$Millions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Sheet2!$K$2:$K$62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Sheet2!$K$2:$K$62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78</xdr:row>
      <xdr:rowOff>14286</xdr:rowOff>
    </xdr:from>
    <xdr:to>
      <xdr:col>7</xdr:col>
      <xdr:colOff>733425</xdr:colOff>
      <xdr:row>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85</xdr:row>
      <xdr:rowOff>52387</xdr:rowOff>
    </xdr:from>
    <xdr:to>
      <xdr:col>10</xdr:col>
      <xdr:colOff>962025</xdr:colOff>
      <xdr:row>99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83</xdr:row>
      <xdr:rowOff>100011</xdr:rowOff>
    </xdr:from>
    <xdr:to>
      <xdr:col>11</xdr:col>
      <xdr:colOff>447674</xdr:colOff>
      <xdr:row>108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1428750</xdr:colOff>
      <xdr:row>82</xdr:row>
      <xdr:rowOff>90486</xdr:rowOff>
    </xdr:from>
    <xdr:to>
      <xdr:col>21</xdr:col>
      <xdr:colOff>28575</xdr:colOff>
      <xdr:row>106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A40" workbookViewId="0">
      <selection activeCell="A2" sqref="A2:A63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72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N63"/>
  <sheetViews>
    <sheetView tabSelected="1" workbookViewId="0">
      <selection activeCell="E73" sqref="E73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0" width="21.140625" customWidth="1"/>
    <col min="11" max="11" width="22.85546875" bestFit="1" customWidth="1"/>
    <col min="12" max="12" width="17.85546875" bestFit="1" customWidth="1"/>
  </cols>
  <sheetData>
    <row r="1" spans="1:14" s="1" customFormat="1" x14ac:dyDescent="0.25">
      <c r="A1" s="7" t="s">
        <v>80</v>
      </c>
      <c r="B1" s="1" t="s">
        <v>2</v>
      </c>
      <c r="C1" s="1" t="s">
        <v>69</v>
      </c>
      <c r="D1" s="1" t="s">
        <v>85</v>
      </c>
      <c r="E1" s="1" t="s">
        <v>70</v>
      </c>
      <c r="F1" s="1" t="s">
        <v>82</v>
      </c>
      <c r="G1" s="1" t="s">
        <v>71</v>
      </c>
      <c r="H1" s="1" t="s">
        <v>81</v>
      </c>
      <c r="I1" s="1" t="s">
        <v>75</v>
      </c>
      <c r="J1" s="1" t="s">
        <v>84</v>
      </c>
      <c r="K1" s="1" t="s">
        <v>83</v>
      </c>
      <c r="L1" s="1" t="s">
        <v>72</v>
      </c>
      <c r="M1" s="1" t="s">
        <v>73</v>
      </c>
      <c r="N1" s="1" t="s">
        <v>74</v>
      </c>
    </row>
    <row r="2" spans="1:14" x14ac:dyDescent="0.25">
      <c r="A2" s="8">
        <v>22098</v>
      </c>
      <c r="B2">
        <v>1</v>
      </c>
      <c r="C2" s="4">
        <v>423008385.7442348</v>
      </c>
      <c r="D2" s="5">
        <f>C2/10000000</f>
        <v>42.30083857442348</v>
      </c>
      <c r="E2">
        <v>0</v>
      </c>
      <c r="F2">
        <f t="shared" ref="F2:F33" si="0">ABS(E2/1000000)</f>
        <v>0</v>
      </c>
      <c r="G2">
        <v>0</v>
      </c>
      <c r="H2">
        <f t="shared" ref="H2:H31" si="1">F2</f>
        <v>0</v>
      </c>
      <c r="I2">
        <f>ABS(M2/L2)</f>
        <v>0</v>
      </c>
      <c r="J2">
        <f>I2/1000000</f>
        <v>0</v>
      </c>
      <c r="K2" s="5">
        <f t="shared" ref="K2:K33" si="2">J2-D2</f>
        <v>-42.30083857442348</v>
      </c>
      <c r="L2">
        <v>7.1430000071429994E-2</v>
      </c>
      <c r="M2">
        <v>0</v>
      </c>
      <c r="N2">
        <v>0</v>
      </c>
    </row>
    <row r="3" spans="1:14" x14ac:dyDescent="0.25">
      <c r="A3" s="8">
        <v>22463</v>
      </c>
      <c r="B3">
        <v>2</v>
      </c>
      <c r="C3" s="4">
        <v>441524109.01467508</v>
      </c>
      <c r="D3" s="5">
        <f t="shared" ref="C3:D63" si="3">C3/10000000</f>
        <v>44.152410901467505</v>
      </c>
      <c r="E3">
        <v>0</v>
      </c>
      <c r="F3">
        <f t="shared" si="0"/>
        <v>0</v>
      </c>
      <c r="G3">
        <v>0</v>
      </c>
      <c r="H3">
        <f t="shared" si="1"/>
        <v>0</v>
      </c>
      <c r="I3">
        <f t="shared" ref="H3:I63" si="4">ABS(M3/L3)</f>
        <v>0</v>
      </c>
      <c r="J3">
        <f t="shared" ref="I3:J63" si="5">I3/1000000</f>
        <v>0</v>
      </c>
      <c r="K3" s="5">
        <f t="shared" si="2"/>
        <v>-44.152410901467505</v>
      </c>
      <c r="L3">
        <v>7.1430000071429994E-2</v>
      </c>
      <c r="M3">
        <v>0</v>
      </c>
      <c r="N3">
        <v>0</v>
      </c>
    </row>
    <row r="4" spans="1:14" x14ac:dyDescent="0.25">
      <c r="A4" s="8">
        <v>22828</v>
      </c>
      <c r="B4">
        <v>3</v>
      </c>
      <c r="C4" s="4">
        <v>449012578.6163522</v>
      </c>
      <c r="D4" s="5">
        <f t="shared" si="3"/>
        <v>44.901257861635223</v>
      </c>
      <c r="E4">
        <v>0</v>
      </c>
      <c r="F4">
        <f t="shared" si="0"/>
        <v>0</v>
      </c>
      <c r="G4">
        <v>0</v>
      </c>
      <c r="H4">
        <f t="shared" si="1"/>
        <v>0</v>
      </c>
      <c r="I4">
        <f t="shared" si="4"/>
        <v>0</v>
      </c>
      <c r="J4">
        <f t="shared" si="5"/>
        <v>0</v>
      </c>
      <c r="K4" s="5">
        <f t="shared" si="2"/>
        <v>-44.901257861635223</v>
      </c>
      <c r="L4">
        <v>7.1430000071429994E-2</v>
      </c>
      <c r="M4">
        <v>0</v>
      </c>
      <c r="N4">
        <v>0</v>
      </c>
    </row>
    <row r="5" spans="1:14" x14ac:dyDescent="0.25">
      <c r="A5" s="8">
        <v>23193</v>
      </c>
      <c r="B5">
        <v>4</v>
      </c>
      <c r="C5" s="4">
        <v>516147798.74213839</v>
      </c>
      <c r="D5" s="5">
        <f t="shared" si="3"/>
        <v>51.614779874213838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f t="shared" si="4"/>
        <v>0</v>
      </c>
      <c r="J5">
        <f t="shared" si="5"/>
        <v>0</v>
      </c>
      <c r="K5" s="5">
        <f t="shared" si="2"/>
        <v>-51.614779874213838</v>
      </c>
      <c r="L5">
        <v>7.1430000071429994E-2</v>
      </c>
      <c r="M5">
        <v>0</v>
      </c>
      <c r="N5">
        <v>0</v>
      </c>
    </row>
    <row r="6" spans="1:14" x14ac:dyDescent="0.25">
      <c r="A6" s="8">
        <v>23559</v>
      </c>
      <c r="B6">
        <v>5</v>
      </c>
      <c r="C6" s="4">
        <v>589056603.77358496</v>
      </c>
      <c r="D6" s="5">
        <f t="shared" si="3"/>
        <v>58.905660377358494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4"/>
        <v>0</v>
      </c>
      <c r="J6">
        <f t="shared" si="5"/>
        <v>0</v>
      </c>
      <c r="K6" s="5">
        <f t="shared" si="2"/>
        <v>-58.905660377358494</v>
      </c>
      <c r="L6">
        <v>7.1430000071429994E-2</v>
      </c>
      <c r="M6">
        <v>0</v>
      </c>
      <c r="N6">
        <v>0</v>
      </c>
    </row>
    <row r="7" spans="1:14" x14ac:dyDescent="0.25">
      <c r="A7" s="8">
        <v>23924</v>
      </c>
      <c r="B7">
        <v>6</v>
      </c>
      <c r="C7" s="4">
        <v>884873949.57983184</v>
      </c>
      <c r="D7" s="5">
        <f t="shared" si="3"/>
        <v>88.487394957983184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f t="shared" si="4"/>
        <v>0</v>
      </c>
      <c r="J7">
        <f t="shared" si="5"/>
        <v>0</v>
      </c>
      <c r="K7" s="5">
        <f t="shared" si="2"/>
        <v>-88.487394957983184</v>
      </c>
      <c r="L7">
        <v>7.1430000071429994E-2</v>
      </c>
      <c r="M7">
        <v>0</v>
      </c>
      <c r="N7">
        <v>0</v>
      </c>
    </row>
    <row r="8" spans="1:14" x14ac:dyDescent="0.25">
      <c r="A8" s="8">
        <v>24289</v>
      </c>
      <c r="B8">
        <v>7</v>
      </c>
      <c r="C8" s="4">
        <v>925770308.12324917</v>
      </c>
      <c r="D8" s="5">
        <f t="shared" si="3"/>
        <v>92.577030812324921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f t="shared" si="4"/>
        <v>30239395.181856364</v>
      </c>
      <c r="J8">
        <f t="shared" si="5"/>
        <v>30.239395181856363</v>
      </c>
      <c r="K8" s="5">
        <f t="shared" si="2"/>
        <v>-62.337635630468554</v>
      </c>
      <c r="L8">
        <v>7.1430000071429994E-2</v>
      </c>
      <c r="M8">
        <v>2160000</v>
      </c>
      <c r="N8">
        <v>0</v>
      </c>
    </row>
    <row r="9" spans="1:14" x14ac:dyDescent="0.25">
      <c r="A9" s="8">
        <v>24654</v>
      </c>
      <c r="B9">
        <v>8</v>
      </c>
      <c r="C9" s="4">
        <v>967647058.82352936</v>
      </c>
      <c r="D9" s="5">
        <f t="shared" si="3"/>
        <v>96.764705882352942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4"/>
        <v>37197954.603709228</v>
      </c>
      <c r="J9">
        <f t="shared" si="5"/>
        <v>37.197954603709228</v>
      </c>
      <c r="K9" s="5">
        <f t="shared" si="2"/>
        <v>-59.566751278643714</v>
      </c>
      <c r="L9">
        <v>7.1430000071429994E-2</v>
      </c>
      <c r="M9">
        <v>2657049.9</v>
      </c>
      <c r="N9">
        <v>0</v>
      </c>
    </row>
    <row r="10" spans="1:14" x14ac:dyDescent="0.25">
      <c r="A10" s="8">
        <v>25020</v>
      </c>
      <c r="B10">
        <v>9</v>
      </c>
      <c r="C10" s="4">
        <v>1037815126.05042</v>
      </c>
      <c r="D10" s="5">
        <f t="shared" si="3"/>
        <v>103.78151260504201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f t="shared" si="4"/>
        <v>48774785.055523135</v>
      </c>
      <c r="J10">
        <f t="shared" si="5"/>
        <v>48.774785055523132</v>
      </c>
      <c r="K10" s="5">
        <f t="shared" si="2"/>
        <v>-55.006727549518878</v>
      </c>
      <c r="L10">
        <v>7.1430000071429994E-2</v>
      </c>
      <c r="M10">
        <v>3483982.9</v>
      </c>
      <c r="N10">
        <v>0</v>
      </c>
    </row>
    <row r="11" spans="1:14" x14ac:dyDescent="0.25">
      <c r="A11" s="8">
        <v>25385</v>
      </c>
      <c r="B11">
        <v>10</v>
      </c>
      <c r="C11" s="4">
        <v>1169047619.0476189</v>
      </c>
      <c r="D11" s="5">
        <f t="shared" si="3"/>
        <v>116.90476190476188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f t="shared" si="4"/>
        <v>59907407.191947557</v>
      </c>
      <c r="J11">
        <f t="shared" si="5"/>
        <v>59.907407191947556</v>
      </c>
      <c r="K11" s="5">
        <f t="shared" si="2"/>
        <v>-56.997354712814328</v>
      </c>
      <c r="L11">
        <v>7.1430000071429994E-2</v>
      </c>
      <c r="M11">
        <v>4279186.0999999996</v>
      </c>
      <c r="N11">
        <v>0</v>
      </c>
    </row>
    <row r="12" spans="1:14" x14ac:dyDescent="0.25">
      <c r="A12" s="8">
        <v>25750</v>
      </c>
      <c r="B12">
        <v>11</v>
      </c>
      <c r="C12" s="4">
        <v>1260084033.6134453</v>
      </c>
      <c r="D12" s="5">
        <f t="shared" si="3"/>
        <v>126.00840336134453</v>
      </c>
      <c r="E12">
        <v>4200000</v>
      </c>
      <c r="F12">
        <f t="shared" si="0"/>
        <v>4.2</v>
      </c>
      <c r="G12">
        <v>0</v>
      </c>
      <c r="H12">
        <f t="shared" si="1"/>
        <v>4.2</v>
      </c>
      <c r="I12">
        <f t="shared" si="4"/>
        <v>64750797.919289529</v>
      </c>
      <c r="J12">
        <f t="shared" si="5"/>
        <v>64.750797919289525</v>
      </c>
      <c r="K12" s="5">
        <f t="shared" si="2"/>
        <v>-61.257605442055009</v>
      </c>
      <c r="L12">
        <v>7.1430000071429994E-2</v>
      </c>
      <c r="M12">
        <v>4625149.5</v>
      </c>
      <c r="N12">
        <v>0</v>
      </c>
    </row>
    <row r="13" spans="1:14" x14ac:dyDescent="0.25">
      <c r="A13" s="8">
        <v>26115</v>
      </c>
      <c r="B13">
        <v>12</v>
      </c>
      <c r="C13" s="4">
        <v>1417787114.8459382</v>
      </c>
      <c r="D13" s="5">
        <f t="shared" si="3"/>
        <v>141.77871148459383</v>
      </c>
      <c r="E13">
        <v>-1200000</v>
      </c>
      <c r="F13">
        <f t="shared" si="0"/>
        <v>1.2</v>
      </c>
      <c r="G13">
        <v>0</v>
      </c>
      <c r="H13">
        <f t="shared" si="1"/>
        <v>1.2</v>
      </c>
      <c r="I13">
        <f t="shared" si="4"/>
        <v>19156524.97174526</v>
      </c>
      <c r="J13">
        <f t="shared" si="5"/>
        <v>19.156524971745259</v>
      </c>
      <c r="K13" s="5">
        <f t="shared" si="2"/>
        <v>-122.62218651284857</v>
      </c>
      <c r="L13">
        <v>7.1429995890081102E-2</v>
      </c>
      <c r="M13">
        <v>1368350.5</v>
      </c>
      <c r="N13">
        <v>0</v>
      </c>
    </row>
    <row r="14" spans="1:14" x14ac:dyDescent="0.25">
      <c r="A14" s="8">
        <v>26481</v>
      </c>
      <c r="B14">
        <v>13</v>
      </c>
      <c r="C14" s="4">
        <v>1491596638.655462</v>
      </c>
      <c r="D14" s="5">
        <f t="shared" si="3"/>
        <v>149.15966386554621</v>
      </c>
      <c r="E14">
        <v>-11900000</v>
      </c>
      <c r="F14">
        <f t="shared" si="0"/>
        <v>11.9</v>
      </c>
      <c r="G14">
        <v>0</v>
      </c>
      <c r="H14">
        <f t="shared" si="1"/>
        <v>11.9</v>
      </c>
      <c r="I14">
        <f t="shared" si="4"/>
        <v>20458245.837947395</v>
      </c>
      <c r="J14">
        <f t="shared" si="5"/>
        <v>20.458245837947395</v>
      </c>
      <c r="K14" s="5">
        <f t="shared" si="2"/>
        <v>-128.70141802759881</v>
      </c>
      <c r="L14">
        <v>7.1429999990000007E-2</v>
      </c>
      <c r="M14">
        <v>1461332.5</v>
      </c>
      <c r="N14">
        <v>0</v>
      </c>
    </row>
    <row r="15" spans="1:14" x14ac:dyDescent="0.25">
      <c r="A15" s="8">
        <v>26846</v>
      </c>
      <c r="B15">
        <v>14</v>
      </c>
      <c r="C15" s="4">
        <v>1702521008.4033613</v>
      </c>
      <c r="D15" s="5">
        <f t="shared" si="3"/>
        <v>170.25210084033614</v>
      </c>
      <c r="E15">
        <v>5200000</v>
      </c>
      <c r="F15">
        <f t="shared" si="0"/>
        <v>5.2</v>
      </c>
      <c r="G15">
        <v>0</v>
      </c>
      <c r="H15">
        <f t="shared" si="1"/>
        <v>5.2</v>
      </c>
      <c r="I15">
        <f t="shared" si="4"/>
        <v>13206360.509624986</v>
      </c>
      <c r="J15">
        <f t="shared" si="5"/>
        <v>13.206360509624986</v>
      </c>
      <c r="K15" s="5">
        <f t="shared" si="2"/>
        <v>-157.04574033071117</v>
      </c>
      <c r="L15">
        <v>7.0214499989999998E-2</v>
      </c>
      <c r="M15">
        <v>927277.99987099995</v>
      </c>
      <c r="N15">
        <v>0</v>
      </c>
    </row>
    <row r="16" spans="1:14" x14ac:dyDescent="0.25">
      <c r="A16" s="8">
        <v>27211</v>
      </c>
      <c r="B16">
        <v>15</v>
      </c>
      <c r="C16" s="4">
        <v>2100142653.3523538</v>
      </c>
      <c r="D16" s="5">
        <f t="shared" si="3"/>
        <v>210.01426533523539</v>
      </c>
      <c r="E16">
        <v>1700000</v>
      </c>
      <c r="F16">
        <f t="shared" si="0"/>
        <v>1.7</v>
      </c>
      <c r="G16">
        <v>0</v>
      </c>
      <c r="H16">
        <f t="shared" si="1"/>
        <v>1.7</v>
      </c>
      <c r="I16">
        <f t="shared" si="4"/>
        <v>4584701.622643698</v>
      </c>
      <c r="J16">
        <f t="shared" si="5"/>
        <v>4.5847016226436983</v>
      </c>
      <c r="K16" s="5">
        <f t="shared" si="2"/>
        <v>-205.42956371259169</v>
      </c>
      <c r="L16">
        <v>7.1359499990000005E-2</v>
      </c>
      <c r="M16">
        <v>-327162.01539519598</v>
      </c>
      <c r="N16">
        <v>0</v>
      </c>
    </row>
    <row r="17" spans="1:14" x14ac:dyDescent="0.25">
      <c r="A17" s="8">
        <v>27576</v>
      </c>
      <c r="B17">
        <v>16</v>
      </c>
      <c r="C17" s="4">
        <v>2359555555.5555558</v>
      </c>
      <c r="D17" s="5">
        <f t="shared" si="3"/>
        <v>235.95555555555558</v>
      </c>
      <c r="E17">
        <v>2100000</v>
      </c>
      <c r="F17">
        <f t="shared" si="0"/>
        <v>2.1</v>
      </c>
      <c r="G17">
        <v>0</v>
      </c>
      <c r="H17">
        <f t="shared" si="1"/>
        <v>2.1</v>
      </c>
      <c r="I17">
        <f t="shared" si="4"/>
        <v>9982223.4951098431</v>
      </c>
      <c r="J17">
        <f t="shared" si="5"/>
        <v>9.9822234951098423</v>
      </c>
      <c r="K17" s="5">
        <f t="shared" si="2"/>
        <v>-225.97333206044573</v>
      </c>
      <c r="L17">
        <v>7.421924999E-2</v>
      </c>
      <c r="M17">
        <v>740873.14103960898</v>
      </c>
      <c r="N17">
        <v>0</v>
      </c>
    </row>
    <row r="18" spans="1:14" x14ac:dyDescent="0.25">
      <c r="A18" s="8">
        <v>27942</v>
      </c>
      <c r="B18">
        <v>17</v>
      </c>
      <c r="C18" s="4">
        <v>2447300000</v>
      </c>
      <c r="D18" s="5">
        <f t="shared" si="3"/>
        <v>244.73</v>
      </c>
      <c r="E18">
        <v>2049999.9</v>
      </c>
      <c r="F18">
        <f t="shared" si="0"/>
        <v>2.0499999</v>
      </c>
      <c r="G18">
        <v>0</v>
      </c>
      <c r="H18">
        <f t="shared" si="1"/>
        <v>2.0499999</v>
      </c>
      <c r="I18">
        <f t="shared" si="4"/>
        <v>13270868.593361517</v>
      </c>
      <c r="J18">
        <f t="shared" si="5"/>
        <v>13.270868593361518</v>
      </c>
      <c r="K18" s="5">
        <f t="shared" si="2"/>
        <v>-231.45913140663848</v>
      </c>
      <c r="L18">
        <v>8.2661666662499994E-2</v>
      </c>
      <c r="M18">
        <v>1096992.1159862899</v>
      </c>
      <c r="N18">
        <v>0</v>
      </c>
    </row>
    <row r="19" spans="1:14" x14ac:dyDescent="0.25">
      <c r="A19" s="8">
        <v>28307</v>
      </c>
      <c r="B19">
        <v>18</v>
      </c>
      <c r="C19" s="4">
        <v>2936470588.2352939</v>
      </c>
      <c r="D19" s="5">
        <f t="shared" si="3"/>
        <v>293.64705882352939</v>
      </c>
      <c r="E19">
        <v>800000</v>
      </c>
      <c r="F19">
        <f t="shared" si="0"/>
        <v>0.8</v>
      </c>
      <c r="G19">
        <v>0</v>
      </c>
      <c r="H19">
        <f t="shared" si="1"/>
        <v>0.8</v>
      </c>
      <c r="I19">
        <f t="shared" si="4"/>
        <v>20649110.502945412</v>
      </c>
      <c r="J19">
        <f t="shared" si="5"/>
        <v>20.649110502945412</v>
      </c>
      <c r="K19" s="5">
        <f t="shared" si="2"/>
        <v>-272.99794832058399</v>
      </c>
      <c r="L19">
        <v>8.2589999993333302E-2</v>
      </c>
      <c r="M19">
        <v>1705410.0363006</v>
      </c>
      <c r="N19">
        <v>0</v>
      </c>
    </row>
    <row r="20" spans="1:14" x14ac:dyDescent="0.25">
      <c r="A20" s="8">
        <v>28672</v>
      </c>
      <c r="B20">
        <v>19</v>
      </c>
      <c r="C20" s="4">
        <v>2420260869.5652175</v>
      </c>
      <c r="D20" s="5">
        <f t="shared" si="3"/>
        <v>242.02608695652174</v>
      </c>
      <c r="E20">
        <v>1970000</v>
      </c>
      <c r="F20">
        <f t="shared" si="0"/>
        <v>1.97</v>
      </c>
      <c r="G20">
        <v>0</v>
      </c>
      <c r="H20">
        <f t="shared" si="1"/>
        <v>1.97</v>
      </c>
      <c r="I20">
        <f t="shared" si="4"/>
        <v>33678995.834951378</v>
      </c>
      <c r="J20">
        <f t="shared" si="5"/>
        <v>33.67899583495138</v>
      </c>
      <c r="K20" s="5">
        <f t="shared" si="2"/>
        <v>-208.34709112157037</v>
      </c>
      <c r="L20">
        <v>7.7356666656666698E-2</v>
      </c>
      <c r="M20">
        <v>2605294.8541355999</v>
      </c>
      <c r="N20">
        <v>0</v>
      </c>
    </row>
    <row r="21" spans="1:14" x14ac:dyDescent="0.25">
      <c r="A21" s="8">
        <v>29037</v>
      </c>
      <c r="B21">
        <v>20</v>
      </c>
      <c r="C21" s="4">
        <v>2139025000</v>
      </c>
      <c r="D21" s="5">
        <f t="shared" si="3"/>
        <v>213.9025</v>
      </c>
      <c r="E21">
        <v>2000000</v>
      </c>
      <c r="F21">
        <f t="shared" si="0"/>
        <v>2</v>
      </c>
      <c r="G21">
        <v>0</v>
      </c>
      <c r="H21">
        <f t="shared" si="1"/>
        <v>2</v>
      </c>
      <c r="I21">
        <f t="shared" si="4"/>
        <v>17286021.155568488</v>
      </c>
      <c r="J21">
        <f t="shared" si="5"/>
        <v>17.286021155568488</v>
      </c>
      <c r="K21" s="5">
        <f t="shared" si="2"/>
        <v>-196.61647884443153</v>
      </c>
      <c r="L21">
        <v>7.4828333323333301E-2</v>
      </c>
      <c r="M21">
        <v>-1293484.1528630699</v>
      </c>
      <c r="N21">
        <v>0</v>
      </c>
    </row>
    <row r="22" spans="1:14" x14ac:dyDescent="0.25">
      <c r="A22" s="8">
        <v>29403</v>
      </c>
      <c r="B22">
        <v>21</v>
      </c>
      <c r="C22" s="4">
        <v>1244610000</v>
      </c>
      <c r="D22" s="5">
        <f t="shared" si="3"/>
        <v>124.461</v>
      </c>
      <c r="E22">
        <v>4000000</v>
      </c>
      <c r="F22">
        <f t="shared" si="0"/>
        <v>4</v>
      </c>
      <c r="G22" s="3">
        <v>0</v>
      </c>
      <c r="H22">
        <f t="shared" si="1"/>
        <v>4</v>
      </c>
      <c r="I22">
        <f t="shared" si="4"/>
        <v>87136723.151695922</v>
      </c>
      <c r="J22">
        <f t="shared" si="5"/>
        <v>87.136723151695918</v>
      </c>
      <c r="K22" s="5">
        <f t="shared" si="2"/>
        <v>-37.324276848304081</v>
      </c>
      <c r="L22">
        <v>7.4169999989999999E-2</v>
      </c>
      <c r="M22">
        <v>-6462930.7552899197</v>
      </c>
      <c r="N22" s="3">
        <v>0</v>
      </c>
    </row>
    <row r="23" spans="1:14" x14ac:dyDescent="0.25">
      <c r="A23" s="8">
        <v>29768</v>
      </c>
      <c r="B23">
        <v>22</v>
      </c>
      <c r="C23" s="4">
        <v>1337300000</v>
      </c>
      <c r="D23" s="5">
        <f t="shared" si="3"/>
        <v>133.72999999999999</v>
      </c>
      <c r="E23">
        <v>0</v>
      </c>
      <c r="F23">
        <f t="shared" si="0"/>
        <v>0</v>
      </c>
      <c r="G23" s="3">
        <v>0</v>
      </c>
      <c r="H23">
        <f t="shared" si="1"/>
        <v>0</v>
      </c>
      <c r="I23">
        <f t="shared" si="4"/>
        <v>342318302.59454441</v>
      </c>
      <c r="J23">
        <f t="shared" si="5"/>
        <v>342.31830259454443</v>
      </c>
      <c r="K23" s="5">
        <f t="shared" si="2"/>
        <v>208.58830259454444</v>
      </c>
      <c r="L23">
        <v>0.50052333332666699</v>
      </c>
      <c r="M23">
        <v>-171338297.873348</v>
      </c>
      <c r="N23" s="3">
        <v>1565.2162708415501</v>
      </c>
    </row>
    <row r="24" spans="1:14" x14ac:dyDescent="0.25">
      <c r="A24" s="8">
        <v>30133</v>
      </c>
      <c r="B24">
        <v>23</v>
      </c>
      <c r="C24" s="4">
        <v>2177500000</v>
      </c>
      <c r="D24" s="5">
        <f t="shared" si="3"/>
        <v>217.75</v>
      </c>
      <c r="E24">
        <v>2020000</v>
      </c>
      <c r="F24">
        <f t="shared" si="0"/>
        <v>2.02</v>
      </c>
      <c r="G24" s="3">
        <v>0</v>
      </c>
      <c r="H24">
        <f t="shared" si="1"/>
        <v>2.02</v>
      </c>
      <c r="I24">
        <f t="shared" si="4"/>
        <v>263904135.10722169</v>
      </c>
      <c r="J24">
        <f t="shared" si="5"/>
        <v>263.90413510722169</v>
      </c>
      <c r="K24" s="5">
        <f t="shared" si="2"/>
        <v>46.154135107221691</v>
      </c>
      <c r="L24">
        <v>0.94046666666166701</v>
      </c>
      <c r="M24">
        <v>-248193042.262519</v>
      </c>
      <c r="N24" s="3">
        <v>543.26640510304696</v>
      </c>
    </row>
    <row r="25" spans="1:14" x14ac:dyDescent="0.25">
      <c r="A25" s="8">
        <v>30498</v>
      </c>
      <c r="B25">
        <v>24</v>
      </c>
      <c r="C25" s="4">
        <v>2240333333.3333335</v>
      </c>
      <c r="D25" s="5">
        <f t="shared" si="3"/>
        <v>224.03333333333336</v>
      </c>
      <c r="E25">
        <v>0</v>
      </c>
      <c r="F25">
        <f t="shared" si="0"/>
        <v>0</v>
      </c>
      <c r="G25" s="3">
        <v>0</v>
      </c>
      <c r="H25">
        <f t="shared" si="1"/>
        <v>0</v>
      </c>
      <c r="I25">
        <f t="shared" si="4"/>
        <v>397549830.49507684</v>
      </c>
      <c r="J25">
        <f t="shared" si="5"/>
        <v>397.54983049507683</v>
      </c>
      <c r="K25" s="5">
        <f t="shared" si="2"/>
        <v>173.51649716174347</v>
      </c>
      <c r="L25">
        <v>1.5386249999924999</v>
      </c>
      <c r="M25">
        <v>-611680107.94250596</v>
      </c>
      <c r="N25" s="3">
        <v>429.77464486072699</v>
      </c>
    </row>
    <row r="26" spans="1:14" x14ac:dyDescent="0.25">
      <c r="A26" s="8">
        <v>30864</v>
      </c>
      <c r="B26">
        <v>25</v>
      </c>
      <c r="C26" s="4">
        <v>3615647477.054337</v>
      </c>
      <c r="D26" s="5">
        <f t="shared" si="3"/>
        <v>361.56474770543372</v>
      </c>
      <c r="E26">
        <v>0</v>
      </c>
      <c r="F26">
        <f t="shared" si="0"/>
        <v>0</v>
      </c>
      <c r="G26" s="3">
        <v>0</v>
      </c>
      <c r="H26">
        <f t="shared" si="1"/>
        <v>0</v>
      </c>
      <c r="I26">
        <f t="shared" si="4"/>
        <v>374490143.13936448</v>
      </c>
      <c r="J26">
        <f t="shared" si="5"/>
        <v>374.49014313936448</v>
      </c>
      <c r="K26" s="5">
        <f t="shared" si="2"/>
        <v>12.92539543393076</v>
      </c>
      <c r="L26">
        <v>3.5970249999949999</v>
      </c>
      <c r="M26">
        <v>-1347050407.1240001</v>
      </c>
      <c r="N26" s="3">
        <v>293.63133617189402</v>
      </c>
    </row>
    <row r="27" spans="1:14" x14ac:dyDescent="0.25">
      <c r="A27" s="8">
        <v>31229</v>
      </c>
      <c r="B27">
        <v>26</v>
      </c>
      <c r="C27" s="4">
        <v>3519666338.5245414</v>
      </c>
      <c r="D27" s="5">
        <f t="shared" si="3"/>
        <v>351.96663385245415</v>
      </c>
      <c r="E27">
        <v>-4000000</v>
      </c>
      <c r="F27">
        <f t="shared" si="0"/>
        <v>4</v>
      </c>
      <c r="G27" s="3">
        <v>0</v>
      </c>
      <c r="H27">
        <f t="shared" si="1"/>
        <v>4</v>
      </c>
      <c r="I27">
        <f t="shared" si="4"/>
        <v>568237409.27342141</v>
      </c>
      <c r="J27">
        <f t="shared" si="5"/>
        <v>568.23740927342146</v>
      </c>
      <c r="K27" s="5">
        <f t="shared" si="2"/>
        <v>216.27077542096731</v>
      </c>
      <c r="L27">
        <v>6.7202000000058302</v>
      </c>
      <c r="M27">
        <v>-3818669037.8025599</v>
      </c>
      <c r="N27" s="3">
        <v>384.63216488538097</v>
      </c>
    </row>
    <row r="28" spans="1:14" x14ac:dyDescent="0.25">
      <c r="A28" s="8">
        <v>31594</v>
      </c>
      <c r="B28">
        <v>27</v>
      </c>
      <c r="C28" s="4">
        <v>3923232122.1278396</v>
      </c>
      <c r="D28" s="5">
        <f t="shared" si="3"/>
        <v>392.32321221278397</v>
      </c>
      <c r="E28">
        <v>0</v>
      </c>
      <c r="F28">
        <f t="shared" si="0"/>
        <v>0</v>
      </c>
      <c r="G28" s="3">
        <v>0</v>
      </c>
      <c r="H28">
        <f t="shared" si="1"/>
        <v>0</v>
      </c>
      <c r="I28">
        <f t="shared" si="4"/>
        <v>213191518.78</v>
      </c>
      <c r="J28">
        <f t="shared" si="5"/>
        <v>213.19151878</v>
      </c>
      <c r="K28" s="5">
        <f t="shared" si="2"/>
        <v>-179.13169343278398</v>
      </c>
      <c r="L28">
        <v>14</v>
      </c>
      <c r="M28">
        <v>-2984681262.9200001</v>
      </c>
      <c r="N28" s="3">
        <v>401.52703667273499</v>
      </c>
    </row>
    <row r="29" spans="1:14" x14ac:dyDescent="0.25">
      <c r="A29" s="8">
        <v>31959</v>
      </c>
      <c r="B29">
        <v>28</v>
      </c>
      <c r="C29" s="4">
        <v>6269511614.6623459</v>
      </c>
      <c r="D29" s="5">
        <f t="shared" si="3"/>
        <v>626.95116146623457</v>
      </c>
      <c r="E29">
        <v>0</v>
      </c>
      <c r="F29">
        <f t="shared" si="0"/>
        <v>0</v>
      </c>
      <c r="G29" s="3">
        <v>0</v>
      </c>
      <c r="H29">
        <f t="shared" si="1"/>
        <v>0</v>
      </c>
      <c r="I29">
        <f t="shared" si="4"/>
        <v>0</v>
      </c>
      <c r="J29">
        <f t="shared" si="5"/>
        <v>0</v>
      </c>
      <c r="K29" s="5">
        <f t="shared" si="2"/>
        <v>-626.95116146623457</v>
      </c>
      <c r="L29">
        <v>42.841266666666698</v>
      </c>
      <c r="M29" s="3">
        <v>0</v>
      </c>
      <c r="N29" s="3">
        <v>511.28822370242102</v>
      </c>
    </row>
    <row r="30" spans="1:14" x14ac:dyDescent="0.25">
      <c r="A30" s="8">
        <v>32325</v>
      </c>
      <c r="B30">
        <v>29</v>
      </c>
      <c r="C30" s="4">
        <v>6508931651.666667</v>
      </c>
      <c r="D30" s="5">
        <f t="shared" si="3"/>
        <v>650.89316516666668</v>
      </c>
      <c r="E30">
        <v>4700000</v>
      </c>
      <c r="F30">
        <f t="shared" si="0"/>
        <v>4.7</v>
      </c>
      <c r="G30" s="3">
        <v>0</v>
      </c>
      <c r="H30">
        <f t="shared" si="1"/>
        <v>4.7</v>
      </c>
      <c r="I30">
        <f t="shared" si="4"/>
        <v>0</v>
      </c>
      <c r="J30">
        <f t="shared" si="5"/>
        <v>0</v>
      </c>
      <c r="K30" s="5">
        <f t="shared" si="2"/>
        <v>-650.89316516666668</v>
      </c>
      <c r="L30">
        <v>106.135833333333</v>
      </c>
      <c r="M30" s="3">
        <v>0</v>
      </c>
      <c r="N30" s="3">
        <v>470.09228354012299</v>
      </c>
    </row>
    <row r="31" spans="1:14" x14ac:dyDescent="0.25">
      <c r="A31" s="8">
        <v>32690</v>
      </c>
      <c r="B31">
        <v>30</v>
      </c>
      <c r="C31" s="4">
        <v>5276480985.9993658</v>
      </c>
      <c r="D31" s="5">
        <f t="shared" si="3"/>
        <v>527.64809859993659</v>
      </c>
      <c r="E31">
        <v>-1760000</v>
      </c>
      <c r="F31">
        <f t="shared" si="0"/>
        <v>1.76</v>
      </c>
      <c r="G31" s="3">
        <v>0</v>
      </c>
      <c r="H31">
        <f t="shared" si="1"/>
        <v>1.76</v>
      </c>
      <c r="I31">
        <f t="shared" si="4"/>
        <v>0</v>
      </c>
      <c r="J31">
        <f t="shared" si="5"/>
        <v>0</v>
      </c>
      <c r="K31" s="5">
        <f t="shared" si="2"/>
        <v>-527.64809859993659</v>
      </c>
      <c r="L31">
        <v>223.09160630809001</v>
      </c>
      <c r="M31" s="3">
        <v>0</v>
      </c>
      <c r="N31" s="3">
        <v>384.99517293613701</v>
      </c>
    </row>
    <row r="32" spans="1:14" x14ac:dyDescent="0.25">
      <c r="A32" s="8">
        <v>33055</v>
      </c>
      <c r="B32">
        <v>31</v>
      </c>
      <c r="C32" s="4">
        <v>4304398865.8826799</v>
      </c>
      <c r="D32" s="5">
        <f t="shared" si="3"/>
        <v>430.439886588268</v>
      </c>
      <c r="E32">
        <v>-5910000</v>
      </c>
      <c r="F32">
        <f t="shared" si="0"/>
        <v>5.91</v>
      </c>
      <c r="G32" s="3">
        <v>0</v>
      </c>
      <c r="H32">
        <f>F32</f>
        <v>5.91</v>
      </c>
      <c r="I32">
        <f t="shared" si="4"/>
        <v>0</v>
      </c>
      <c r="J32">
        <f t="shared" si="5"/>
        <v>0</v>
      </c>
      <c r="K32" s="5">
        <f t="shared" si="2"/>
        <v>-430.439886588268</v>
      </c>
      <c r="L32">
        <v>428.85466666666701</v>
      </c>
      <c r="M32" s="3">
        <v>0</v>
      </c>
      <c r="N32" s="3">
        <v>244.39075838208399</v>
      </c>
    </row>
    <row r="33" spans="1:14" x14ac:dyDescent="0.25">
      <c r="A33" s="8">
        <v>33420</v>
      </c>
      <c r="B33">
        <v>32</v>
      </c>
      <c r="C33" s="4">
        <v>3321729057.1221542</v>
      </c>
      <c r="D33" s="5">
        <f t="shared" si="3"/>
        <v>332.17290571221542</v>
      </c>
      <c r="E33">
        <v>1000000</v>
      </c>
      <c r="F33">
        <f t="shared" si="0"/>
        <v>1</v>
      </c>
      <c r="G33" s="3">
        <v>-1000000</v>
      </c>
      <c r="H33">
        <f t="shared" ref="G33:H63" si="6">ABS(G33/1000000)</f>
        <v>1</v>
      </c>
      <c r="I33">
        <f t="shared" si="4"/>
        <v>0</v>
      </c>
      <c r="J33">
        <f t="shared" si="5"/>
        <v>0</v>
      </c>
      <c r="K33" s="5">
        <f t="shared" si="2"/>
        <v>-332.17290571221542</v>
      </c>
      <c r="L33">
        <v>734.00991666666698</v>
      </c>
      <c r="M33" s="3">
        <v>0</v>
      </c>
      <c r="N33" s="3">
        <v>179.474769912619</v>
      </c>
    </row>
    <row r="34" spans="1:14" x14ac:dyDescent="0.25">
      <c r="A34" s="8">
        <v>33786</v>
      </c>
      <c r="B34">
        <v>33</v>
      </c>
      <c r="C34" s="4">
        <v>2857457860.0508757</v>
      </c>
      <c r="D34" s="5">
        <f t="shared" si="3"/>
        <v>285.74578600508755</v>
      </c>
      <c r="E34">
        <v>3000000</v>
      </c>
      <c r="F34">
        <f t="shared" ref="E34:F63" si="7">ABS(E34/1000000)</f>
        <v>3</v>
      </c>
      <c r="G34" s="3">
        <v>-3000000</v>
      </c>
      <c r="H34">
        <f t="shared" si="6"/>
        <v>3</v>
      </c>
      <c r="I34">
        <f t="shared" si="4"/>
        <v>214354821.6259113</v>
      </c>
      <c r="J34">
        <f t="shared" si="5"/>
        <v>214.35482162591128</v>
      </c>
      <c r="K34" s="5">
        <f t="shared" ref="J34:K63" si="8">J34-D34</f>
        <v>-71.390964379176268</v>
      </c>
      <c r="L34">
        <v>1133.8343333333301</v>
      </c>
      <c r="M34">
        <v>-243042856275</v>
      </c>
      <c r="N34" s="3">
        <v>120.252259985827</v>
      </c>
    </row>
    <row r="35" spans="1:14" x14ac:dyDescent="0.25">
      <c r="A35" s="8">
        <v>34151</v>
      </c>
      <c r="B35">
        <v>34</v>
      </c>
      <c r="C35" s="4">
        <v>3220439044.1894865</v>
      </c>
      <c r="D35" s="5">
        <f t="shared" si="3"/>
        <v>322.04390441894867</v>
      </c>
      <c r="E35">
        <v>54600000</v>
      </c>
      <c r="F35">
        <f t="shared" si="7"/>
        <v>54.6</v>
      </c>
      <c r="G35" s="3">
        <v>-54600000</v>
      </c>
      <c r="H35">
        <f t="shared" si="6"/>
        <v>54.6</v>
      </c>
      <c r="I35">
        <f t="shared" si="4"/>
        <v>87422554.59751673</v>
      </c>
      <c r="J35">
        <f t="shared" si="5"/>
        <v>87.422554597516736</v>
      </c>
      <c r="K35" s="5">
        <f t="shared" si="8"/>
        <v>-234.62134982143192</v>
      </c>
      <c r="L35">
        <v>1195.01675</v>
      </c>
      <c r="M35">
        <v>-104471417071.82201</v>
      </c>
      <c r="N35" s="3">
        <v>118.786060581379</v>
      </c>
    </row>
    <row r="36" spans="1:14" x14ac:dyDescent="0.25">
      <c r="A36" s="8">
        <v>34516</v>
      </c>
      <c r="B36">
        <v>35</v>
      </c>
      <c r="C36" s="4">
        <v>3990430446.7121596</v>
      </c>
      <c r="D36" s="5">
        <f t="shared" si="3"/>
        <v>399.04304467121597</v>
      </c>
      <c r="E36">
        <v>88200000</v>
      </c>
      <c r="F36">
        <f t="shared" si="7"/>
        <v>88.2</v>
      </c>
      <c r="G36" s="3">
        <v>-88200000</v>
      </c>
      <c r="H36">
        <f t="shared" si="6"/>
        <v>88.2</v>
      </c>
      <c r="I36">
        <f t="shared" si="4"/>
        <v>65293135.678460225</v>
      </c>
      <c r="J36">
        <f t="shared" si="5"/>
        <v>65.293135678460231</v>
      </c>
      <c r="K36" s="5">
        <f t="shared" si="8"/>
        <v>-333.74990899275576</v>
      </c>
      <c r="L36">
        <v>979.44541666666703</v>
      </c>
      <c r="M36">
        <v>63951062480.062698</v>
      </c>
      <c r="N36" s="3">
        <v>148.49891681729699</v>
      </c>
    </row>
    <row r="37" spans="1:14" x14ac:dyDescent="0.25">
      <c r="A37" s="8">
        <v>34881</v>
      </c>
      <c r="B37">
        <v>36</v>
      </c>
      <c r="C37" s="4">
        <v>5755818947.4212494</v>
      </c>
      <c r="D37" s="5">
        <f t="shared" si="3"/>
        <v>575.58189474212497</v>
      </c>
      <c r="E37">
        <v>121200000</v>
      </c>
      <c r="F37">
        <f t="shared" si="7"/>
        <v>121.2</v>
      </c>
      <c r="G37" s="3">
        <v>-121200000</v>
      </c>
      <c r="H37">
        <f t="shared" si="6"/>
        <v>121.2</v>
      </c>
      <c r="I37">
        <f t="shared" si="4"/>
        <v>182325003.39069813</v>
      </c>
      <c r="J37">
        <f t="shared" si="5"/>
        <v>182.32500339069813</v>
      </c>
      <c r="K37" s="5">
        <f t="shared" si="8"/>
        <v>-393.25689135142682</v>
      </c>
      <c r="L37">
        <v>968.91666666666697</v>
      </c>
      <c r="M37">
        <v>176657734535.30399</v>
      </c>
      <c r="N37" s="3">
        <v>145.151216117594</v>
      </c>
    </row>
    <row r="38" spans="1:14" x14ac:dyDescent="0.25">
      <c r="A38" s="8">
        <v>35247</v>
      </c>
      <c r="B38">
        <v>37</v>
      </c>
      <c r="C38" s="4">
        <v>6044585326.9380007</v>
      </c>
      <c r="D38" s="5">
        <f t="shared" si="3"/>
        <v>604.45853269380007</v>
      </c>
      <c r="E38">
        <v>121000000</v>
      </c>
      <c r="F38">
        <f t="shared" si="7"/>
        <v>121</v>
      </c>
      <c r="G38" s="3">
        <v>-121000000</v>
      </c>
      <c r="H38">
        <f t="shared" si="6"/>
        <v>121</v>
      </c>
      <c r="I38">
        <f t="shared" si="4"/>
        <v>241212971.86049601</v>
      </c>
      <c r="J38">
        <f t="shared" si="5"/>
        <v>241.21297186049603</v>
      </c>
      <c r="K38" s="5">
        <f t="shared" si="8"/>
        <v>-363.24556083330401</v>
      </c>
      <c r="L38">
        <v>1046.08475</v>
      </c>
      <c r="M38">
        <v>252329211365.444</v>
      </c>
      <c r="N38" s="3">
        <v>145.534630500829</v>
      </c>
    </row>
    <row r="39" spans="1:14" x14ac:dyDescent="0.25">
      <c r="A39" s="8">
        <v>35612</v>
      </c>
      <c r="B39">
        <v>38</v>
      </c>
      <c r="C39" s="4">
        <v>6269333313.1710835</v>
      </c>
      <c r="D39" s="5">
        <f t="shared" si="3"/>
        <v>626.93333131710835</v>
      </c>
      <c r="E39">
        <v>175000000</v>
      </c>
      <c r="F39">
        <f t="shared" si="7"/>
        <v>175</v>
      </c>
      <c r="G39" s="3">
        <v>-175000000</v>
      </c>
      <c r="H39">
        <f t="shared" si="6"/>
        <v>175</v>
      </c>
      <c r="I39">
        <f t="shared" si="4"/>
        <v>361624939.76521838</v>
      </c>
      <c r="J39">
        <f t="shared" si="5"/>
        <v>361.62493976521836</v>
      </c>
      <c r="K39" s="5">
        <f t="shared" si="8"/>
        <v>-265.30839155189</v>
      </c>
      <c r="L39">
        <v>1083.00866666667</v>
      </c>
      <c r="M39">
        <v>391642943848.54401</v>
      </c>
      <c r="N39" s="3">
        <v>152.516808731092</v>
      </c>
    </row>
    <row r="40" spans="1:14" x14ac:dyDescent="0.25">
      <c r="A40" s="8">
        <v>35977</v>
      </c>
      <c r="B40">
        <v>39</v>
      </c>
      <c r="C40" s="4">
        <v>6584815846.5275383</v>
      </c>
      <c r="D40" s="5">
        <f t="shared" si="3"/>
        <v>658.48158465275378</v>
      </c>
      <c r="E40">
        <v>210000000</v>
      </c>
      <c r="F40">
        <f t="shared" si="7"/>
        <v>210</v>
      </c>
      <c r="G40" s="3">
        <v>-210000000</v>
      </c>
      <c r="H40">
        <f t="shared" si="6"/>
        <v>210</v>
      </c>
      <c r="I40">
        <f t="shared" si="4"/>
        <v>527841472.59869701</v>
      </c>
      <c r="J40">
        <f t="shared" si="5"/>
        <v>527.84147259869701</v>
      </c>
      <c r="K40" s="5">
        <f t="shared" si="8"/>
        <v>-130.64011205405677</v>
      </c>
      <c r="L40">
        <v>1240.3058333333299</v>
      </c>
      <c r="M40">
        <v>654684857539.41895</v>
      </c>
      <c r="N40" s="3">
        <v>135.617944882106</v>
      </c>
    </row>
    <row r="41" spans="1:14" x14ac:dyDescent="0.25">
      <c r="A41" s="8">
        <v>36342</v>
      </c>
      <c r="B41">
        <v>40</v>
      </c>
      <c r="C41" s="4">
        <v>5998563257.9465895</v>
      </c>
      <c r="D41" s="5">
        <f t="shared" si="3"/>
        <v>599.85632579465891</v>
      </c>
      <c r="E41">
        <v>140200000</v>
      </c>
      <c r="F41">
        <f t="shared" si="7"/>
        <v>140.19999999999999</v>
      </c>
      <c r="G41" s="3">
        <v>-140200000</v>
      </c>
      <c r="H41">
        <f t="shared" si="6"/>
        <v>140.19999999999999</v>
      </c>
      <c r="I41">
        <f t="shared" si="4"/>
        <v>543142419.43915975</v>
      </c>
      <c r="J41">
        <f t="shared" si="5"/>
        <v>543.14241943915977</v>
      </c>
      <c r="K41" s="5">
        <f t="shared" si="8"/>
        <v>-56.713906355499148</v>
      </c>
      <c r="L41">
        <v>1454.8271666666701</v>
      </c>
      <c r="M41">
        <v>790178347169.15295</v>
      </c>
      <c r="N41" s="3">
        <v>123.43242395845</v>
      </c>
    </row>
    <row r="42" spans="1:14" x14ac:dyDescent="0.25">
      <c r="A42" s="8">
        <v>36708</v>
      </c>
      <c r="B42">
        <v>41</v>
      </c>
      <c r="C42" s="4">
        <v>6193246837.0968733</v>
      </c>
      <c r="D42" s="5">
        <f t="shared" si="3"/>
        <v>619.32468370968729</v>
      </c>
      <c r="E42">
        <v>160700000</v>
      </c>
      <c r="F42">
        <f t="shared" si="7"/>
        <v>160.69999999999999</v>
      </c>
      <c r="G42" s="3">
        <v>-160700000</v>
      </c>
      <c r="H42">
        <f t="shared" si="6"/>
        <v>160.69999999999999</v>
      </c>
      <c r="I42">
        <f t="shared" si="4"/>
        <v>727673816.94210827</v>
      </c>
      <c r="J42">
        <f t="shared" si="5"/>
        <v>727.67381694210826</v>
      </c>
      <c r="K42" s="5">
        <f t="shared" si="8"/>
        <v>108.34913323242097</v>
      </c>
      <c r="L42">
        <v>1644.4753333333299</v>
      </c>
      <c r="M42">
        <v>1196641642673.8101</v>
      </c>
      <c r="N42" s="3">
        <v>117.002584885845</v>
      </c>
    </row>
    <row r="43" spans="1:14" x14ac:dyDescent="0.25">
      <c r="A43" s="8">
        <v>37073</v>
      </c>
      <c r="B43">
        <v>42</v>
      </c>
      <c r="C43" s="4">
        <v>5840503868.5724554</v>
      </c>
      <c r="D43" s="5">
        <f t="shared" si="3"/>
        <v>584.05038685724548</v>
      </c>
      <c r="E43">
        <v>151496150.65192699</v>
      </c>
      <c r="F43">
        <f t="shared" si="7"/>
        <v>151.496150651927</v>
      </c>
      <c r="G43" s="3">
        <v>-151496150.65192699</v>
      </c>
      <c r="H43">
        <f t="shared" si="6"/>
        <v>151.496150651927</v>
      </c>
      <c r="I43">
        <f t="shared" si="4"/>
        <v>819997644.016276</v>
      </c>
      <c r="J43">
        <f t="shared" si="5"/>
        <v>819.99764401627601</v>
      </c>
      <c r="K43" s="5">
        <f t="shared" si="8"/>
        <v>235.94725715903053</v>
      </c>
      <c r="L43">
        <v>1755.6587500000001</v>
      </c>
      <c r="M43">
        <v>1439636038696.5601</v>
      </c>
      <c r="N43" s="3">
        <v>114.128259060837</v>
      </c>
    </row>
    <row r="44" spans="1:14" x14ac:dyDescent="0.25">
      <c r="A44" s="8">
        <v>37438</v>
      </c>
      <c r="B44">
        <v>43</v>
      </c>
      <c r="C44" s="4">
        <v>6178563590.8925371</v>
      </c>
      <c r="D44" s="5">
        <f t="shared" si="3"/>
        <v>617.85635908925371</v>
      </c>
      <c r="E44">
        <v>184648059.19749999</v>
      </c>
      <c r="F44">
        <f t="shared" si="7"/>
        <v>184.6480591975</v>
      </c>
      <c r="G44" s="3">
        <v>-184648059.19749999</v>
      </c>
      <c r="H44">
        <f t="shared" si="6"/>
        <v>184.6480591975</v>
      </c>
      <c r="I44">
        <f t="shared" si="4"/>
        <v>819026427.10593104</v>
      </c>
      <c r="J44">
        <f t="shared" si="5"/>
        <v>819.02642710593102</v>
      </c>
      <c r="K44" s="5">
        <f t="shared" si="8"/>
        <v>201.17006801667731</v>
      </c>
      <c r="L44">
        <v>1797.5505000000001</v>
      </c>
      <c r="M44">
        <v>1472241363557.48</v>
      </c>
      <c r="N44" s="3">
        <v>109.21191184217101</v>
      </c>
    </row>
    <row r="45" spans="1:14" x14ac:dyDescent="0.25">
      <c r="A45" s="8">
        <v>37803</v>
      </c>
      <c r="B45">
        <v>44</v>
      </c>
      <c r="C45" s="4">
        <v>6606884390.7801886</v>
      </c>
      <c r="D45" s="5">
        <f t="shared" si="3"/>
        <v>660.68843907801886</v>
      </c>
      <c r="E45">
        <v>202192593.61849999</v>
      </c>
      <c r="F45">
        <f t="shared" si="7"/>
        <v>202.19259361849998</v>
      </c>
      <c r="G45" s="3">
        <v>-202192593.61849999</v>
      </c>
      <c r="H45">
        <f t="shared" si="6"/>
        <v>202.19259361849998</v>
      </c>
      <c r="I45">
        <f t="shared" si="4"/>
        <v>1129661811.2019482</v>
      </c>
      <c r="J45">
        <f t="shared" si="5"/>
        <v>1129.6618112019482</v>
      </c>
      <c r="K45" s="5">
        <f t="shared" si="8"/>
        <v>468.97337212392938</v>
      </c>
      <c r="L45">
        <v>1963.72008333333</v>
      </c>
      <c r="M45">
        <v>2218339586031.9702</v>
      </c>
      <c r="N45" s="3">
        <v>95.845581597459301</v>
      </c>
    </row>
    <row r="46" spans="1:14" x14ac:dyDescent="0.25">
      <c r="A46" s="8">
        <v>38169</v>
      </c>
      <c r="B46">
        <v>45</v>
      </c>
      <c r="C46" s="4">
        <v>7939487473.8631821</v>
      </c>
      <c r="D46" s="5">
        <f t="shared" si="3"/>
        <v>793.94874738631825</v>
      </c>
      <c r="E46">
        <v>295416479.80069202</v>
      </c>
      <c r="F46">
        <f t="shared" si="7"/>
        <v>295.416479800692</v>
      </c>
      <c r="G46" s="3">
        <v>-295416479.80069202</v>
      </c>
      <c r="H46">
        <f t="shared" si="6"/>
        <v>295.416479800692</v>
      </c>
      <c r="I46">
        <f t="shared" si="4"/>
        <v>1386659074.6619284</v>
      </c>
      <c r="J46">
        <f t="shared" si="5"/>
        <v>1386.6590746619283</v>
      </c>
      <c r="K46" s="5">
        <f t="shared" si="8"/>
        <v>592.7103272756101</v>
      </c>
      <c r="L46">
        <v>1810.3047136515099</v>
      </c>
      <c r="M46">
        <v>2510275459088.1299</v>
      </c>
      <c r="N46" s="3">
        <v>99.447858634069306</v>
      </c>
    </row>
    <row r="47" spans="1:14" x14ac:dyDescent="0.25">
      <c r="A47" s="8">
        <v>38534</v>
      </c>
      <c r="B47">
        <v>46</v>
      </c>
      <c r="C47" s="4">
        <v>9239221858.5583878</v>
      </c>
      <c r="D47" s="5">
        <f t="shared" si="3"/>
        <v>923.92218585583873</v>
      </c>
      <c r="E47">
        <v>379808340.66706097</v>
      </c>
      <c r="F47">
        <f t="shared" si="7"/>
        <v>379.80834066706097</v>
      </c>
      <c r="G47" s="3">
        <v>-379808340.66706097</v>
      </c>
      <c r="H47">
        <f t="shared" si="6"/>
        <v>379.80834066706097</v>
      </c>
      <c r="I47">
        <f t="shared" si="4"/>
        <v>1504839808.1482399</v>
      </c>
      <c r="J47">
        <f t="shared" si="5"/>
        <v>1504.8398081482399</v>
      </c>
      <c r="K47" s="5">
        <f t="shared" si="8"/>
        <v>580.91762229240112</v>
      </c>
      <c r="L47">
        <v>1780.54026086523</v>
      </c>
      <c r="M47">
        <v>2679427864560.6499</v>
      </c>
      <c r="N47" s="3">
        <v>104.161592504748</v>
      </c>
    </row>
    <row r="48" spans="1:14" x14ac:dyDescent="0.25">
      <c r="A48" s="8">
        <v>38899</v>
      </c>
      <c r="B48">
        <v>47</v>
      </c>
      <c r="C48" s="4">
        <v>9977647644.6995258</v>
      </c>
      <c r="D48" s="5">
        <f t="shared" si="3"/>
        <v>997.76476446995264</v>
      </c>
      <c r="E48">
        <v>644262499.94651198</v>
      </c>
      <c r="F48">
        <f t="shared" si="7"/>
        <v>644.26249994651198</v>
      </c>
      <c r="G48" s="3">
        <v>-644262499.94651198</v>
      </c>
      <c r="H48">
        <f t="shared" si="6"/>
        <v>644.26249994651198</v>
      </c>
      <c r="I48">
        <f t="shared" si="4"/>
        <v>2066662555.945504</v>
      </c>
      <c r="J48">
        <f t="shared" si="5"/>
        <v>2066.6625559455038</v>
      </c>
      <c r="K48" s="5">
        <f t="shared" si="8"/>
        <v>1068.897791475551</v>
      </c>
      <c r="L48">
        <v>1831.45185089088</v>
      </c>
      <c r="M48">
        <v>3784992963253.27</v>
      </c>
      <c r="N48" s="3">
        <v>104.377585567366</v>
      </c>
    </row>
    <row r="49" spans="1:14" x14ac:dyDescent="0.25">
      <c r="A49" s="8">
        <v>39264</v>
      </c>
      <c r="B49">
        <v>48</v>
      </c>
      <c r="C49" s="4">
        <v>11902564401.323843</v>
      </c>
      <c r="D49" s="5">
        <f t="shared" si="3"/>
        <v>1190.2564401323843</v>
      </c>
      <c r="E49">
        <v>792305780.89124405</v>
      </c>
      <c r="F49">
        <f t="shared" si="7"/>
        <v>792.30578089124401</v>
      </c>
      <c r="G49" s="3">
        <v>-792305780.89124405</v>
      </c>
      <c r="H49">
        <f t="shared" si="6"/>
        <v>792.30578089124401</v>
      </c>
      <c r="I49">
        <f t="shared" si="4"/>
        <v>2867678353.7252097</v>
      </c>
      <c r="J49">
        <f t="shared" si="5"/>
        <v>2867.6783537252095</v>
      </c>
      <c r="K49" s="5">
        <f t="shared" si="8"/>
        <v>1677.4219135928251</v>
      </c>
      <c r="L49">
        <v>1723.49158714041</v>
      </c>
      <c r="M49">
        <v>4942419517270.0596</v>
      </c>
      <c r="N49" s="3">
        <v>107.96589537320899</v>
      </c>
    </row>
    <row r="50" spans="1:14" x14ac:dyDescent="0.25">
      <c r="A50" s="8">
        <v>39630</v>
      </c>
      <c r="B50">
        <v>49</v>
      </c>
      <c r="C50" s="4">
        <v>14440404021.488146</v>
      </c>
      <c r="D50" s="5">
        <f t="shared" si="3"/>
        <v>1444.0404021488146</v>
      </c>
      <c r="E50">
        <v>728860900.652408</v>
      </c>
      <c r="F50">
        <f t="shared" si="7"/>
        <v>728.86090065240796</v>
      </c>
      <c r="G50" s="3">
        <v>-728860900.652408</v>
      </c>
      <c r="H50">
        <f t="shared" si="6"/>
        <v>728.86090065240796</v>
      </c>
      <c r="I50">
        <f t="shared" si="4"/>
        <v>2914601848.0916367</v>
      </c>
      <c r="J50">
        <f t="shared" si="5"/>
        <v>2914.6018480916368</v>
      </c>
      <c r="K50" s="5">
        <f t="shared" si="8"/>
        <v>1470.5614459428223</v>
      </c>
      <c r="L50">
        <v>1720.44387915111</v>
      </c>
      <c r="M50">
        <v>5014408909711.7695</v>
      </c>
      <c r="N50" s="3">
        <v>111.311992506636</v>
      </c>
    </row>
    <row r="51" spans="1:14" x14ac:dyDescent="0.25">
      <c r="A51" s="8">
        <v>39995</v>
      </c>
      <c r="B51">
        <v>50</v>
      </c>
      <c r="C51" s="4">
        <v>25127805566.451115</v>
      </c>
      <c r="D51" s="5">
        <f t="shared" si="3"/>
        <v>2512.7805566451116</v>
      </c>
      <c r="E51">
        <v>841570802.74763596</v>
      </c>
      <c r="F51">
        <f t="shared" si="7"/>
        <v>841.57080274763598</v>
      </c>
      <c r="G51" s="3">
        <v>-812720321.69957602</v>
      </c>
      <c r="H51">
        <f t="shared" si="6"/>
        <v>812.72032169957606</v>
      </c>
      <c r="I51">
        <f t="shared" si="4"/>
        <v>2568892539.4217691</v>
      </c>
      <c r="J51">
        <f t="shared" si="5"/>
        <v>2568.892539421769</v>
      </c>
      <c r="K51" s="5">
        <f t="shared" si="8"/>
        <v>56.111982776657442</v>
      </c>
      <c r="L51">
        <v>2030.4880743341801</v>
      </c>
      <c r="M51">
        <v>5216105665541.9502</v>
      </c>
      <c r="N51" s="3">
        <v>108.319176300047</v>
      </c>
    </row>
    <row r="52" spans="1:14" x14ac:dyDescent="0.25">
      <c r="A52" s="8">
        <v>40360</v>
      </c>
      <c r="B52">
        <v>51</v>
      </c>
      <c r="C52" s="4">
        <v>26673441667.281536</v>
      </c>
      <c r="D52" s="5">
        <f t="shared" si="3"/>
        <v>2667.3441667281536</v>
      </c>
      <c r="E52">
        <v>543872727.27272797</v>
      </c>
      <c r="F52">
        <f t="shared" si="7"/>
        <v>543.87272727272796</v>
      </c>
      <c r="G52" s="3">
        <v>-506658423.45964003</v>
      </c>
      <c r="H52">
        <f t="shared" si="6"/>
        <v>506.65842345964001</v>
      </c>
      <c r="I52">
        <f t="shared" si="4"/>
        <v>2834047559.0769792</v>
      </c>
      <c r="J52">
        <f t="shared" si="5"/>
        <v>2834.0475590769793</v>
      </c>
      <c r="K52" s="5">
        <f t="shared" si="8"/>
        <v>166.70339234882567</v>
      </c>
      <c r="L52">
        <v>2177.5575068335802</v>
      </c>
      <c r="M52">
        <v>6171301536991.46</v>
      </c>
      <c r="N52" s="3">
        <v>100</v>
      </c>
    </row>
    <row r="53" spans="1:14" x14ac:dyDescent="0.25">
      <c r="A53" s="8">
        <v>40725</v>
      </c>
      <c r="B53">
        <v>52</v>
      </c>
      <c r="C53" s="4">
        <v>27871725205.571438</v>
      </c>
      <c r="D53" s="5">
        <f t="shared" si="3"/>
        <v>2787.1725205571438</v>
      </c>
      <c r="E53">
        <v>894293858</v>
      </c>
      <c r="F53">
        <f t="shared" si="7"/>
        <v>894.293858</v>
      </c>
      <c r="G53" s="3">
        <v>-906140427.58727598</v>
      </c>
      <c r="H53">
        <f t="shared" si="6"/>
        <v>906.14042758727601</v>
      </c>
      <c r="I53">
        <f t="shared" si="4"/>
        <v>2502160672.9999461</v>
      </c>
      <c r="J53">
        <f t="shared" si="5"/>
        <v>2502.1606729999462</v>
      </c>
      <c r="K53" s="5">
        <f t="shared" si="8"/>
        <v>-285.0118475571976</v>
      </c>
      <c r="L53">
        <v>2522.8020325226398</v>
      </c>
      <c r="M53">
        <v>6312456031542.4805</v>
      </c>
      <c r="N53" s="3">
        <v>93.066503735108299</v>
      </c>
    </row>
    <row r="54" spans="1:14" x14ac:dyDescent="0.25">
      <c r="A54" s="8">
        <v>41091</v>
      </c>
      <c r="B54">
        <v>53</v>
      </c>
      <c r="C54" s="4">
        <v>27305915761.291759</v>
      </c>
      <c r="D54" s="5">
        <f t="shared" si="3"/>
        <v>2730.5915761291758</v>
      </c>
      <c r="E54">
        <v>1205388487.79374</v>
      </c>
      <c r="F54">
        <f t="shared" si="7"/>
        <v>1205.3884877937401</v>
      </c>
      <c r="G54" s="3">
        <v>-1159051459.72053</v>
      </c>
      <c r="H54">
        <f t="shared" si="6"/>
        <v>1159.0514597205299</v>
      </c>
      <c r="I54">
        <f t="shared" si="4"/>
        <v>3375618721.4940119</v>
      </c>
      <c r="J54">
        <f t="shared" si="5"/>
        <v>3375.6187214940119</v>
      </c>
      <c r="K54" s="5">
        <f t="shared" si="8"/>
        <v>645.02714536483609</v>
      </c>
      <c r="L54">
        <v>2504.5630775832801</v>
      </c>
      <c r="M54">
        <v>8454450013852.7803</v>
      </c>
      <c r="N54" s="3">
        <v>103.581529116697</v>
      </c>
    </row>
    <row r="55" spans="1:14" x14ac:dyDescent="0.25">
      <c r="A55" s="8">
        <v>41456</v>
      </c>
      <c r="B55">
        <v>54</v>
      </c>
      <c r="C55" s="4">
        <v>28915786996.551834</v>
      </c>
      <c r="D55" s="5">
        <f t="shared" si="3"/>
        <v>2891.5786996551833</v>
      </c>
      <c r="E55">
        <v>1096000000</v>
      </c>
      <c r="F55">
        <f t="shared" si="7"/>
        <v>1096</v>
      </c>
      <c r="G55" s="3">
        <v>-1051622922.49344</v>
      </c>
      <c r="H55">
        <f t="shared" si="6"/>
        <v>1051.62292249344</v>
      </c>
      <c r="I55">
        <f t="shared" si="4"/>
        <v>3289665909.3899994</v>
      </c>
      <c r="J55">
        <f t="shared" si="5"/>
        <v>3289.6659093899993</v>
      </c>
      <c r="K55" s="5">
        <f t="shared" si="8"/>
        <v>398.08720973481604</v>
      </c>
      <c r="L55">
        <v>2586.8895685656098</v>
      </c>
      <c r="M55">
        <v>8510002425066.8896</v>
      </c>
      <c r="N55" s="3">
        <v>104.487341700489</v>
      </c>
    </row>
    <row r="56" spans="1:14" x14ac:dyDescent="0.25">
      <c r="A56" s="8">
        <v>41821</v>
      </c>
      <c r="B56">
        <v>55</v>
      </c>
      <c r="C56" s="4">
        <v>32612397758.45789</v>
      </c>
      <c r="D56" s="5">
        <f t="shared" si="3"/>
        <v>3261.2397758457892</v>
      </c>
      <c r="E56">
        <v>1058564540.34685</v>
      </c>
      <c r="F56">
        <f t="shared" si="7"/>
        <v>1058.56454034685</v>
      </c>
      <c r="G56" s="3">
        <v>-1031546242.99492</v>
      </c>
      <c r="H56">
        <f t="shared" si="6"/>
        <v>1031.54624299492</v>
      </c>
      <c r="I56">
        <f t="shared" si="4"/>
        <v>3318165174.3066821</v>
      </c>
      <c r="J56">
        <f t="shared" si="5"/>
        <v>3318.1651743066823</v>
      </c>
      <c r="K56" s="5">
        <f t="shared" si="8"/>
        <v>56.925398460893121</v>
      </c>
      <c r="L56">
        <v>2599.7882006106702</v>
      </c>
      <c r="M56">
        <v>8626526667839.7598</v>
      </c>
      <c r="N56" s="3">
        <v>106.106235195211</v>
      </c>
    </row>
    <row r="57" spans="1:14" x14ac:dyDescent="0.25">
      <c r="A57" s="8">
        <v>42186</v>
      </c>
      <c r="B57">
        <v>56</v>
      </c>
      <c r="C57" s="4">
        <v>32387183844.669861</v>
      </c>
      <c r="D57" s="5">
        <f t="shared" si="3"/>
        <v>3238.7183844669862</v>
      </c>
      <c r="E57">
        <v>737652140.15142798</v>
      </c>
      <c r="F57">
        <f t="shared" si="7"/>
        <v>737.65214015142794</v>
      </c>
      <c r="G57" s="3">
        <v>-737369521.05303395</v>
      </c>
      <c r="H57">
        <f t="shared" si="6"/>
        <v>737.36952105303396</v>
      </c>
      <c r="I57">
        <f t="shared" si="4"/>
        <v>3164648658.7574968</v>
      </c>
      <c r="J57">
        <f t="shared" si="5"/>
        <v>3164.6486587574968</v>
      </c>
      <c r="K57" s="5">
        <f t="shared" si="8"/>
        <v>-74.069725709489376</v>
      </c>
      <c r="L57">
        <v>3240.64542033826</v>
      </c>
      <c r="M57">
        <v>10255504182982.1</v>
      </c>
      <c r="N57" s="3">
        <v>100.98705396656</v>
      </c>
    </row>
    <row r="58" spans="1:14" x14ac:dyDescent="0.25">
      <c r="A58" s="8">
        <v>42552</v>
      </c>
      <c r="B58">
        <v>57</v>
      </c>
      <c r="C58" s="4">
        <v>29203988814.897266</v>
      </c>
      <c r="D58" s="5">
        <f t="shared" si="3"/>
        <v>2920.3988814897266</v>
      </c>
      <c r="E58">
        <v>625704361.86706805</v>
      </c>
      <c r="F58">
        <f t="shared" si="7"/>
        <v>625.70436186706809</v>
      </c>
      <c r="G58" s="3">
        <v>-625558964.16211998</v>
      </c>
      <c r="H58">
        <f t="shared" si="6"/>
        <v>625.55896416211999</v>
      </c>
      <c r="I58">
        <f t="shared" si="4"/>
        <v>3542461759.9501257</v>
      </c>
      <c r="J58">
        <f t="shared" si="5"/>
        <v>3542.4617599501257</v>
      </c>
      <c r="K58" s="5">
        <f t="shared" si="8"/>
        <v>622.06287846039913</v>
      </c>
      <c r="L58">
        <v>3420.0980072473599</v>
      </c>
      <c r="M58">
        <v>12115566405955.4</v>
      </c>
      <c r="N58" s="3">
        <v>96.130690827214494</v>
      </c>
    </row>
    <row r="59" spans="1:14" x14ac:dyDescent="0.25">
      <c r="A59" s="8">
        <v>42917</v>
      </c>
      <c r="B59">
        <v>58</v>
      </c>
      <c r="C59" s="4">
        <v>30744473911.531208</v>
      </c>
      <c r="D59" s="5">
        <f t="shared" si="3"/>
        <v>3074.4473911531209</v>
      </c>
      <c r="E59">
        <v>802704141.00856805</v>
      </c>
      <c r="F59">
        <f t="shared" si="7"/>
        <v>802.70414100856806</v>
      </c>
      <c r="G59" s="3">
        <v>-802400008.75549996</v>
      </c>
      <c r="H59">
        <f t="shared" si="6"/>
        <v>802.40000875549993</v>
      </c>
      <c r="I59">
        <f t="shared" si="4"/>
        <v>3828487035.1917939</v>
      </c>
      <c r="J59">
        <f t="shared" si="5"/>
        <v>3828.4870351917939</v>
      </c>
      <c r="K59" s="5">
        <f t="shared" si="8"/>
        <v>754.03964403867303</v>
      </c>
      <c r="L59">
        <v>3611.2244580446099</v>
      </c>
      <c r="M59">
        <v>13825526018791.301</v>
      </c>
      <c r="N59" s="3">
        <v>93.678152818193894</v>
      </c>
    </row>
    <row r="60" spans="1:14" x14ac:dyDescent="0.25">
      <c r="A60" s="8">
        <v>43282</v>
      </c>
      <c r="B60">
        <v>59</v>
      </c>
      <c r="C60" s="4">
        <v>32927025573.429642</v>
      </c>
      <c r="D60" s="5">
        <f t="shared" si="3"/>
        <v>3292.7025573429642</v>
      </c>
      <c r="E60">
        <v>1055353352.63033</v>
      </c>
      <c r="F60">
        <f t="shared" si="7"/>
        <v>1055.3533526303299</v>
      </c>
      <c r="G60" s="3">
        <v>-1055031706.52842</v>
      </c>
      <c r="H60">
        <f t="shared" si="6"/>
        <v>1055.03170652842</v>
      </c>
      <c r="I60">
        <f t="shared" si="4"/>
        <v>3740268599.5106869</v>
      </c>
      <c r="J60">
        <f t="shared" si="5"/>
        <v>3740.2685995106867</v>
      </c>
      <c r="K60" s="5">
        <f t="shared" si="8"/>
        <v>447.56604216772257</v>
      </c>
      <c r="L60">
        <v>3727.0689948461199</v>
      </c>
      <c r="M60">
        <v>13940239129632.801</v>
      </c>
      <c r="N60" s="3">
        <v>90.086175339845695</v>
      </c>
    </row>
    <row r="61" spans="1:14" x14ac:dyDescent="0.25">
      <c r="A61" s="8">
        <v>43647</v>
      </c>
      <c r="B61">
        <v>60</v>
      </c>
      <c r="C61" s="4">
        <v>35353060634.202171</v>
      </c>
      <c r="D61" s="5">
        <f t="shared" si="3"/>
        <v>3535.306063420217</v>
      </c>
      <c r="E61">
        <v>1273885586.25086</v>
      </c>
      <c r="F61">
        <f t="shared" si="7"/>
        <v>1273.8855862508599</v>
      </c>
      <c r="G61" s="3">
        <v>-1273559949.03929</v>
      </c>
      <c r="H61">
        <f t="shared" si="6"/>
        <v>1273.5599490392899</v>
      </c>
      <c r="I61">
        <f t="shared" si="4"/>
        <v>3800074888.9234867</v>
      </c>
      <c r="J61">
        <f t="shared" si="5"/>
        <v>3800.0748889234869</v>
      </c>
      <c r="K61" s="5">
        <f t="shared" si="8"/>
        <v>264.76882550326991</v>
      </c>
      <c r="L61">
        <v>3704.0490716968102</v>
      </c>
      <c r="M61">
        <v>14075663864695.4</v>
      </c>
      <c r="N61" s="3">
        <v>93.296236571518506</v>
      </c>
    </row>
    <row r="62" spans="1:14" x14ac:dyDescent="0.25">
      <c r="A62" s="8">
        <v>44013</v>
      </c>
      <c r="B62">
        <v>61</v>
      </c>
      <c r="C62" s="4">
        <v>37600368180.939949</v>
      </c>
      <c r="D62" s="5">
        <f t="shared" si="3"/>
        <v>3760.036818093995</v>
      </c>
      <c r="E62">
        <v>873792834.55531704</v>
      </c>
      <c r="F62">
        <f t="shared" si="7"/>
        <v>873.79283455531709</v>
      </c>
      <c r="G62" s="3">
        <v>-873468225.23084199</v>
      </c>
      <c r="H62">
        <f t="shared" si="6"/>
        <v>873.46822523084199</v>
      </c>
      <c r="I62">
        <f t="shared" si="4"/>
        <v>4304772252.1639128</v>
      </c>
      <c r="J62">
        <f t="shared" si="5"/>
        <v>4304.7722521639125</v>
      </c>
      <c r="K62" s="5">
        <f t="shared" si="8"/>
        <v>544.73543406991757</v>
      </c>
      <c r="L62">
        <v>3718.2489227092401</v>
      </c>
      <c r="M62">
        <v>16006214789117.1</v>
      </c>
      <c r="N62" s="3">
        <v>94.995621691551804</v>
      </c>
    </row>
    <row r="63" spans="1:14" x14ac:dyDescent="0.25">
      <c r="B63" s="4"/>
      <c r="C63" s="5"/>
      <c r="J63" s="5"/>
      <c r="M63" s="3"/>
    </row>
  </sheetData>
  <conditionalFormatting sqref="A1:A62">
    <cfRule type="uniqueValues" dxfId="1" priority="1"/>
    <cfRule type="containsText" dxfId="0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G63"/>
  <sheetViews>
    <sheetView zoomScale="85" zoomScaleNormal="85" workbookViewId="0">
      <selection activeCell="I4" sqref="I4"/>
    </sheetView>
  </sheetViews>
  <sheetFormatPr defaultRowHeight="15" x14ac:dyDescent="0.25"/>
  <cols>
    <col min="1" max="1" width="22.7109375" style="9" bestFit="1" customWidth="1"/>
    <col min="2" max="2" width="14.85546875" bestFit="1" customWidth="1"/>
    <col min="3" max="4" width="21.140625" bestFit="1" customWidth="1"/>
    <col min="5" max="5" width="19.28515625" bestFit="1" customWidth="1"/>
    <col min="6" max="6" width="18.85546875" bestFit="1" customWidth="1"/>
    <col min="7" max="7" width="12" bestFit="1" customWidth="1"/>
    <col min="8" max="8" width="10.7109375" bestFit="1" customWidth="1"/>
  </cols>
  <sheetData>
    <row r="1" spans="1:7" s="1" customFormat="1" x14ac:dyDescent="0.25">
      <c r="A1" s="7" t="s">
        <v>80</v>
      </c>
      <c r="B1" s="1" t="s">
        <v>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74</v>
      </c>
    </row>
    <row r="2" spans="1:7" x14ac:dyDescent="0.25">
      <c r="A2" s="8">
        <v>22098</v>
      </c>
      <c r="B2">
        <v>1</v>
      </c>
      <c r="C2">
        <v>42.30083857442348</v>
      </c>
      <c r="D2">
        <f>E2</f>
        <v>19.768089800000002</v>
      </c>
      <c r="E2">
        <v>19.768089800000002</v>
      </c>
      <c r="F2">
        <v>-42.300838574423501</v>
      </c>
      <c r="G2">
        <v>69.06119799999999</v>
      </c>
    </row>
    <row r="3" spans="1:7" x14ac:dyDescent="0.25">
      <c r="A3" s="8">
        <v>22463</v>
      </c>
      <c r="B3">
        <v>2</v>
      </c>
      <c r="C3">
        <v>44.152410901467505</v>
      </c>
      <c r="D3">
        <f t="shared" ref="D3:D10" si="0">E3</f>
        <v>5.2824671999999993</v>
      </c>
      <c r="E3">
        <v>5.2824671999999993</v>
      </c>
      <c r="F3">
        <v>-44.152410901467505</v>
      </c>
      <c r="G3">
        <v>17.147871999999992</v>
      </c>
    </row>
    <row r="4" spans="1:7" x14ac:dyDescent="0.25">
      <c r="A4" s="8">
        <v>22828</v>
      </c>
      <c r="B4">
        <v>3</v>
      </c>
      <c r="C4">
        <v>44.901257861635223</v>
      </c>
      <c r="D4">
        <f t="shared" si="0"/>
        <v>-4.3430757999999869</v>
      </c>
      <c r="E4">
        <v>-4.3430757999999869</v>
      </c>
      <c r="F4">
        <v>-44.901257861635223</v>
      </c>
      <c r="G4">
        <v>-35.039658000000017</v>
      </c>
    </row>
    <row r="5" spans="1:7" x14ac:dyDescent="0.25">
      <c r="A5" s="8">
        <v>23193</v>
      </c>
      <c r="B5">
        <v>4</v>
      </c>
      <c r="C5">
        <v>51.614779874213838</v>
      </c>
      <c r="D5">
        <f t="shared" si="0"/>
        <v>-9.9870591999999974</v>
      </c>
      <c r="E5">
        <v>-9.9870591999999974</v>
      </c>
      <c r="F5">
        <v>-51.614779874213838</v>
      </c>
      <c r="G5">
        <v>-88.144592000000003</v>
      </c>
    </row>
    <row r="6" spans="1:7" x14ac:dyDescent="0.25">
      <c r="A6" s="8">
        <v>23559</v>
      </c>
      <c r="B6">
        <v>5</v>
      </c>
      <c r="C6">
        <v>58.905660377358494</v>
      </c>
      <c r="D6">
        <f t="shared" si="0"/>
        <v>-12.445875000000008</v>
      </c>
      <c r="E6">
        <v>-12.445875000000008</v>
      </c>
      <c r="F6">
        <v>-58.905660377358494</v>
      </c>
      <c r="G6">
        <v>-143.01124999999996</v>
      </c>
    </row>
    <row r="7" spans="1:7" x14ac:dyDescent="0.25">
      <c r="A7" s="8">
        <v>23924</v>
      </c>
      <c r="B7">
        <v>6</v>
      </c>
      <c r="C7">
        <v>88.487394957983184</v>
      </c>
      <c r="D7">
        <f t="shared" si="0"/>
        <v>-12.43549119999998</v>
      </c>
      <c r="E7">
        <v>-12.43549119999998</v>
      </c>
      <c r="F7">
        <v>-88.487394957983184</v>
      </c>
      <c r="G7">
        <v>-200.65411200000005</v>
      </c>
    </row>
    <row r="8" spans="1:7" x14ac:dyDescent="0.25">
      <c r="A8" s="8">
        <v>24289</v>
      </c>
      <c r="B8">
        <v>7</v>
      </c>
      <c r="C8">
        <v>92.577030812324921</v>
      </c>
      <c r="D8">
        <f t="shared" si="0"/>
        <v>-10.593299799999976</v>
      </c>
      <c r="E8">
        <v>-10.593299799999976</v>
      </c>
      <c r="F8">
        <v>-62.337635630468554</v>
      </c>
      <c r="G8">
        <v>-262.228298</v>
      </c>
    </row>
    <row r="9" spans="1:7" x14ac:dyDescent="0.25">
      <c r="A9" s="8">
        <v>24654</v>
      </c>
      <c r="B9">
        <v>8</v>
      </c>
      <c r="C9">
        <v>96.764705882352942</v>
      </c>
      <c r="D9">
        <f t="shared" si="0"/>
        <v>-7.4801088000000036</v>
      </c>
      <c r="E9">
        <v>-7.4801088000000036</v>
      </c>
      <c r="F9">
        <v>-59.566751278643714</v>
      </c>
      <c r="G9">
        <v>-329.00148799999999</v>
      </c>
    </row>
    <row r="10" spans="1:7" x14ac:dyDescent="0.25">
      <c r="A10" s="8">
        <v>25020</v>
      </c>
      <c r="B10">
        <v>9</v>
      </c>
      <c r="C10">
        <v>103.78151260504201</v>
      </c>
      <c r="D10">
        <f t="shared" si="0"/>
        <v>-3.5822782000000117</v>
      </c>
      <c r="E10">
        <v>-3.5822782000000117</v>
      </c>
      <c r="F10">
        <v>-55.006727549518878</v>
      </c>
      <c r="G10">
        <v>-402.32728199999997</v>
      </c>
    </row>
    <row r="11" spans="1:7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-56.997354712814328</v>
      </c>
      <c r="G11">
        <v>-483.62</v>
      </c>
    </row>
    <row r="12" spans="1:7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-61.257605442055009</v>
      </c>
      <c r="G12">
        <v>-574.33092199999999</v>
      </c>
    </row>
    <row r="13" spans="1:7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-122.62218651284857</v>
      </c>
      <c r="G13">
        <v>-675.92596800000013</v>
      </c>
    </row>
    <row r="14" spans="1:7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-128.70141802759881</v>
      </c>
      <c r="G14">
        <v>-789.86481800000013</v>
      </c>
    </row>
    <row r="15" spans="1:7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-157.04574033071117</v>
      </c>
      <c r="G15">
        <v>-917.58147199999996</v>
      </c>
    </row>
    <row r="16" spans="1:7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-205.42956371259169</v>
      </c>
      <c r="G16">
        <v>-1060.4662500000002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-225.97333206044573</v>
      </c>
      <c r="G17">
        <v>-1219.8492320000003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-231.45913140663848</v>
      </c>
      <c r="G18">
        <v>-1396.9851380000002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-272.99794832058399</v>
      </c>
      <c r="G19">
        <v>-1593.0396480000002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-208.34709112157037</v>
      </c>
      <c r="G20">
        <v>-1809.0771620000003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-196.61647884443153</v>
      </c>
      <c r="G21">
        <v>-2046.05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-37.324276848304081</v>
      </c>
      <c r="G22">
        <v>-2304.7890419999999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-179.13169343278398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-626.95116146623457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-650.89316516666668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-527.64809859993659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-430.439886588268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-332.17290571221542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-71.390964379176268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-234.62134982143192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-333.74990899275576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-393.25689135142682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-363.24556083330401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-265.30839155189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-130.64011205405677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-56.713906355499148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-285.0118475571976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-74.069725709489376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  <row r="63" spans="1:7" x14ac:dyDescent="0.25">
      <c r="A63" s="8"/>
    </row>
  </sheetData>
  <conditionalFormatting sqref="A1:A63">
    <cfRule type="uniqueValues" dxfId="5" priority="1"/>
    <cfRule type="containsText" dxfId="4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6-EF92-4EE0-A82D-A0FA9527810B}">
  <dimension ref="A1:I62"/>
  <sheetViews>
    <sheetView workbookViewId="0">
      <selection sqref="A1:A62"/>
    </sheetView>
  </sheetViews>
  <sheetFormatPr defaultRowHeight="15" x14ac:dyDescent="0.25"/>
  <cols>
    <col min="1" max="1" width="10.42578125" bestFit="1" customWidth="1"/>
    <col min="2" max="2" width="7.28515625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8.85546875" bestFit="1" customWidth="1"/>
    <col min="7" max="7" width="12.7109375" bestFit="1" customWidth="1"/>
  </cols>
  <sheetData>
    <row r="1" spans="1:9" x14ac:dyDescent="0.25">
      <c r="A1" s="7" t="s">
        <v>80</v>
      </c>
      <c r="B1" s="1" t="s">
        <v>2</v>
      </c>
      <c r="C1" s="1" t="s">
        <v>85</v>
      </c>
      <c r="D1" s="1" t="s">
        <v>82</v>
      </c>
      <c r="E1" s="1" t="s">
        <v>81</v>
      </c>
      <c r="F1" s="1" t="s">
        <v>79</v>
      </c>
      <c r="G1" s="1" t="s">
        <v>74</v>
      </c>
    </row>
    <row r="2" spans="1:9" x14ac:dyDescent="0.25">
      <c r="A2" s="8">
        <v>22098</v>
      </c>
      <c r="B2">
        <v>1</v>
      </c>
      <c r="C2">
        <v>42.30083857442348</v>
      </c>
      <c r="D2">
        <v>19.768089799999998</v>
      </c>
      <c r="E2">
        <v>19.768089799999998</v>
      </c>
      <c r="F2">
        <v>42.300838574423501</v>
      </c>
      <c r="G2">
        <v>69.06119799999999</v>
      </c>
      <c r="I2">
        <f>ABS(D2)</f>
        <v>19.768089799999998</v>
      </c>
    </row>
    <row r="3" spans="1:9" x14ac:dyDescent="0.25">
      <c r="A3" s="8">
        <v>22463</v>
      </c>
      <c r="B3">
        <v>2</v>
      </c>
      <c r="C3">
        <v>44.152410901467505</v>
      </c>
      <c r="D3">
        <v>5.2824671999999993</v>
      </c>
      <c r="E3">
        <v>5.2824671999999993</v>
      </c>
      <c r="F3">
        <v>44.152410901467505</v>
      </c>
      <c r="G3">
        <v>17.147871999999992</v>
      </c>
      <c r="I3">
        <f t="shared" ref="I3:I10" si="0">ABS(D3)</f>
        <v>5.2824671999999993</v>
      </c>
    </row>
    <row r="4" spans="1:9" x14ac:dyDescent="0.25">
      <c r="A4" s="8">
        <v>22828</v>
      </c>
      <c r="B4">
        <v>3</v>
      </c>
      <c r="C4">
        <v>44.901257861635223</v>
      </c>
      <c r="D4">
        <v>4.3430757999999869</v>
      </c>
      <c r="E4">
        <v>4.3430757999999869</v>
      </c>
      <c r="F4">
        <v>44.901257861635223</v>
      </c>
      <c r="G4">
        <v>35.039658000000017</v>
      </c>
      <c r="I4">
        <f t="shared" si="0"/>
        <v>4.3430757999999869</v>
      </c>
    </row>
    <row r="5" spans="1:9" x14ac:dyDescent="0.25">
      <c r="A5" s="8">
        <v>23193</v>
      </c>
      <c r="B5">
        <v>4</v>
      </c>
      <c r="C5">
        <v>51.614779874213838</v>
      </c>
      <c r="D5">
        <v>9.9870591999999974</v>
      </c>
      <c r="E5">
        <v>9.9870591999999974</v>
      </c>
      <c r="F5">
        <v>51.614779874213838</v>
      </c>
      <c r="G5">
        <v>88.144592000000003</v>
      </c>
      <c r="I5">
        <f t="shared" si="0"/>
        <v>9.9870591999999974</v>
      </c>
    </row>
    <row r="6" spans="1:9" x14ac:dyDescent="0.25">
      <c r="A6" s="8">
        <v>23559</v>
      </c>
      <c r="B6">
        <v>5</v>
      </c>
      <c r="C6">
        <v>58.905660377358494</v>
      </c>
      <c r="D6">
        <v>12.445875000000008</v>
      </c>
      <c r="E6">
        <v>12.445875000000008</v>
      </c>
      <c r="F6">
        <v>58.905660377358494</v>
      </c>
      <c r="G6">
        <v>143.01124999999996</v>
      </c>
      <c r="I6">
        <f t="shared" si="0"/>
        <v>12.445875000000008</v>
      </c>
    </row>
    <row r="7" spans="1:9" x14ac:dyDescent="0.25">
      <c r="A7" s="8">
        <v>23924</v>
      </c>
      <c r="B7">
        <v>6</v>
      </c>
      <c r="C7">
        <v>88.487394957983184</v>
      </c>
      <c r="D7">
        <v>12.43549119999998</v>
      </c>
      <c r="E7">
        <v>12.43549119999998</v>
      </c>
      <c r="F7">
        <v>88.487394957983184</v>
      </c>
      <c r="G7">
        <v>200.65411200000005</v>
      </c>
      <c r="I7">
        <f t="shared" si="0"/>
        <v>12.43549119999998</v>
      </c>
    </row>
    <row r="8" spans="1:9" x14ac:dyDescent="0.25">
      <c r="A8" s="8">
        <v>24289</v>
      </c>
      <c r="B8">
        <v>7</v>
      </c>
      <c r="C8">
        <v>92.577030812324921</v>
      </c>
      <c r="D8">
        <v>10.593299799999976</v>
      </c>
      <c r="E8">
        <v>10.593299799999976</v>
      </c>
      <c r="F8">
        <v>62.337635630468554</v>
      </c>
      <c r="G8">
        <v>262.228298</v>
      </c>
      <c r="I8">
        <f t="shared" si="0"/>
        <v>10.593299799999976</v>
      </c>
    </row>
    <row r="9" spans="1:9" x14ac:dyDescent="0.25">
      <c r="A9" s="8">
        <v>24654</v>
      </c>
      <c r="B9">
        <v>8</v>
      </c>
      <c r="C9">
        <v>96.764705882352942</v>
      </c>
      <c r="D9">
        <v>7.4801088000000036</v>
      </c>
      <c r="E9">
        <v>7.4801088000000036</v>
      </c>
      <c r="F9">
        <v>59.566751278643714</v>
      </c>
      <c r="G9">
        <v>329.00148799999999</v>
      </c>
      <c r="I9">
        <f t="shared" si="0"/>
        <v>7.4801088000000036</v>
      </c>
    </row>
    <row r="10" spans="1:9" x14ac:dyDescent="0.25">
      <c r="A10" s="8">
        <v>25020</v>
      </c>
      <c r="B10">
        <v>9</v>
      </c>
      <c r="C10">
        <v>103.78151260504201</v>
      </c>
      <c r="D10">
        <v>3.5822782000000117</v>
      </c>
      <c r="E10">
        <v>3.5822782000000117</v>
      </c>
      <c r="F10">
        <v>55.006727549518878</v>
      </c>
      <c r="G10">
        <v>402.32728199999997</v>
      </c>
      <c r="I10">
        <f t="shared" si="0"/>
        <v>3.5822782000000117</v>
      </c>
    </row>
    <row r="11" spans="1:9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56.997354712814328</v>
      </c>
      <c r="G11">
        <v>483.62</v>
      </c>
    </row>
    <row r="12" spans="1:9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61.257605442055009</v>
      </c>
      <c r="G12">
        <v>574.33092199999999</v>
      </c>
    </row>
    <row r="13" spans="1:9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122.62218651284857</v>
      </c>
      <c r="G13">
        <v>675.92596800000013</v>
      </c>
    </row>
    <row r="14" spans="1:9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128.70141802759881</v>
      </c>
      <c r="G14">
        <v>789.86481800000013</v>
      </c>
    </row>
    <row r="15" spans="1:9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157.04574033071117</v>
      </c>
      <c r="G15">
        <v>917.58147199999996</v>
      </c>
    </row>
    <row r="16" spans="1:9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205.42956371259169</v>
      </c>
      <c r="G16">
        <v>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225.97333206044573</v>
      </c>
      <c r="G17">
        <v>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231.45913140663848</v>
      </c>
      <c r="G18">
        <v>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272.99794832058399</v>
      </c>
      <c r="G19">
        <v>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208.34709112157037</v>
      </c>
      <c r="G20">
        <v>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196.61647884443153</v>
      </c>
      <c r="G21">
        <v>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37.324276848304081</v>
      </c>
      <c r="G22">
        <v>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</sheetData>
  <conditionalFormatting sqref="A1:A62">
    <cfRule type="uniqueValues" dxfId="3" priority="1"/>
    <cfRule type="containsText" dxfId="2" priority="2" operator="containsText" text=" Financial Year">
      <formula>NOT(ISERROR(SEARCH(" Financial Year",A1)))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2022-11-02T08:13:32Z</dcterms:modified>
</cp:coreProperties>
</file>