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aeljbraus/Dropbox/Projects/Hatch-Soil-pH-SMCs-Ch03/Source/UW-Soil-Lab-Analysis/"/>
    </mc:Choice>
  </mc:AlternateContent>
  <xr:revisionPtr revIDLastSave="0" documentId="13_ncr:1_{4B75FE5D-9246-6147-BE6C-01085584B7EA}" xr6:coauthVersionLast="37" xr6:coauthVersionMax="37" xr10:uidLastSave="{00000000-0000-0000-0000-000000000000}"/>
  <bookViews>
    <workbookView xWindow="4480" yWindow="440" windowWidth="34600" windowHeight="22600" xr2:uid="{557E967C-29B6-4C47-8C88-1599275C6FCF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1" i="1" l="1"/>
  <c r="B39" i="1"/>
  <c r="B33" i="1"/>
  <c r="B37" i="1" s="1"/>
  <c r="B28" i="1"/>
  <c r="B36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3" i="1"/>
  <c r="C28" i="1" l="1"/>
  <c r="B24" i="1"/>
  <c r="B26" i="1"/>
  <c r="B32" i="1"/>
  <c r="B34" i="1" s="1"/>
  <c r="C22" i="1" l="1"/>
  <c r="C24" i="1" l="1"/>
  <c r="B22" i="1"/>
  <c r="C26" i="1"/>
</calcChain>
</file>

<file path=xl/sharedStrings.xml><?xml version="1.0" encoding="utf-8"?>
<sst xmlns="http://schemas.openxmlformats.org/spreadsheetml/2006/main" count="64" uniqueCount="58">
  <si>
    <t xml:space="preserve">Routine (pH, P, K, OM) </t>
  </si>
  <si>
    <t xml:space="preserve">1:1 water, Bray 1, Bray 1, LOI </t>
  </si>
  <si>
    <t xml:space="preserve">Calcium (Ca) / Magnesium (Mg) </t>
  </si>
  <si>
    <t xml:space="preserve">Ammonium acetate </t>
  </si>
  <si>
    <t xml:space="preserve">Boron (B) </t>
  </si>
  <si>
    <t xml:space="preserve">Hot water </t>
  </si>
  <si>
    <t xml:space="preserve">Manganese (Mn) </t>
  </si>
  <si>
    <t xml:space="preserve">Phosphoric acid </t>
  </si>
  <si>
    <t xml:space="preserve">Zinc (Zn) </t>
  </si>
  <si>
    <t xml:space="preserve">Hydrochloric acid </t>
  </si>
  <si>
    <r>
      <t>Sulfate (SO</t>
    </r>
    <r>
      <rPr>
        <sz val="8"/>
        <color theme="1"/>
        <rFont val="Calibri"/>
        <family val="2"/>
        <scheme val="minor"/>
      </rPr>
      <t>4</t>
    </r>
    <r>
      <rPr>
        <sz val="12"/>
        <color theme="1"/>
        <rFont val="Calibri"/>
        <family val="2"/>
        <scheme val="minor"/>
      </rPr>
      <t xml:space="preserve">) </t>
    </r>
  </si>
  <si>
    <t xml:space="preserve">Calcium phosphate </t>
  </si>
  <si>
    <t xml:space="preserve">Sodium (Na) </t>
  </si>
  <si>
    <t xml:space="preserve">Chloride (Cl) </t>
  </si>
  <si>
    <t xml:space="preserve">Calcium nitrate </t>
  </si>
  <si>
    <t xml:space="preserve">Soluble salts </t>
  </si>
  <si>
    <t xml:space="preserve">1:2 water </t>
  </si>
  <si>
    <t xml:space="preserve">Texture (USDA % sand, silt, clay) </t>
  </si>
  <si>
    <t xml:space="preserve">Hydrometer at 40 sec. and 7 hours </t>
  </si>
  <si>
    <t xml:space="preserve">Cation Exchange Capacity </t>
  </si>
  <si>
    <r>
      <t xml:space="preserve">Summation </t>
    </r>
    <r>
      <rPr>
        <sz val="8"/>
        <color theme="1"/>
        <rFont val="Calibri"/>
        <family val="2"/>
        <scheme val="minor"/>
      </rPr>
      <t xml:space="preserve">(Incl. routine, Ca, Mg, est. acidity) </t>
    </r>
  </si>
  <si>
    <r>
      <t>Nitrate (NO</t>
    </r>
    <r>
      <rPr>
        <sz val="8"/>
        <color theme="1"/>
        <rFont val="Calibri"/>
        <family val="2"/>
        <scheme val="minor"/>
      </rPr>
      <t>3</t>
    </r>
    <r>
      <rPr>
        <sz val="12"/>
        <color theme="1"/>
        <rFont val="Calibri"/>
        <family val="2"/>
        <scheme val="minor"/>
      </rPr>
      <t xml:space="preserve">-N) </t>
    </r>
  </si>
  <si>
    <t xml:space="preserve">Potassium chloride </t>
  </si>
  <si>
    <r>
      <t>Ammonium (NH</t>
    </r>
    <r>
      <rPr>
        <sz val="8"/>
        <color theme="1"/>
        <rFont val="Calibri"/>
        <family val="2"/>
        <scheme val="minor"/>
      </rPr>
      <t>4</t>
    </r>
    <r>
      <rPr>
        <sz val="12"/>
        <color theme="1"/>
        <rFont val="Calibri"/>
        <family val="2"/>
        <scheme val="minor"/>
      </rPr>
      <t xml:space="preserve">-N) </t>
    </r>
  </si>
  <si>
    <t xml:space="preserve">Nitrate &amp; Ammonium </t>
  </si>
  <si>
    <t xml:space="preserve">Total N </t>
  </si>
  <si>
    <t xml:space="preserve">Kjeldahl </t>
  </si>
  <si>
    <t xml:space="preserve">Total N and Carbon </t>
  </si>
  <si>
    <t xml:space="preserve">Dry Combustion </t>
  </si>
  <si>
    <t xml:space="preserve">Total N and Organic Carbon </t>
  </si>
  <si>
    <t xml:space="preserve">Total leachable P </t>
  </si>
  <si>
    <t xml:space="preserve">Nitric acid/peroxide digest </t>
  </si>
  <si>
    <r>
      <t xml:space="preserve">Total leachable elements: </t>
    </r>
    <r>
      <rPr>
        <sz val="10"/>
        <color theme="1"/>
        <rFont val="Calibri"/>
        <family val="2"/>
        <scheme val="minor"/>
      </rPr>
      <t xml:space="preserve">P, K, Ca, Mg, S, Zn, Mn, Cu, Fe </t>
    </r>
  </si>
  <si>
    <t>Total:</t>
  </si>
  <si>
    <t>Subset2:</t>
  </si>
  <si>
    <t>Subset1:</t>
  </si>
  <si>
    <t>Subset3:</t>
  </si>
  <si>
    <t>Test</t>
  </si>
  <si>
    <t>Method</t>
  </si>
  <si>
    <t>Unprepared</t>
  </si>
  <si>
    <t>Prepared</t>
  </si>
  <si>
    <t>Available:</t>
  </si>
  <si>
    <t>Overflow:</t>
  </si>
  <si>
    <t>Scoop</t>
  </si>
  <si>
    <t>10 for pH</t>
  </si>
  <si>
    <t xml:space="preserve">5 for P, 1 for K, etc. </t>
  </si>
  <si>
    <t>30 good</t>
  </si>
  <si>
    <t>Calibrated scoop: "10g scoop"</t>
  </si>
  <si>
    <t>Mass.prepared</t>
  </si>
  <si>
    <t>Per Sample:</t>
  </si>
  <si>
    <t>Overflow Samples:</t>
  </si>
  <si>
    <t>Cost for 65 samples</t>
  </si>
  <si>
    <t>Prepped cost for 65 samples</t>
  </si>
  <si>
    <t>Sample Set 1:</t>
  </si>
  <si>
    <t>So 65-18 =</t>
  </si>
  <si>
    <t>Samples in Sample Set 1</t>
  </si>
  <si>
    <t>Sample Set 2:</t>
  </si>
  <si>
    <t>Check: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</si>
</sst>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/>
    <xf numFmtId="0" fontId="1" fillId="0" borderId="0" xfId="0" applyFont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2</xdr:row>
      <xdr:rowOff>0</xdr:rowOff>
    </xdr:from>
    <xdr:to>
      <xdr:col>5</xdr:col>
      <xdr:colOff>12700</xdr:colOff>
      <xdr:row>2</xdr:row>
      <xdr:rowOff>12700</xdr:rowOff>
    </xdr:to>
    <xdr:pic>
      <xdr:nvPicPr>
        <xdr:cNvPr id="2" name="Picture 1" descr="page1image3743232">
          <a:extLst>
            <a:ext uri="{FF2B5EF4-FFF2-40B4-BE49-F238E27FC236}">
              <a16:creationId xmlns:a16="http://schemas.microsoft.com/office/drawing/2014/main" id="{D6005654-A6C0-DD46-87CD-7622ECBF61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4064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12700</xdr:colOff>
      <xdr:row>6</xdr:row>
      <xdr:rowOff>12700</xdr:rowOff>
    </xdr:to>
    <xdr:pic>
      <xdr:nvPicPr>
        <xdr:cNvPr id="3" name="Picture 2" descr="page1image3746144">
          <a:extLst>
            <a:ext uri="{FF2B5EF4-FFF2-40B4-BE49-F238E27FC236}">
              <a16:creationId xmlns:a16="http://schemas.microsoft.com/office/drawing/2014/main" id="{572CCA81-3E18-9348-96FA-7B9C0DC477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219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12700</xdr:colOff>
      <xdr:row>6</xdr:row>
      <xdr:rowOff>12700</xdr:rowOff>
    </xdr:to>
    <xdr:pic>
      <xdr:nvPicPr>
        <xdr:cNvPr id="4" name="Picture 3" descr="page1image3746768">
          <a:extLst>
            <a:ext uri="{FF2B5EF4-FFF2-40B4-BE49-F238E27FC236}">
              <a16:creationId xmlns:a16="http://schemas.microsoft.com/office/drawing/2014/main" id="{53F9E80E-3B87-9041-AA98-3713BCDA64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219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6</xdr:row>
      <xdr:rowOff>0</xdr:rowOff>
    </xdr:from>
    <xdr:to>
      <xdr:col>6</xdr:col>
      <xdr:colOff>12700</xdr:colOff>
      <xdr:row>6</xdr:row>
      <xdr:rowOff>12700</xdr:rowOff>
    </xdr:to>
    <xdr:pic>
      <xdr:nvPicPr>
        <xdr:cNvPr id="5" name="Picture 4" descr="page1image3747392">
          <a:extLst>
            <a:ext uri="{FF2B5EF4-FFF2-40B4-BE49-F238E27FC236}">
              <a16:creationId xmlns:a16="http://schemas.microsoft.com/office/drawing/2014/main" id="{F2091163-90D3-4E47-B6DC-4639C8B48F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1219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25400</xdr:colOff>
      <xdr:row>6</xdr:row>
      <xdr:rowOff>0</xdr:rowOff>
    </xdr:from>
    <xdr:to>
      <xdr:col>7</xdr:col>
      <xdr:colOff>149968</xdr:colOff>
      <xdr:row>6</xdr:row>
      <xdr:rowOff>0</xdr:rowOff>
    </xdr:to>
    <xdr:pic>
      <xdr:nvPicPr>
        <xdr:cNvPr id="6" name="Picture 5" descr="page1image892608">
          <a:extLst>
            <a:ext uri="{FF2B5EF4-FFF2-40B4-BE49-F238E27FC236}">
              <a16:creationId xmlns:a16="http://schemas.microsoft.com/office/drawing/2014/main" id="{0921E403-EA3E-0844-AAB3-3432D618F0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27400" y="1219200"/>
          <a:ext cx="800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12700</xdr:colOff>
      <xdr:row>9</xdr:row>
      <xdr:rowOff>12700</xdr:rowOff>
    </xdr:to>
    <xdr:pic>
      <xdr:nvPicPr>
        <xdr:cNvPr id="7" name="Picture 6" descr="page1image3750304">
          <a:extLst>
            <a:ext uri="{FF2B5EF4-FFF2-40B4-BE49-F238E27FC236}">
              <a16:creationId xmlns:a16="http://schemas.microsoft.com/office/drawing/2014/main" id="{B130AD97-229B-F74E-AC42-4CE011711E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032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12700</xdr:colOff>
      <xdr:row>9</xdr:row>
      <xdr:rowOff>12700</xdr:rowOff>
    </xdr:to>
    <xdr:pic>
      <xdr:nvPicPr>
        <xdr:cNvPr id="8" name="Picture 7" descr="page1image3750928">
          <a:extLst>
            <a:ext uri="{FF2B5EF4-FFF2-40B4-BE49-F238E27FC236}">
              <a16:creationId xmlns:a16="http://schemas.microsoft.com/office/drawing/2014/main" id="{680F713F-448B-F047-B0D1-F20A259F30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8448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12700</xdr:colOff>
      <xdr:row>9</xdr:row>
      <xdr:rowOff>12700</xdr:rowOff>
    </xdr:to>
    <xdr:pic>
      <xdr:nvPicPr>
        <xdr:cNvPr id="9" name="Picture 8" descr="page1image3751552">
          <a:extLst>
            <a:ext uri="{FF2B5EF4-FFF2-40B4-BE49-F238E27FC236}">
              <a16:creationId xmlns:a16="http://schemas.microsoft.com/office/drawing/2014/main" id="{6222C0D7-7D17-2645-A507-83E9A2A6A4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2032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12700</xdr:colOff>
      <xdr:row>9</xdr:row>
      <xdr:rowOff>12700</xdr:rowOff>
    </xdr:to>
    <xdr:pic>
      <xdr:nvPicPr>
        <xdr:cNvPr id="10" name="Picture 9" descr="page1image3752176">
          <a:extLst>
            <a:ext uri="{FF2B5EF4-FFF2-40B4-BE49-F238E27FC236}">
              <a16:creationId xmlns:a16="http://schemas.microsoft.com/office/drawing/2014/main" id="{C58D6340-84A9-D34A-8E46-DDB5BE1A92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28448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9</xdr:row>
      <xdr:rowOff>0</xdr:rowOff>
    </xdr:from>
    <xdr:to>
      <xdr:col>6</xdr:col>
      <xdr:colOff>12700</xdr:colOff>
      <xdr:row>9</xdr:row>
      <xdr:rowOff>12700</xdr:rowOff>
    </xdr:to>
    <xdr:pic>
      <xdr:nvPicPr>
        <xdr:cNvPr id="11" name="Picture 10" descr="page1image3752592">
          <a:extLst>
            <a:ext uri="{FF2B5EF4-FFF2-40B4-BE49-F238E27FC236}">
              <a16:creationId xmlns:a16="http://schemas.microsoft.com/office/drawing/2014/main" id="{AEE3CEBA-285E-0242-B61A-B6978C44FA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2032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25400</xdr:colOff>
      <xdr:row>9</xdr:row>
      <xdr:rowOff>0</xdr:rowOff>
    </xdr:from>
    <xdr:to>
      <xdr:col>7</xdr:col>
      <xdr:colOff>149968</xdr:colOff>
      <xdr:row>9</xdr:row>
      <xdr:rowOff>0</xdr:rowOff>
    </xdr:to>
    <xdr:pic>
      <xdr:nvPicPr>
        <xdr:cNvPr id="12" name="Picture 11" descr="page1image2895456">
          <a:extLst>
            <a:ext uri="{FF2B5EF4-FFF2-40B4-BE49-F238E27FC236}">
              <a16:creationId xmlns:a16="http://schemas.microsoft.com/office/drawing/2014/main" id="{C689C5F4-FD5D-7E4D-BFE8-579A1DC73A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27400" y="2032000"/>
          <a:ext cx="800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9</xdr:row>
      <xdr:rowOff>0</xdr:rowOff>
    </xdr:from>
    <xdr:to>
      <xdr:col>6</xdr:col>
      <xdr:colOff>12700</xdr:colOff>
      <xdr:row>9</xdr:row>
      <xdr:rowOff>12700</xdr:rowOff>
    </xdr:to>
    <xdr:pic>
      <xdr:nvPicPr>
        <xdr:cNvPr id="13" name="Picture 12" descr="page1image3753632">
          <a:extLst>
            <a:ext uri="{FF2B5EF4-FFF2-40B4-BE49-F238E27FC236}">
              <a16:creationId xmlns:a16="http://schemas.microsoft.com/office/drawing/2014/main" id="{355BC9A7-F8C2-1A48-A8B0-64224CCCA2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28448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25400</xdr:colOff>
      <xdr:row>9</xdr:row>
      <xdr:rowOff>0</xdr:rowOff>
    </xdr:from>
    <xdr:to>
      <xdr:col>7</xdr:col>
      <xdr:colOff>149968</xdr:colOff>
      <xdr:row>9</xdr:row>
      <xdr:rowOff>0</xdr:rowOff>
    </xdr:to>
    <xdr:pic>
      <xdr:nvPicPr>
        <xdr:cNvPr id="14" name="Picture 13" descr="page1image2907776">
          <a:extLst>
            <a:ext uri="{FF2B5EF4-FFF2-40B4-BE49-F238E27FC236}">
              <a16:creationId xmlns:a16="http://schemas.microsoft.com/office/drawing/2014/main" id="{03540C33-FD54-9443-9231-5DB562AC3B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27400" y="2844800"/>
          <a:ext cx="800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12700</xdr:colOff>
      <xdr:row>9</xdr:row>
      <xdr:rowOff>12700</xdr:rowOff>
    </xdr:to>
    <xdr:pic>
      <xdr:nvPicPr>
        <xdr:cNvPr id="15" name="Picture 14" descr="page1image3757376">
          <a:extLst>
            <a:ext uri="{FF2B5EF4-FFF2-40B4-BE49-F238E27FC236}">
              <a16:creationId xmlns:a16="http://schemas.microsoft.com/office/drawing/2014/main" id="{BE2E6A06-BAA4-2241-A4DF-C49D9C5D21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4544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12700</xdr:colOff>
      <xdr:row>9</xdr:row>
      <xdr:rowOff>12700</xdr:rowOff>
    </xdr:to>
    <xdr:pic>
      <xdr:nvPicPr>
        <xdr:cNvPr id="16" name="Picture 15" descr="page1image3758000">
          <a:extLst>
            <a:ext uri="{FF2B5EF4-FFF2-40B4-BE49-F238E27FC236}">
              <a16:creationId xmlns:a16="http://schemas.microsoft.com/office/drawing/2014/main" id="{DA48376F-9686-FD47-A2FB-F226A9B4D3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267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12700</xdr:colOff>
      <xdr:row>9</xdr:row>
      <xdr:rowOff>12700</xdr:rowOff>
    </xdr:to>
    <xdr:pic>
      <xdr:nvPicPr>
        <xdr:cNvPr id="17" name="Picture 16" descr="page1image3758624">
          <a:extLst>
            <a:ext uri="{FF2B5EF4-FFF2-40B4-BE49-F238E27FC236}">
              <a16:creationId xmlns:a16="http://schemas.microsoft.com/office/drawing/2014/main" id="{4EDD2CB3-C1C9-0147-91A8-3C674AB446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34544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12700</xdr:colOff>
      <xdr:row>9</xdr:row>
      <xdr:rowOff>12700</xdr:rowOff>
    </xdr:to>
    <xdr:pic>
      <xdr:nvPicPr>
        <xdr:cNvPr id="18" name="Picture 17" descr="page1image3759248">
          <a:extLst>
            <a:ext uri="{FF2B5EF4-FFF2-40B4-BE49-F238E27FC236}">
              <a16:creationId xmlns:a16="http://schemas.microsoft.com/office/drawing/2014/main" id="{9625E2A0-AF09-8F4E-92A8-FCFC30BE2C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4267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9</xdr:row>
      <xdr:rowOff>0</xdr:rowOff>
    </xdr:from>
    <xdr:to>
      <xdr:col>6</xdr:col>
      <xdr:colOff>12700</xdr:colOff>
      <xdr:row>9</xdr:row>
      <xdr:rowOff>12700</xdr:rowOff>
    </xdr:to>
    <xdr:pic>
      <xdr:nvPicPr>
        <xdr:cNvPr id="19" name="Picture 18" descr="page1image3759664">
          <a:extLst>
            <a:ext uri="{FF2B5EF4-FFF2-40B4-BE49-F238E27FC236}">
              <a16:creationId xmlns:a16="http://schemas.microsoft.com/office/drawing/2014/main" id="{6F17C825-0C42-1D46-913D-6C60BFB278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34544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25400</xdr:colOff>
      <xdr:row>9</xdr:row>
      <xdr:rowOff>0</xdr:rowOff>
    </xdr:from>
    <xdr:to>
      <xdr:col>7</xdr:col>
      <xdr:colOff>149968</xdr:colOff>
      <xdr:row>9</xdr:row>
      <xdr:rowOff>0</xdr:rowOff>
    </xdr:to>
    <xdr:pic>
      <xdr:nvPicPr>
        <xdr:cNvPr id="20" name="Picture 19" descr="page1image2895904">
          <a:extLst>
            <a:ext uri="{FF2B5EF4-FFF2-40B4-BE49-F238E27FC236}">
              <a16:creationId xmlns:a16="http://schemas.microsoft.com/office/drawing/2014/main" id="{427783B8-8C8F-C245-986C-30AE6E2812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27400" y="3454400"/>
          <a:ext cx="800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9</xdr:row>
      <xdr:rowOff>0</xdr:rowOff>
    </xdr:from>
    <xdr:to>
      <xdr:col>6</xdr:col>
      <xdr:colOff>12700</xdr:colOff>
      <xdr:row>9</xdr:row>
      <xdr:rowOff>12700</xdr:rowOff>
    </xdr:to>
    <xdr:pic>
      <xdr:nvPicPr>
        <xdr:cNvPr id="21" name="Picture 20" descr="page1image3760704">
          <a:extLst>
            <a:ext uri="{FF2B5EF4-FFF2-40B4-BE49-F238E27FC236}">
              <a16:creationId xmlns:a16="http://schemas.microsoft.com/office/drawing/2014/main" id="{9898B574-E5AF-BB44-B62C-62C04F38E4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4267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25400</xdr:colOff>
      <xdr:row>9</xdr:row>
      <xdr:rowOff>0</xdr:rowOff>
    </xdr:from>
    <xdr:to>
      <xdr:col>7</xdr:col>
      <xdr:colOff>149968</xdr:colOff>
      <xdr:row>9</xdr:row>
      <xdr:rowOff>0</xdr:rowOff>
    </xdr:to>
    <xdr:pic>
      <xdr:nvPicPr>
        <xdr:cNvPr id="22" name="Picture 21" descr="page1image2908224">
          <a:extLst>
            <a:ext uri="{FF2B5EF4-FFF2-40B4-BE49-F238E27FC236}">
              <a16:creationId xmlns:a16="http://schemas.microsoft.com/office/drawing/2014/main" id="{369489A5-2E78-7A43-9462-E3C268AE05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27400" y="4267200"/>
          <a:ext cx="800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12700</xdr:colOff>
      <xdr:row>9</xdr:row>
      <xdr:rowOff>12700</xdr:rowOff>
    </xdr:to>
    <xdr:pic>
      <xdr:nvPicPr>
        <xdr:cNvPr id="23" name="Picture 22" descr="page1image1702032">
          <a:extLst>
            <a:ext uri="{FF2B5EF4-FFF2-40B4-BE49-F238E27FC236}">
              <a16:creationId xmlns:a16="http://schemas.microsoft.com/office/drawing/2014/main" id="{AB2CE39E-5CF6-E842-8C6E-6AE7B771C8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8768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12700</xdr:colOff>
      <xdr:row>9</xdr:row>
      <xdr:rowOff>12700</xdr:rowOff>
    </xdr:to>
    <xdr:pic>
      <xdr:nvPicPr>
        <xdr:cNvPr id="24" name="Picture 23" descr="page1image1702240">
          <a:extLst>
            <a:ext uri="{FF2B5EF4-FFF2-40B4-BE49-F238E27FC236}">
              <a16:creationId xmlns:a16="http://schemas.microsoft.com/office/drawing/2014/main" id="{F612806A-D16C-074A-8D47-2ACA4843CF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48768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11</xdr:row>
      <xdr:rowOff>0</xdr:rowOff>
    </xdr:from>
    <xdr:to>
      <xdr:col>3</xdr:col>
      <xdr:colOff>12700</xdr:colOff>
      <xdr:row>11</xdr:row>
      <xdr:rowOff>12700</xdr:rowOff>
    </xdr:to>
    <xdr:pic>
      <xdr:nvPicPr>
        <xdr:cNvPr id="25" name="Picture 24" descr="page1image3670224">
          <a:extLst>
            <a:ext uri="{FF2B5EF4-FFF2-40B4-BE49-F238E27FC236}">
              <a16:creationId xmlns:a16="http://schemas.microsoft.com/office/drawing/2014/main" id="{939A1199-FFBE-AD44-9A44-2B1AC178AF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5689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</xdr:row>
      <xdr:rowOff>0</xdr:rowOff>
    </xdr:from>
    <xdr:to>
      <xdr:col>5</xdr:col>
      <xdr:colOff>12700</xdr:colOff>
      <xdr:row>11</xdr:row>
      <xdr:rowOff>12700</xdr:rowOff>
    </xdr:to>
    <xdr:pic>
      <xdr:nvPicPr>
        <xdr:cNvPr id="26" name="Picture 25" descr="page1image3670848">
          <a:extLst>
            <a:ext uri="{FF2B5EF4-FFF2-40B4-BE49-F238E27FC236}">
              <a16:creationId xmlns:a16="http://schemas.microsoft.com/office/drawing/2014/main" id="{76655846-89A9-BB4A-9C80-F55248493C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5689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12700</xdr:colOff>
      <xdr:row>11</xdr:row>
      <xdr:rowOff>12700</xdr:rowOff>
    </xdr:to>
    <xdr:pic>
      <xdr:nvPicPr>
        <xdr:cNvPr id="27" name="Picture 26" descr="page1image3671472">
          <a:extLst>
            <a:ext uri="{FF2B5EF4-FFF2-40B4-BE49-F238E27FC236}">
              <a16:creationId xmlns:a16="http://schemas.microsoft.com/office/drawing/2014/main" id="{29AEB512-8986-B845-8799-2416C806AB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5689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25400</xdr:colOff>
      <xdr:row>11</xdr:row>
      <xdr:rowOff>0</xdr:rowOff>
    </xdr:from>
    <xdr:to>
      <xdr:col>7</xdr:col>
      <xdr:colOff>149968</xdr:colOff>
      <xdr:row>11</xdr:row>
      <xdr:rowOff>0</xdr:rowOff>
    </xdr:to>
    <xdr:pic>
      <xdr:nvPicPr>
        <xdr:cNvPr id="28" name="Picture 27" descr="page1image2915392">
          <a:extLst>
            <a:ext uri="{FF2B5EF4-FFF2-40B4-BE49-F238E27FC236}">
              <a16:creationId xmlns:a16="http://schemas.microsoft.com/office/drawing/2014/main" id="{0FC64532-2611-AD44-8975-488A313D0F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27400" y="5689600"/>
          <a:ext cx="800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48</xdr:row>
      <xdr:rowOff>0</xdr:rowOff>
    </xdr:from>
    <xdr:to>
      <xdr:col>0</xdr:col>
      <xdr:colOff>12700</xdr:colOff>
      <xdr:row>48</xdr:row>
      <xdr:rowOff>12700</xdr:rowOff>
    </xdr:to>
    <xdr:pic>
      <xdr:nvPicPr>
        <xdr:cNvPr id="29" name="Picture 28" descr="page1image3727632">
          <a:extLst>
            <a:ext uri="{FF2B5EF4-FFF2-40B4-BE49-F238E27FC236}">
              <a16:creationId xmlns:a16="http://schemas.microsoft.com/office/drawing/2014/main" id="{9A4EB6DD-2A77-154D-B5A9-B9F92A1C88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753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50</xdr:row>
      <xdr:rowOff>0</xdr:rowOff>
    </xdr:from>
    <xdr:to>
      <xdr:col>0</xdr:col>
      <xdr:colOff>12700</xdr:colOff>
      <xdr:row>50</xdr:row>
      <xdr:rowOff>12700</xdr:rowOff>
    </xdr:to>
    <xdr:pic>
      <xdr:nvPicPr>
        <xdr:cNvPr id="30" name="Picture 29" descr="page1image3731168">
          <a:extLst>
            <a:ext uri="{FF2B5EF4-FFF2-40B4-BE49-F238E27FC236}">
              <a16:creationId xmlns:a16="http://schemas.microsoft.com/office/drawing/2014/main" id="{DC54FD68-D7D6-E546-A7C1-58D527BA60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60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52</xdr:row>
      <xdr:rowOff>0</xdr:rowOff>
    </xdr:from>
    <xdr:to>
      <xdr:col>0</xdr:col>
      <xdr:colOff>12700</xdr:colOff>
      <xdr:row>52</xdr:row>
      <xdr:rowOff>12700</xdr:rowOff>
    </xdr:to>
    <xdr:pic>
      <xdr:nvPicPr>
        <xdr:cNvPr id="31" name="Picture 30" descr="page1image3734912">
          <a:extLst>
            <a:ext uri="{FF2B5EF4-FFF2-40B4-BE49-F238E27FC236}">
              <a16:creationId xmlns:a16="http://schemas.microsoft.com/office/drawing/2014/main" id="{60D78469-355B-6B4B-A9D9-E5BABCED9B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5664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BA878-D53D-D144-ABBD-7C554CE76029}">
  <dimension ref="A2:J54"/>
  <sheetViews>
    <sheetView tabSelected="1" topLeftCell="A5" zoomScale="141" zoomScaleNormal="141" workbookViewId="0">
      <selection activeCell="A42" sqref="A42"/>
    </sheetView>
  </sheetViews>
  <sheetFormatPr baseColWidth="10" defaultRowHeight="16" x14ac:dyDescent="0.2"/>
  <cols>
    <col min="1" max="1" width="14.5" customWidth="1"/>
    <col min="2" max="2" width="21.83203125" customWidth="1"/>
    <col min="3" max="3" width="25.33203125" customWidth="1"/>
    <col min="4" max="4" width="43" bestFit="1" customWidth="1"/>
    <col min="5" max="5" width="30.5" bestFit="1" customWidth="1"/>
    <col min="6" max="6" width="11.1640625" bestFit="1" customWidth="1"/>
    <col min="7" max="7" width="8.83203125" bestFit="1" customWidth="1"/>
  </cols>
  <sheetData>
    <row r="2" spans="1:8" x14ac:dyDescent="0.2">
      <c r="A2" s="2"/>
      <c r="B2" s="2" t="s">
        <v>51</v>
      </c>
      <c r="C2" s="2" t="s">
        <v>52</v>
      </c>
      <c r="D2" s="2" t="s">
        <v>37</v>
      </c>
      <c r="E2" s="2" t="s">
        <v>38</v>
      </c>
      <c r="F2" s="2" t="s">
        <v>39</v>
      </c>
      <c r="G2" s="2" t="s">
        <v>40</v>
      </c>
      <c r="H2" s="2" t="s">
        <v>48</v>
      </c>
    </row>
    <row r="3" spans="1:8" x14ac:dyDescent="0.2">
      <c r="A3" s="1"/>
      <c r="B3" s="1">
        <f>65*F3</f>
        <v>520</v>
      </c>
      <c r="C3" s="1">
        <f>65*G3</f>
        <v>416</v>
      </c>
      <c r="D3" s="1" t="s">
        <v>0</v>
      </c>
      <c r="E3" s="1" t="s">
        <v>1</v>
      </c>
      <c r="F3">
        <v>8</v>
      </c>
      <c r="G3" s="1">
        <v>6.4</v>
      </c>
      <c r="H3" t="s">
        <v>44</v>
      </c>
    </row>
    <row r="4" spans="1:8" x14ac:dyDescent="0.2">
      <c r="A4" s="1"/>
      <c r="B4" s="1">
        <f t="shared" ref="B4:C21" si="0">65*F4</f>
        <v>195</v>
      </c>
      <c r="C4" s="1">
        <f t="shared" si="0"/>
        <v>156</v>
      </c>
      <c r="D4" t="s">
        <v>2</v>
      </c>
      <c r="E4" s="1" t="s">
        <v>3</v>
      </c>
      <c r="F4">
        <v>3</v>
      </c>
      <c r="G4">
        <v>2.4</v>
      </c>
    </row>
    <row r="5" spans="1:8" x14ac:dyDescent="0.2">
      <c r="A5" s="1"/>
      <c r="B5" s="1">
        <f t="shared" si="0"/>
        <v>195</v>
      </c>
      <c r="C5" s="1">
        <f t="shared" si="0"/>
        <v>156</v>
      </c>
      <c r="D5" t="s">
        <v>4</v>
      </c>
      <c r="E5" s="1" t="s">
        <v>5</v>
      </c>
      <c r="F5">
        <v>3</v>
      </c>
      <c r="G5">
        <v>2.4</v>
      </c>
    </row>
    <row r="6" spans="1:8" x14ac:dyDescent="0.2">
      <c r="A6" s="1"/>
      <c r="B6" s="1">
        <f t="shared" si="0"/>
        <v>195</v>
      </c>
      <c r="C6" s="1">
        <f t="shared" si="0"/>
        <v>156</v>
      </c>
      <c r="D6" s="1" t="s">
        <v>6</v>
      </c>
      <c r="E6" s="1" t="s">
        <v>7</v>
      </c>
      <c r="F6" s="1">
        <v>3</v>
      </c>
      <c r="G6" s="1">
        <v>2.4</v>
      </c>
    </row>
    <row r="7" spans="1:8" x14ac:dyDescent="0.2">
      <c r="A7" s="1"/>
      <c r="B7" s="1">
        <f t="shared" si="0"/>
        <v>195</v>
      </c>
      <c r="C7" s="1">
        <f t="shared" si="0"/>
        <v>156</v>
      </c>
      <c r="D7" t="s">
        <v>8</v>
      </c>
      <c r="E7" s="1" t="s">
        <v>9</v>
      </c>
      <c r="F7">
        <v>3</v>
      </c>
      <c r="G7">
        <v>2.4</v>
      </c>
    </row>
    <row r="8" spans="1:8" x14ac:dyDescent="0.2">
      <c r="A8" s="1"/>
      <c r="B8" s="1">
        <f t="shared" si="0"/>
        <v>195</v>
      </c>
      <c r="C8" s="1">
        <f t="shared" si="0"/>
        <v>156</v>
      </c>
      <c r="D8" s="1" t="s">
        <v>10</v>
      </c>
      <c r="E8" s="1" t="s">
        <v>11</v>
      </c>
      <c r="F8" s="1">
        <v>3</v>
      </c>
      <c r="G8" s="1">
        <v>2.4</v>
      </c>
    </row>
    <row r="9" spans="1:8" x14ac:dyDescent="0.2">
      <c r="A9" s="1"/>
      <c r="B9" s="1">
        <f t="shared" si="0"/>
        <v>195</v>
      </c>
      <c r="C9" s="1">
        <f t="shared" si="0"/>
        <v>156</v>
      </c>
      <c r="D9" t="s">
        <v>12</v>
      </c>
      <c r="E9" s="1" t="s">
        <v>3</v>
      </c>
      <c r="F9">
        <v>3</v>
      </c>
      <c r="G9" s="1">
        <v>2.4</v>
      </c>
    </row>
    <row r="10" spans="1:8" x14ac:dyDescent="0.2">
      <c r="A10" s="1"/>
      <c r="B10" s="1">
        <f t="shared" si="0"/>
        <v>650</v>
      </c>
      <c r="C10" s="1">
        <f t="shared" si="0"/>
        <v>520</v>
      </c>
      <c r="D10" t="s">
        <v>13</v>
      </c>
      <c r="E10" s="1" t="s">
        <v>14</v>
      </c>
      <c r="F10">
        <v>10</v>
      </c>
      <c r="G10">
        <v>8</v>
      </c>
    </row>
    <row r="11" spans="1:8" x14ac:dyDescent="0.2">
      <c r="A11" s="1"/>
      <c r="B11" s="1">
        <f t="shared" si="0"/>
        <v>455</v>
      </c>
      <c r="C11" s="1">
        <f t="shared" si="0"/>
        <v>364</v>
      </c>
      <c r="D11" s="1" t="s">
        <v>15</v>
      </c>
      <c r="E11" s="1" t="s">
        <v>16</v>
      </c>
      <c r="F11" s="1">
        <v>7</v>
      </c>
      <c r="G11" s="1">
        <v>5.6</v>
      </c>
    </row>
    <row r="12" spans="1:8" x14ac:dyDescent="0.2">
      <c r="A12" s="1"/>
      <c r="B12" s="1">
        <f t="shared" si="0"/>
        <v>1495</v>
      </c>
      <c r="C12" s="1">
        <f t="shared" si="0"/>
        <v>1196</v>
      </c>
      <c r="D12" s="1" t="s">
        <v>17</v>
      </c>
      <c r="E12" s="1" t="s">
        <v>18</v>
      </c>
      <c r="F12" s="1">
        <v>23</v>
      </c>
      <c r="G12" s="1">
        <v>18.399999999999999</v>
      </c>
    </row>
    <row r="13" spans="1:8" x14ac:dyDescent="0.2">
      <c r="A13" s="1"/>
      <c r="B13" s="1">
        <f t="shared" si="0"/>
        <v>975</v>
      </c>
      <c r="C13" s="1">
        <f t="shared" si="0"/>
        <v>780</v>
      </c>
      <c r="D13" s="1" t="s">
        <v>19</v>
      </c>
      <c r="E13" s="1" t="s">
        <v>20</v>
      </c>
      <c r="F13" s="1">
        <v>15</v>
      </c>
      <c r="G13" s="1">
        <v>12</v>
      </c>
    </row>
    <row r="14" spans="1:8" x14ac:dyDescent="0.2">
      <c r="A14" s="1"/>
      <c r="B14" s="1">
        <f t="shared" si="0"/>
        <v>650</v>
      </c>
      <c r="C14" s="1">
        <f t="shared" si="0"/>
        <v>520</v>
      </c>
      <c r="D14" s="1" t="s">
        <v>21</v>
      </c>
      <c r="E14" s="1" t="s">
        <v>22</v>
      </c>
      <c r="F14" s="1">
        <v>10</v>
      </c>
      <c r="G14" s="1">
        <v>8</v>
      </c>
    </row>
    <row r="15" spans="1:8" x14ac:dyDescent="0.2">
      <c r="A15" s="1"/>
      <c r="B15" s="1">
        <f t="shared" si="0"/>
        <v>650</v>
      </c>
      <c r="C15" s="1">
        <f t="shared" si="0"/>
        <v>520</v>
      </c>
      <c r="D15" s="1" t="s">
        <v>23</v>
      </c>
      <c r="E15" s="1" t="s">
        <v>22</v>
      </c>
      <c r="F15" s="1">
        <v>10</v>
      </c>
      <c r="G15" s="1">
        <v>8</v>
      </c>
    </row>
    <row r="16" spans="1:8" x14ac:dyDescent="0.2">
      <c r="A16" s="1"/>
      <c r="B16" s="1">
        <f t="shared" si="0"/>
        <v>975</v>
      </c>
      <c r="C16" s="1">
        <f t="shared" si="0"/>
        <v>780</v>
      </c>
      <c r="D16" s="1" t="s">
        <v>24</v>
      </c>
      <c r="E16" s="1" t="s">
        <v>22</v>
      </c>
      <c r="F16" s="1">
        <v>15</v>
      </c>
      <c r="G16" s="1">
        <v>12</v>
      </c>
    </row>
    <row r="17" spans="1:10" x14ac:dyDescent="0.2">
      <c r="A17" s="1"/>
      <c r="B17" s="1">
        <f t="shared" si="0"/>
        <v>650</v>
      </c>
      <c r="C17" s="1">
        <f t="shared" si="0"/>
        <v>520</v>
      </c>
      <c r="D17" s="1" t="s">
        <v>25</v>
      </c>
      <c r="E17" s="1" t="s">
        <v>26</v>
      </c>
      <c r="F17" s="1">
        <v>10</v>
      </c>
      <c r="G17" s="1">
        <v>8</v>
      </c>
    </row>
    <row r="18" spans="1:10" x14ac:dyDescent="0.2">
      <c r="A18" s="1"/>
      <c r="B18" s="1">
        <f t="shared" si="0"/>
        <v>975</v>
      </c>
      <c r="C18" s="1">
        <f t="shared" si="0"/>
        <v>780</v>
      </c>
      <c r="D18" s="1" t="s">
        <v>27</v>
      </c>
      <c r="E18" s="1" t="s">
        <v>28</v>
      </c>
      <c r="F18" s="1">
        <v>15</v>
      </c>
      <c r="G18" s="1">
        <v>12</v>
      </c>
    </row>
    <row r="19" spans="1:10" x14ac:dyDescent="0.2">
      <c r="A19" s="1"/>
      <c r="B19" s="1">
        <f t="shared" si="0"/>
        <v>1170</v>
      </c>
      <c r="C19" s="1">
        <f t="shared" si="0"/>
        <v>975</v>
      </c>
      <c r="D19" s="1" t="s">
        <v>29</v>
      </c>
      <c r="E19" s="1" t="s">
        <v>28</v>
      </c>
      <c r="F19" s="1">
        <v>18</v>
      </c>
      <c r="G19" s="1">
        <v>15</v>
      </c>
    </row>
    <row r="20" spans="1:10" x14ac:dyDescent="0.2">
      <c r="A20" s="1"/>
      <c r="B20" s="1">
        <f t="shared" si="0"/>
        <v>1170</v>
      </c>
      <c r="C20" s="1">
        <f t="shared" si="0"/>
        <v>975</v>
      </c>
      <c r="D20" s="1" t="s">
        <v>30</v>
      </c>
      <c r="E20" s="1" t="s">
        <v>31</v>
      </c>
      <c r="F20" s="1">
        <v>18</v>
      </c>
      <c r="G20" s="1">
        <v>15</v>
      </c>
    </row>
    <row r="21" spans="1:10" x14ac:dyDescent="0.2">
      <c r="A21" s="1"/>
      <c r="B21" s="1">
        <f t="shared" si="0"/>
        <v>1820</v>
      </c>
      <c r="C21" s="1">
        <f t="shared" si="0"/>
        <v>1456</v>
      </c>
      <c r="D21" s="1" t="s">
        <v>32</v>
      </c>
      <c r="E21" s="1" t="s">
        <v>31</v>
      </c>
      <c r="F21" s="1">
        <v>28</v>
      </c>
      <c r="G21" s="1">
        <v>22.4</v>
      </c>
    </row>
    <row r="22" spans="1:10" x14ac:dyDescent="0.2">
      <c r="A22" s="3" t="s">
        <v>33</v>
      </c>
      <c r="B22" s="1">
        <f>SUM(B3:B21)</f>
        <v>13325</v>
      </c>
      <c r="C22" s="1">
        <f>SUM(C3:C21)</f>
        <v>10738</v>
      </c>
      <c r="D22" s="1"/>
      <c r="E22" s="1"/>
      <c r="F22" s="1"/>
      <c r="G22" s="1"/>
    </row>
    <row r="23" spans="1:10" x14ac:dyDescent="0.2">
      <c r="A23" s="3"/>
      <c r="B23" s="1"/>
      <c r="C23" s="1"/>
    </row>
    <row r="24" spans="1:10" x14ac:dyDescent="0.2">
      <c r="A24" s="3" t="s">
        <v>35</v>
      </c>
      <c r="B24" s="1">
        <f>SUM(B3,B4,B11,B12,B13,B16,B18,B21)</f>
        <v>7410</v>
      </c>
      <c r="C24" s="1">
        <f>SUM(C3,C4,C11,C12,C13,C16,C18,C21)</f>
        <v>5928</v>
      </c>
    </row>
    <row r="25" spans="1:10" x14ac:dyDescent="0.2">
      <c r="A25" s="3"/>
      <c r="B25" s="1"/>
      <c r="C25" s="1"/>
      <c r="D25" s="1"/>
      <c r="E25" s="1"/>
      <c r="F25" s="1"/>
      <c r="G25" s="1"/>
    </row>
    <row r="26" spans="1:10" x14ac:dyDescent="0.2">
      <c r="A26" s="3" t="s">
        <v>34</v>
      </c>
      <c r="B26" s="1">
        <f>SUM(B3,B12,B18,B13)</f>
        <v>3965</v>
      </c>
      <c r="C26" s="1">
        <f>SUM(C3,C12,C18,C13)</f>
        <v>3172</v>
      </c>
    </row>
    <row r="27" spans="1:10" x14ac:dyDescent="0.2">
      <c r="A27" s="3"/>
      <c r="B27" s="1"/>
      <c r="C27" s="1"/>
      <c r="D27" s="1"/>
      <c r="E27" s="1"/>
      <c r="F27" s="1"/>
      <c r="G27" s="1"/>
    </row>
    <row r="28" spans="1:10" x14ac:dyDescent="0.2">
      <c r="A28" s="3" t="s">
        <v>36</v>
      </c>
      <c r="B28" s="1">
        <f>SUM(B3,B13,B19)</f>
        <v>2665</v>
      </c>
      <c r="C28" s="1">
        <f>SUM(C3,C13,C19)</f>
        <v>2171</v>
      </c>
    </row>
    <row r="29" spans="1:10" x14ac:dyDescent="0.2">
      <c r="A29" s="1"/>
      <c r="B29" s="1"/>
      <c r="C29" s="1"/>
      <c r="D29" s="1"/>
      <c r="E29" s="1"/>
      <c r="F29" s="1"/>
      <c r="G29" s="1"/>
      <c r="H29" t="s">
        <v>47</v>
      </c>
    </row>
    <row r="30" spans="1:10" x14ac:dyDescent="0.2">
      <c r="A30" s="1" t="s">
        <v>41</v>
      </c>
      <c r="B30" s="2">
        <v>1956.63</v>
      </c>
      <c r="C30" s="1"/>
      <c r="H30" t="s">
        <v>43</v>
      </c>
    </row>
    <row r="31" spans="1:10" x14ac:dyDescent="0.2">
      <c r="A31" s="1"/>
      <c r="B31" s="1"/>
      <c r="C31" s="1"/>
      <c r="D31" s="1"/>
      <c r="E31" s="1"/>
      <c r="F31" s="1"/>
      <c r="G31" s="1"/>
    </row>
    <row r="32" spans="1:10" x14ac:dyDescent="0.2">
      <c r="A32" s="1" t="s">
        <v>42</v>
      </c>
      <c r="B32" s="1">
        <f>B28-B30</f>
        <v>708.36999999999989</v>
      </c>
      <c r="C32" s="1"/>
      <c r="H32" t="s">
        <v>43</v>
      </c>
      <c r="I32" t="s">
        <v>45</v>
      </c>
      <c r="J32" t="s">
        <v>46</v>
      </c>
    </row>
    <row r="33" spans="1:3" x14ac:dyDescent="0.2">
      <c r="A33" s="1" t="s">
        <v>49</v>
      </c>
      <c r="B33" s="1">
        <f>SUM(F3,F13,F19)</f>
        <v>41</v>
      </c>
      <c r="C33" s="1"/>
    </row>
    <row r="34" spans="1:3" x14ac:dyDescent="0.2">
      <c r="A34" s="1" t="s">
        <v>50</v>
      </c>
      <c r="B34" s="1">
        <f>B32/B33</f>
        <v>17.277317073170728</v>
      </c>
      <c r="C34" s="1"/>
    </row>
    <row r="35" spans="1:3" x14ac:dyDescent="0.2">
      <c r="A35" s="1"/>
      <c r="B35" s="1"/>
      <c r="C35" s="1"/>
    </row>
    <row r="36" spans="1:3" x14ac:dyDescent="0.2">
      <c r="A36" s="1" t="s">
        <v>54</v>
      </c>
      <c r="B36" s="1">
        <f>65-18</f>
        <v>47</v>
      </c>
      <c r="C36" s="1" t="s">
        <v>55</v>
      </c>
    </row>
    <row r="37" spans="1:3" x14ac:dyDescent="0.2">
      <c r="A37" s="1" t="s">
        <v>53</v>
      </c>
      <c r="B37" s="1">
        <f>B33*B36</f>
        <v>1927</v>
      </c>
      <c r="C37" s="1"/>
    </row>
    <row r="38" spans="1:3" x14ac:dyDescent="0.2">
      <c r="A38" s="1"/>
      <c r="B38" s="1"/>
      <c r="C38" s="1"/>
    </row>
    <row r="39" spans="1:3" x14ac:dyDescent="0.2">
      <c r="A39" s="1" t="s">
        <v>56</v>
      </c>
      <c r="B39" s="1">
        <f>65-47</f>
        <v>18</v>
      </c>
      <c r="C39" s="1"/>
    </row>
    <row r="40" spans="1:3" x14ac:dyDescent="0.2">
      <c r="A40" s="1"/>
      <c r="B40" s="1"/>
      <c r="C40" s="1"/>
    </row>
    <row r="41" spans="1:3" x14ac:dyDescent="0.2">
      <c r="A41" s="1" t="s">
        <v>57</v>
      </c>
      <c r="B41" s="1">
        <f>B36+B39</f>
        <v>65</v>
      </c>
      <c r="C41" s="1"/>
    </row>
    <row r="42" spans="1:3" x14ac:dyDescent="0.2">
      <c r="A42" s="1"/>
      <c r="B42" s="1"/>
      <c r="C42" s="1"/>
    </row>
    <row r="43" spans="1:3" x14ac:dyDescent="0.2">
      <c r="A43" s="1"/>
      <c r="B43" s="1"/>
      <c r="C43" s="1"/>
    </row>
    <row r="44" spans="1:3" x14ac:dyDescent="0.2">
      <c r="A44" s="1"/>
      <c r="B44" s="1"/>
      <c r="C44" s="1"/>
    </row>
    <row r="45" spans="1:3" x14ac:dyDescent="0.2">
      <c r="A45" s="1"/>
      <c r="B45" s="1"/>
      <c r="C45" s="1"/>
    </row>
    <row r="46" spans="1:3" x14ac:dyDescent="0.2">
      <c r="A46" s="1"/>
      <c r="B46" s="1"/>
      <c r="C46" s="1"/>
    </row>
    <row r="47" spans="1:3" x14ac:dyDescent="0.2">
      <c r="A47" s="1"/>
      <c r="B47" s="1"/>
      <c r="C47" s="1"/>
    </row>
    <row r="48" spans="1:3" x14ac:dyDescent="0.2">
      <c r="A48" s="1"/>
      <c r="B48" s="1"/>
      <c r="C48" s="1"/>
    </row>
    <row r="49" spans="1:3" x14ac:dyDescent="0.2">
      <c r="A49" s="1"/>
      <c r="B49" s="1"/>
      <c r="C49" s="1"/>
    </row>
    <row r="50" spans="1:3" x14ac:dyDescent="0.2">
      <c r="A50" s="1"/>
      <c r="B50" s="1"/>
      <c r="C50" s="1"/>
    </row>
    <row r="51" spans="1:3" x14ac:dyDescent="0.2">
      <c r="A51" s="1"/>
      <c r="B51" s="1"/>
      <c r="C51" s="1"/>
    </row>
    <row r="52" spans="1:3" x14ac:dyDescent="0.2">
      <c r="A52" s="1"/>
      <c r="B52" s="1"/>
      <c r="C52" s="1"/>
    </row>
    <row r="53" spans="1:3" x14ac:dyDescent="0.2">
      <c r="A53" s="1"/>
      <c r="B53" s="1"/>
      <c r="C53" s="1"/>
    </row>
    <row r="54" spans="1:3" x14ac:dyDescent="0.2">
      <c r="A54" s="1"/>
      <c r="B54" s="1"/>
      <c r="C54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Braus</dc:creator>
  <cp:lastModifiedBy>Michael Braus</cp:lastModifiedBy>
  <dcterms:created xsi:type="dcterms:W3CDTF">2018-09-20T16:37:00Z</dcterms:created>
  <dcterms:modified xsi:type="dcterms:W3CDTF">2018-09-21T15:34:23Z</dcterms:modified>
</cp:coreProperties>
</file>