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oadCalculations\"/>
    </mc:Choice>
  </mc:AlternateContent>
  <bookViews>
    <workbookView xWindow="0" yWindow="0" windowWidth="25575" windowHeight="10110" activeTab="1"/>
  </bookViews>
  <sheets>
    <sheet name="AllWatersheds" sheetId="1" r:id="rId1"/>
    <sheet name="FunctionClass1" sheetId="2" r:id="rId2"/>
    <sheet name="FunctionClass2" sheetId="3" r:id="rId3"/>
    <sheet name="FunctionClass3" sheetId="4" r:id="rId4"/>
    <sheet name="FunctionClass4" sheetId="5" r:id="rId5"/>
    <sheet name="FunctionClass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2" l="1"/>
  <c r="L60" i="2"/>
  <c r="L63" i="2" s="1"/>
  <c r="L59" i="2"/>
  <c r="L58" i="2"/>
  <c r="L57" i="2"/>
  <c r="L56" i="2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61" i="3"/>
  <c r="O61" i="3" s="1"/>
  <c r="N60" i="3"/>
  <c r="O60" i="3" s="1"/>
  <c r="L61" i="3"/>
  <c r="L56" i="4"/>
  <c r="L64" i="4" s="1"/>
  <c r="L57" i="4"/>
  <c r="L58" i="4"/>
  <c r="L59" i="4"/>
  <c r="L60" i="4"/>
  <c r="L61" i="4"/>
  <c r="L56" i="5"/>
  <c r="L57" i="5"/>
  <c r="L63" i="5" s="1"/>
  <c r="L58" i="5"/>
  <c r="L59" i="5"/>
  <c r="L60" i="5"/>
  <c r="L61" i="5"/>
  <c r="L54" i="6"/>
  <c r="L55" i="6"/>
  <c r="L56" i="6"/>
  <c r="L57" i="6"/>
  <c r="L58" i="6"/>
  <c r="L59" i="6"/>
  <c r="L60" i="6"/>
  <c r="L61" i="6"/>
  <c r="N61" i="6"/>
  <c r="O61" i="6" s="1"/>
  <c r="N60" i="6"/>
  <c r="O60" i="6" s="1"/>
  <c r="N61" i="5"/>
  <c r="O61" i="5" s="1"/>
  <c r="N60" i="5"/>
  <c r="O60" i="5" s="1"/>
  <c r="N61" i="4"/>
  <c r="O61" i="4" s="1"/>
  <c r="N60" i="4"/>
  <c r="O60" i="4" s="1"/>
  <c r="N59" i="6"/>
  <c r="O59" i="6" s="1"/>
  <c r="N58" i="6"/>
  <c r="O58" i="6" s="1"/>
  <c r="N59" i="5"/>
  <c r="O59" i="5" s="1"/>
  <c r="N58" i="5"/>
  <c r="O58" i="5" s="1"/>
  <c r="N59" i="4"/>
  <c r="O59" i="4"/>
  <c r="N58" i="4"/>
  <c r="O58" i="4" s="1"/>
  <c r="N57" i="6"/>
  <c r="O57" i="6" s="1"/>
  <c r="N56" i="6"/>
  <c r="O56" i="6" s="1"/>
  <c r="N57" i="5"/>
  <c r="O57" i="5" s="1"/>
  <c r="N56" i="5"/>
  <c r="O56" i="5"/>
  <c r="N57" i="4"/>
  <c r="O57" i="4" s="1"/>
  <c r="N56" i="4"/>
  <c r="O56" i="4" s="1"/>
  <c r="N55" i="6"/>
  <c r="O55" i="6" s="1"/>
  <c r="N54" i="6"/>
  <c r="O54" i="6" s="1"/>
  <c r="L54" i="5"/>
  <c r="L55" i="5"/>
  <c r="N55" i="5"/>
  <c r="O55" i="5" s="1"/>
  <c r="N54" i="5"/>
  <c r="O54" i="5" s="1"/>
  <c r="L54" i="4"/>
  <c r="L55" i="4"/>
  <c r="N55" i="4"/>
  <c r="O55" i="4" s="1"/>
  <c r="N54" i="4"/>
  <c r="O54" i="4" s="1"/>
  <c r="N55" i="3"/>
  <c r="O55" i="3" s="1"/>
  <c r="N54" i="3"/>
  <c r="O54" i="3" s="1"/>
  <c r="L52" i="6"/>
  <c r="L53" i="6"/>
  <c r="N53" i="6"/>
  <c r="O53" i="6" s="1"/>
  <c r="N52" i="6"/>
  <c r="O52" i="6" s="1"/>
  <c r="L52" i="5"/>
  <c r="L53" i="5"/>
  <c r="N53" i="5"/>
  <c r="O53" i="5" s="1"/>
  <c r="N52" i="5"/>
  <c r="O52" i="5" s="1"/>
  <c r="L53" i="4"/>
  <c r="N53" i="4"/>
  <c r="O53" i="4" s="1"/>
  <c r="L52" i="4"/>
  <c r="N52" i="4"/>
  <c r="O52" i="4" s="1"/>
  <c r="L52" i="3"/>
  <c r="L53" i="3"/>
  <c r="L54" i="3"/>
  <c r="L55" i="3"/>
  <c r="L60" i="3"/>
  <c r="N53" i="3"/>
  <c r="O53" i="3" s="1"/>
  <c r="N52" i="3"/>
  <c r="O52" i="3" s="1"/>
  <c r="H66" i="6"/>
  <c r="D66" i="6"/>
  <c r="L65" i="6"/>
  <c r="H65" i="6"/>
  <c r="D65" i="6"/>
  <c r="H64" i="6"/>
  <c r="D64" i="6"/>
  <c r="H63" i="6"/>
  <c r="D63" i="6"/>
  <c r="H66" i="5"/>
  <c r="D66" i="5"/>
  <c r="L65" i="5"/>
  <c r="H65" i="5"/>
  <c r="D65" i="5"/>
  <c r="L64" i="5"/>
  <c r="H64" i="5"/>
  <c r="D64" i="5"/>
  <c r="H63" i="5"/>
  <c r="D63" i="5"/>
  <c r="L66" i="4"/>
  <c r="H66" i="4"/>
  <c r="D66" i="4"/>
  <c r="L65" i="4"/>
  <c r="H65" i="4"/>
  <c r="D65" i="4"/>
  <c r="H64" i="4"/>
  <c r="D64" i="4"/>
  <c r="L63" i="4"/>
  <c r="H63" i="4"/>
  <c r="D63" i="4"/>
  <c r="H66" i="3"/>
  <c r="D66" i="3"/>
  <c r="H65" i="3"/>
  <c r="D65" i="3"/>
  <c r="H64" i="3"/>
  <c r="D64" i="3"/>
  <c r="H63" i="3"/>
  <c r="D63" i="3"/>
  <c r="H66" i="2"/>
  <c r="H65" i="2"/>
  <c r="H64" i="2"/>
  <c r="D66" i="2"/>
  <c r="D64" i="2"/>
  <c r="D65" i="2"/>
  <c r="D63" i="2"/>
  <c r="N3" i="4"/>
  <c r="O3" i="4" s="1"/>
  <c r="N8" i="4"/>
  <c r="O8" i="4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5" i="2"/>
  <c r="O35" i="2" s="1"/>
  <c r="N34" i="2"/>
  <c r="O34" i="2" s="1"/>
  <c r="N25" i="2"/>
  <c r="O25" i="2" s="1"/>
  <c r="N24" i="2"/>
  <c r="O24" i="2" s="1"/>
  <c r="N23" i="2"/>
  <c r="O23" i="2" s="1"/>
  <c r="N22" i="2"/>
  <c r="O22" i="2" s="1"/>
  <c r="N17" i="2"/>
  <c r="O17" i="2" s="1"/>
  <c r="N16" i="2"/>
  <c r="O16" i="2" s="1"/>
  <c r="N15" i="2"/>
  <c r="O15" i="2" s="1"/>
  <c r="N14" i="2"/>
  <c r="O14" i="2" s="1"/>
  <c r="N11" i="2"/>
  <c r="O11" i="2" s="1"/>
  <c r="N10" i="2"/>
  <c r="O10" i="2" s="1"/>
  <c r="N51" i="3"/>
  <c r="O51" i="3" s="1"/>
  <c r="N50" i="3"/>
  <c r="O50" i="3" s="1"/>
  <c r="N49" i="3"/>
  <c r="O49" i="3" s="1"/>
  <c r="N48" i="3"/>
  <c r="O48" i="3" s="1"/>
  <c r="N47" i="3"/>
  <c r="O47" i="3" s="1"/>
  <c r="N46" i="3"/>
  <c r="O46" i="3" s="1"/>
  <c r="N45" i="3"/>
  <c r="O45" i="3" s="1"/>
  <c r="N44" i="3"/>
  <c r="O44" i="3" s="1"/>
  <c r="N39" i="3"/>
  <c r="O39" i="3" s="1"/>
  <c r="N38" i="3"/>
  <c r="O38" i="3" s="1"/>
  <c r="N37" i="3"/>
  <c r="O37" i="3" s="1"/>
  <c r="N36" i="3"/>
  <c r="O36" i="3" s="1"/>
  <c r="N31" i="3"/>
  <c r="O31" i="3" s="1"/>
  <c r="N30" i="3"/>
  <c r="O30" i="3" s="1"/>
  <c r="N17" i="3"/>
  <c r="O17" i="3" s="1"/>
  <c r="N16" i="3"/>
  <c r="O16" i="3" s="1"/>
  <c r="N15" i="3"/>
  <c r="O15" i="3" s="1"/>
  <c r="N14" i="3"/>
  <c r="O14" i="3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3" i="4"/>
  <c r="O33" i="4" s="1"/>
  <c r="N32" i="4"/>
  <c r="O32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15" i="4"/>
  <c r="O15" i="4" s="1"/>
  <c r="N14" i="4"/>
  <c r="O14" i="4" s="1"/>
  <c r="N11" i="4"/>
  <c r="O11" i="4" s="1"/>
  <c r="N10" i="4"/>
  <c r="O10" i="4" s="1"/>
  <c r="N7" i="4"/>
  <c r="O7" i="4" s="1"/>
  <c r="N6" i="4"/>
  <c r="O6" i="4" s="1"/>
  <c r="N5" i="4"/>
  <c r="O5" i="4" s="1"/>
  <c r="N4" i="4"/>
  <c r="O4" i="4" s="1"/>
  <c r="N2" i="4"/>
  <c r="O2" i="4" s="1"/>
  <c r="N2" i="6"/>
  <c r="O2" i="6" s="1"/>
  <c r="N8" i="6"/>
  <c r="O8" i="6" s="1"/>
  <c r="N9" i="6"/>
  <c r="O9" i="6" s="1"/>
  <c r="N18" i="6"/>
  <c r="O18" i="6" s="1"/>
  <c r="N19" i="6"/>
  <c r="O19" i="6" s="1"/>
  <c r="N51" i="6"/>
  <c r="O51" i="6" s="1"/>
  <c r="N50" i="6"/>
  <c r="O50" i="6" s="1"/>
  <c r="N49" i="6"/>
  <c r="O49" i="6" s="1"/>
  <c r="N48" i="6"/>
  <c r="O48" i="6" s="1"/>
  <c r="N47" i="6"/>
  <c r="O47" i="6" s="1"/>
  <c r="N46" i="6"/>
  <c r="O46" i="6" s="1"/>
  <c r="N45" i="6"/>
  <c r="O45" i="6" s="1"/>
  <c r="N44" i="6"/>
  <c r="O44" i="6" s="1"/>
  <c r="N43" i="6"/>
  <c r="O43" i="6" s="1"/>
  <c r="N42" i="6"/>
  <c r="O42" i="6" s="1"/>
  <c r="N41" i="6"/>
  <c r="O41" i="6" s="1"/>
  <c r="N40" i="6"/>
  <c r="O40" i="6" s="1"/>
  <c r="N39" i="6"/>
  <c r="O39" i="6" s="1"/>
  <c r="N38" i="6"/>
  <c r="O38" i="6" s="1"/>
  <c r="N37" i="6"/>
  <c r="O37" i="6" s="1"/>
  <c r="N36" i="6"/>
  <c r="O36" i="6" s="1"/>
  <c r="N35" i="6"/>
  <c r="O35" i="6" s="1"/>
  <c r="N34" i="6"/>
  <c r="O34" i="6" s="1"/>
  <c r="N33" i="6"/>
  <c r="O33" i="6" s="1"/>
  <c r="N32" i="6"/>
  <c r="O32" i="6" s="1"/>
  <c r="N31" i="6"/>
  <c r="O31" i="6" s="1"/>
  <c r="N30" i="6"/>
  <c r="O30" i="6" s="1"/>
  <c r="N29" i="6"/>
  <c r="O29" i="6" s="1"/>
  <c r="N28" i="6"/>
  <c r="O28" i="6" s="1"/>
  <c r="N27" i="6"/>
  <c r="O27" i="6" s="1"/>
  <c r="N26" i="6"/>
  <c r="O26" i="6" s="1"/>
  <c r="N25" i="6"/>
  <c r="O25" i="6" s="1"/>
  <c r="N24" i="6"/>
  <c r="O24" i="6" s="1"/>
  <c r="N23" i="6"/>
  <c r="O23" i="6" s="1"/>
  <c r="N22" i="6"/>
  <c r="O22" i="6" s="1"/>
  <c r="N17" i="6"/>
  <c r="O17" i="6" s="1"/>
  <c r="N16" i="6"/>
  <c r="O16" i="6" s="1"/>
  <c r="N15" i="6"/>
  <c r="O15" i="6" s="1"/>
  <c r="N14" i="6"/>
  <c r="O14" i="6" s="1"/>
  <c r="N13" i="6"/>
  <c r="O13" i="6" s="1"/>
  <c r="N12" i="6"/>
  <c r="O12" i="6" s="1"/>
  <c r="N11" i="6"/>
  <c r="O11" i="6" s="1"/>
  <c r="N10" i="6"/>
  <c r="O10" i="6" s="1"/>
  <c r="N7" i="6"/>
  <c r="O7" i="6" s="1"/>
  <c r="N6" i="6"/>
  <c r="O6" i="6" s="1"/>
  <c r="N5" i="6"/>
  <c r="O5" i="6" s="1"/>
  <c r="N4" i="6"/>
  <c r="O4" i="6" s="1"/>
  <c r="N3" i="6"/>
  <c r="O3" i="6" s="1"/>
  <c r="L2" i="5"/>
  <c r="N3" i="5"/>
  <c r="O3" i="5" s="1"/>
  <c r="N4" i="5"/>
  <c r="O4" i="5" s="1"/>
  <c r="N5" i="5"/>
  <c r="O5" i="5" s="1"/>
  <c r="N6" i="5"/>
  <c r="O6" i="5" s="1"/>
  <c r="N7" i="5"/>
  <c r="O7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2" i="5"/>
  <c r="O2" i="5" s="1"/>
  <c r="H63" i="2"/>
  <c r="O64" i="2" l="1"/>
  <c r="L64" i="2"/>
  <c r="L65" i="2"/>
  <c r="L66" i="2"/>
  <c r="O66" i="2"/>
  <c r="O65" i="2"/>
  <c r="L66" i="5"/>
  <c r="L64" i="6"/>
  <c r="L63" i="6"/>
  <c r="O63" i="6"/>
  <c r="O65" i="6"/>
  <c r="O66" i="6"/>
  <c r="O66" i="3"/>
  <c r="O63" i="3"/>
  <c r="O65" i="3"/>
  <c r="O64" i="3"/>
  <c r="L66" i="6"/>
  <c r="O64" i="6"/>
  <c r="O63" i="5"/>
  <c r="O64" i="5"/>
  <c r="O66" i="5"/>
  <c r="O65" i="5"/>
  <c r="O65" i="4"/>
  <c r="O63" i="4"/>
  <c r="O66" i="4"/>
  <c r="O64" i="4"/>
  <c r="O63" i="2"/>
  <c r="L50" i="6" l="1"/>
  <c r="L51" i="6"/>
  <c r="L51" i="5"/>
  <c r="L50" i="4"/>
  <c r="L51" i="4"/>
  <c r="L50" i="5"/>
  <c r="L51" i="3"/>
  <c r="L50" i="3"/>
  <c r="L49" i="3"/>
  <c r="L48" i="4"/>
  <c r="L49" i="4"/>
  <c r="L49" i="5"/>
  <c r="L48" i="5"/>
  <c r="L48" i="6"/>
  <c r="L49" i="6"/>
  <c r="L48" i="3"/>
  <c r="L46" i="3"/>
  <c r="L47" i="3"/>
  <c r="L46" i="4"/>
  <c r="L47" i="4"/>
  <c r="L46" i="5"/>
  <c r="L47" i="5"/>
  <c r="L46" i="6"/>
  <c r="L47" i="6"/>
  <c r="L44" i="5"/>
  <c r="L45" i="5"/>
  <c r="L44" i="4"/>
  <c r="L45" i="4"/>
  <c r="L45" i="6"/>
  <c r="L44" i="6"/>
  <c r="L43" i="6"/>
  <c r="L42" i="6"/>
  <c r="L41" i="6"/>
  <c r="L40" i="6"/>
  <c r="L45" i="3"/>
  <c r="L44" i="3"/>
  <c r="L43" i="5"/>
  <c r="L42" i="5"/>
  <c r="L43" i="4"/>
  <c r="L40" i="4"/>
  <c r="L41" i="4"/>
  <c r="L42" i="4"/>
  <c r="L40" i="5"/>
  <c r="L41" i="5"/>
  <c r="L39" i="6"/>
  <c r="L38" i="6"/>
  <c r="L39" i="5"/>
  <c r="L38" i="5"/>
  <c r="L38" i="4"/>
  <c r="L39" i="4"/>
  <c r="L37" i="4"/>
  <c r="L36" i="4"/>
  <c r="L38" i="3"/>
  <c r="L39" i="3"/>
  <c r="L37" i="3"/>
  <c r="L36" i="3"/>
  <c r="L38" i="2"/>
  <c r="L39" i="2"/>
  <c r="L40" i="2"/>
  <c r="L41" i="2"/>
  <c r="L42" i="2"/>
  <c r="L43" i="2"/>
  <c r="L46" i="2"/>
  <c r="L47" i="2"/>
  <c r="L48" i="2"/>
  <c r="L49" i="2"/>
  <c r="L50" i="2"/>
  <c r="L51" i="2"/>
  <c r="L37" i="6"/>
  <c r="L36" i="6"/>
  <c r="L37" i="5"/>
  <c r="L36" i="5"/>
  <c r="L35" i="2" l="1"/>
  <c r="L34" i="2"/>
  <c r="L25" i="2"/>
  <c r="L24" i="2"/>
  <c r="L23" i="2"/>
  <c r="L22" i="2"/>
  <c r="L17" i="2"/>
  <c r="L16" i="2"/>
  <c r="L15" i="2"/>
  <c r="L14" i="2"/>
  <c r="L11" i="2"/>
  <c r="L10" i="2"/>
  <c r="L31" i="3"/>
  <c r="L63" i="3" s="1"/>
  <c r="L30" i="3"/>
  <c r="L17" i="3"/>
  <c r="L16" i="3"/>
  <c r="L15" i="3"/>
  <c r="L14" i="3"/>
  <c r="L65" i="3" s="1"/>
  <c r="L33" i="4"/>
  <c r="L32" i="4"/>
  <c r="L29" i="4"/>
  <c r="L28" i="4"/>
  <c r="L27" i="4"/>
  <c r="L26" i="4"/>
  <c r="L25" i="4"/>
  <c r="L24" i="4"/>
  <c r="L23" i="4"/>
  <c r="L22" i="4"/>
  <c r="L15" i="4"/>
  <c r="L14" i="4"/>
  <c r="L11" i="4"/>
  <c r="L10" i="4"/>
  <c r="L8" i="4"/>
  <c r="L7" i="4"/>
  <c r="L6" i="4"/>
  <c r="L5" i="4"/>
  <c r="L4" i="4"/>
  <c r="L3" i="4"/>
  <c r="L2" i="4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5"/>
  <c r="L4" i="5"/>
  <c r="L5" i="5"/>
  <c r="L6" i="5"/>
  <c r="L7" i="5"/>
  <c r="L10" i="5"/>
  <c r="L11" i="5"/>
  <c r="L12" i="5"/>
  <c r="L13" i="5"/>
  <c r="L14" i="5"/>
  <c r="L15" i="5"/>
  <c r="L16" i="5"/>
  <c r="L17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64" i="3" l="1"/>
  <c r="L66" i="3"/>
</calcChain>
</file>

<file path=xl/sharedStrings.xml><?xml version="1.0" encoding="utf-8"?>
<sst xmlns="http://schemas.openxmlformats.org/spreadsheetml/2006/main" count="254" uniqueCount="59">
  <si>
    <t>Road Width Accuracy Assessment</t>
  </si>
  <si>
    <t>GRIDCODE</t>
  </si>
  <si>
    <t>Training WS</t>
  </si>
  <si>
    <t># of Lanes</t>
  </si>
  <si>
    <t># of Directions</t>
  </si>
  <si>
    <t>Road Width</t>
  </si>
  <si>
    <t>R Buffer</t>
  </si>
  <si>
    <t>L Buffer</t>
  </si>
  <si>
    <t>NA</t>
  </si>
  <si>
    <t>EstimatedRoadWidth</t>
  </si>
  <si>
    <t>ObjectID</t>
  </si>
  <si>
    <t>Middle Buffer</t>
  </si>
  <si>
    <t>parking on both sides of street</t>
  </si>
  <si>
    <t>middle turning lane</t>
  </si>
  <si>
    <t>on ramp</t>
  </si>
  <si>
    <t>effectively 3 lanes… could be a carpool lane or something</t>
  </si>
  <si>
    <t xml:space="preserve">roads exist but way to much tree cover. </t>
  </si>
  <si>
    <t>parking on 1 side of street</t>
  </si>
  <si>
    <t xml:space="preserve">contains a 3rd turning lane </t>
  </si>
  <si>
    <t>Rural town</t>
  </si>
  <si>
    <t>rural town</t>
  </si>
  <si>
    <t>rural</t>
  </si>
  <si>
    <t>Difference between Estimates</t>
  </si>
  <si>
    <t>3 lanes plus a middle turning lane</t>
  </si>
  <si>
    <t>third middle lane</t>
  </si>
  <si>
    <t>merging lane</t>
  </si>
  <si>
    <t xml:space="preserve">3 lanes  </t>
  </si>
  <si>
    <t>parking lot road</t>
  </si>
  <si>
    <t>5th turning lane</t>
  </si>
  <si>
    <t>5 turning lane</t>
  </si>
  <si>
    <t>really only 2 lanes</t>
  </si>
  <si>
    <t>parking on street</t>
  </si>
  <si>
    <t>4 lanes and middle lane</t>
  </si>
  <si>
    <t>Bin</t>
  </si>
  <si>
    <t>More</t>
  </si>
  <si>
    <t>Frequency</t>
  </si>
  <si>
    <t>Mean</t>
  </si>
  <si>
    <t>STDEV</t>
  </si>
  <si>
    <t>Median</t>
  </si>
  <si>
    <t>n</t>
  </si>
  <si>
    <t>Lane Width</t>
  </si>
  <si>
    <t>Difference between
 Estimates</t>
  </si>
  <si>
    <t>New Calcs</t>
  </si>
  <si>
    <t>8 foot</t>
  </si>
  <si>
    <t>10 foot</t>
  </si>
  <si>
    <t>11foot</t>
  </si>
  <si>
    <t>12 foot</t>
  </si>
  <si>
    <t>median and shoulder</t>
  </si>
  <si>
    <t>parking on side</t>
  </si>
  <si>
    <t>really 2 directions</t>
  </si>
  <si>
    <t>parking on sides</t>
  </si>
  <si>
    <t>4 foot</t>
  </si>
  <si>
    <t>3 foot</t>
  </si>
  <si>
    <t>11.5 feet</t>
  </si>
  <si>
    <t>Perfect</t>
  </si>
  <si>
    <t>Whole Numbers</t>
  </si>
  <si>
    <t>&gt; 3 feet</t>
  </si>
  <si>
    <t>10 ft</t>
  </si>
  <si>
    <t>Whole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</si>
</sst>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"/>
    <numFmt numFmtId="171" formatCode="_###0.00;[Red]\-###0.00"/>
    <numFmt numFmtId="177" formatCode="_###0.0000;[Red]\-###0.0000"/>
    <numFmt numFmtId="178" formatCode="_###0.00000;[Red]\-#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1" fillId="0" borderId="0" xfId="0" applyFont="1"/>
    <xf numFmtId="171" fontId="0" fillId="0" borderId="0" xfId="0" applyNumberFormat="1"/>
    <xf numFmtId="1" fontId="2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177" fontId="0" fillId="0" borderId="0" xfId="0" applyNumberFormat="1"/>
    <xf numFmtId="178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FunctionClass5!$R$3:$R$9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FunctionClass5!$S$3:$S$9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856464"/>
        <c:axId val="659857640"/>
      </c:barChart>
      <c:catAx>
        <c:axId val="6598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57640"/>
        <c:crosses val="autoZero"/>
        <c:auto val="1"/>
        <c:lblAlgn val="ctr"/>
        <c:lblOffset val="100"/>
        <c:noMultiLvlLbl val="0"/>
      </c:catAx>
      <c:valAx>
        <c:axId val="6598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528637</xdr:colOff>
      <xdr:row>10</xdr:row>
      <xdr:rowOff>123825</xdr:rowOff>
    </xdr:from>
    <xdr:to>
      <xdr:col>23</xdr:col>
      <xdr:colOff>223837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zoomScaleNormal="100" workbookViewId="0">
      <selection activeCell="E2" sqref="E2:E14"/>
    </sheetView>
  </sheetViews>
  <sheetFormatPr defaultRowHeight="15" x14ac:dyDescent="0.25"/>
  <cols>
    <col min="3" max="3" width="11.42578125" customWidth="1"/>
    <col min="5" max="5" width="19.140625" customWidth="1"/>
  </cols>
  <sheetData>
    <row r="1" spans="1:5" x14ac:dyDescent="0.25">
      <c r="A1" t="s">
        <v>0</v>
      </c>
    </row>
    <row r="2" spans="1:5" x14ac:dyDescent="0.25">
      <c r="A2" s="1" t="s">
        <v>1</v>
      </c>
      <c r="C2" t="s">
        <v>2</v>
      </c>
      <c r="E2" s="7">
        <v>1581500</v>
      </c>
    </row>
    <row r="3" spans="1:5" x14ac:dyDescent="0.25">
      <c r="A3" s="2">
        <v>1447680</v>
      </c>
      <c r="C3">
        <v>1467086</v>
      </c>
      <c r="E3" s="7">
        <v>1585100</v>
      </c>
    </row>
    <row r="4" spans="1:5" x14ac:dyDescent="0.25">
      <c r="A4" s="4">
        <v>1448500</v>
      </c>
      <c r="C4">
        <v>1480300</v>
      </c>
      <c r="E4" s="7">
        <v>1589300</v>
      </c>
    </row>
    <row r="5" spans="1:5" x14ac:dyDescent="0.25">
      <c r="A5" s="2">
        <v>1449360</v>
      </c>
      <c r="C5">
        <v>1484500</v>
      </c>
      <c r="E5" s="7">
        <v>1645200</v>
      </c>
    </row>
    <row r="6" spans="1:5" x14ac:dyDescent="0.25">
      <c r="A6" s="2">
        <v>1449500</v>
      </c>
      <c r="C6">
        <v>1492000</v>
      </c>
      <c r="E6" s="7">
        <v>1589500</v>
      </c>
    </row>
    <row r="7" spans="1:5" x14ac:dyDescent="0.25">
      <c r="A7" s="2">
        <v>1452500</v>
      </c>
      <c r="C7">
        <v>1537500</v>
      </c>
      <c r="E7" s="8">
        <v>1653000</v>
      </c>
    </row>
    <row r="8" spans="1:5" x14ac:dyDescent="0.25">
      <c r="A8" s="2">
        <v>1465798</v>
      </c>
      <c r="C8">
        <v>1567500</v>
      </c>
      <c r="E8" s="8">
        <v>1585300</v>
      </c>
    </row>
    <row r="9" spans="1:5" x14ac:dyDescent="0.25">
      <c r="A9" s="2">
        <v>1467048</v>
      </c>
      <c r="C9">
        <v>1585100</v>
      </c>
      <c r="E9" s="8">
        <v>1653500</v>
      </c>
    </row>
    <row r="10" spans="1:5" x14ac:dyDescent="0.25">
      <c r="A10" s="3">
        <v>1467086</v>
      </c>
      <c r="C10">
        <v>1589440</v>
      </c>
      <c r="E10" s="8">
        <v>1585095</v>
      </c>
    </row>
    <row r="11" spans="1:5" x14ac:dyDescent="0.25">
      <c r="A11" s="4">
        <v>1469500</v>
      </c>
      <c r="C11">
        <v>1594930</v>
      </c>
      <c r="E11" s="8">
        <v>1585400</v>
      </c>
    </row>
    <row r="12" spans="1:5" x14ac:dyDescent="0.25">
      <c r="A12" s="2">
        <v>1475510</v>
      </c>
      <c r="C12">
        <v>1614090</v>
      </c>
      <c r="E12" s="8">
        <v>1484500</v>
      </c>
    </row>
    <row r="13" spans="1:5" x14ac:dyDescent="0.25">
      <c r="A13" s="2">
        <v>1475550</v>
      </c>
      <c r="C13">
        <v>1645000</v>
      </c>
      <c r="E13" s="8">
        <v>1585200</v>
      </c>
    </row>
    <row r="14" spans="1:5" x14ac:dyDescent="0.25">
      <c r="A14" s="2">
        <v>1476500</v>
      </c>
      <c r="C14">
        <v>1654000</v>
      </c>
      <c r="E14" s="8">
        <v>1475550</v>
      </c>
    </row>
    <row r="15" spans="1:5" x14ac:dyDescent="0.25">
      <c r="A15" s="2">
        <v>1477800</v>
      </c>
      <c r="C15">
        <v>1662800</v>
      </c>
    </row>
    <row r="16" spans="1:5" x14ac:dyDescent="0.25">
      <c r="A16" s="2">
        <v>1478000</v>
      </c>
      <c r="C16">
        <v>2018500</v>
      </c>
    </row>
    <row r="17" spans="1:3" x14ac:dyDescent="0.25">
      <c r="A17" s="2">
        <v>1480000</v>
      </c>
      <c r="C17">
        <v>2055100</v>
      </c>
    </row>
    <row r="18" spans="1:3" x14ac:dyDescent="0.25">
      <c r="A18" s="3">
        <v>1480300</v>
      </c>
      <c r="C18">
        <v>3083000</v>
      </c>
    </row>
    <row r="19" spans="1:3" x14ac:dyDescent="0.25">
      <c r="A19" s="2">
        <v>1480500</v>
      </c>
      <c r="C19">
        <v>3478400</v>
      </c>
    </row>
    <row r="20" spans="1:3" x14ac:dyDescent="0.25">
      <c r="A20" s="2">
        <v>1480675</v>
      </c>
    </row>
    <row r="21" spans="1:3" x14ac:dyDescent="0.25">
      <c r="A21" s="2">
        <v>1480685</v>
      </c>
    </row>
    <row r="22" spans="1:3" x14ac:dyDescent="0.25">
      <c r="A22" s="2">
        <v>1483200</v>
      </c>
    </row>
    <row r="23" spans="1:3" x14ac:dyDescent="0.25">
      <c r="A23" s="2">
        <v>1483700</v>
      </c>
    </row>
    <row r="24" spans="1:3" x14ac:dyDescent="0.25">
      <c r="A24" s="2">
        <v>1484000</v>
      </c>
    </row>
    <row r="25" spans="1:3" x14ac:dyDescent="0.25">
      <c r="A25" s="2">
        <v>1484100</v>
      </c>
    </row>
    <row r="26" spans="1:3" x14ac:dyDescent="0.25">
      <c r="A26" s="2">
        <v>1484300</v>
      </c>
    </row>
    <row r="27" spans="1:3" x14ac:dyDescent="0.25">
      <c r="A27" s="3">
        <v>1484500</v>
      </c>
    </row>
    <row r="28" spans="1:3" x14ac:dyDescent="0.25">
      <c r="A28" s="2">
        <v>1484800</v>
      </c>
    </row>
    <row r="29" spans="1:3" x14ac:dyDescent="0.25">
      <c r="A29" s="2">
        <v>1485500</v>
      </c>
    </row>
    <row r="30" spans="1:3" x14ac:dyDescent="0.25">
      <c r="A30" s="2">
        <v>1486000</v>
      </c>
    </row>
    <row r="31" spans="1:3" x14ac:dyDescent="0.25">
      <c r="A31" s="2">
        <v>1486500</v>
      </c>
    </row>
    <row r="32" spans="1:3" x14ac:dyDescent="0.25">
      <c r="A32" s="2">
        <v>1487500</v>
      </c>
    </row>
    <row r="33" spans="1:1" x14ac:dyDescent="0.25">
      <c r="A33" s="2">
        <v>1488500</v>
      </c>
    </row>
    <row r="34" spans="1:1" x14ac:dyDescent="0.25">
      <c r="A34" s="2">
        <v>1489000</v>
      </c>
    </row>
    <row r="35" spans="1:1" x14ac:dyDescent="0.25">
      <c r="A35" s="2">
        <v>1490000</v>
      </c>
    </row>
    <row r="36" spans="1:1" x14ac:dyDescent="0.25">
      <c r="A36" s="3">
        <v>1492000</v>
      </c>
    </row>
    <row r="37" spans="1:1" x14ac:dyDescent="0.25">
      <c r="A37" s="2">
        <v>1493000</v>
      </c>
    </row>
    <row r="38" spans="1:1" x14ac:dyDescent="0.25">
      <c r="A38" s="2">
        <v>1493500</v>
      </c>
    </row>
    <row r="39" spans="1:1" x14ac:dyDescent="0.25">
      <c r="A39" s="2">
        <v>1496000</v>
      </c>
    </row>
    <row r="40" spans="1:1" x14ac:dyDescent="0.25">
      <c r="A40" s="2">
        <v>1496200</v>
      </c>
    </row>
    <row r="41" spans="1:1" x14ac:dyDescent="0.25">
      <c r="A41" s="2">
        <v>1516500</v>
      </c>
    </row>
    <row r="42" spans="1:1" x14ac:dyDescent="0.25">
      <c r="A42" s="2">
        <v>1517000</v>
      </c>
    </row>
    <row r="43" spans="1:1" x14ac:dyDescent="0.25">
      <c r="A43" s="2">
        <v>1534300</v>
      </c>
    </row>
    <row r="44" spans="1:1" x14ac:dyDescent="0.25">
      <c r="A44" s="2">
        <v>1537000</v>
      </c>
    </row>
    <row r="45" spans="1:1" x14ac:dyDescent="0.25">
      <c r="A45" s="3">
        <v>1537500</v>
      </c>
    </row>
    <row r="46" spans="1:1" x14ac:dyDescent="0.25">
      <c r="A46" s="2">
        <v>1538000</v>
      </c>
    </row>
    <row r="47" spans="1:1" x14ac:dyDescent="0.25">
      <c r="A47" s="2">
        <v>1542810</v>
      </c>
    </row>
    <row r="48" spans="1:1" x14ac:dyDescent="0.25">
      <c r="A48" s="2">
        <v>1545600</v>
      </c>
    </row>
    <row r="49" spans="1:1" x14ac:dyDescent="0.25">
      <c r="A49" s="2">
        <v>1547700</v>
      </c>
    </row>
    <row r="50" spans="1:1" x14ac:dyDescent="0.25">
      <c r="A50" s="2">
        <v>1549500</v>
      </c>
    </row>
    <row r="51" spans="1:1" x14ac:dyDescent="0.25">
      <c r="A51" s="2">
        <v>1552500</v>
      </c>
    </row>
    <row r="52" spans="1:1" x14ac:dyDescent="0.25">
      <c r="A52" s="2">
        <v>1557500</v>
      </c>
    </row>
    <row r="53" spans="1:1" x14ac:dyDescent="0.25">
      <c r="A53" s="2">
        <v>1561000</v>
      </c>
    </row>
    <row r="54" spans="1:1" x14ac:dyDescent="0.25">
      <c r="A54" s="3">
        <v>1567500</v>
      </c>
    </row>
    <row r="55" spans="1:1" x14ac:dyDescent="0.25">
      <c r="A55" s="2">
        <v>1568500</v>
      </c>
    </row>
    <row r="56" spans="1:1" x14ac:dyDescent="0.25">
      <c r="A56" s="2">
        <v>1569800</v>
      </c>
    </row>
    <row r="57" spans="1:1" x14ac:dyDescent="0.25">
      <c r="A57" s="2">
        <v>1581500</v>
      </c>
    </row>
    <row r="58" spans="1:1" x14ac:dyDescent="0.25">
      <c r="A58" s="2">
        <v>1581700</v>
      </c>
    </row>
    <row r="59" spans="1:1" x14ac:dyDescent="0.25">
      <c r="A59" s="2">
        <v>1583000</v>
      </c>
    </row>
    <row r="60" spans="1:1" x14ac:dyDescent="0.25">
      <c r="A60" s="2">
        <v>1584050</v>
      </c>
    </row>
    <row r="61" spans="1:1" x14ac:dyDescent="0.25">
      <c r="A61" s="2">
        <v>1584500</v>
      </c>
    </row>
    <row r="62" spans="1:1" x14ac:dyDescent="0.25">
      <c r="A62" s="2">
        <v>1585095</v>
      </c>
    </row>
    <row r="63" spans="1:1" x14ac:dyDescent="0.25">
      <c r="A63" s="3">
        <v>1585100</v>
      </c>
    </row>
    <row r="64" spans="1:1" x14ac:dyDescent="0.25">
      <c r="A64" s="2">
        <v>1585200</v>
      </c>
    </row>
    <row r="65" spans="1:1" x14ac:dyDescent="0.25">
      <c r="A65" s="2">
        <v>1585300</v>
      </c>
    </row>
    <row r="66" spans="1:1" x14ac:dyDescent="0.25">
      <c r="A66" s="2">
        <v>1585400</v>
      </c>
    </row>
    <row r="67" spans="1:1" x14ac:dyDescent="0.25">
      <c r="A67" s="2">
        <v>1585500</v>
      </c>
    </row>
    <row r="68" spans="1:1" x14ac:dyDescent="0.25">
      <c r="A68" s="2">
        <v>1588000</v>
      </c>
    </row>
    <row r="69" spans="1:1" x14ac:dyDescent="0.25">
      <c r="A69" s="2">
        <v>1589100</v>
      </c>
    </row>
    <row r="70" spans="1:1" x14ac:dyDescent="0.25">
      <c r="A70" s="2">
        <v>1589300</v>
      </c>
    </row>
    <row r="71" spans="1:1" x14ac:dyDescent="0.25">
      <c r="A71" s="2">
        <v>1589330</v>
      </c>
    </row>
    <row r="72" spans="1:1" x14ac:dyDescent="0.25">
      <c r="A72" s="3">
        <v>1589440</v>
      </c>
    </row>
    <row r="73" spans="1:1" x14ac:dyDescent="0.25">
      <c r="A73" s="2">
        <v>1589500</v>
      </c>
    </row>
    <row r="74" spans="1:1" x14ac:dyDescent="0.25">
      <c r="A74" s="2">
        <v>1590000</v>
      </c>
    </row>
    <row r="75" spans="1:1" x14ac:dyDescent="0.25">
      <c r="A75" s="2">
        <v>1590500</v>
      </c>
    </row>
    <row r="76" spans="1:1" x14ac:dyDescent="0.25">
      <c r="A76" s="2">
        <v>1591000</v>
      </c>
    </row>
    <row r="77" spans="1:1" x14ac:dyDescent="0.25">
      <c r="A77" s="2">
        <v>1591400</v>
      </c>
    </row>
    <row r="78" spans="1:1" x14ac:dyDescent="0.25">
      <c r="A78" s="2">
        <v>1591700</v>
      </c>
    </row>
    <row r="79" spans="1:1" x14ac:dyDescent="0.25">
      <c r="A79" s="2">
        <v>1593500</v>
      </c>
    </row>
    <row r="80" spans="1:1" x14ac:dyDescent="0.25">
      <c r="A80" s="2">
        <v>1594500</v>
      </c>
    </row>
    <row r="81" spans="1:1" x14ac:dyDescent="0.25">
      <c r="A81" s="3">
        <v>1594930</v>
      </c>
    </row>
    <row r="82" spans="1:1" x14ac:dyDescent="0.25">
      <c r="A82" s="2">
        <v>1594936</v>
      </c>
    </row>
    <row r="83" spans="1:1" x14ac:dyDescent="0.25">
      <c r="A83" s="2">
        <v>1595200</v>
      </c>
    </row>
    <row r="84" spans="1:1" x14ac:dyDescent="0.25">
      <c r="A84" s="2">
        <v>1595300</v>
      </c>
    </row>
    <row r="85" spans="1:1" x14ac:dyDescent="0.25">
      <c r="A85" s="2">
        <v>1596500</v>
      </c>
    </row>
    <row r="86" spans="1:1" x14ac:dyDescent="0.25">
      <c r="A86" s="2">
        <v>1597000</v>
      </c>
    </row>
    <row r="87" spans="1:1" x14ac:dyDescent="0.25">
      <c r="A87" s="2">
        <v>1603500</v>
      </c>
    </row>
    <row r="88" spans="1:1" x14ac:dyDescent="0.25">
      <c r="A88" s="2">
        <v>1613050</v>
      </c>
    </row>
    <row r="89" spans="1:1" x14ac:dyDescent="0.25">
      <c r="A89" s="2">
        <v>1613900</v>
      </c>
    </row>
    <row r="90" spans="1:1" x14ac:dyDescent="0.25">
      <c r="A90" s="3">
        <v>1614090</v>
      </c>
    </row>
    <row r="91" spans="1:1" x14ac:dyDescent="0.25">
      <c r="A91" s="2">
        <v>1616000</v>
      </c>
    </row>
    <row r="92" spans="1:1" x14ac:dyDescent="0.25">
      <c r="A92" s="2">
        <v>1617000</v>
      </c>
    </row>
    <row r="93" spans="1:1" x14ac:dyDescent="0.25">
      <c r="A93" s="2">
        <v>1617800</v>
      </c>
    </row>
    <row r="94" spans="1:1" x14ac:dyDescent="0.25">
      <c r="A94" s="2">
        <v>1620500</v>
      </c>
    </row>
    <row r="95" spans="1:1" x14ac:dyDescent="0.25">
      <c r="A95" s="2">
        <v>1636210</v>
      </c>
    </row>
    <row r="96" spans="1:1" x14ac:dyDescent="0.25">
      <c r="A96" s="2">
        <v>1640500</v>
      </c>
    </row>
    <row r="97" spans="1:1" x14ac:dyDescent="0.25">
      <c r="A97" s="2">
        <v>1641000</v>
      </c>
    </row>
    <row r="98" spans="1:1" x14ac:dyDescent="0.25">
      <c r="A98" s="2">
        <v>1641500</v>
      </c>
    </row>
    <row r="99" spans="1:1" x14ac:dyDescent="0.25">
      <c r="A99" s="3">
        <v>1645000</v>
      </c>
    </row>
    <row r="100" spans="1:1" x14ac:dyDescent="0.25">
      <c r="A100" s="2">
        <v>1645200</v>
      </c>
    </row>
    <row r="101" spans="1:1" x14ac:dyDescent="0.25">
      <c r="A101" s="2">
        <v>1646550</v>
      </c>
    </row>
    <row r="102" spans="1:1" x14ac:dyDescent="0.25">
      <c r="A102" s="2">
        <v>1650500</v>
      </c>
    </row>
    <row r="103" spans="1:1" x14ac:dyDescent="0.25">
      <c r="A103" s="2">
        <v>1651000</v>
      </c>
    </row>
    <row r="104" spans="1:1" x14ac:dyDescent="0.25">
      <c r="A104" s="2">
        <v>1652500</v>
      </c>
    </row>
    <row r="105" spans="1:1" x14ac:dyDescent="0.25">
      <c r="A105" s="2">
        <v>1653000</v>
      </c>
    </row>
    <row r="106" spans="1:1" x14ac:dyDescent="0.25">
      <c r="A106" s="2">
        <v>1653500</v>
      </c>
    </row>
    <row r="107" spans="1:1" x14ac:dyDescent="0.25">
      <c r="A107" s="2">
        <v>1653600</v>
      </c>
    </row>
    <row r="108" spans="1:1" x14ac:dyDescent="0.25">
      <c r="A108" s="3">
        <v>1654000</v>
      </c>
    </row>
    <row r="109" spans="1:1" x14ac:dyDescent="0.25">
      <c r="A109" s="2">
        <v>1655500</v>
      </c>
    </row>
    <row r="110" spans="1:1" x14ac:dyDescent="0.25">
      <c r="A110" s="2">
        <v>1658500</v>
      </c>
    </row>
    <row r="111" spans="1:1" x14ac:dyDescent="0.25">
      <c r="A111" s="2">
        <v>1660400</v>
      </c>
    </row>
    <row r="112" spans="1:1" x14ac:dyDescent="0.25">
      <c r="A112" s="2">
        <v>1661000</v>
      </c>
    </row>
    <row r="113" spans="1:1" x14ac:dyDescent="0.25">
      <c r="A113" s="2">
        <v>1661050</v>
      </c>
    </row>
    <row r="114" spans="1:1" x14ac:dyDescent="0.25">
      <c r="A114" s="2">
        <v>1661500</v>
      </c>
    </row>
    <row r="115" spans="1:1" x14ac:dyDescent="0.25">
      <c r="A115" s="2">
        <v>1661800</v>
      </c>
    </row>
    <row r="116" spans="1:1" x14ac:dyDescent="0.25">
      <c r="A116" s="2">
        <v>1662500</v>
      </c>
    </row>
    <row r="117" spans="1:1" x14ac:dyDescent="0.25">
      <c r="A117" s="3">
        <v>1662800</v>
      </c>
    </row>
    <row r="118" spans="1:1" x14ac:dyDescent="0.25">
      <c r="A118" s="2">
        <v>1665000</v>
      </c>
    </row>
    <row r="119" spans="1:1" x14ac:dyDescent="0.25">
      <c r="A119" s="2">
        <v>1668500</v>
      </c>
    </row>
    <row r="120" spans="1:1" x14ac:dyDescent="0.25">
      <c r="A120" s="2">
        <v>1669000</v>
      </c>
    </row>
    <row r="121" spans="1:1" x14ac:dyDescent="0.25">
      <c r="A121" s="2">
        <v>1670000</v>
      </c>
    </row>
    <row r="122" spans="1:1" x14ac:dyDescent="0.25">
      <c r="A122" s="2">
        <v>1671500</v>
      </c>
    </row>
    <row r="123" spans="1:1" x14ac:dyDescent="0.25">
      <c r="A123" s="2">
        <v>1673500</v>
      </c>
    </row>
    <row r="124" spans="1:1" x14ac:dyDescent="0.25">
      <c r="A124" s="2">
        <v>1673550</v>
      </c>
    </row>
    <row r="125" spans="1:1" x14ac:dyDescent="0.25">
      <c r="A125" s="2">
        <v>2017000</v>
      </c>
    </row>
    <row r="126" spans="1:1" x14ac:dyDescent="0.25">
      <c r="A126" s="3">
        <v>2018500</v>
      </c>
    </row>
    <row r="127" spans="1:1" x14ac:dyDescent="0.25">
      <c r="A127" s="2">
        <v>2022500</v>
      </c>
    </row>
    <row r="128" spans="1:1" x14ac:dyDescent="0.25">
      <c r="A128" s="2">
        <v>2027500</v>
      </c>
    </row>
    <row r="129" spans="1:1" x14ac:dyDescent="0.25">
      <c r="A129" s="2">
        <v>2036500</v>
      </c>
    </row>
    <row r="130" spans="1:1" x14ac:dyDescent="0.25">
      <c r="A130" s="2">
        <v>2038000</v>
      </c>
    </row>
    <row r="131" spans="1:1" x14ac:dyDescent="0.25">
      <c r="A131" s="2">
        <v>2038850</v>
      </c>
    </row>
    <row r="132" spans="1:1" x14ac:dyDescent="0.25">
      <c r="A132" s="2">
        <v>2043500</v>
      </c>
    </row>
    <row r="133" spans="1:1" x14ac:dyDescent="0.25">
      <c r="A133" s="2">
        <v>2044000</v>
      </c>
    </row>
    <row r="134" spans="1:1" x14ac:dyDescent="0.25">
      <c r="A134" s="2">
        <v>2051600</v>
      </c>
    </row>
    <row r="135" spans="1:1" x14ac:dyDescent="0.25">
      <c r="A135" s="3">
        <v>2055100</v>
      </c>
    </row>
    <row r="136" spans="1:1" x14ac:dyDescent="0.25">
      <c r="A136" s="2">
        <v>2076500</v>
      </c>
    </row>
    <row r="137" spans="1:1" x14ac:dyDescent="0.25">
      <c r="A137" s="2">
        <v>3011800</v>
      </c>
    </row>
    <row r="138" spans="1:1" x14ac:dyDescent="0.25">
      <c r="A138" s="2">
        <v>3022540</v>
      </c>
    </row>
    <row r="139" spans="1:1" x14ac:dyDescent="0.25">
      <c r="A139" s="2">
        <v>3026500</v>
      </c>
    </row>
    <row r="140" spans="1:1" x14ac:dyDescent="0.25">
      <c r="A140" s="2">
        <v>3049800</v>
      </c>
    </row>
    <row r="141" spans="1:1" x14ac:dyDescent="0.25">
      <c r="A141" s="2">
        <v>3052500</v>
      </c>
    </row>
    <row r="142" spans="1:1" x14ac:dyDescent="0.25">
      <c r="A142" s="2">
        <v>3062400</v>
      </c>
    </row>
    <row r="143" spans="1:1" x14ac:dyDescent="0.25">
      <c r="A143" s="2">
        <v>3076600</v>
      </c>
    </row>
    <row r="144" spans="1:1" x14ac:dyDescent="0.25">
      <c r="A144" s="3">
        <v>3083000</v>
      </c>
    </row>
    <row r="145" spans="1:1" x14ac:dyDescent="0.25">
      <c r="A145" s="2">
        <v>3084000</v>
      </c>
    </row>
    <row r="146" spans="1:1" x14ac:dyDescent="0.25">
      <c r="A146" s="2">
        <v>3101000</v>
      </c>
    </row>
    <row r="147" spans="1:1" x14ac:dyDescent="0.25">
      <c r="A147" s="2">
        <v>3111150</v>
      </c>
    </row>
    <row r="148" spans="1:1" x14ac:dyDescent="0.25">
      <c r="A148" s="2">
        <v>3165000</v>
      </c>
    </row>
    <row r="149" spans="1:1" x14ac:dyDescent="0.25">
      <c r="A149" s="2">
        <v>3178500</v>
      </c>
    </row>
    <row r="150" spans="1:1" x14ac:dyDescent="0.25">
      <c r="A150" s="2">
        <v>3206600</v>
      </c>
    </row>
    <row r="151" spans="1:1" x14ac:dyDescent="0.25">
      <c r="A151" s="2">
        <v>3208700</v>
      </c>
    </row>
    <row r="152" spans="1:1" x14ac:dyDescent="0.25">
      <c r="A152" s="2">
        <v>3213500</v>
      </c>
    </row>
    <row r="153" spans="1:1" x14ac:dyDescent="0.25">
      <c r="A153" s="3">
        <v>3478400</v>
      </c>
    </row>
    <row r="154" spans="1:1" x14ac:dyDescent="0.25">
      <c r="A154" s="2">
        <v>4213040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46" workbookViewId="0">
      <selection activeCell="A68" sqref="A68:B70"/>
    </sheetView>
  </sheetViews>
  <sheetFormatPr defaultRowHeight="15" x14ac:dyDescent="0.25"/>
  <cols>
    <col min="1" max="1" width="13" customWidth="1"/>
    <col min="2" max="2" width="10.85546875" customWidth="1"/>
    <col min="3" max="3" width="14.7109375" customWidth="1"/>
    <col min="4" max="4" width="13" customWidth="1"/>
    <col min="7" max="7" width="20.42578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9</v>
      </c>
      <c r="I1" t="s">
        <v>10</v>
      </c>
      <c r="L1" t="s">
        <v>22</v>
      </c>
      <c r="N1" t="s">
        <v>42</v>
      </c>
    </row>
    <row r="2" spans="1:15" x14ac:dyDescent="0.25">
      <c r="A2">
        <v>1467086</v>
      </c>
      <c r="B2" t="s">
        <v>8</v>
      </c>
      <c r="L2" s="6"/>
      <c r="O2" s="14"/>
    </row>
    <row r="3" spans="1:15" x14ac:dyDescent="0.25">
      <c r="B3" t="s">
        <v>8</v>
      </c>
      <c r="L3" s="6"/>
      <c r="O3" s="14"/>
    </row>
    <row r="4" spans="1:15" x14ac:dyDescent="0.25">
      <c r="A4">
        <v>1480300</v>
      </c>
      <c r="B4" t="s">
        <v>8</v>
      </c>
      <c r="L4" s="6"/>
      <c r="O4" s="14"/>
    </row>
    <row r="5" spans="1:15" x14ac:dyDescent="0.25">
      <c r="B5" t="s">
        <v>8</v>
      </c>
      <c r="L5" s="6"/>
      <c r="O5" s="14"/>
    </row>
    <row r="6" spans="1:15" x14ac:dyDescent="0.25">
      <c r="A6">
        <v>1484500</v>
      </c>
      <c r="B6" t="s">
        <v>8</v>
      </c>
      <c r="L6" s="6"/>
      <c r="O6" s="14"/>
    </row>
    <row r="7" spans="1:15" x14ac:dyDescent="0.25">
      <c r="B7" t="s">
        <v>8</v>
      </c>
      <c r="L7" s="6"/>
      <c r="O7" s="14"/>
    </row>
    <row r="8" spans="1:15" x14ac:dyDescent="0.25">
      <c r="A8">
        <v>1492000</v>
      </c>
      <c r="B8" t="s">
        <v>8</v>
      </c>
      <c r="L8" s="6"/>
      <c r="O8" s="14"/>
    </row>
    <row r="9" spans="1:15" x14ac:dyDescent="0.25">
      <c r="B9" t="s">
        <v>8</v>
      </c>
      <c r="L9" s="6"/>
      <c r="O9" s="14"/>
    </row>
    <row r="10" spans="1:15" x14ac:dyDescent="0.25">
      <c r="A10">
        <v>1537500</v>
      </c>
      <c r="B10">
        <v>2</v>
      </c>
      <c r="C10">
        <v>1</v>
      </c>
      <c r="D10">
        <v>11.9</v>
      </c>
      <c r="E10">
        <v>3.27</v>
      </c>
      <c r="F10">
        <v>2.23</v>
      </c>
      <c r="H10">
        <v>13.411199999999999</v>
      </c>
      <c r="I10">
        <v>107218</v>
      </c>
      <c r="L10" s="6">
        <f t="shared" ref="L10:L61" si="0">D10-H10</f>
        <v>-1.5111999999999988</v>
      </c>
      <c r="N10">
        <f>(B10*$B$68)+(C10*($B$69+$B$70))</f>
        <v>14.48901</v>
      </c>
      <c r="O10" s="14">
        <f t="shared" ref="O10:O51" si="1">D10-N10</f>
        <v>-2.58901</v>
      </c>
    </row>
    <row r="11" spans="1:15" x14ac:dyDescent="0.25">
      <c r="B11">
        <v>3</v>
      </c>
      <c r="C11">
        <v>1</v>
      </c>
      <c r="D11">
        <v>16.27</v>
      </c>
      <c r="E11">
        <v>4.24</v>
      </c>
      <c r="F11">
        <v>2</v>
      </c>
      <c r="H11">
        <v>17.0688</v>
      </c>
      <c r="I11">
        <v>100890</v>
      </c>
      <c r="L11" s="6">
        <f t="shared" si="0"/>
        <v>-0.79879999999999995</v>
      </c>
      <c r="N11">
        <f>(B11*$B$68)+(C11*($B$69+$B$70))</f>
        <v>18.146609999999999</v>
      </c>
      <c r="O11" s="14">
        <f t="shared" si="1"/>
        <v>-1.8766099999999994</v>
      </c>
    </row>
    <row r="12" spans="1:15" x14ac:dyDescent="0.25">
      <c r="A12">
        <v>1567500</v>
      </c>
      <c r="B12" t="s">
        <v>8</v>
      </c>
      <c r="L12" s="6"/>
      <c r="O12" s="14"/>
    </row>
    <row r="13" spans="1:15" x14ac:dyDescent="0.25">
      <c r="B13" t="s">
        <v>8</v>
      </c>
      <c r="L13" s="6"/>
      <c r="O13" s="14"/>
    </row>
    <row r="14" spans="1:15" x14ac:dyDescent="0.25">
      <c r="A14">
        <v>1585100</v>
      </c>
      <c r="B14">
        <v>3</v>
      </c>
      <c r="C14">
        <v>1</v>
      </c>
      <c r="D14">
        <v>20.39</v>
      </c>
      <c r="E14">
        <v>7.45</v>
      </c>
      <c r="F14">
        <v>2</v>
      </c>
      <c r="H14">
        <v>17.0688</v>
      </c>
      <c r="I14">
        <v>58333</v>
      </c>
      <c r="L14" s="6">
        <f t="shared" si="0"/>
        <v>3.321200000000001</v>
      </c>
      <c r="N14">
        <f>(B14*$B$68)+(C14*($B$69+$B$70))</f>
        <v>18.146609999999999</v>
      </c>
      <c r="O14" s="14">
        <f t="shared" si="1"/>
        <v>2.2433900000000015</v>
      </c>
    </row>
    <row r="15" spans="1:15" x14ac:dyDescent="0.25">
      <c r="B15">
        <v>4</v>
      </c>
      <c r="C15">
        <v>1</v>
      </c>
      <c r="D15">
        <v>18.27</v>
      </c>
      <c r="E15">
        <v>3.1</v>
      </c>
      <c r="F15">
        <v>2.6</v>
      </c>
      <c r="H15">
        <v>20.726400000000002</v>
      </c>
      <c r="I15">
        <v>33087</v>
      </c>
      <c r="L15" s="6">
        <f t="shared" si="0"/>
        <v>-2.4564000000000021</v>
      </c>
      <c r="N15">
        <f>(B15*$B$68)+(C15*($B$69+$B$70))</f>
        <v>21.804209999999998</v>
      </c>
      <c r="O15" s="14">
        <f t="shared" si="1"/>
        <v>-3.5342099999999981</v>
      </c>
    </row>
    <row r="16" spans="1:15" x14ac:dyDescent="0.25">
      <c r="A16">
        <v>1589440</v>
      </c>
      <c r="B16">
        <v>4</v>
      </c>
      <c r="C16">
        <v>1</v>
      </c>
      <c r="D16">
        <v>25.7</v>
      </c>
      <c r="E16">
        <v>4.84</v>
      </c>
      <c r="F16">
        <v>7.17</v>
      </c>
      <c r="H16">
        <v>20.726400000000002</v>
      </c>
      <c r="I16">
        <v>56160</v>
      </c>
      <c r="L16" s="6">
        <f t="shared" si="0"/>
        <v>4.9735999999999976</v>
      </c>
      <c r="N16">
        <f>(B16*$B$68)+(C16*($B$69+$B$70))</f>
        <v>21.804209999999998</v>
      </c>
      <c r="O16" s="14">
        <f t="shared" si="1"/>
        <v>3.8957900000000016</v>
      </c>
    </row>
    <row r="17" spans="1:15" x14ac:dyDescent="0.25">
      <c r="B17">
        <v>4</v>
      </c>
      <c r="C17">
        <v>1</v>
      </c>
      <c r="D17">
        <v>26.26</v>
      </c>
      <c r="E17">
        <v>5.39</v>
      </c>
      <c r="F17">
        <v>7.4</v>
      </c>
      <c r="H17">
        <v>20.726400000000002</v>
      </c>
      <c r="I17">
        <v>39336</v>
      </c>
      <c r="L17" s="6">
        <f t="shared" si="0"/>
        <v>5.5335999999999999</v>
      </c>
      <c r="N17">
        <f>(B17*$B$68)+(C17*($B$69+$B$70))</f>
        <v>21.804209999999998</v>
      </c>
      <c r="O17" s="14">
        <f t="shared" si="1"/>
        <v>4.4557900000000039</v>
      </c>
    </row>
    <row r="18" spans="1:15" x14ac:dyDescent="0.25">
      <c r="A18">
        <v>1594930</v>
      </c>
      <c r="B18" t="s">
        <v>8</v>
      </c>
      <c r="L18" s="6"/>
      <c r="O18" s="14"/>
    </row>
    <row r="19" spans="1:15" x14ac:dyDescent="0.25">
      <c r="B19" t="s">
        <v>8</v>
      </c>
      <c r="L19" s="6"/>
      <c r="O19" s="14"/>
    </row>
    <row r="20" spans="1:15" x14ac:dyDescent="0.25">
      <c r="A20">
        <v>1614090</v>
      </c>
      <c r="B20" t="s">
        <v>8</v>
      </c>
      <c r="L20" s="6"/>
      <c r="O20" s="14"/>
    </row>
    <row r="21" spans="1:15" x14ac:dyDescent="0.25">
      <c r="B21" t="s">
        <v>8</v>
      </c>
      <c r="L21" s="6"/>
      <c r="O21" s="14"/>
    </row>
    <row r="22" spans="1:15" x14ac:dyDescent="0.25">
      <c r="A22">
        <v>1645000</v>
      </c>
      <c r="B22">
        <v>2</v>
      </c>
      <c r="C22">
        <v>1</v>
      </c>
      <c r="D22">
        <v>11.9</v>
      </c>
      <c r="F22">
        <v>3.7</v>
      </c>
      <c r="H22">
        <v>13.411199999999999</v>
      </c>
      <c r="I22">
        <v>51117</v>
      </c>
      <c r="L22" s="6">
        <f t="shared" si="0"/>
        <v>-1.5111999999999988</v>
      </c>
      <c r="N22">
        <f>(B22*$B$68)+(C22*($B$69+$B$70))</f>
        <v>14.48901</v>
      </c>
      <c r="O22" s="14">
        <f t="shared" si="1"/>
        <v>-2.58901</v>
      </c>
    </row>
    <row r="23" spans="1:15" x14ac:dyDescent="0.25">
      <c r="B23">
        <v>4</v>
      </c>
      <c r="C23">
        <v>1</v>
      </c>
      <c r="D23">
        <v>21.46</v>
      </c>
      <c r="E23">
        <v>4.2</v>
      </c>
      <c r="F23">
        <v>3.9</v>
      </c>
      <c r="H23">
        <v>20.726400000000002</v>
      </c>
      <c r="I23">
        <v>38787</v>
      </c>
      <c r="L23" s="6">
        <f t="shared" si="0"/>
        <v>0.73359999999999914</v>
      </c>
      <c r="N23">
        <f>(B23*$B$68)+(C23*($B$69+$B$70))</f>
        <v>21.804209999999998</v>
      </c>
      <c r="O23" s="14">
        <f t="shared" si="1"/>
        <v>-0.3442099999999968</v>
      </c>
    </row>
    <row r="24" spans="1:15" x14ac:dyDescent="0.25">
      <c r="A24">
        <v>1654000</v>
      </c>
      <c r="B24">
        <v>3</v>
      </c>
      <c r="C24">
        <v>1</v>
      </c>
      <c r="D24">
        <v>18.5</v>
      </c>
      <c r="E24">
        <v>5.3</v>
      </c>
      <c r="F24">
        <v>3.4</v>
      </c>
      <c r="H24">
        <v>17.0688</v>
      </c>
      <c r="I24">
        <v>139150</v>
      </c>
      <c r="L24" s="6">
        <f t="shared" si="0"/>
        <v>1.4312000000000005</v>
      </c>
      <c r="N24">
        <f>(B24*$B$68)+(C24*($B$69+$B$70))</f>
        <v>18.146609999999999</v>
      </c>
      <c r="O24" s="14">
        <f t="shared" si="1"/>
        <v>0.35339000000000098</v>
      </c>
    </row>
    <row r="25" spans="1:15" x14ac:dyDescent="0.25">
      <c r="B25">
        <v>4</v>
      </c>
      <c r="C25">
        <v>1</v>
      </c>
      <c r="D25">
        <v>20.79</v>
      </c>
      <c r="E25">
        <v>4.3</v>
      </c>
      <c r="F25">
        <v>3.7</v>
      </c>
      <c r="H25">
        <v>20.726400000000002</v>
      </c>
      <c r="I25">
        <v>114110</v>
      </c>
      <c r="L25" s="6">
        <f t="shared" si="0"/>
        <v>6.3599999999997436E-2</v>
      </c>
      <c r="N25">
        <f>(B25*$B$68)+(C25*($B$69+$B$70))</f>
        <v>21.804209999999998</v>
      </c>
      <c r="O25" s="14">
        <f t="shared" si="1"/>
        <v>-1.0142099999999985</v>
      </c>
    </row>
    <row r="26" spans="1:15" x14ac:dyDescent="0.25">
      <c r="A26">
        <v>1662800</v>
      </c>
      <c r="B26" t="s">
        <v>8</v>
      </c>
      <c r="L26" s="6"/>
      <c r="O26" s="14"/>
    </row>
    <row r="27" spans="1:15" x14ac:dyDescent="0.25">
      <c r="B27" t="s">
        <v>8</v>
      </c>
      <c r="L27" s="6"/>
      <c r="O27" s="14"/>
    </row>
    <row r="28" spans="1:15" x14ac:dyDescent="0.25">
      <c r="A28">
        <v>2018500</v>
      </c>
      <c r="B28" t="s">
        <v>8</v>
      </c>
      <c r="L28" s="6"/>
      <c r="O28" s="14"/>
    </row>
    <row r="29" spans="1:15" x14ac:dyDescent="0.25">
      <c r="B29" t="s">
        <v>8</v>
      </c>
      <c r="L29" s="6"/>
      <c r="O29" s="14"/>
    </row>
    <row r="30" spans="1:15" x14ac:dyDescent="0.25">
      <c r="A30">
        <v>2055100</v>
      </c>
      <c r="B30" t="s">
        <v>8</v>
      </c>
      <c r="L30" s="6"/>
      <c r="O30" s="14"/>
    </row>
    <row r="31" spans="1:15" x14ac:dyDescent="0.25">
      <c r="B31" t="s">
        <v>8</v>
      </c>
      <c r="L31" s="6"/>
      <c r="O31" s="14"/>
    </row>
    <row r="32" spans="1:15" x14ac:dyDescent="0.25">
      <c r="A32" s="2">
        <v>3084000</v>
      </c>
      <c r="B32" t="s">
        <v>8</v>
      </c>
      <c r="L32" s="6"/>
      <c r="O32" s="14"/>
    </row>
    <row r="33" spans="1:15" x14ac:dyDescent="0.25">
      <c r="B33" t="s">
        <v>8</v>
      </c>
      <c r="L33" s="6"/>
      <c r="O33" s="14"/>
    </row>
    <row r="34" spans="1:15" x14ac:dyDescent="0.25">
      <c r="A34">
        <v>3478400</v>
      </c>
      <c r="B34">
        <v>2</v>
      </c>
      <c r="C34">
        <v>1</v>
      </c>
      <c r="D34">
        <v>12</v>
      </c>
      <c r="E34">
        <v>4.7</v>
      </c>
      <c r="H34">
        <v>13.411199999999999</v>
      </c>
      <c r="I34">
        <v>140290</v>
      </c>
      <c r="L34" s="6">
        <f t="shared" si="0"/>
        <v>-1.4111999999999991</v>
      </c>
      <c r="N34">
        <f>(B34*$B$68)+(C34*($B$69+$B$70))</f>
        <v>14.48901</v>
      </c>
      <c r="O34" s="14">
        <f t="shared" si="1"/>
        <v>-2.4890100000000004</v>
      </c>
    </row>
    <row r="35" spans="1:15" x14ac:dyDescent="0.25">
      <c r="B35">
        <v>3</v>
      </c>
      <c r="C35">
        <v>1</v>
      </c>
      <c r="D35">
        <v>17.8</v>
      </c>
      <c r="E35">
        <v>4.25</v>
      </c>
      <c r="F35">
        <v>4</v>
      </c>
      <c r="H35">
        <v>17.0688</v>
      </c>
      <c r="I35">
        <v>127132</v>
      </c>
      <c r="L35" s="6">
        <f t="shared" si="0"/>
        <v>0.73120000000000118</v>
      </c>
      <c r="N35">
        <f>(B35*$B$68)+(C35*($B$69+$B$70))</f>
        <v>18.146609999999999</v>
      </c>
      <c r="O35" s="14">
        <f t="shared" si="1"/>
        <v>-0.34660999999999831</v>
      </c>
    </row>
    <row r="36" spans="1:15" x14ac:dyDescent="0.25">
      <c r="A36" s="7">
        <v>1581500</v>
      </c>
      <c r="B36" t="s">
        <v>8</v>
      </c>
      <c r="L36" s="6"/>
      <c r="O36" s="14"/>
    </row>
    <row r="37" spans="1:15" x14ac:dyDescent="0.25">
      <c r="A37" s="7"/>
      <c r="B37" t="s">
        <v>8</v>
      </c>
      <c r="L37" s="6"/>
      <c r="O37" s="14"/>
    </row>
    <row r="38" spans="1:15" x14ac:dyDescent="0.25">
      <c r="A38" s="7">
        <v>1585100</v>
      </c>
      <c r="B38">
        <v>3</v>
      </c>
      <c r="C38">
        <v>1</v>
      </c>
      <c r="D38">
        <v>20.466000000000001</v>
      </c>
      <c r="E38">
        <v>7.859</v>
      </c>
      <c r="H38">
        <v>17.0688</v>
      </c>
      <c r="I38">
        <v>58333</v>
      </c>
      <c r="L38" s="6">
        <f t="shared" si="0"/>
        <v>3.3972000000000016</v>
      </c>
      <c r="N38">
        <f>(B38*$B$68)+(C38*($B$69+$B$70))</f>
        <v>18.146609999999999</v>
      </c>
      <c r="O38" s="14">
        <f t="shared" si="1"/>
        <v>2.3193900000000021</v>
      </c>
    </row>
    <row r="39" spans="1:15" x14ac:dyDescent="0.25">
      <c r="A39" s="7"/>
      <c r="B39">
        <v>4</v>
      </c>
      <c r="C39">
        <v>1</v>
      </c>
      <c r="D39">
        <v>21.63</v>
      </c>
      <c r="H39">
        <v>20.726400000000002</v>
      </c>
      <c r="I39">
        <v>38949</v>
      </c>
      <c r="L39" s="6">
        <f t="shared" si="0"/>
        <v>0.90359999999999729</v>
      </c>
      <c r="N39">
        <f>(B39*$B$68)+(C39*($B$69+$B$70))</f>
        <v>21.804209999999998</v>
      </c>
      <c r="O39" s="14">
        <f t="shared" si="1"/>
        <v>-0.17420999999999864</v>
      </c>
    </row>
    <row r="40" spans="1:15" x14ac:dyDescent="0.25">
      <c r="A40" s="7">
        <v>1589300</v>
      </c>
      <c r="B40">
        <v>4</v>
      </c>
      <c r="C40">
        <v>1</v>
      </c>
      <c r="D40">
        <v>20.5</v>
      </c>
      <c r="E40">
        <v>4.57</v>
      </c>
      <c r="H40">
        <v>20.726400000000002</v>
      </c>
      <c r="I40">
        <v>61419</v>
      </c>
      <c r="L40" s="6">
        <f t="shared" si="0"/>
        <v>-0.22640000000000171</v>
      </c>
      <c r="N40">
        <f>(B40*$B$68)+(C40*($B$69+$B$70))</f>
        <v>21.804209999999998</v>
      </c>
      <c r="O40" s="14">
        <f t="shared" si="1"/>
        <v>-1.3042099999999976</v>
      </c>
    </row>
    <row r="41" spans="1:15" x14ac:dyDescent="0.25">
      <c r="A41" s="7"/>
      <c r="B41">
        <v>4</v>
      </c>
      <c r="C41">
        <v>1</v>
      </c>
      <c r="D41">
        <v>25.73</v>
      </c>
      <c r="H41">
        <v>20.726400000000002</v>
      </c>
      <c r="I41">
        <v>61366</v>
      </c>
      <c r="J41" t="s">
        <v>28</v>
      </c>
      <c r="L41" s="6">
        <f t="shared" si="0"/>
        <v>5.0035999999999987</v>
      </c>
      <c r="N41">
        <f>(B41*$B$68)+(C41*($B$69+$B$70))</f>
        <v>21.804209999999998</v>
      </c>
      <c r="O41" s="14">
        <f t="shared" si="1"/>
        <v>3.9257900000000028</v>
      </c>
    </row>
    <row r="42" spans="1:15" x14ac:dyDescent="0.25">
      <c r="A42" s="7">
        <v>1645200</v>
      </c>
      <c r="B42">
        <v>2</v>
      </c>
      <c r="C42">
        <v>1</v>
      </c>
      <c r="D42">
        <v>13.79</v>
      </c>
      <c r="E42">
        <v>4.9000000000000004</v>
      </c>
      <c r="H42">
        <v>13.411199999999999</v>
      </c>
      <c r="I42">
        <v>61941</v>
      </c>
      <c r="L42" s="6">
        <f t="shared" si="0"/>
        <v>0.37880000000000003</v>
      </c>
      <c r="N42">
        <f>(B42*$B$68)+(C42*($B$69+$B$70))</f>
        <v>14.48901</v>
      </c>
      <c r="O42" s="14">
        <f t="shared" si="1"/>
        <v>-0.69901000000000124</v>
      </c>
    </row>
    <row r="43" spans="1:15" x14ac:dyDescent="0.25">
      <c r="A43" s="7"/>
      <c r="B43">
        <v>4</v>
      </c>
      <c r="C43">
        <v>1</v>
      </c>
      <c r="D43">
        <v>25.14</v>
      </c>
      <c r="H43">
        <v>20.726400000000002</v>
      </c>
      <c r="I43">
        <v>61940</v>
      </c>
      <c r="J43" t="s">
        <v>29</v>
      </c>
      <c r="L43" s="6">
        <f t="shared" si="0"/>
        <v>4.4135999999999989</v>
      </c>
      <c r="N43">
        <f>(B43*$B$68)+(C43*($B$69+$B$70))</f>
        <v>21.804209999999998</v>
      </c>
      <c r="O43" s="14">
        <f t="shared" si="1"/>
        <v>3.3357900000000029</v>
      </c>
    </row>
    <row r="44" spans="1:15" x14ac:dyDescent="0.25">
      <c r="A44" s="7">
        <v>1589500</v>
      </c>
      <c r="B44" t="s">
        <v>8</v>
      </c>
      <c r="L44" s="6"/>
      <c r="O44" s="14"/>
    </row>
    <row r="45" spans="1:15" x14ac:dyDescent="0.25">
      <c r="A45" s="7"/>
      <c r="B45" t="s">
        <v>8</v>
      </c>
      <c r="L45" s="6"/>
      <c r="O45" s="14"/>
    </row>
    <row r="46" spans="1:15" x14ac:dyDescent="0.25">
      <c r="A46" s="8">
        <v>1653000</v>
      </c>
      <c r="B46">
        <v>5</v>
      </c>
      <c r="C46">
        <v>1</v>
      </c>
      <c r="D46">
        <v>26.3</v>
      </c>
      <c r="H46">
        <v>24.384</v>
      </c>
      <c r="I46">
        <v>140991</v>
      </c>
      <c r="L46" s="6">
        <f t="shared" si="0"/>
        <v>1.9160000000000004</v>
      </c>
      <c r="N46">
        <f>(B46*$B$68)+(C46*($B$69+$B$70))</f>
        <v>25.46181</v>
      </c>
      <c r="O46" s="14">
        <f t="shared" si="1"/>
        <v>0.83819000000000088</v>
      </c>
    </row>
    <row r="47" spans="1:15" x14ac:dyDescent="0.25">
      <c r="A47" s="8"/>
      <c r="B47">
        <v>2</v>
      </c>
      <c r="C47">
        <v>1</v>
      </c>
      <c r="D47">
        <v>15.97</v>
      </c>
      <c r="H47">
        <v>13.411199999999999</v>
      </c>
      <c r="I47">
        <v>142853</v>
      </c>
      <c r="L47" s="6">
        <f t="shared" si="0"/>
        <v>2.5588000000000015</v>
      </c>
      <c r="N47">
        <f>(B47*$B$68)+(C47*($B$69+$B$70))</f>
        <v>14.48901</v>
      </c>
      <c r="O47" s="14">
        <f t="shared" si="1"/>
        <v>1.4809900000000003</v>
      </c>
    </row>
    <row r="48" spans="1:15" x14ac:dyDescent="0.25">
      <c r="A48" s="8">
        <v>1585300</v>
      </c>
      <c r="B48">
        <v>2</v>
      </c>
      <c r="C48">
        <v>1</v>
      </c>
      <c r="D48">
        <v>11</v>
      </c>
      <c r="H48">
        <v>13.411199999999999</v>
      </c>
      <c r="I48">
        <v>61834</v>
      </c>
      <c r="L48" s="6">
        <f t="shared" si="0"/>
        <v>-2.4111999999999991</v>
      </c>
      <c r="N48">
        <f>(B48*$B$68)+(C48*($B$69+$B$70))</f>
        <v>14.48901</v>
      </c>
      <c r="O48" s="14">
        <f t="shared" si="1"/>
        <v>-3.4890100000000004</v>
      </c>
    </row>
    <row r="49" spans="1:15" x14ac:dyDescent="0.25">
      <c r="A49" s="8"/>
      <c r="B49">
        <v>3</v>
      </c>
      <c r="C49">
        <v>1</v>
      </c>
      <c r="D49">
        <v>18.2</v>
      </c>
      <c r="H49">
        <v>17.0688</v>
      </c>
      <c r="I49">
        <v>61895</v>
      </c>
      <c r="L49" s="6">
        <f t="shared" si="0"/>
        <v>1.1311999999999998</v>
      </c>
      <c r="N49">
        <f>(B49*$B$68)+(C49*($B$69+$B$70))</f>
        <v>18.146609999999999</v>
      </c>
      <c r="O49" s="14">
        <f t="shared" si="1"/>
        <v>5.3390000000000271E-2</v>
      </c>
    </row>
    <row r="50" spans="1:15" x14ac:dyDescent="0.25">
      <c r="A50" s="8">
        <v>1653500</v>
      </c>
      <c r="B50">
        <v>4</v>
      </c>
      <c r="C50">
        <v>1</v>
      </c>
      <c r="D50">
        <v>22.36</v>
      </c>
      <c r="H50">
        <v>20.726400000000002</v>
      </c>
      <c r="I50">
        <v>50920</v>
      </c>
      <c r="L50" s="6">
        <f t="shared" si="0"/>
        <v>1.6335999999999977</v>
      </c>
      <c r="N50">
        <f>(B50*$B$68)+(C50*($B$69+$B$70))</f>
        <v>21.804209999999998</v>
      </c>
      <c r="O50" s="14">
        <f t="shared" si="1"/>
        <v>0.55579000000000178</v>
      </c>
    </row>
    <row r="51" spans="1:15" x14ac:dyDescent="0.25">
      <c r="A51" s="8"/>
      <c r="B51">
        <v>4</v>
      </c>
      <c r="C51">
        <v>1</v>
      </c>
      <c r="D51">
        <v>21.78</v>
      </c>
      <c r="H51">
        <v>20.726400000000002</v>
      </c>
      <c r="I51">
        <v>62873</v>
      </c>
      <c r="L51" s="6">
        <f t="shared" si="0"/>
        <v>1.0535999999999994</v>
      </c>
      <c r="N51">
        <f>(B51*$B$68)+(C51*($B$69+$B$70))</f>
        <v>21.804209999999998</v>
      </c>
      <c r="O51" s="14">
        <f t="shared" si="1"/>
        <v>-2.4209999999996512E-2</v>
      </c>
    </row>
    <row r="52" spans="1:15" x14ac:dyDescent="0.25">
      <c r="A52" s="8">
        <v>1549500</v>
      </c>
      <c r="B52" t="s">
        <v>8</v>
      </c>
      <c r="L52" s="6"/>
    </row>
    <row r="53" spans="1:15" x14ac:dyDescent="0.25">
      <c r="B53" t="s">
        <v>8</v>
      </c>
      <c r="L53" s="6"/>
    </row>
    <row r="54" spans="1:15" x14ac:dyDescent="0.25">
      <c r="A54" s="8">
        <v>1480000</v>
      </c>
      <c r="B54" t="s">
        <v>8</v>
      </c>
      <c r="L54" s="6"/>
    </row>
    <row r="55" spans="1:15" x14ac:dyDescent="0.25">
      <c r="B55" t="s">
        <v>8</v>
      </c>
      <c r="L55" s="6"/>
    </row>
    <row r="56" spans="1:15" x14ac:dyDescent="0.25">
      <c r="A56" s="8">
        <v>1447680</v>
      </c>
      <c r="B56">
        <v>2</v>
      </c>
      <c r="C56">
        <v>1</v>
      </c>
      <c r="D56">
        <v>15.44</v>
      </c>
      <c r="H56">
        <v>13.411199999999999</v>
      </c>
      <c r="I56">
        <v>110329</v>
      </c>
      <c r="L56" s="6">
        <f t="shared" si="0"/>
        <v>2.0288000000000004</v>
      </c>
      <c r="N56">
        <f>(B56*$B$68)+(C56*($B$69+$B$70))</f>
        <v>14.48901</v>
      </c>
      <c r="O56" s="14">
        <f t="shared" ref="O56:O61" si="2">D56-N56</f>
        <v>0.95098999999999911</v>
      </c>
    </row>
    <row r="57" spans="1:15" x14ac:dyDescent="0.25">
      <c r="A57" s="8"/>
      <c r="B57">
        <v>2</v>
      </c>
      <c r="C57">
        <v>1</v>
      </c>
      <c r="D57">
        <v>13.55</v>
      </c>
      <c r="H57">
        <v>13.411199999999999</v>
      </c>
      <c r="I57">
        <v>110328</v>
      </c>
      <c r="L57" s="6">
        <f t="shared" si="0"/>
        <v>0.13880000000000159</v>
      </c>
      <c r="N57">
        <f>(B57*$B$68)+(C57*($B$69+$B$70))</f>
        <v>14.48901</v>
      </c>
      <c r="O57" s="14">
        <f t="shared" si="2"/>
        <v>-0.93900999999999968</v>
      </c>
    </row>
    <row r="58" spans="1:15" x14ac:dyDescent="0.25">
      <c r="A58" s="8">
        <v>2051600</v>
      </c>
      <c r="B58">
        <v>2</v>
      </c>
      <c r="C58">
        <v>1</v>
      </c>
      <c r="D58">
        <v>15.68</v>
      </c>
      <c r="H58">
        <v>13.411199999999999</v>
      </c>
      <c r="I58">
        <v>140341</v>
      </c>
      <c r="L58" s="6">
        <f t="shared" si="0"/>
        <v>2.2688000000000006</v>
      </c>
      <c r="N58">
        <f>(B58*$B$68)+(C58*($B$69+$B$70))</f>
        <v>14.48901</v>
      </c>
      <c r="O58" s="14">
        <f t="shared" si="2"/>
        <v>1.1909899999999993</v>
      </c>
    </row>
    <row r="59" spans="1:15" x14ac:dyDescent="0.25">
      <c r="A59" s="8"/>
      <c r="B59">
        <v>2</v>
      </c>
      <c r="C59">
        <v>1</v>
      </c>
      <c r="D59">
        <v>14.2</v>
      </c>
      <c r="H59">
        <v>13.411199999999999</v>
      </c>
      <c r="I59">
        <v>137989</v>
      </c>
      <c r="L59" s="6">
        <f t="shared" si="0"/>
        <v>0.78880000000000017</v>
      </c>
      <c r="N59">
        <f>(B59*$B$68)+(C59*($B$69+$B$70))</f>
        <v>14.48901</v>
      </c>
      <c r="O59" s="14">
        <f t="shared" si="2"/>
        <v>-0.2890100000000011</v>
      </c>
    </row>
    <row r="60" spans="1:15" x14ac:dyDescent="0.25">
      <c r="A60" s="8">
        <v>1616000</v>
      </c>
      <c r="B60">
        <v>2</v>
      </c>
      <c r="C60">
        <v>1</v>
      </c>
      <c r="D60">
        <v>12.85</v>
      </c>
      <c r="H60">
        <v>13.411199999999999</v>
      </c>
      <c r="I60">
        <v>140379</v>
      </c>
      <c r="L60" s="6">
        <f t="shared" si="0"/>
        <v>-0.56119999999999948</v>
      </c>
      <c r="N60">
        <f>(B60*$B$68)+(C60*($B$69+$B$70))</f>
        <v>14.48901</v>
      </c>
      <c r="O60" s="14">
        <f t="shared" si="2"/>
        <v>-1.6390100000000007</v>
      </c>
    </row>
    <row r="61" spans="1:15" x14ac:dyDescent="0.25">
      <c r="B61">
        <v>2</v>
      </c>
      <c r="C61">
        <v>1</v>
      </c>
      <c r="D61">
        <v>12.23</v>
      </c>
      <c r="H61">
        <v>13.411199999999999</v>
      </c>
      <c r="I61">
        <v>142404</v>
      </c>
      <c r="L61" s="6">
        <f t="shared" si="0"/>
        <v>-1.1811999999999987</v>
      </c>
      <c r="N61">
        <f>(B61*$B$68)+(C61*($B$69+$B$70))</f>
        <v>14.48901</v>
      </c>
      <c r="O61" s="14">
        <f t="shared" si="2"/>
        <v>-2.25901</v>
      </c>
    </row>
    <row r="63" spans="1:15" x14ac:dyDescent="0.25">
      <c r="A63" t="s">
        <v>36</v>
      </c>
      <c r="D63" s="5">
        <f>AVERAGE(D2:D61)</f>
        <v>18.268533333333338</v>
      </c>
      <c r="H63">
        <f>AVERAGE(H2:H61)</f>
        <v>17.190720000000006</v>
      </c>
      <c r="L63" s="6">
        <f>AVERAGE(L2:L61)</f>
        <v>1.0778133333333331</v>
      </c>
      <c r="O63" s="15">
        <f>AVERAGE(O2:O61)</f>
        <v>3.3333333343321669E-6</v>
      </c>
    </row>
    <row r="64" spans="1:15" x14ac:dyDescent="0.25">
      <c r="A64" t="s">
        <v>37</v>
      </c>
      <c r="D64">
        <f>STDEV(D2:D61)</f>
        <v>4.8420049689710059</v>
      </c>
      <c r="H64">
        <f>STDEV(H2:H61)</f>
        <v>3.527043721207606</v>
      </c>
      <c r="L64">
        <f>STDEV(L2:L61)</f>
        <v>2.1787960882787649</v>
      </c>
      <c r="O64">
        <f>STDEV(O2:O61)</f>
        <v>2.1787960882787663</v>
      </c>
    </row>
    <row r="65" spans="1:15" x14ac:dyDescent="0.25">
      <c r="A65" t="s">
        <v>38</v>
      </c>
      <c r="D65">
        <f>MEDIAN(D2:D61)</f>
        <v>18.234999999999999</v>
      </c>
      <c r="H65">
        <f>MEDIAN(H2:H61)</f>
        <v>17.0688</v>
      </c>
      <c r="L65">
        <f>MEDIAN(L2:L61)</f>
        <v>0.84619999999999873</v>
      </c>
      <c r="O65">
        <f>MEDIAN(O2:O61)</f>
        <v>-0.23160999999999987</v>
      </c>
    </row>
    <row r="66" spans="1:15" x14ac:dyDescent="0.25">
      <c r="A66" t="s">
        <v>39</v>
      </c>
      <c r="D66">
        <f>COUNT(D2:D61)</f>
        <v>30</v>
      </c>
      <c r="H66">
        <f>COUNT(H2:H61)</f>
        <v>30</v>
      </c>
      <c r="L66">
        <f>COUNT(L2:L61)</f>
        <v>30</v>
      </c>
      <c r="O66">
        <f>COUNT(O2:O61)</f>
        <v>30</v>
      </c>
    </row>
    <row r="67" spans="1:15" x14ac:dyDescent="0.25">
      <c r="B67" t="s">
        <v>54</v>
      </c>
      <c r="D67" t="s">
        <v>55</v>
      </c>
    </row>
    <row r="68" spans="1:15" x14ac:dyDescent="0.25">
      <c r="A68" s="16" t="s">
        <v>40</v>
      </c>
      <c r="B68" s="16">
        <v>3.6576</v>
      </c>
      <c r="D68">
        <v>3.6576</v>
      </c>
      <c r="E68">
        <v>12</v>
      </c>
    </row>
    <row r="69" spans="1:15" x14ac:dyDescent="0.25">
      <c r="A69" s="16" t="s">
        <v>6</v>
      </c>
      <c r="B69" s="16">
        <v>3.6576</v>
      </c>
      <c r="D69">
        <v>3.6576</v>
      </c>
      <c r="E69">
        <v>12</v>
      </c>
    </row>
    <row r="70" spans="1:15" x14ac:dyDescent="0.25">
      <c r="A70" s="16" t="s">
        <v>7</v>
      </c>
      <c r="B70" s="16">
        <v>3.5162100000000001</v>
      </c>
      <c r="D70">
        <v>3.5051999999999999</v>
      </c>
      <c r="E70">
        <v>11.5</v>
      </c>
    </row>
    <row r="72" spans="1:15" x14ac:dyDescent="0.25">
      <c r="A72" t="s">
        <v>43</v>
      </c>
      <c r="B72">
        <v>2.4384000000000001</v>
      </c>
    </row>
    <row r="73" spans="1:15" x14ac:dyDescent="0.25">
      <c r="A73" t="s">
        <v>44</v>
      </c>
      <c r="B73">
        <v>3.048</v>
      </c>
    </row>
    <row r="74" spans="1:15" x14ac:dyDescent="0.25">
      <c r="A74" t="s">
        <v>45</v>
      </c>
      <c r="B74">
        <v>3.3527999999999998</v>
      </c>
    </row>
    <row r="75" spans="1:15" x14ac:dyDescent="0.25">
      <c r="A75" t="s">
        <v>46</v>
      </c>
      <c r="B75">
        <v>3.6576</v>
      </c>
    </row>
    <row r="76" spans="1:15" x14ac:dyDescent="0.25">
      <c r="A76" t="s">
        <v>53</v>
      </c>
      <c r="B76">
        <v>3.5051999999999999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9" workbookViewId="0">
      <selection activeCell="A68" sqref="A68:B70"/>
    </sheetView>
  </sheetViews>
  <sheetFormatPr defaultRowHeight="15" x14ac:dyDescent="0.25"/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9</v>
      </c>
      <c r="I1" t="s">
        <v>10</v>
      </c>
      <c r="L1" t="s">
        <v>22</v>
      </c>
      <c r="N1" t="s">
        <v>42</v>
      </c>
    </row>
    <row r="2" spans="1:15" x14ac:dyDescent="0.25">
      <c r="A2">
        <v>1467086</v>
      </c>
      <c r="B2" t="s">
        <v>8</v>
      </c>
      <c r="L2" s="6"/>
      <c r="O2" s="14"/>
    </row>
    <row r="3" spans="1:15" x14ac:dyDescent="0.25">
      <c r="B3" t="s">
        <v>8</v>
      </c>
      <c r="L3" s="6"/>
      <c r="O3" s="14"/>
    </row>
    <row r="4" spans="1:15" x14ac:dyDescent="0.25">
      <c r="A4">
        <v>1480300</v>
      </c>
      <c r="B4" t="s">
        <v>8</v>
      </c>
      <c r="L4" s="6"/>
      <c r="O4" s="14"/>
    </row>
    <row r="5" spans="1:15" x14ac:dyDescent="0.25">
      <c r="B5" t="s">
        <v>8</v>
      </c>
      <c r="L5" s="6"/>
      <c r="O5" s="14"/>
    </row>
    <row r="6" spans="1:15" x14ac:dyDescent="0.25">
      <c r="A6">
        <v>1484500</v>
      </c>
      <c r="B6" t="s">
        <v>8</v>
      </c>
      <c r="L6" s="6"/>
      <c r="O6" s="14"/>
    </row>
    <row r="7" spans="1:15" x14ac:dyDescent="0.25">
      <c r="B7" t="s">
        <v>8</v>
      </c>
      <c r="L7" s="6"/>
      <c r="O7" s="14"/>
    </row>
    <row r="8" spans="1:15" x14ac:dyDescent="0.25">
      <c r="A8">
        <v>1492000</v>
      </c>
      <c r="B8" t="s">
        <v>8</v>
      </c>
      <c r="L8" s="6"/>
      <c r="O8" s="14"/>
    </row>
    <row r="9" spans="1:15" x14ac:dyDescent="0.25">
      <c r="B9" t="s">
        <v>8</v>
      </c>
      <c r="L9" s="6"/>
      <c r="O9" s="14"/>
    </row>
    <row r="10" spans="1:15" x14ac:dyDescent="0.25">
      <c r="A10">
        <v>1537500</v>
      </c>
      <c r="B10" t="s">
        <v>8</v>
      </c>
      <c r="L10" s="6"/>
      <c r="O10" s="14"/>
    </row>
    <row r="11" spans="1:15" x14ac:dyDescent="0.25">
      <c r="B11" t="s">
        <v>8</v>
      </c>
      <c r="L11" s="6"/>
      <c r="O11" s="14"/>
    </row>
    <row r="12" spans="1:15" x14ac:dyDescent="0.25">
      <c r="A12">
        <v>1567500</v>
      </c>
      <c r="B12" t="s">
        <v>8</v>
      </c>
      <c r="L12" s="6"/>
      <c r="O12" s="14"/>
    </row>
    <row r="13" spans="1:15" x14ac:dyDescent="0.25">
      <c r="B13" t="s">
        <v>8</v>
      </c>
      <c r="L13" s="6"/>
      <c r="O13" s="14"/>
    </row>
    <row r="14" spans="1:15" x14ac:dyDescent="0.25">
      <c r="A14">
        <v>1585100</v>
      </c>
      <c r="B14">
        <v>4</v>
      </c>
      <c r="C14">
        <v>2</v>
      </c>
      <c r="D14">
        <v>20.97</v>
      </c>
      <c r="G14">
        <v>3</v>
      </c>
      <c r="H14">
        <v>23.1648</v>
      </c>
      <c r="I14">
        <v>29512</v>
      </c>
      <c r="J14" t="s">
        <v>13</v>
      </c>
      <c r="L14" s="6">
        <f t="shared" ref="L14:L31" si="0">D14-H14</f>
        <v>-2.1948000000000008</v>
      </c>
      <c r="N14">
        <f>(B14*$B$68)+(C14*($B$69+$B$70))</f>
        <v>22.593240000000002</v>
      </c>
      <c r="O14" s="14">
        <f t="shared" ref="O14:O55" si="1">D14-N14</f>
        <v>-1.6232400000000027</v>
      </c>
    </row>
    <row r="15" spans="1:15" x14ac:dyDescent="0.25">
      <c r="B15">
        <v>1</v>
      </c>
      <c r="C15">
        <v>1</v>
      </c>
      <c r="D15">
        <v>7.07</v>
      </c>
      <c r="H15">
        <v>7.9248000000000003</v>
      </c>
      <c r="I15">
        <v>31537</v>
      </c>
      <c r="J15" t="s">
        <v>14</v>
      </c>
      <c r="L15" s="6">
        <f t="shared" si="0"/>
        <v>-0.8548</v>
      </c>
      <c r="N15">
        <f>(B15*$B$68)+(C15*($B$69+$B$70))</f>
        <v>7.6390200000000004</v>
      </c>
      <c r="O15" s="14">
        <f t="shared" si="1"/>
        <v>-0.56902000000000008</v>
      </c>
    </row>
    <row r="16" spans="1:15" x14ac:dyDescent="0.25">
      <c r="A16">
        <v>1589440</v>
      </c>
      <c r="B16">
        <v>4</v>
      </c>
      <c r="C16">
        <v>1</v>
      </c>
      <c r="D16">
        <v>21.29</v>
      </c>
      <c r="E16">
        <v>3</v>
      </c>
      <c r="F16">
        <v>4.5</v>
      </c>
      <c r="H16">
        <v>18.897600000000001</v>
      </c>
      <c r="I16">
        <v>50408</v>
      </c>
      <c r="L16" s="6">
        <f t="shared" si="0"/>
        <v>2.3923999999999985</v>
      </c>
      <c r="N16">
        <f>(B16*$B$68)+(C16*($B$69+$B$70))</f>
        <v>18.611820000000002</v>
      </c>
      <c r="O16" s="14">
        <f t="shared" si="1"/>
        <v>2.6781799999999976</v>
      </c>
    </row>
    <row r="17" spans="1:15" x14ac:dyDescent="0.25">
      <c r="B17">
        <v>2</v>
      </c>
      <c r="C17">
        <v>1</v>
      </c>
      <c r="D17">
        <v>15.64</v>
      </c>
      <c r="E17">
        <v>4.3</v>
      </c>
      <c r="F17">
        <v>4.5</v>
      </c>
      <c r="H17">
        <v>11.5824</v>
      </c>
      <c r="I17">
        <v>53274</v>
      </c>
      <c r="J17" t="s">
        <v>14</v>
      </c>
      <c r="L17" s="6">
        <f t="shared" si="0"/>
        <v>4.0576000000000008</v>
      </c>
      <c r="N17">
        <f>(B17*$B$68)+(C17*($B$69+$B$70))</f>
        <v>11.296620000000001</v>
      </c>
      <c r="O17" s="14">
        <f t="shared" si="1"/>
        <v>4.3433799999999998</v>
      </c>
    </row>
    <row r="18" spans="1:15" x14ac:dyDescent="0.25">
      <c r="A18">
        <v>1594930</v>
      </c>
      <c r="B18" t="s">
        <v>8</v>
      </c>
      <c r="L18" s="6"/>
      <c r="O18" s="14"/>
    </row>
    <row r="19" spans="1:15" x14ac:dyDescent="0.25">
      <c r="B19" t="s">
        <v>8</v>
      </c>
      <c r="L19" s="6"/>
      <c r="O19" s="14"/>
    </row>
    <row r="20" spans="1:15" x14ac:dyDescent="0.25">
      <c r="A20">
        <v>1614090</v>
      </c>
      <c r="B20" t="s">
        <v>8</v>
      </c>
      <c r="L20" s="6"/>
      <c r="O20" s="14"/>
    </row>
    <row r="21" spans="1:15" x14ac:dyDescent="0.25">
      <c r="B21" t="s">
        <v>8</v>
      </c>
      <c r="L21" s="6"/>
      <c r="O21" s="14"/>
    </row>
    <row r="22" spans="1:15" x14ac:dyDescent="0.25">
      <c r="A22">
        <v>1645000</v>
      </c>
      <c r="B22" t="s">
        <v>8</v>
      </c>
      <c r="L22" s="6"/>
      <c r="O22" s="14"/>
    </row>
    <row r="23" spans="1:15" x14ac:dyDescent="0.25">
      <c r="B23" t="s">
        <v>8</v>
      </c>
      <c r="L23" s="6"/>
      <c r="O23" s="14"/>
    </row>
    <row r="24" spans="1:15" x14ac:dyDescent="0.25">
      <c r="A24">
        <v>1654000</v>
      </c>
      <c r="B24" t="s">
        <v>8</v>
      </c>
      <c r="L24" s="6"/>
      <c r="O24" s="14"/>
    </row>
    <row r="25" spans="1:15" x14ac:dyDescent="0.25">
      <c r="B25" t="s">
        <v>8</v>
      </c>
      <c r="L25" s="6"/>
      <c r="O25" s="14"/>
    </row>
    <row r="26" spans="1:15" x14ac:dyDescent="0.25">
      <c r="A26">
        <v>1662800</v>
      </c>
      <c r="B26" t="s">
        <v>8</v>
      </c>
      <c r="L26" s="6"/>
      <c r="O26" s="14"/>
    </row>
    <row r="27" spans="1:15" x14ac:dyDescent="0.25">
      <c r="B27" t="s">
        <v>8</v>
      </c>
      <c r="L27" s="6"/>
      <c r="O27" s="14"/>
    </row>
    <row r="28" spans="1:15" x14ac:dyDescent="0.25">
      <c r="A28">
        <v>2018500</v>
      </c>
      <c r="B28" t="s">
        <v>8</v>
      </c>
      <c r="L28" s="6"/>
      <c r="O28" s="14"/>
    </row>
    <row r="29" spans="1:15" x14ac:dyDescent="0.25">
      <c r="B29" t="s">
        <v>8</v>
      </c>
      <c r="L29" s="6"/>
      <c r="O29" s="14"/>
    </row>
    <row r="30" spans="1:15" x14ac:dyDescent="0.25">
      <c r="A30">
        <v>2055100</v>
      </c>
      <c r="B30">
        <v>2</v>
      </c>
      <c r="C30">
        <v>1</v>
      </c>
      <c r="D30">
        <v>7.7</v>
      </c>
      <c r="H30">
        <v>11.5824</v>
      </c>
      <c r="I30">
        <v>136739</v>
      </c>
      <c r="J30" t="s">
        <v>21</v>
      </c>
      <c r="L30" s="6">
        <f t="shared" si="0"/>
        <v>-3.8823999999999996</v>
      </c>
      <c r="N30">
        <f>(B30*$B$68)+(C30*($B$69+$B$70))</f>
        <v>11.296620000000001</v>
      </c>
      <c r="O30" s="14">
        <f t="shared" si="1"/>
        <v>-3.5966200000000006</v>
      </c>
    </row>
    <row r="31" spans="1:15" x14ac:dyDescent="0.25">
      <c r="B31">
        <v>2</v>
      </c>
      <c r="C31">
        <v>1</v>
      </c>
      <c r="D31">
        <v>8.4</v>
      </c>
      <c r="H31">
        <v>11.5824</v>
      </c>
      <c r="I31">
        <v>136487</v>
      </c>
      <c r="J31" t="s">
        <v>21</v>
      </c>
      <c r="L31" s="6">
        <f t="shared" si="0"/>
        <v>-3.1823999999999995</v>
      </c>
      <c r="N31">
        <f>(B31*$B$68)+(C31*($B$69+$B$70))</f>
        <v>11.296620000000001</v>
      </c>
      <c r="O31" s="14">
        <f t="shared" si="1"/>
        <v>-2.8966200000000004</v>
      </c>
    </row>
    <row r="32" spans="1:15" x14ac:dyDescent="0.25">
      <c r="A32" s="2">
        <v>3084000</v>
      </c>
      <c r="B32" t="s">
        <v>8</v>
      </c>
      <c r="L32" s="6"/>
      <c r="O32" s="14"/>
    </row>
    <row r="33" spans="1:17" x14ac:dyDescent="0.25">
      <c r="B33" t="s">
        <v>8</v>
      </c>
      <c r="L33" s="6"/>
      <c r="O33" s="14"/>
    </row>
    <row r="34" spans="1:17" x14ac:dyDescent="0.25">
      <c r="A34">
        <v>3478400</v>
      </c>
      <c r="B34" t="s">
        <v>8</v>
      </c>
      <c r="L34" s="6"/>
      <c r="O34" s="14"/>
    </row>
    <row r="35" spans="1:17" x14ac:dyDescent="0.25">
      <c r="B35" t="s">
        <v>8</v>
      </c>
      <c r="L35" s="6"/>
      <c r="O35" s="14"/>
    </row>
    <row r="36" spans="1:17" x14ac:dyDescent="0.25">
      <c r="A36" s="7">
        <v>1581500</v>
      </c>
      <c r="B36">
        <v>2</v>
      </c>
      <c r="C36">
        <v>1</v>
      </c>
      <c r="D36">
        <v>12</v>
      </c>
      <c r="E36">
        <v>4.0999999999999996</v>
      </c>
      <c r="H36">
        <v>11.5824</v>
      </c>
      <c r="I36">
        <v>50474</v>
      </c>
      <c r="L36" s="6">
        <f t="shared" ref="L36:L39" si="2">D36-H36</f>
        <v>0.41760000000000019</v>
      </c>
      <c r="N36">
        <f>(B36*$B$68)+(C36*($B$69+$B$70))</f>
        <v>11.296620000000001</v>
      </c>
      <c r="O36" s="14">
        <f t="shared" si="1"/>
        <v>0.70337999999999923</v>
      </c>
      <c r="Q36" s="7"/>
    </row>
    <row r="37" spans="1:17" x14ac:dyDescent="0.25">
      <c r="A37" s="7"/>
      <c r="B37">
        <v>3</v>
      </c>
      <c r="C37">
        <v>2</v>
      </c>
      <c r="D37">
        <v>15.98</v>
      </c>
      <c r="H37">
        <v>19.507200000000001</v>
      </c>
      <c r="I37">
        <v>44173</v>
      </c>
      <c r="L37" s="6">
        <f t="shared" si="2"/>
        <v>-3.5272000000000006</v>
      </c>
      <c r="N37">
        <f>(B37*$B$68)+(C37*($B$69+$B$70))</f>
        <v>18.935639999999999</v>
      </c>
      <c r="O37" s="14">
        <f t="shared" si="1"/>
        <v>-2.9556399999999989</v>
      </c>
      <c r="Q37" s="7"/>
    </row>
    <row r="38" spans="1:17" x14ac:dyDescent="0.25">
      <c r="A38" s="7">
        <v>1585100</v>
      </c>
      <c r="B38">
        <v>4</v>
      </c>
      <c r="C38">
        <v>2</v>
      </c>
      <c r="D38">
        <v>17.82</v>
      </c>
      <c r="H38">
        <v>23.1648</v>
      </c>
      <c r="I38">
        <v>29497</v>
      </c>
      <c r="J38" t="s">
        <v>24</v>
      </c>
      <c r="L38" s="6">
        <f t="shared" si="2"/>
        <v>-5.3447999999999993</v>
      </c>
      <c r="N38">
        <f>(B38*$B$68)+(C38*($B$69+$B$70))</f>
        <v>22.593240000000002</v>
      </c>
      <c r="O38" s="14">
        <f t="shared" si="1"/>
        <v>-4.7732400000000013</v>
      </c>
      <c r="Q38" s="7"/>
    </row>
    <row r="39" spans="1:17" x14ac:dyDescent="0.25">
      <c r="A39" s="7"/>
      <c r="B39">
        <v>4</v>
      </c>
      <c r="C39">
        <v>2</v>
      </c>
      <c r="D39">
        <v>17.829999999999998</v>
      </c>
      <c r="H39">
        <v>23.1648</v>
      </c>
      <c r="I39">
        <v>29515</v>
      </c>
      <c r="L39" s="6">
        <f t="shared" si="2"/>
        <v>-5.3348000000000013</v>
      </c>
      <c r="N39">
        <f>(B39*$B$68)+(C39*($B$69+$B$70))</f>
        <v>22.593240000000002</v>
      </c>
      <c r="O39" s="14">
        <f t="shared" si="1"/>
        <v>-4.7632400000000032</v>
      </c>
      <c r="Q39" s="7"/>
    </row>
    <row r="40" spans="1:17" x14ac:dyDescent="0.25">
      <c r="A40" s="7">
        <v>1589300</v>
      </c>
      <c r="B40" t="s">
        <v>8</v>
      </c>
      <c r="O40" s="14"/>
      <c r="Q40" s="7"/>
    </row>
    <row r="41" spans="1:17" x14ac:dyDescent="0.25">
      <c r="A41" s="7"/>
      <c r="B41" t="s">
        <v>8</v>
      </c>
      <c r="O41" s="14"/>
      <c r="Q41" s="7"/>
    </row>
    <row r="42" spans="1:17" x14ac:dyDescent="0.25">
      <c r="A42" s="7">
        <v>1645200</v>
      </c>
      <c r="B42" t="s">
        <v>8</v>
      </c>
      <c r="O42" s="14"/>
      <c r="Q42" s="7"/>
    </row>
    <row r="43" spans="1:17" x14ac:dyDescent="0.25">
      <c r="A43" s="7"/>
      <c r="B43" t="s">
        <v>8</v>
      </c>
      <c r="O43" s="14"/>
      <c r="Q43" s="7"/>
    </row>
    <row r="44" spans="1:17" x14ac:dyDescent="0.25">
      <c r="A44" s="7">
        <v>1589500</v>
      </c>
      <c r="B44">
        <v>3</v>
      </c>
      <c r="C44">
        <v>1</v>
      </c>
      <c r="D44">
        <v>17.457000000000001</v>
      </c>
      <c r="H44">
        <v>15.24</v>
      </c>
      <c r="I44">
        <v>51180</v>
      </c>
      <c r="L44" s="6">
        <f t="shared" ref="L44:L61" si="3">D44-H44</f>
        <v>2.2170000000000005</v>
      </c>
      <c r="N44">
        <f>(B44*$B$68)+(C44*($B$69+$B$70))</f>
        <v>14.954219999999999</v>
      </c>
      <c r="O44" s="14">
        <f t="shared" si="1"/>
        <v>2.5027800000000013</v>
      </c>
      <c r="Q44" s="7"/>
    </row>
    <row r="45" spans="1:17" x14ac:dyDescent="0.25">
      <c r="A45" s="7"/>
      <c r="B45">
        <v>3</v>
      </c>
      <c r="C45">
        <v>1</v>
      </c>
      <c r="D45">
        <v>20.9</v>
      </c>
      <c r="H45">
        <v>15.24</v>
      </c>
      <c r="I45">
        <v>39750</v>
      </c>
      <c r="L45" s="6">
        <f t="shared" si="3"/>
        <v>5.6599999999999984</v>
      </c>
      <c r="N45">
        <f>(B45*$B$68)+(C45*($B$69+$B$70))</f>
        <v>14.954219999999999</v>
      </c>
      <c r="O45" s="14">
        <f t="shared" si="1"/>
        <v>5.9457799999999992</v>
      </c>
      <c r="Q45" s="7"/>
    </row>
    <row r="46" spans="1:17" x14ac:dyDescent="0.25">
      <c r="A46" s="8">
        <v>1653000</v>
      </c>
      <c r="B46">
        <v>2</v>
      </c>
      <c r="C46">
        <v>1</v>
      </c>
      <c r="D46">
        <v>14.98</v>
      </c>
      <c r="H46">
        <v>11.5824</v>
      </c>
      <c r="I46">
        <v>143094</v>
      </c>
      <c r="L46" s="6">
        <f t="shared" si="3"/>
        <v>3.3976000000000006</v>
      </c>
      <c r="N46">
        <f>(B46*$B$68)+(C46*($B$69+$B$70))</f>
        <v>11.296620000000001</v>
      </c>
      <c r="O46" s="14">
        <f t="shared" si="1"/>
        <v>3.6833799999999997</v>
      </c>
      <c r="Q46" s="8"/>
    </row>
    <row r="47" spans="1:17" x14ac:dyDescent="0.25">
      <c r="A47" s="8"/>
      <c r="B47">
        <v>4</v>
      </c>
      <c r="C47">
        <v>1</v>
      </c>
      <c r="D47">
        <v>14</v>
      </c>
      <c r="H47">
        <v>18.897600000000001</v>
      </c>
      <c r="I47">
        <v>114166</v>
      </c>
      <c r="J47" t="s">
        <v>30</v>
      </c>
      <c r="L47" s="6">
        <f t="shared" si="3"/>
        <v>-4.8976000000000006</v>
      </c>
      <c r="N47">
        <f>(B47*$B$68)+(C47*($B$69+$B$70))</f>
        <v>18.611820000000002</v>
      </c>
      <c r="O47" s="14">
        <f t="shared" si="1"/>
        <v>-4.6118200000000016</v>
      </c>
      <c r="Q47" s="8"/>
    </row>
    <row r="48" spans="1:17" x14ac:dyDescent="0.25">
      <c r="A48" s="8">
        <v>1585300</v>
      </c>
      <c r="B48">
        <v>6</v>
      </c>
      <c r="C48">
        <v>2</v>
      </c>
      <c r="D48">
        <v>33.729999999999997</v>
      </c>
      <c r="H48">
        <v>30.48</v>
      </c>
      <c r="I48">
        <v>56146</v>
      </c>
      <c r="L48" s="6">
        <f t="shared" si="3"/>
        <v>3.2499999999999964</v>
      </c>
      <c r="N48">
        <f>(B48*$B$68)+(C48*($B$69+$B$70))</f>
        <v>29.908439999999999</v>
      </c>
      <c r="O48" s="14">
        <f t="shared" si="1"/>
        <v>3.8215599999999981</v>
      </c>
      <c r="Q48" s="8"/>
    </row>
    <row r="49" spans="1:17" x14ac:dyDescent="0.25">
      <c r="A49" s="8"/>
      <c r="B49">
        <v>2</v>
      </c>
      <c r="C49">
        <v>1</v>
      </c>
      <c r="D49">
        <v>15.96</v>
      </c>
      <c r="H49">
        <v>11.5824</v>
      </c>
      <c r="I49">
        <v>61850</v>
      </c>
      <c r="L49" s="6">
        <f t="shared" si="3"/>
        <v>4.377600000000001</v>
      </c>
      <c r="N49">
        <f>(B49*$B$68)+(C49*($B$69+$B$70))</f>
        <v>11.296620000000001</v>
      </c>
      <c r="O49" s="14">
        <f t="shared" si="1"/>
        <v>4.6633800000000001</v>
      </c>
      <c r="Q49" s="8"/>
    </row>
    <row r="50" spans="1:17" x14ac:dyDescent="0.25">
      <c r="A50" s="8">
        <v>1653500</v>
      </c>
      <c r="B50">
        <v>4</v>
      </c>
      <c r="C50">
        <v>1</v>
      </c>
      <c r="D50">
        <v>17.89</v>
      </c>
      <c r="H50">
        <v>18.897600000000001</v>
      </c>
      <c r="I50">
        <v>50954</v>
      </c>
      <c r="L50" s="6">
        <f t="shared" si="3"/>
        <v>-1.0076000000000001</v>
      </c>
      <c r="N50">
        <f>(B50*$B$68)+(C50*($B$69+$B$70))</f>
        <v>18.611820000000002</v>
      </c>
      <c r="O50" s="14">
        <f t="shared" si="1"/>
        <v>-0.72182000000000102</v>
      </c>
      <c r="Q50" s="8"/>
    </row>
    <row r="51" spans="1:17" x14ac:dyDescent="0.25">
      <c r="A51" s="8"/>
      <c r="B51">
        <v>1</v>
      </c>
      <c r="C51">
        <v>1</v>
      </c>
      <c r="D51">
        <v>8</v>
      </c>
      <c r="H51">
        <v>7.9248000000000003</v>
      </c>
      <c r="I51">
        <v>59090</v>
      </c>
      <c r="L51" s="6">
        <f t="shared" si="3"/>
        <v>7.5199999999999712E-2</v>
      </c>
      <c r="N51">
        <f>(B51*$B$68)+(C51*($B$69+$B$70))</f>
        <v>7.6390200000000004</v>
      </c>
      <c r="O51" s="14">
        <f t="shared" si="1"/>
        <v>0.36097999999999963</v>
      </c>
      <c r="Q51" s="8"/>
    </row>
    <row r="52" spans="1:17" x14ac:dyDescent="0.25">
      <c r="A52" s="8">
        <v>1549500</v>
      </c>
      <c r="B52">
        <v>2</v>
      </c>
      <c r="C52">
        <v>1</v>
      </c>
      <c r="D52">
        <v>12.73</v>
      </c>
      <c r="H52">
        <v>11.5824</v>
      </c>
      <c r="I52">
        <v>108240</v>
      </c>
      <c r="L52" s="6">
        <f t="shared" si="3"/>
        <v>1.1476000000000006</v>
      </c>
      <c r="N52">
        <f>(B52*$B$68)+(C52*($B$69+$B$70))</f>
        <v>11.296620000000001</v>
      </c>
      <c r="O52" s="14">
        <f t="shared" si="1"/>
        <v>1.4333799999999997</v>
      </c>
      <c r="Q52" s="8"/>
    </row>
    <row r="53" spans="1:17" x14ac:dyDescent="0.25">
      <c r="B53">
        <v>2</v>
      </c>
      <c r="C53">
        <v>1</v>
      </c>
      <c r="D53">
        <v>11.36</v>
      </c>
      <c r="H53">
        <v>11.5824</v>
      </c>
      <c r="I53">
        <v>112318</v>
      </c>
      <c r="L53" s="6">
        <f t="shared" si="3"/>
        <v>-0.22240000000000038</v>
      </c>
      <c r="N53">
        <f>(B53*$B$68)+(C53*($B$69+$B$70))</f>
        <v>11.296620000000001</v>
      </c>
      <c r="O53" s="14">
        <f t="shared" si="1"/>
        <v>6.337999999999866E-2</v>
      </c>
      <c r="Q53" s="8"/>
    </row>
    <row r="54" spans="1:17" x14ac:dyDescent="0.25">
      <c r="A54" s="8">
        <v>1480000</v>
      </c>
      <c r="B54">
        <v>2</v>
      </c>
      <c r="C54">
        <v>1</v>
      </c>
      <c r="D54">
        <v>11.98</v>
      </c>
      <c r="H54">
        <v>11.5824</v>
      </c>
      <c r="I54">
        <v>105467</v>
      </c>
      <c r="L54" s="6">
        <f t="shared" si="3"/>
        <v>0.39760000000000062</v>
      </c>
      <c r="N54">
        <f>(B54*$B$68)+(C54*($B$69+$B$70))</f>
        <v>11.296620000000001</v>
      </c>
      <c r="O54" s="14">
        <f t="shared" si="1"/>
        <v>0.68337999999999965</v>
      </c>
      <c r="Q54" s="8"/>
    </row>
    <row r="55" spans="1:17" x14ac:dyDescent="0.25">
      <c r="B55">
        <v>6</v>
      </c>
      <c r="C55">
        <v>2</v>
      </c>
      <c r="D55">
        <v>27.28</v>
      </c>
      <c r="H55">
        <v>30.48</v>
      </c>
      <c r="I55">
        <v>110895</v>
      </c>
      <c r="J55" t="s">
        <v>47</v>
      </c>
      <c r="L55" s="6">
        <f t="shared" si="3"/>
        <v>-3.1999999999999993</v>
      </c>
      <c r="N55">
        <f>(B55*$B$68)+(C55*($B$69+$B$70))</f>
        <v>29.908439999999999</v>
      </c>
      <c r="O55" s="14">
        <f t="shared" si="1"/>
        <v>-2.6284399999999977</v>
      </c>
      <c r="Q55" s="8"/>
    </row>
    <row r="56" spans="1:17" x14ac:dyDescent="0.25">
      <c r="A56" s="8">
        <v>1447680</v>
      </c>
      <c r="B56" t="s">
        <v>8</v>
      </c>
      <c r="L56" s="6"/>
      <c r="Q56" s="8"/>
    </row>
    <row r="57" spans="1:17" x14ac:dyDescent="0.25">
      <c r="A57" s="8"/>
      <c r="B57" t="s">
        <v>8</v>
      </c>
      <c r="L57" s="6"/>
      <c r="Q57" s="8"/>
    </row>
    <row r="58" spans="1:17" x14ac:dyDescent="0.25">
      <c r="A58" s="8">
        <v>2051600</v>
      </c>
      <c r="B58" t="s">
        <v>8</v>
      </c>
      <c r="L58" s="6"/>
      <c r="Q58" s="8"/>
    </row>
    <row r="59" spans="1:17" x14ac:dyDescent="0.25">
      <c r="A59" s="8"/>
      <c r="B59" t="s">
        <v>8</v>
      </c>
      <c r="L59" s="6"/>
      <c r="Q59" s="8"/>
    </row>
    <row r="60" spans="1:17" x14ac:dyDescent="0.25">
      <c r="A60" s="8">
        <v>1616000</v>
      </c>
      <c r="B60">
        <v>2</v>
      </c>
      <c r="C60">
        <v>1</v>
      </c>
      <c r="D60">
        <v>11</v>
      </c>
      <c r="H60">
        <v>11.5824</v>
      </c>
      <c r="I60">
        <v>140360</v>
      </c>
      <c r="L60" s="6">
        <f t="shared" si="3"/>
        <v>-0.58239999999999981</v>
      </c>
      <c r="N60">
        <f>(B60*$B$68)+(C60*($B$69+$B$70))</f>
        <v>11.296620000000001</v>
      </c>
      <c r="O60" s="14">
        <f t="shared" ref="O60" si="4">D60-N60</f>
        <v>-0.29662000000000077</v>
      </c>
      <c r="Q60" s="8"/>
    </row>
    <row r="61" spans="1:17" x14ac:dyDescent="0.25">
      <c r="B61">
        <v>2</v>
      </c>
      <c r="C61">
        <v>1</v>
      </c>
      <c r="D61">
        <v>9.85</v>
      </c>
      <c r="H61">
        <v>11.5824</v>
      </c>
      <c r="I61">
        <v>141071</v>
      </c>
      <c r="L61" s="6">
        <f t="shared" si="3"/>
        <v>-1.7324000000000002</v>
      </c>
      <c r="N61">
        <f>(B61*$B$68)+(C61*($B$69+$B$70))</f>
        <v>11.296620000000001</v>
      </c>
      <c r="O61" s="14">
        <f t="shared" ref="O61" si="5">D61-N61</f>
        <v>-1.4466200000000011</v>
      </c>
      <c r="Q61" s="8"/>
    </row>
    <row r="62" spans="1:17" x14ac:dyDescent="0.25">
      <c r="Q62" s="8"/>
    </row>
    <row r="63" spans="1:17" x14ac:dyDescent="0.25">
      <c r="A63" t="s">
        <v>36</v>
      </c>
      <c r="D63" s="5">
        <f>AVERAGE(D2:D61)</f>
        <v>15.492375000000001</v>
      </c>
      <c r="H63">
        <f>AVERAGE(H2:H61)</f>
        <v>15.849600000000002</v>
      </c>
      <c r="L63" s="6">
        <f>AVERAGE(L2:L61)</f>
        <v>-0.35722500000000013</v>
      </c>
      <c r="O63" s="15">
        <f>AVERAGE(O2:O61)</f>
        <v>-7.4014868308343773E-16</v>
      </c>
    </row>
    <row r="64" spans="1:17" x14ac:dyDescent="0.25">
      <c r="A64" t="s">
        <v>37</v>
      </c>
      <c r="D64">
        <f>STDEV(D2:D61)</f>
        <v>6.3493596172301547</v>
      </c>
      <c r="H64">
        <f>STDEV(H2:H61)</f>
        <v>6.4488950851390348</v>
      </c>
      <c r="L64">
        <f>STDEV(L2:L61)</f>
        <v>3.2157809780018076</v>
      </c>
      <c r="O64">
        <f>STDEV(O2:O61)</f>
        <v>3.1629329841613227</v>
      </c>
    </row>
    <row r="65" spans="1:15" x14ac:dyDescent="0.25">
      <c r="A65" t="s">
        <v>38</v>
      </c>
      <c r="D65">
        <f>MEDIAN(D2:D61)</f>
        <v>15.31</v>
      </c>
      <c r="H65">
        <f>MEDIAN(H2:H61)</f>
        <v>11.5824</v>
      </c>
      <c r="L65">
        <f>MEDIAN(L2:L61)</f>
        <v>-0.40240000000000009</v>
      </c>
      <c r="O65">
        <f>MEDIAN(O2:O61)</f>
        <v>-0.11662000000000106</v>
      </c>
    </row>
    <row r="66" spans="1:15" x14ac:dyDescent="0.25">
      <c r="A66" t="s">
        <v>39</v>
      </c>
      <c r="D66">
        <f>COUNT(D2:D61)</f>
        <v>24</v>
      </c>
      <c r="H66">
        <f>COUNT(H2:H61)</f>
        <v>24</v>
      </c>
      <c r="L66">
        <f>COUNT(L2:L61)</f>
        <v>24</v>
      </c>
      <c r="O66">
        <f>COUNT(O2:O61)</f>
        <v>24</v>
      </c>
    </row>
    <row r="67" spans="1:15" x14ac:dyDescent="0.25">
      <c r="B67" t="s">
        <v>54</v>
      </c>
      <c r="D67" t="s">
        <v>55</v>
      </c>
    </row>
    <row r="68" spans="1:15" x14ac:dyDescent="0.25">
      <c r="A68" s="16" t="s">
        <v>40</v>
      </c>
      <c r="B68" s="16">
        <v>3.6576</v>
      </c>
      <c r="D68">
        <v>3.6576</v>
      </c>
      <c r="E68">
        <v>12</v>
      </c>
    </row>
    <row r="69" spans="1:15" x14ac:dyDescent="0.25">
      <c r="A69" s="16" t="s">
        <v>6</v>
      </c>
      <c r="B69" s="16">
        <v>3.048</v>
      </c>
      <c r="D69">
        <v>3.048</v>
      </c>
      <c r="E69" t="s">
        <v>57</v>
      </c>
    </row>
    <row r="70" spans="1:15" x14ac:dyDescent="0.25">
      <c r="A70" s="16" t="s">
        <v>7</v>
      </c>
      <c r="B70" s="16">
        <v>0.93342000000000003</v>
      </c>
      <c r="D70">
        <v>0.91439999999999999</v>
      </c>
      <c r="E70" t="s">
        <v>56</v>
      </c>
    </row>
    <row r="72" spans="1:15" x14ac:dyDescent="0.25">
      <c r="A72" t="s">
        <v>52</v>
      </c>
      <c r="B72">
        <v>0.91439999999999999</v>
      </c>
    </row>
    <row r="73" spans="1:15" x14ac:dyDescent="0.25">
      <c r="A73" t="s">
        <v>51</v>
      </c>
      <c r="B73">
        <v>1.2192000000000001</v>
      </c>
    </row>
    <row r="74" spans="1:15" x14ac:dyDescent="0.25">
      <c r="A74" t="s">
        <v>43</v>
      </c>
      <c r="B74">
        <v>2.4384000000000001</v>
      </c>
    </row>
    <row r="75" spans="1:15" x14ac:dyDescent="0.25">
      <c r="A75" t="s">
        <v>44</v>
      </c>
      <c r="B75">
        <v>3.048</v>
      </c>
    </row>
    <row r="76" spans="1:15" x14ac:dyDescent="0.25">
      <c r="A76" t="s">
        <v>45</v>
      </c>
      <c r="B76">
        <v>3.3527999999999998</v>
      </c>
    </row>
    <row r="77" spans="1:15" x14ac:dyDescent="0.25">
      <c r="A77" t="s">
        <v>46</v>
      </c>
      <c r="B77">
        <v>3.6576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46" workbookViewId="0">
      <selection activeCell="A68" sqref="A68:B70"/>
    </sheetView>
  </sheetViews>
  <sheetFormatPr defaultRowHeight="15" x14ac:dyDescent="0.25"/>
  <cols>
    <col min="2" max="2" width="12" customWidth="1"/>
    <col min="3" max="3" width="15.5703125" customWidth="1"/>
    <col min="4" max="4" width="12.5703125" customWidth="1"/>
    <col min="7" max="7" width="20.5703125" customWidth="1"/>
    <col min="8" max="8" width="16.140625" customWidth="1"/>
    <col min="12" max="12" width="12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9</v>
      </c>
      <c r="I1" t="s">
        <v>10</v>
      </c>
      <c r="L1" t="s">
        <v>22</v>
      </c>
      <c r="N1" t="s">
        <v>42</v>
      </c>
    </row>
    <row r="2" spans="1:15" x14ac:dyDescent="0.25">
      <c r="A2">
        <v>1467086</v>
      </c>
      <c r="B2">
        <v>4</v>
      </c>
      <c r="C2">
        <v>2</v>
      </c>
      <c r="D2">
        <v>14.673999999999999</v>
      </c>
      <c r="G2">
        <v>3</v>
      </c>
      <c r="H2">
        <v>20.726400000000002</v>
      </c>
      <c r="I2">
        <v>69013</v>
      </c>
      <c r="L2" s="14">
        <f>D2-H2</f>
        <v>-6.0524000000000022</v>
      </c>
      <c r="N2">
        <f>(B2*$B$68)+(C2*($B$69+$B$70))</f>
        <v>19.44398</v>
      </c>
      <c r="O2" s="14">
        <f>D2-N2</f>
        <v>-4.7699800000000003</v>
      </c>
    </row>
    <row r="3" spans="1:15" x14ac:dyDescent="0.25">
      <c r="B3">
        <v>2</v>
      </c>
      <c r="C3">
        <v>2</v>
      </c>
      <c r="D3">
        <v>12</v>
      </c>
      <c r="E3">
        <v>3</v>
      </c>
      <c r="F3">
        <v>3</v>
      </c>
      <c r="H3">
        <v>13.411199999999999</v>
      </c>
      <c r="I3">
        <v>106984</v>
      </c>
      <c r="L3" s="14">
        <f t="shared" ref="L3:L61" si="0">D3-H3</f>
        <v>-1.4111999999999991</v>
      </c>
      <c r="N3">
        <f>(B3*$B$68)+(C3*($B$69+$B$70))</f>
        <v>12.128779999999999</v>
      </c>
      <c r="O3" s="14">
        <f>D3-N3</f>
        <v>-0.12877999999999901</v>
      </c>
    </row>
    <row r="4" spans="1:15" x14ac:dyDescent="0.25">
      <c r="A4">
        <v>1480300</v>
      </c>
      <c r="B4">
        <v>2</v>
      </c>
      <c r="C4">
        <v>2</v>
      </c>
      <c r="D4">
        <v>13.85</v>
      </c>
      <c r="H4">
        <v>13.411199999999999</v>
      </c>
      <c r="I4">
        <v>91409</v>
      </c>
      <c r="L4" s="14">
        <f t="shared" si="0"/>
        <v>0.43880000000000052</v>
      </c>
      <c r="N4">
        <f>(B4*$B$68)+(C4*($B$69+$B$70))</f>
        <v>12.128779999999999</v>
      </c>
      <c r="O4" s="14">
        <f t="shared" ref="O4:O61" si="1">D4-N4</f>
        <v>1.7212200000000006</v>
      </c>
    </row>
    <row r="5" spans="1:15" x14ac:dyDescent="0.25">
      <c r="B5">
        <v>2</v>
      </c>
      <c r="C5">
        <v>2</v>
      </c>
      <c r="D5">
        <v>7.28</v>
      </c>
      <c r="H5">
        <v>13.411199999999999</v>
      </c>
      <c r="I5">
        <v>105879</v>
      </c>
      <c r="L5" s="14">
        <f t="shared" si="0"/>
        <v>-6.1311999999999989</v>
      </c>
      <c r="N5">
        <f>(B5*$B$68)+(C5*($B$69+$B$70))</f>
        <v>12.128779999999999</v>
      </c>
      <c r="O5" s="14">
        <f t="shared" si="1"/>
        <v>-4.8487799999999988</v>
      </c>
    </row>
    <row r="6" spans="1:15" x14ac:dyDescent="0.25">
      <c r="A6">
        <v>1484500</v>
      </c>
      <c r="B6">
        <v>2</v>
      </c>
      <c r="C6">
        <v>1</v>
      </c>
      <c r="D6">
        <v>11.06</v>
      </c>
      <c r="E6">
        <v>3.07</v>
      </c>
      <c r="F6">
        <v>1.2869999999999999</v>
      </c>
      <c r="H6">
        <v>10.363200000000001</v>
      </c>
      <c r="I6">
        <v>4412</v>
      </c>
      <c r="L6" s="14">
        <f t="shared" si="0"/>
        <v>0.69679999999999964</v>
      </c>
      <c r="N6">
        <f>(B6*$B$68)+(C6*($B$69+$B$70))</f>
        <v>9.7219899999999999</v>
      </c>
      <c r="O6" s="14">
        <f t="shared" si="1"/>
        <v>1.3380100000000006</v>
      </c>
    </row>
    <row r="7" spans="1:15" x14ac:dyDescent="0.25">
      <c r="B7">
        <v>2</v>
      </c>
      <c r="C7">
        <v>1</v>
      </c>
      <c r="D7">
        <v>10.82</v>
      </c>
      <c r="E7">
        <v>3.46</v>
      </c>
      <c r="F7">
        <v>1</v>
      </c>
      <c r="H7">
        <v>10.363200000000001</v>
      </c>
      <c r="I7">
        <v>4404</v>
      </c>
      <c r="L7" s="14">
        <f t="shared" si="0"/>
        <v>0.45679999999999943</v>
      </c>
      <c r="N7">
        <f>(B7*$B$68)+(C7*($B$69+$B$70))</f>
        <v>9.7219899999999999</v>
      </c>
      <c r="O7" s="14">
        <f t="shared" si="1"/>
        <v>1.0980100000000004</v>
      </c>
    </row>
    <row r="8" spans="1:15" x14ac:dyDescent="0.25">
      <c r="A8">
        <v>1492000</v>
      </c>
      <c r="B8">
        <v>2</v>
      </c>
      <c r="C8">
        <v>2</v>
      </c>
      <c r="D8">
        <v>13.28</v>
      </c>
      <c r="H8">
        <v>13.411199999999999</v>
      </c>
      <c r="I8">
        <v>47287</v>
      </c>
      <c r="L8" s="14">
        <f t="shared" si="0"/>
        <v>-0.13119999999999976</v>
      </c>
      <c r="N8">
        <f>(B8*$B$68)+(C8*($B$69+$B$70))</f>
        <v>12.128779999999999</v>
      </c>
      <c r="O8" s="14">
        <f t="shared" ref="O8" si="2">D8-N8</f>
        <v>1.1512200000000004</v>
      </c>
    </row>
    <row r="9" spans="1:15" x14ac:dyDescent="0.25">
      <c r="B9" t="s">
        <v>8</v>
      </c>
      <c r="L9" s="14"/>
      <c r="O9" s="14"/>
    </row>
    <row r="10" spans="1:15" x14ac:dyDescent="0.25">
      <c r="A10">
        <v>1537500</v>
      </c>
      <c r="B10">
        <v>1</v>
      </c>
      <c r="C10">
        <v>1</v>
      </c>
      <c r="D10">
        <v>7.8</v>
      </c>
      <c r="E10">
        <v>3.6</v>
      </c>
      <c r="H10">
        <v>6.7055999999999996</v>
      </c>
      <c r="I10">
        <v>100896</v>
      </c>
      <c r="L10" s="14">
        <f t="shared" si="0"/>
        <v>1.0944000000000003</v>
      </c>
      <c r="N10">
        <f>(B10*$B$68)+(C10*($B$69+$B$70))</f>
        <v>6.0643899999999995</v>
      </c>
      <c r="O10" s="14">
        <f t="shared" si="1"/>
        <v>1.7356100000000003</v>
      </c>
    </row>
    <row r="11" spans="1:15" x14ac:dyDescent="0.25">
      <c r="B11">
        <v>2</v>
      </c>
      <c r="C11">
        <v>1</v>
      </c>
      <c r="D11">
        <v>13.99</v>
      </c>
      <c r="E11">
        <v>3.9</v>
      </c>
      <c r="F11">
        <v>3.3</v>
      </c>
      <c r="H11">
        <v>10.363200000000001</v>
      </c>
      <c r="I11">
        <v>89495</v>
      </c>
      <c r="L11" s="14">
        <f t="shared" si="0"/>
        <v>3.6267999999999994</v>
      </c>
      <c r="N11">
        <f>(B11*$B$68)+(C11*($B$69+$B$70))</f>
        <v>9.7219899999999999</v>
      </c>
      <c r="O11" s="14">
        <f t="shared" si="1"/>
        <v>4.2680100000000003</v>
      </c>
    </row>
    <row r="12" spans="1:15" x14ac:dyDescent="0.25">
      <c r="A12">
        <v>1567500</v>
      </c>
      <c r="B12" t="s">
        <v>8</v>
      </c>
      <c r="L12" s="14"/>
      <c r="O12" s="14"/>
    </row>
    <row r="13" spans="1:15" x14ac:dyDescent="0.25">
      <c r="B13" t="s">
        <v>8</v>
      </c>
      <c r="L13" s="14"/>
      <c r="O13" s="14"/>
    </row>
    <row r="14" spans="1:15" x14ac:dyDescent="0.25">
      <c r="A14">
        <v>1585100</v>
      </c>
      <c r="B14">
        <v>2</v>
      </c>
      <c r="C14">
        <v>1</v>
      </c>
      <c r="D14">
        <v>9.1</v>
      </c>
      <c r="H14">
        <v>10.363200000000001</v>
      </c>
      <c r="I14">
        <v>58341</v>
      </c>
      <c r="L14" s="14">
        <f t="shared" si="0"/>
        <v>-1.2632000000000012</v>
      </c>
      <c r="N14">
        <f>(B14*$B$68)+(C14*($B$69+$B$70))</f>
        <v>9.7219899999999999</v>
      </c>
      <c r="O14" s="14">
        <f t="shared" si="1"/>
        <v>-0.62199000000000026</v>
      </c>
    </row>
    <row r="15" spans="1:15" x14ac:dyDescent="0.25">
      <c r="B15">
        <v>4</v>
      </c>
      <c r="C15">
        <v>2</v>
      </c>
      <c r="D15">
        <v>14.835000000000001</v>
      </c>
      <c r="G15">
        <v>2.7</v>
      </c>
      <c r="H15">
        <v>20.726400000000002</v>
      </c>
      <c r="I15">
        <v>31619</v>
      </c>
      <c r="L15" s="14">
        <f t="shared" si="0"/>
        <v>-5.8914000000000009</v>
      </c>
      <c r="N15">
        <f>(B15*$B$68)+(C15*($B$69+$B$70))</f>
        <v>19.44398</v>
      </c>
      <c r="O15" s="14">
        <f t="shared" si="1"/>
        <v>-4.608979999999999</v>
      </c>
    </row>
    <row r="16" spans="1:15" x14ac:dyDescent="0.25">
      <c r="A16">
        <v>1589440</v>
      </c>
      <c r="B16" t="s">
        <v>8</v>
      </c>
      <c r="L16" s="14"/>
      <c r="O16" s="14"/>
    </row>
    <row r="17" spans="1:15" x14ac:dyDescent="0.25">
      <c r="B17" t="s">
        <v>8</v>
      </c>
      <c r="L17" s="14"/>
      <c r="O17" s="14"/>
    </row>
    <row r="18" spans="1:15" x14ac:dyDescent="0.25">
      <c r="A18">
        <v>1594930</v>
      </c>
      <c r="B18" t="s">
        <v>8</v>
      </c>
      <c r="L18" s="14"/>
      <c r="O18" s="14"/>
    </row>
    <row r="19" spans="1:15" x14ac:dyDescent="0.25">
      <c r="B19" t="s">
        <v>8</v>
      </c>
      <c r="L19" s="14"/>
      <c r="O19" s="14"/>
    </row>
    <row r="20" spans="1:15" x14ac:dyDescent="0.25">
      <c r="A20">
        <v>1614090</v>
      </c>
      <c r="B20" t="s">
        <v>8</v>
      </c>
      <c r="L20" s="14"/>
      <c r="O20" s="14"/>
    </row>
    <row r="21" spans="1:15" x14ac:dyDescent="0.25">
      <c r="B21" t="s">
        <v>8</v>
      </c>
      <c r="L21" s="14"/>
      <c r="O21" s="14"/>
    </row>
    <row r="22" spans="1:15" x14ac:dyDescent="0.25">
      <c r="A22">
        <v>1645000</v>
      </c>
      <c r="B22">
        <v>2</v>
      </c>
      <c r="C22">
        <v>2</v>
      </c>
      <c r="D22">
        <v>12.2</v>
      </c>
      <c r="E22">
        <v>4.8</v>
      </c>
      <c r="H22">
        <v>13.411199999999999</v>
      </c>
      <c r="I22">
        <v>48062</v>
      </c>
      <c r="L22" s="14">
        <f t="shared" si="0"/>
        <v>-1.2111999999999998</v>
      </c>
      <c r="N22">
        <f>(B22*$B$68)+(C22*($B$69+$B$70))</f>
        <v>12.128779999999999</v>
      </c>
      <c r="O22" s="14">
        <f t="shared" si="1"/>
        <v>7.1220000000000283E-2</v>
      </c>
    </row>
    <row r="23" spans="1:15" x14ac:dyDescent="0.25">
      <c r="B23">
        <v>2</v>
      </c>
      <c r="C23">
        <v>2</v>
      </c>
      <c r="D23">
        <v>13.98</v>
      </c>
      <c r="E23">
        <v>4.3</v>
      </c>
      <c r="F23">
        <v>2.9</v>
      </c>
      <c r="H23">
        <v>13.411199999999999</v>
      </c>
      <c r="I23">
        <v>35693</v>
      </c>
      <c r="L23" s="14">
        <f t="shared" si="0"/>
        <v>0.5688000000000013</v>
      </c>
      <c r="N23">
        <f>(B23*$B$68)+(C23*($B$69+$B$70))</f>
        <v>12.128779999999999</v>
      </c>
      <c r="O23" s="14">
        <f t="shared" si="1"/>
        <v>1.8512200000000014</v>
      </c>
    </row>
    <row r="24" spans="1:15" x14ac:dyDescent="0.25">
      <c r="A24">
        <v>1654000</v>
      </c>
      <c r="B24">
        <v>2</v>
      </c>
      <c r="C24">
        <v>1</v>
      </c>
      <c r="D24">
        <v>9.1</v>
      </c>
      <c r="H24">
        <v>10.363200000000001</v>
      </c>
      <c r="I24">
        <v>120612</v>
      </c>
      <c r="L24" s="14">
        <f t="shared" si="0"/>
        <v>-1.2632000000000012</v>
      </c>
      <c r="N24">
        <f>(B24*$B$68)+(C24*($B$69+$B$70))</f>
        <v>9.7219899999999999</v>
      </c>
      <c r="O24" s="14">
        <f t="shared" si="1"/>
        <v>-0.62199000000000026</v>
      </c>
    </row>
    <row r="25" spans="1:15" x14ac:dyDescent="0.25">
      <c r="B25">
        <v>2</v>
      </c>
      <c r="C25">
        <v>2</v>
      </c>
      <c r="D25">
        <v>12.43</v>
      </c>
      <c r="E25">
        <v>5</v>
      </c>
      <c r="H25">
        <v>13.411199999999999</v>
      </c>
      <c r="I25">
        <v>121040</v>
      </c>
      <c r="J25" t="s">
        <v>17</v>
      </c>
      <c r="L25" s="14">
        <f t="shared" si="0"/>
        <v>-0.98119999999999941</v>
      </c>
      <c r="N25">
        <f>(B25*$B$68)+(C25*($B$69+$B$70))</f>
        <v>12.128779999999999</v>
      </c>
      <c r="O25" s="14">
        <f t="shared" si="1"/>
        <v>0.30122000000000071</v>
      </c>
    </row>
    <row r="26" spans="1:15" x14ac:dyDescent="0.25">
      <c r="A26">
        <v>1662800</v>
      </c>
      <c r="B26">
        <v>2</v>
      </c>
      <c r="C26">
        <v>2</v>
      </c>
      <c r="D26">
        <v>7.1</v>
      </c>
      <c r="H26">
        <v>13.411199999999999</v>
      </c>
      <c r="I26">
        <v>137845</v>
      </c>
      <c r="J26" t="s">
        <v>19</v>
      </c>
      <c r="L26" s="14">
        <f t="shared" si="0"/>
        <v>-6.3111999999999995</v>
      </c>
      <c r="N26">
        <f>(B26*$B$68)+(C26*($B$69+$B$70))</f>
        <v>12.128779999999999</v>
      </c>
      <c r="O26" s="14">
        <f t="shared" si="1"/>
        <v>-5.0287799999999994</v>
      </c>
    </row>
    <row r="27" spans="1:15" x14ac:dyDescent="0.25">
      <c r="B27">
        <v>2</v>
      </c>
      <c r="C27">
        <v>1</v>
      </c>
      <c r="D27">
        <v>9.6</v>
      </c>
      <c r="E27">
        <v>2.2000000000000002</v>
      </c>
      <c r="H27">
        <v>10.363200000000001</v>
      </c>
      <c r="I27">
        <v>136135</v>
      </c>
      <c r="J27" t="s">
        <v>19</v>
      </c>
      <c r="L27" s="14">
        <f t="shared" si="0"/>
        <v>-0.76320000000000121</v>
      </c>
      <c r="N27">
        <f>(B27*$B$68)+(C27*($B$69+$B$70))</f>
        <v>9.7219899999999999</v>
      </c>
      <c r="O27" s="14">
        <f t="shared" si="1"/>
        <v>-0.12199000000000026</v>
      </c>
    </row>
    <row r="28" spans="1:15" x14ac:dyDescent="0.25">
      <c r="A28">
        <v>2018500</v>
      </c>
      <c r="B28">
        <v>2</v>
      </c>
      <c r="C28">
        <v>2</v>
      </c>
      <c r="D28">
        <v>10.97</v>
      </c>
      <c r="H28">
        <v>13.411199999999999</v>
      </c>
      <c r="I28">
        <v>136346</v>
      </c>
      <c r="L28" s="14">
        <f t="shared" si="0"/>
        <v>-2.4411999999999985</v>
      </c>
      <c r="N28">
        <f>(B28*$B$68)+(C28*($B$69+$B$70))</f>
        <v>12.128779999999999</v>
      </c>
      <c r="O28" s="14">
        <f t="shared" si="1"/>
        <v>-1.1587799999999984</v>
      </c>
    </row>
    <row r="29" spans="1:15" x14ac:dyDescent="0.25">
      <c r="B29">
        <v>2</v>
      </c>
      <c r="C29">
        <v>2</v>
      </c>
      <c r="D29">
        <v>8.7370000000000001</v>
      </c>
      <c r="H29">
        <v>13.411199999999999</v>
      </c>
      <c r="I29">
        <v>133293</v>
      </c>
      <c r="L29" s="14">
        <f t="shared" si="0"/>
        <v>-4.674199999999999</v>
      </c>
      <c r="N29">
        <f>(B29*$B$68)+(C29*($B$69+$B$70))</f>
        <v>12.128779999999999</v>
      </c>
      <c r="O29" s="14">
        <f t="shared" si="1"/>
        <v>-3.3917799999999989</v>
      </c>
    </row>
    <row r="30" spans="1:15" x14ac:dyDescent="0.25">
      <c r="A30">
        <v>2055100</v>
      </c>
      <c r="B30" t="s">
        <v>8</v>
      </c>
      <c r="L30" s="14"/>
      <c r="O30" s="14"/>
    </row>
    <row r="31" spans="1:15" x14ac:dyDescent="0.25">
      <c r="B31" t="s">
        <v>8</v>
      </c>
      <c r="L31" s="14"/>
      <c r="O31" s="14"/>
    </row>
    <row r="32" spans="1:15" x14ac:dyDescent="0.25">
      <c r="A32" s="2">
        <v>3084000</v>
      </c>
      <c r="B32">
        <v>2</v>
      </c>
      <c r="C32">
        <v>2</v>
      </c>
      <c r="D32">
        <v>11.4</v>
      </c>
      <c r="H32">
        <v>13.411199999999999</v>
      </c>
      <c r="I32">
        <v>90027</v>
      </c>
      <c r="L32" s="14">
        <f t="shared" si="0"/>
        <v>-2.0111999999999988</v>
      </c>
      <c r="N32">
        <f>(B32*$B$68)+(C32*($B$69+$B$70))</f>
        <v>12.128779999999999</v>
      </c>
      <c r="O32" s="14">
        <f t="shared" si="1"/>
        <v>-0.72877999999999865</v>
      </c>
    </row>
    <row r="33" spans="1:15" x14ac:dyDescent="0.25">
      <c r="B33">
        <v>2</v>
      </c>
      <c r="C33">
        <v>2</v>
      </c>
      <c r="D33">
        <v>11.5</v>
      </c>
      <c r="H33">
        <v>13.411199999999999</v>
      </c>
      <c r="I33">
        <v>101990</v>
      </c>
      <c r="L33" s="14">
        <f t="shared" si="0"/>
        <v>-1.9111999999999991</v>
      </c>
      <c r="N33">
        <f>(B33*$B$68)+(C33*($B$69+$B$70))</f>
        <v>12.128779999999999</v>
      </c>
      <c r="O33" s="14">
        <f t="shared" si="1"/>
        <v>-0.62877999999999901</v>
      </c>
    </row>
    <row r="34" spans="1:15" x14ac:dyDescent="0.25">
      <c r="A34">
        <v>3478400</v>
      </c>
      <c r="B34" t="s">
        <v>8</v>
      </c>
      <c r="L34" s="14"/>
      <c r="O34" s="14"/>
    </row>
    <row r="35" spans="1:15" x14ac:dyDescent="0.25">
      <c r="B35" t="s">
        <v>8</v>
      </c>
      <c r="L35" s="14"/>
      <c r="O35" s="14"/>
    </row>
    <row r="36" spans="1:15" x14ac:dyDescent="0.25">
      <c r="A36" s="7">
        <v>1581500</v>
      </c>
      <c r="B36">
        <v>2</v>
      </c>
      <c r="C36">
        <v>2</v>
      </c>
      <c r="D36">
        <v>16.670000000000002</v>
      </c>
      <c r="E36">
        <v>5.43</v>
      </c>
      <c r="F36">
        <v>4.9000000000000004</v>
      </c>
      <c r="H36">
        <v>13.411199999999999</v>
      </c>
      <c r="I36">
        <v>62486</v>
      </c>
      <c r="L36" s="14">
        <f t="shared" si="0"/>
        <v>3.2588000000000026</v>
      </c>
      <c r="N36">
        <f>(B36*$B$68)+(C36*($B$69+$B$70))</f>
        <v>12.128779999999999</v>
      </c>
      <c r="O36" s="14">
        <f t="shared" si="1"/>
        <v>4.5412200000000027</v>
      </c>
    </row>
    <row r="37" spans="1:15" x14ac:dyDescent="0.25">
      <c r="A37" s="7"/>
      <c r="B37">
        <v>1</v>
      </c>
      <c r="C37">
        <v>1</v>
      </c>
      <c r="D37">
        <v>6.98</v>
      </c>
      <c r="H37">
        <v>6.7055999999999996</v>
      </c>
      <c r="I37">
        <v>42881</v>
      </c>
      <c r="L37" s="14">
        <f t="shared" si="0"/>
        <v>0.27440000000000087</v>
      </c>
      <c r="N37">
        <f>(B37*$B$68)+(C37*($B$69+$B$70))</f>
        <v>6.0643899999999995</v>
      </c>
      <c r="O37" s="14">
        <f t="shared" si="1"/>
        <v>0.91561000000000092</v>
      </c>
    </row>
    <row r="38" spans="1:15" x14ac:dyDescent="0.25">
      <c r="A38" s="7">
        <v>1585100</v>
      </c>
      <c r="B38">
        <v>2</v>
      </c>
      <c r="C38">
        <v>1</v>
      </c>
      <c r="D38">
        <v>9.3699999999999992</v>
      </c>
      <c r="H38">
        <v>10.363200000000001</v>
      </c>
      <c r="I38">
        <v>58278</v>
      </c>
      <c r="L38" s="14">
        <f t="shared" si="0"/>
        <v>-0.99320000000000164</v>
      </c>
      <c r="N38">
        <f>(B38*$B$68)+(C38*($B$69+$B$70))</f>
        <v>9.7219899999999999</v>
      </c>
      <c r="O38" s="14">
        <f t="shared" si="1"/>
        <v>-0.35199000000000069</v>
      </c>
    </row>
    <row r="39" spans="1:15" x14ac:dyDescent="0.25">
      <c r="A39" s="7"/>
      <c r="B39">
        <v>2</v>
      </c>
      <c r="C39">
        <v>1</v>
      </c>
      <c r="D39">
        <v>15.35</v>
      </c>
      <c r="H39">
        <v>10.363200000000001</v>
      </c>
      <c r="I39">
        <v>29225</v>
      </c>
      <c r="J39" t="s">
        <v>25</v>
      </c>
      <c r="L39" s="14">
        <f t="shared" si="0"/>
        <v>4.9867999999999988</v>
      </c>
      <c r="N39">
        <f>(B39*$B$68)+(C39*($B$69+$B$70))</f>
        <v>9.7219899999999999</v>
      </c>
      <c r="O39" s="14">
        <f t="shared" si="1"/>
        <v>5.6280099999999997</v>
      </c>
    </row>
    <row r="40" spans="1:15" x14ac:dyDescent="0.25">
      <c r="A40" s="7">
        <v>1589300</v>
      </c>
      <c r="B40">
        <v>2</v>
      </c>
      <c r="C40">
        <v>1</v>
      </c>
      <c r="D40">
        <v>10.98</v>
      </c>
      <c r="H40">
        <v>10.363200000000001</v>
      </c>
      <c r="I40">
        <v>61193</v>
      </c>
      <c r="L40" s="14">
        <f t="shared" si="0"/>
        <v>0.61679999999999957</v>
      </c>
      <c r="N40">
        <f>(B40*$B$68)+(C40*($B$69+$B$70))</f>
        <v>9.7219899999999999</v>
      </c>
      <c r="O40" s="14">
        <f t="shared" si="1"/>
        <v>1.2580100000000005</v>
      </c>
    </row>
    <row r="41" spans="1:15" x14ac:dyDescent="0.25">
      <c r="A41" s="7"/>
      <c r="B41">
        <v>4</v>
      </c>
      <c r="C41">
        <v>2</v>
      </c>
      <c r="D41">
        <v>18.63</v>
      </c>
      <c r="H41">
        <v>20.726400000000002</v>
      </c>
      <c r="I41">
        <v>24056</v>
      </c>
      <c r="L41" s="14">
        <f t="shared" si="0"/>
        <v>-2.0964000000000027</v>
      </c>
      <c r="N41">
        <f>(B41*$B$68)+(C41*($B$69+$B$70))</f>
        <v>19.44398</v>
      </c>
      <c r="O41" s="14">
        <f t="shared" si="1"/>
        <v>-0.81398000000000081</v>
      </c>
    </row>
    <row r="42" spans="1:15" x14ac:dyDescent="0.25">
      <c r="A42" s="7">
        <v>1645200</v>
      </c>
      <c r="B42">
        <v>3</v>
      </c>
      <c r="C42">
        <v>1</v>
      </c>
      <c r="D42">
        <v>15</v>
      </c>
      <c r="H42">
        <v>14.020799999999999</v>
      </c>
      <c r="I42">
        <v>51523</v>
      </c>
      <c r="L42" s="14">
        <f t="shared" si="0"/>
        <v>0.97920000000000051</v>
      </c>
      <c r="N42">
        <f>(B42*$B$68)+(C42*($B$69+$B$70))</f>
        <v>13.37959</v>
      </c>
      <c r="O42" s="14">
        <f t="shared" si="1"/>
        <v>1.6204099999999997</v>
      </c>
    </row>
    <row r="43" spans="1:15" x14ac:dyDescent="0.25">
      <c r="A43" s="7"/>
      <c r="B43">
        <v>3</v>
      </c>
      <c r="C43">
        <v>1</v>
      </c>
      <c r="D43">
        <v>12.42</v>
      </c>
      <c r="H43">
        <v>14.020799999999999</v>
      </c>
      <c r="I43">
        <v>37143</v>
      </c>
      <c r="L43" s="14">
        <f t="shared" si="0"/>
        <v>-1.6007999999999996</v>
      </c>
      <c r="N43">
        <f>(B43*$B$68)+(C43*($B$69+$B$70))</f>
        <v>13.37959</v>
      </c>
      <c r="O43" s="14">
        <f t="shared" si="1"/>
        <v>-0.95959000000000039</v>
      </c>
    </row>
    <row r="44" spans="1:15" x14ac:dyDescent="0.25">
      <c r="A44" s="7">
        <v>1589500</v>
      </c>
      <c r="B44">
        <v>2</v>
      </c>
      <c r="C44">
        <v>1</v>
      </c>
      <c r="D44">
        <v>12.46</v>
      </c>
      <c r="H44">
        <v>10.363200000000001</v>
      </c>
      <c r="I44">
        <v>51357</v>
      </c>
      <c r="L44" s="14">
        <f t="shared" si="0"/>
        <v>2.0968</v>
      </c>
      <c r="N44">
        <f>(B44*$B$68)+(C44*($B$69+$B$70))</f>
        <v>9.7219899999999999</v>
      </c>
      <c r="O44" s="14">
        <f t="shared" si="1"/>
        <v>2.7380100000000009</v>
      </c>
    </row>
    <row r="45" spans="1:15" x14ac:dyDescent="0.25">
      <c r="A45" s="7"/>
      <c r="B45">
        <v>3</v>
      </c>
      <c r="C45">
        <v>1</v>
      </c>
      <c r="D45">
        <v>14.54</v>
      </c>
      <c r="H45">
        <v>14.020799999999999</v>
      </c>
      <c r="I45">
        <v>39290</v>
      </c>
      <c r="L45" s="14">
        <f t="shared" si="0"/>
        <v>0.51919999999999966</v>
      </c>
      <c r="N45">
        <f>(B45*$B$68)+(C45*($B$69+$B$70))</f>
        <v>13.37959</v>
      </c>
      <c r="O45" s="14">
        <f t="shared" si="1"/>
        <v>1.1604099999999988</v>
      </c>
    </row>
    <row r="46" spans="1:15" x14ac:dyDescent="0.25">
      <c r="A46" s="8">
        <v>1653000</v>
      </c>
      <c r="B46">
        <v>2</v>
      </c>
      <c r="C46">
        <v>1</v>
      </c>
      <c r="D46">
        <v>8</v>
      </c>
      <c r="H46">
        <v>10.363200000000001</v>
      </c>
      <c r="I46">
        <v>114939</v>
      </c>
      <c r="L46" s="14">
        <f t="shared" si="0"/>
        <v>-2.3632000000000009</v>
      </c>
      <c r="N46">
        <f>(B46*$B$68)+(C46*($B$69+$B$70))</f>
        <v>9.7219899999999999</v>
      </c>
      <c r="O46" s="14">
        <f t="shared" si="1"/>
        <v>-1.7219899999999999</v>
      </c>
    </row>
    <row r="47" spans="1:15" x14ac:dyDescent="0.25">
      <c r="A47" s="8"/>
      <c r="B47">
        <v>3</v>
      </c>
      <c r="C47">
        <v>1</v>
      </c>
      <c r="D47">
        <v>10.49</v>
      </c>
      <c r="H47">
        <v>14.020799999999999</v>
      </c>
      <c r="I47">
        <v>119148</v>
      </c>
      <c r="L47" s="14">
        <f t="shared" si="0"/>
        <v>-3.5307999999999993</v>
      </c>
      <c r="N47">
        <f>(B47*$B$68)+(C47*($B$69+$B$70))</f>
        <v>13.37959</v>
      </c>
      <c r="O47" s="14">
        <f t="shared" si="1"/>
        <v>-2.8895900000000001</v>
      </c>
    </row>
    <row r="48" spans="1:15" x14ac:dyDescent="0.25">
      <c r="A48" s="8">
        <v>1585300</v>
      </c>
      <c r="B48">
        <v>4</v>
      </c>
      <c r="C48">
        <v>2</v>
      </c>
      <c r="D48">
        <v>13.44</v>
      </c>
      <c r="H48">
        <v>20.726400000000002</v>
      </c>
      <c r="I48">
        <v>31622</v>
      </c>
      <c r="L48" s="14">
        <f t="shared" si="0"/>
        <v>-7.2864000000000022</v>
      </c>
      <c r="N48">
        <f>(B48*$B$68)+(C48*($B$69+$B$70))</f>
        <v>19.44398</v>
      </c>
      <c r="O48" s="14">
        <f t="shared" si="1"/>
        <v>-6.0039800000000003</v>
      </c>
    </row>
    <row r="49" spans="1:15" x14ac:dyDescent="0.25">
      <c r="A49" s="8"/>
      <c r="B49">
        <v>1</v>
      </c>
      <c r="C49">
        <v>1</v>
      </c>
      <c r="D49">
        <v>5.3179999999999996</v>
      </c>
      <c r="H49">
        <v>6.7055999999999996</v>
      </c>
      <c r="I49">
        <v>31608</v>
      </c>
      <c r="L49" s="14">
        <f t="shared" si="0"/>
        <v>-1.3875999999999999</v>
      </c>
      <c r="N49">
        <f>(B49*$B$68)+(C49*($B$69+$B$70))</f>
        <v>6.0643899999999995</v>
      </c>
      <c r="O49" s="14">
        <f t="shared" si="1"/>
        <v>-0.74638999999999989</v>
      </c>
    </row>
    <row r="50" spans="1:15" x14ac:dyDescent="0.25">
      <c r="A50" s="8">
        <v>1653500</v>
      </c>
      <c r="B50">
        <v>2</v>
      </c>
      <c r="C50">
        <v>1</v>
      </c>
      <c r="D50">
        <v>10.35</v>
      </c>
      <c r="H50">
        <v>10.363200000000001</v>
      </c>
      <c r="I50">
        <v>8783</v>
      </c>
      <c r="L50" s="14">
        <f t="shared" si="0"/>
        <v>-1.3200000000001211E-2</v>
      </c>
      <c r="N50">
        <f>(B50*$B$68)+(C50*($B$69+$B$70))</f>
        <v>9.7219899999999999</v>
      </c>
      <c r="O50" s="14">
        <f t="shared" si="1"/>
        <v>0.62800999999999974</v>
      </c>
    </row>
    <row r="51" spans="1:15" x14ac:dyDescent="0.25">
      <c r="A51" s="8"/>
      <c r="B51">
        <v>2</v>
      </c>
      <c r="C51">
        <v>1</v>
      </c>
      <c r="D51">
        <v>14.7</v>
      </c>
      <c r="H51">
        <v>10.363200000000001</v>
      </c>
      <c r="I51">
        <v>36120</v>
      </c>
      <c r="L51" s="14">
        <f t="shared" si="0"/>
        <v>4.3367999999999984</v>
      </c>
      <c r="N51">
        <f>(B51*$B$68)+(C51*($B$69+$B$70))</f>
        <v>9.7219899999999999</v>
      </c>
      <c r="O51" s="14">
        <f t="shared" si="1"/>
        <v>4.9780099999999994</v>
      </c>
    </row>
    <row r="52" spans="1:15" x14ac:dyDescent="0.25">
      <c r="A52" s="8">
        <v>1549500</v>
      </c>
      <c r="B52">
        <v>2</v>
      </c>
      <c r="C52">
        <v>2</v>
      </c>
      <c r="D52">
        <v>14.32</v>
      </c>
      <c r="H52">
        <v>13.411199999999999</v>
      </c>
      <c r="I52">
        <v>101896</v>
      </c>
      <c r="L52" s="14">
        <f t="shared" si="0"/>
        <v>0.90880000000000116</v>
      </c>
      <c r="N52">
        <f>(B52*$B$68)+(C52*($B$69+$B$70))</f>
        <v>12.128779999999999</v>
      </c>
      <c r="O52" s="14">
        <f t="shared" si="1"/>
        <v>2.1912200000000013</v>
      </c>
    </row>
    <row r="53" spans="1:15" x14ac:dyDescent="0.25">
      <c r="B53">
        <v>1</v>
      </c>
      <c r="C53">
        <v>1</v>
      </c>
      <c r="D53">
        <v>11</v>
      </c>
      <c r="H53">
        <v>6.7055999999999996</v>
      </c>
      <c r="I53">
        <v>89819</v>
      </c>
      <c r="J53" t="s">
        <v>14</v>
      </c>
      <c r="L53" s="14">
        <f t="shared" si="0"/>
        <v>4.2944000000000004</v>
      </c>
      <c r="N53">
        <f>(B53*$B$68)+(C53*($B$69+$B$70))</f>
        <v>6.0643899999999995</v>
      </c>
      <c r="O53" s="14">
        <f t="shared" si="1"/>
        <v>4.9356100000000005</v>
      </c>
    </row>
    <row r="54" spans="1:15" x14ac:dyDescent="0.25">
      <c r="A54" s="8">
        <v>1480000</v>
      </c>
      <c r="B54">
        <v>2</v>
      </c>
      <c r="C54">
        <v>2</v>
      </c>
      <c r="D54">
        <v>10.97</v>
      </c>
      <c r="H54">
        <v>13.411199999999999</v>
      </c>
      <c r="I54">
        <v>107052</v>
      </c>
      <c r="L54" s="14">
        <f t="shared" si="0"/>
        <v>-2.4411999999999985</v>
      </c>
      <c r="N54">
        <f>(B54*$B$68)+(C54*($B$69+$B$70))</f>
        <v>12.128779999999999</v>
      </c>
      <c r="O54" s="14">
        <f t="shared" si="1"/>
        <v>-1.1587799999999984</v>
      </c>
    </row>
    <row r="55" spans="1:15" x14ac:dyDescent="0.25">
      <c r="B55">
        <v>2</v>
      </c>
      <c r="C55">
        <v>2</v>
      </c>
      <c r="D55">
        <v>11.29</v>
      </c>
      <c r="H55">
        <v>13.411199999999999</v>
      </c>
      <c r="I55">
        <v>91880</v>
      </c>
      <c r="L55" s="14">
        <f t="shared" si="0"/>
        <v>-2.1212</v>
      </c>
      <c r="N55">
        <f>(B55*$B$68)+(C55*($B$69+$B$70))</f>
        <v>12.128779999999999</v>
      </c>
      <c r="O55" s="14">
        <f t="shared" si="1"/>
        <v>-0.83877999999999986</v>
      </c>
    </row>
    <row r="56" spans="1:15" x14ac:dyDescent="0.25">
      <c r="A56" s="8">
        <v>1447680</v>
      </c>
      <c r="B56">
        <v>2</v>
      </c>
      <c r="C56">
        <v>2</v>
      </c>
      <c r="D56">
        <v>11.26</v>
      </c>
      <c r="H56">
        <v>13.411199999999999</v>
      </c>
      <c r="I56">
        <v>106837</v>
      </c>
      <c r="L56" s="14">
        <f t="shared" si="0"/>
        <v>-2.1511999999999993</v>
      </c>
      <c r="N56">
        <f>(B56*$B$68)+(C56*($B$69+$B$70))</f>
        <v>12.128779999999999</v>
      </c>
      <c r="O56" s="14">
        <f t="shared" si="1"/>
        <v>-0.86877999999999922</v>
      </c>
    </row>
    <row r="57" spans="1:15" x14ac:dyDescent="0.25">
      <c r="A57" s="8"/>
      <c r="B57">
        <v>2</v>
      </c>
      <c r="C57">
        <v>2</v>
      </c>
      <c r="D57">
        <v>11.94</v>
      </c>
      <c r="H57">
        <v>13.411199999999999</v>
      </c>
      <c r="I57">
        <v>107567</v>
      </c>
      <c r="L57" s="14">
        <f t="shared" si="0"/>
        <v>-1.4711999999999996</v>
      </c>
      <c r="N57">
        <f>(B57*$B$68)+(C57*($B$69+$B$70))</f>
        <v>12.128779999999999</v>
      </c>
      <c r="O57" s="14">
        <f t="shared" si="1"/>
        <v>-0.1887799999999995</v>
      </c>
    </row>
    <row r="58" spans="1:15" x14ac:dyDescent="0.25">
      <c r="A58" s="8">
        <v>2051600</v>
      </c>
      <c r="B58">
        <v>2</v>
      </c>
      <c r="C58">
        <v>2</v>
      </c>
      <c r="D58">
        <v>8.8000000000000007</v>
      </c>
      <c r="H58">
        <v>13.411199999999999</v>
      </c>
      <c r="I58">
        <v>135158</v>
      </c>
      <c r="L58" s="14">
        <f t="shared" si="0"/>
        <v>-4.6111999999999984</v>
      </c>
      <c r="N58">
        <f>(B58*$B$68)+(C58*($B$69+$B$70))</f>
        <v>12.128779999999999</v>
      </c>
      <c r="O58" s="14">
        <f t="shared" si="1"/>
        <v>-3.3287799999999983</v>
      </c>
    </row>
    <row r="59" spans="1:15" x14ac:dyDescent="0.25">
      <c r="A59" s="8"/>
      <c r="B59">
        <v>2</v>
      </c>
      <c r="C59">
        <v>2</v>
      </c>
      <c r="D59">
        <v>13.08</v>
      </c>
      <c r="H59">
        <v>13.411199999999999</v>
      </c>
      <c r="I59">
        <v>126235</v>
      </c>
      <c r="L59" s="14">
        <f t="shared" si="0"/>
        <v>-0.33119999999999905</v>
      </c>
      <c r="N59">
        <f>(B59*$B$68)+(C59*($B$69+$B$70))</f>
        <v>12.128779999999999</v>
      </c>
      <c r="O59" s="14">
        <f t="shared" si="1"/>
        <v>0.95122000000000106</v>
      </c>
    </row>
    <row r="60" spans="1:15" x14ac:dyDescent="0.25">
      <c r="A60" s="8">
        <v>1616000</v>
      </c>
      <c r="B60">
        <v>2</v>
      </c>
      <c r="C60">
        <v>1</v>
      </c>
      <c r="D60">
        <v>12</v>
      </c>
      <c r="H60">
        <v>10.363200000000001</v>
      </c>
      <c r="I60">
        <v>128596</v>
      </c>
      <c r="J60" t="s">
        <v>49</v>
      </c>
      <c r="L60" s="14">
        <f t="shared" si="0"/>
        <v>1.6367999999999991</v>
      </c>
      <c r="N60">
        <f>(B60*$B$68)+(C60*($B$69+$B$70))</f>
        <v>9.7219899999999999</v>
      </c>
      <c r="O60" s="14">
        <f t="shared" si="1"/>
        <v>2.2780100000000001</v>
      </c>
    </row>
    <row r="61" spans="1:15" x14ac:dyDescent="0.25">
      <c r="B61">
        <v>2</v>
      </c>
      <c r="C61">
        <v>2</v>
      </c>
      <c r="D61">
        <v>11.3</v>
      </c>
      <c r="H61">
        <v>13.411199999999999</v>
      </c>
      <c r="I61">
        <v>129072</v>
      </c>
      <c r="L61" s="14">
        <f t="shared" si="0"/>
        <v>-2.1111999999999984</v>
      </c>
      <c r="N61">
        <f>(B61*$B$68)+(C61*($B$69+$B$70))</f>
        <v>12.128779999999999</v>
      </c>
      <c r="O61" s="14">
        <f t="shared" si="1"/>
        <v>-0.8287799999999983</v>
      </c>
    </row>
    <row r="63" spans="1:15" x14ac:dyDescent="0.25">
      <c r="A63" t="s">
        <v>36</v>
      </c>
      <c r="D63" s="5">
        <f>AVERAGE(D2:D61)</f>
        <v>11.62476595744681</v>
      </c>
      <c r="H63">
        <f>AVERAGE(H2:H61)</f>
        <v>12.607046808510644</v>
      </c>
      <c r="L63" s="6">
        <f>AVERAGE(L2:L61)</f>
        <v>-0.98228085106382956</v>
      </c>
      <c r="O63" s="15">
        <f>AVERAGE(O2:O61)</f>
        <v>-1.7021276590942862E-6</v>
      </c>
    </row>
    <row r="64" spans="1:15" x14ac:dyDescent="0.25">
      <c r="A64" t="s">
        <v>37</v>
      </c>
      <c r="D64">
        <f>STDEV(D2:D61)</f>
        <v>2.7355730916364589</v>
      </c>
      <c r="H64">
        <f>STDEV(H2:H61)</f>
        <v>3.2805966568168139</v>
      </c>
      <c r="L64">
        <f>STDEV(L2:L61)</f>
        <v>2.8326890640027891</v>
      </c>
      <c r="O64">
        <f>STDEV(O2:O61)</f>
        <v>2.6794614879959666</v>
      </c>
    </row>
    <row r="65" spans="1:15" x14ac:dyDescent="0.25">
      <c r="A65" t="s">
        <v>38</v>
      </c>
      <c r="D65">
        <f>MEDIAN(D2:D61)</f>
        <v>11.4</v>
      </c>
      <c r="H65">
        <f>MEDIAN(H2:H61)</f>
        <v>13.411199999999999</v>
      </c>
      <c r="L65">
        <f>MEDIAN(L2:L61)</f>
        <v>-1.2111999999999998</v>
      </c>
      <c r="O65">
        <f>MEDIAN(O2:O61)</f>
        <v>-0.12877999999999901</v>
      </c>
    </row>
    <row r="66" spans="1:15" x14ac:dyDescent="0.25">
      <c r="A66" t="s">
        <v>39</v>
      </c>
      <c r="D66">
        <f>COUNT(D2:D61)</f>
        <v>47</v>
      </c>
      <c r="H66">
        <f>COUNT(H2:H61)</f>
        <v>47</v>
      </c>
      <c r="L66">
        <f>COUNT(L2:L61)</f>
        <v>47</v>
      </c>
      <c r="O66">
        <f>COUNT(O2:O61)</f>
        <v>47</v>
      </c>
    </row>
    <row r="67" spans="1:15" x14ac:dyDescent="0.25">
      <c r="B67" t="s">
        <v>54</v>
      </c>
      <c r="D67" t="s">
        <v>55</v>
      </c>
    </row>
    <row r="68" spans="1:15" x14ac:dyDescent="0.25">
      <c r="A68" s="16" t="s">
        <v>40</v>
      </c>
      <c r="B68" s="16">
        <v>3.6576</v>
      </c>
      <c r="D68">
        <v>3.6576</v>
      </c>
    </row>
    <row r="69" spans="1:15" x14ac:dyDescent="0.25">
      <c r="A69" s="16" t="s">
        <v>6</v>
      </c>
      <c r="B69" s="16">
        <v>2.40679</v>
      </c>
      <c r="D69">
        <v>2.4384000000000001</v>
      </c>
    </row>
    <row r="70" spans="1:15" x14ac:dyDescent="0.25">
      <c r="A70" s="16" t="s">
        <v>7</v>
      </c>
      <c r="B70" s="16">
        <v>0</v>
      </c>
      <c r="D70">
        <v>0</v>
      </c>
    </row>
    <row r="72" spans="1:15" x14ac:dyDescent="0.25">
      <c r="B72" t="s">
        <v>43</v>
      </c>
      <c r="C72">
        <v>2.4384000000000001</v>
      </c>
    </row>
    <row r="73" spans="1:15" x14ac:dyDescent="0.25">
      <c r="B73" t="s">
        <v>44</v>
      </c>
      <c r="C73">
        <v>3.048</v>
      </c>
    </row>
    <row r="74" spans="1:15" x14ac:dyDescent="0.25">
      <c r="B74" t="s">
        <v>45</v>
      </c>
      <c r="C74">
        <v>3.3527999999999998</v>
      </c>
    </row>
    <row r="75" spans="1:15" x14ac:dyDescent="0.25">
      <c r="B75" t="s">
        <v>46</v>
      </c>
      <c r="C75">
        <v>3.6576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A46" workbookViewId="0">
      <selection activeCell="A68" sqref="A68:B70"/>
    </sheetView>
  </sheetViews>
  <sheetFormatPr defaultRowHeight="15" x14ac:dyDescent="0.25"/>
  <cols>
    <col min="1" max="1" width="13.5703125" customWidth="1"/>
    <col min="2" max="2" width="15.5703125" customWidth="1"/>
    <col min="3" max="3" width="14.28515625" customWidth="1"/>
    <col min="4" max="4" width="14.85546875" customWidth="1"/>
    <col min="7" max="7" width="14.85546875" customWidth="1"/>
    <col min="8" max="8" width="12.7109375" customWidth="1"/>
    <col min="9" max="9" width="13" customWidth="1"/>
    <col min="12" max="12" width="13.140625" customWidth="1"/>
  </cols>
  <sheetData>
    <row r="1" spans="1:15" ht="4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9</v>
      </c>
      <c r="I1" t="s">
        <v>10</v>
      </c>
      <c r="L1" s="13" t="s">
        <v>41</v>
      </c>
      <c r="N1" t="s">
        <v>42</v>
      </c>
    </row>
    <row r="2" spans="1:15" x14ac:dyDescent="0.25">
      <c r="A2">
        <v>1467086</v>
      </c>
      <c r="B2">
        <v>2</v>
      </c>
      <c r="C2">
        <v>2</v>
      </c>
      <c r="D2">
        <v>9.69</v>
      </c>
      <c r="F2">
        <v>2.08</v>
      </c>
      <c r="H2">
        <v>9.7536000000000005</v>
      </c>
      <c r="I2">
        <v>65948</v>
      </c>
      <c r="L2" s="6">
        <f>D2-H2</f>
        <v>-6.3600000000000989E-2</v>
      </c>
      <c r="N2">
        <f>(B2*$B$68)+(C2*($B$69+$B$70))</f>
        <v>9.0225399999999993</v>
      </c>
      <c r="O2" s="14">
        <f>D2-N2</f>
        <v>0.66746000000000016</v>
      </c>
    </row>
    <row r="3" spans="1:15" x14ac:dyDescent="0.25">
      <c r="B3">
        <v>2</v>
      </c>
      <c r="C3">
        <v>2</v>
      </c>
      <c r="D3">
        <v>14.97</v>
      </c>
      <c r="E3">
        <v>1.57</v>
      </c>
      <c r="F3">
        <v>4.25</v>
      </c>
      <c r="G3">
        <v>3.59</v>
      </c>
      <c r="H3">
        <v>9.7536000000000005</v>
      </c>
      <c r="I3">
        <v>68314</v>
      </c>
      <c r="L3" s="6">
        <f t="shared" ref="L3:L61" si="0">D3-H3</f>
        <v>5.2164000000000001</v>
      </c>
      <c r="N3">
        <f t="shared" ref="N3:N61" si="1">(B3*$B$68)+(C3*($B$69+$B$70))</f>
        <v>9.0225399999999993</v>
      </c>
      <c r="O3" s="14">
        <f t="shared" ref="O3:O61" si="2">D3-N3</f>
        <v>5.9474600000000013</v>
      </c>
    </row>
    <row r="4" spans="1:15" x14ac:dyDescent="0.25">
      <c r="A4">
        <v>1480300</v>
      </c>
      <c r="B4">
        <v>2</v>
      </c>
      <c r="C4">
        <v>2</v>
      </c>
      <c r="D4">
        <v>9.89</v>
      </c>
      <c r="H4">
        <v>9.7536000000000005</v>
      </c>
      <c r="I4">
        <v>103535</v>
      </c>
      <c r="L4" s="6">
        <f t="shared" si="0"/>
        <v>0.13640000000000008</v>
      </c>
      <c r="N4">
        <f t="shared" si="1"/>
        <v>9.0225399999999993</v>
      </c>
      <c r="O4" s="14">
        <f t="shared" si="2"/>
        <v>0.86746000000000123</v>
      </c>
    </row>
    <row r="5" spans="1:15" x14ac:dyDescent="0.25">
      <c r="B5">
        <v>2</v>
      </c>
      <c r="C5">
        <v>2</v>
      </c>
      <c r="D5">
        <v>7.4</v>
      </c>
      <c r="H5">
        <v>9.7536000000000005</v>
      </c>
      <c r="I5">
        <v>92840</v>
      </c>
      <c r="L5" s="6">
        <f t="shared" si="0"/>
        <v>-2.3536000000000001</v>
      </c>
      <c r="N5">
        <f t="shared" si="1"/>
        <v>9.0225399999999993</v>
      </c>
      <c r="O5" s="14">
        <f t="shared" si="2"/>
        <v>-1.622539999999999</v>
      </c>
    </row>
    <row r="6" spans="1:15" x14ac:dyDescent="0.25">
      <c r="A6">
        <v>1484500</v>
      </c>
      <c r="B6">
        <v>2</v>
      </c>
      <c r="C6">
        <v>2</v>
      </c>
      <c r="D6">
        <v>7.62</v>
      </c>
      <c r="H6">
        <v>9.7536000000000005</v>
      </c>
      <c r="I6">
        <v>4365</v>
      </c>
      <c r="L6" s="6">
        <f t="shared" si="0"/>
        <v>-2.1336000000000004</v>
      </c>
      <c r="N6">
        <f t="shared" si="1"/>
        <v>9.0225399999999993</v>
      </c>
      <c r="O6" s="14">
        <f t="shared" si="2"/>
        <v>-1.4025399999999992</v>
      </c>
    </row>
    <row r="7" spans="1:15" x14ac:dyDescent="0.25">
      <c r="B7">
        <v>2</v>
      </c>
      <c r="C7">
        <v>2</v>
      </c>
      <c r="D7">
        <v>7.99</v>
      </c>
      <c r="H7">
        <v>9.7536000000000005</v>
      </c>
      <c r="I7">
        <v>5286</v>
      </c>
      <c r="L7" s="6">
        <f t="shared" si="0"/>
        <v>-1.7636000000000003</v>
      </c>
      <c r="N7">
        <f t="shared" si="1"/>
        <v>9.0225399999999993</v>
      </c>
      <c r="O7" s="14">
        <f t="shared" si="2"/>
        <v>-1.0325399999999991</v>
      </c>
    </row>
    <row r="8" spans="1:15" x14ac:dyDescent="0.25">
      <c r="A8">
        <v>1492000</v>
      </c>
      <c r="B8" t="s">
        <v>8</v>
      </c>
      <c r="L8" s="6"/>
      <c r="O8" s="14"/>
    </row>
    <row r="9" spans="1:15" x14ac:dyDescent="0.25">
      <c r="B9" t="s">
        <v>8</v>
      </c>
      <c r="L9" s="6"/>
      <c r="O9" s="14"/>
    </row>
    <row r="10" spans="1:15" x14ac:dyDescent="0.25">
      <c r="A10">
        <v>1537500</v>
      </c>
      <c r="B10">
        <v>2</v>
      </c>
      <c r="C10">
        <v>2</v>
      </c>
      <c r="D10">
        <v>10.19</v>
      </c>
      <c r="H10">
        <v>9.7536000000000005</v>
      </c>
      <c r="I10">
        <v>103028</v>
      </c>
      <c r="L10" s="6">
        <f t="shared" si="0"/>
        <v>0.43639999999999901</v>
      </c>
      <c r="N10">
        <f t="shared" si="1"/>
        <v>9.0225399999999993</v>
      </c>
      <c r="O10" s="14">
        <f t="shared" si="2"/>
        <v>1.1674600000000002</v>
      </c>
    </row>
    <row r="11" spans="1:15" x14ac:dyDescent="0.25">
      <c r="B11">
        <v>2</v>
      </c>
      <c r="C11">
        <v>1</v>
      </c>
      <c r="D11">
        <v>10.5</v>
      </c>
      <c r="E11">
        <v>2</v>
      </c>
      <c r="F11">
        <v>2.5</v>
      </c>
      <c r="H11">
        <v>8.5343999999999998</v>
      </c>
      <c r="I11">
        <v>101090</v>
      </c>
      <c r="L11" s="6">
        <f t="shared" si="0"/>
        <v>1.9656000000000002</v>
      </c>
      <c r="N11">
        <f t="shared" si="1"/>
        <v>8.1688700000000001</v>
      </c>
      <c r="O11" s="14">
        <f t="shared" si="2"/>
        <v>2.3311299999999999</v>
      </c>
    </row>
    <row r="12" spans="1:15" x14ac:dyDescent="0.25">
      <c r="A12">
        <v>1567500</v>
      </c>
      <c r="B12">
        <v>2</v>
      </c>
      <c r="C12">
        <v>2</v>
      </c>
      <c r="D12">
        <v>7.6</v>
      </c>
      <c r="H12">
        <v>9.7536000000000005</v>
      </c>
      <c r="I12">
        <v>111000</v>
      </c>
      <c r="L12" s="6">
        <f t="shared" si="0"/>
        <v>-2.1536000000000008</v>
      </c>
      <c r="N12">
        <f t="shared" si="1"/>
        <v>9.0225399999999993</v>
      </c>
      <c r="O12" s="14">
        <f t="shared" si="2"/>
        <v>-1.4225399999999997</v>
      </c>
    </row>
    <row r="13" spans="1:15" x14ac:dyDescent="0.25">
      <c r="B13">
        <v>2</v>
      </c>
      <c r="C13">
        <v>2</v>
      </c>
      <c r="D13">
        <v>7.5</v>
      </c>
      <c r="H13">
        <v>9.7536000000000005</v>
      </c>
      <c r="I13">
        <v>100864</v>
      </c>
      <c r="L13" s="6">
        <f t="shared" si="0"/>
        <v>-2.2536000000000005</v>
      </c>
      <c r="N13">
        <f t="shared" si="1"/>
        <v>9.0225399999999993</v>
      </c>
      <c r="O13" s="14">
        <f t="shared" si="2"/>
        <v>-1.5225399999999993</v>
      </c>
    </row>
    <row r="14" spans="1:15" x14ac:dyDescent="0.25">
      <c r="A14">
        <v>1585100</v>
      </c>
      <c r="B14">
        <v>4</v>
      </c>
      <c r="C14">
        <v>2</v>
      </c>
      <c r="D14">
        <v>15</v>
      </c>
      <c r="G14">
        <v>3.9</v>
      </c>
      <c r="H14">
        <v>17.0688</v>
      </c>
      <c r="I14">
        <v>29178</v>
      </c>
      <c r="L14" s="6">
        <f t="shared" si="0"/>
        <v>-2.0687999999999995</v>
      </c>
      <c r="N14">
        <f t="shared" si="1"/>
        <v>16.33774</v>
      </c>
      <c r="O14" s="14">
        <f t="shared" si="2"/>
        <v>-1.3377400000000002</v>
      </c>
    </row>
    <row r="15" spans="1:15" x14ac:dyDescent="0.25">
      <c r="B15">
        <v>2</v>
      </c>
      <c r="C15">
        <v>1</v>
      </c>
      <c r="D15">
        <v>12.38</v>
      </c>
      <c r="H15">
        <v>8.5343999999999998</v>
      </c>
      <c r="I15">
        <v>58451</v>
      </c>
      <c r="J15" t="s">
        <v>15</v>
      </c>
      <c r="L15" s="6">
        <f t="shared" si="0"/>
        <v>3.845600000000001</v>
      </c>
      <c r="N15">
        <f t="shared" si="1"/>
        <v>8.1688700000000001</v>
      </c>
      <c r="O15" s="14">
        <f t="shared" si="2"/>
        <v>4.2111300000000007</v>
      </c>
    </row>
    <row r="16" spans="1:15" x14ac:dyDescent="0.25">
      <c r="A16">
        <v>1589440</v>
      </c>
      <c r="B16">
        <v>2</v>
      </c>
      <c r="C16">
        <v>2</v>
      </c>
      <c r="D16">
        <v>7.21</v>
      </c>
      <c r="H16">
        <v>9.7536000000000005</v>
      </c>
      <c r="I16">
        <v>62974</v>
      </c>
      <c r="L16" s="6">
        <f t="shared" si="0"/>
        <v>-2.5436000000000005</v>
      </c>
      <c r="N16">
        <f t="shared" si="1"/>
        <v>9.0225399999999993</v>
      </c>
      <c r="O16" s="14">
        <f t="shared" si="2"/>
        <v>-1.8125399999999994</v>
      </c>
    </row>
    <row r="17" spans="1:15" x14ac:dyDescent="0.25">
      <c r="B17">
        <v>2</v>
      </c>
      <c r="C17">
        <v>2</v>
      </c>
      <c r="D17">
        <v>8.68</v>
      </c>
      <c r="H17">
        <v>9.7536000000000005</v>
      </c>
      <c r="I17">
        <v>60668</v>
      </c>
      <c r="L17" s="6">
        <f t="shared" si="0"/>
        <v>-1.0736000000000008</v>
      </c>
      <c r="N17">
        <f t="shared" si="1"/>
        <v>9.0225399999999993</v>
      </c>
      <c r="O17" s="14">
        <f t="shared" si="2"/>
        <v>-0.34253999999999962</v>
      </c>
    </row>
    <row r="18" spans="1:15" x14ac:dyDescent="0.25">
      <c r="A18">
        <v>1594930</v>
      </c>
      <c r="B18" t="s">
        <v>8</v>
      </c>
      <c r="L18" s="6"/>
      <c r="O18" s="14"/>
    </row>
    <row r="19" spans="1:15" x14ac:dyDescent="0.25">
      <c r="B19" t="s">
        <v>8</v>
      </c>
      <c r="L19" s="6"/>
      <c r="O19" s="14"/>
    </row>
    <row r="20" spans="1:15" x14ac:dyDescent="0.25">
      <c r="A20">
        <v>1614090</v>
      </c>
      <c r="B20">
        <v>2</v>
      </c>
      <c r="C20">
        <v>2</v>
      </c>
      <c r="D20">
        <v>6.8</v>
      </c>
      <c r="H20">
        <v>9.7536000000000005</v>
      </c>
      <c r="I20">
        <v>95299</v>
      </c>
      <c r="L20" s="6">
        <f t="shared" si="0"/>
        <v>-2.9536000000000007</v>
      </c>
      <c r="N20">
        <f t="shared" si="1"/>
        <v>9.0225399999999993</v>
      </c>
      <c r="O20" s="14">
        <f t="shared" si="2"/>
        <v>-2.2225399999999995</v>
      </c>
    </row>
    <row r="21" spans="1:15" x14ac:dyDescent="0.25">
      <c r="B21">
        <v>2</v>
      </c>
      <c r="C21">
        <v>2</v>
      </c>
      <c r="D21">
        <v>7.5</v>
      </c>
      <c r="H21">
        <v>9.7536000000000005</v>
      </c>
      <c r="I21">
        <v>113661</v>
      </c>
      <c r="L21" s="6">
        <f t="shared" si="0"/>
        <v>-2.2536000000000005</v>
      </c>
      <c r="N21">
        <f t="shared" si="1"/>
        <v>9.0225399999999993</v>
      </c>
      <c r="O21" s="14">
        <f t="shared" si="2"/>
        <v>-1.5225399999999993</v>
      </c>
    </row>
    <row r="22" spans="1:15" x14ac:dyDescent="0.25">
      <c r="A22">
        <v>1645000</v>
      </c>
      <c r="B22">
        <v>2</v>
      </c>
      <c r="C22">
        <v>2</v>
      </c>
      <c r="D22">
        <v>8.3000000000000007</v>
      </c>
      <c r="H22">
        <v>9.7536000000000005</v>
      </c>
      <c r="I22">
        <v>60171</v>
      </c>
      <c r="L22" s="6">
        <f t="shared" si="0"/>
        <v>-1.4535999999999998</v>
      </c>
      <c r="N22">
        <f t="shared" si="1"/>
        <v>9.0225399999999993</v>
      </c>
      <c r="O22" s="14">
        <f t="shared" si="2"/>
        <v>-0.72253999999999863</v>
      </c>
    </row>
    <row r="23" spans="1:15" x14ac:dyDescent="0.25">
      <c r="B23">
        <v>2</v>
      </c>
      <c r="C23">
        <v>2</v>
      </c>
      <c r="D23">
        <v>8.5</v>
      </c>
      <c r="H23">
        <v>9.7536000000000005</v>
      </c>
      <c r="I23">
        <v>50546</v>
      </c>
      <c r="L23" s="6">
        <f t="shared" si="0"/>
        <v>-1.2536000000000005</v>
      </c>
      <c r="N23">
        <f t="shared" si="1"/>
        <v>9.0225399999999993</v>
      </c>
      <c r="O23" s="14">
        <f t="shared" si="2"/>
        <v>-0.52253999999999934</v>
      </c>
    </row>
    <row r="24" spans="1:15" x14ac:dyDescent="0.25">
      <c r="A24">
        <v>1654000</v>
      </c>
      <c r="B24">
        <v>2</v>
      </c>
      <c r="C24">
        <v>2</v>
      </c>
      <c r="D24">
        <v>9.6999999999999993</v>
      </c>
      <c r="H24">
        <v>9.7536000000000005</v>
      </c>
      <c r="I24">
        <v>121975</v>
      </c>
      <c r="L24" s="6">
        <f t="shared" si="0"/>
        <v>-5.3600000000001202E-2</v>
      </c>
      <c r="N24">
        <f t="shared" si="1"/>
        <v>9.0225399999999993</v>
      </c>
      <c r="O24" s="14">
        <f t="shared" si="2"/>
        <v>0.67745999999999995</v>
      </c>
    </row>
    <row r="25" spans="1:15" x14ac:dyDescent="0.25">
      <c r="B25">
        <v>2</v>
      </c>
      <c r="C25">
        <v>1</v>
      </c>
      <c r="D25">
        <v>10.5</v>
      </c>
      <c r="H25">
        <v>8.5343999999999998</v>
      </c>
      <c r="I25">
        <v>141743</v>
      </c>
      <c r="J25" t="s">
        <v>18</v>
      </c>
      <c r="L25" s="6">
        <f t="shared" si="0"/>
        <v>1.9656000000000002</v>
      </c>
      <c r="N25">
        <f t="shared" si="1"/>
        <v>8.1688700000000001</v>
      </c>
      <c r="O25" s="14">
        <f t="shared" si="2"/>
        <v>2.3311299999999999</v>
      </c>
    </row>
    <row r="26" spans="1:15" x14ac:dyDescent="0.25">
      <c r="A26">
        <v>1662800</v>
      </c>
      <c r="B26">
        <v>2</v>
      </c>
      <c r="C26">
        <v>2</v>
      </c>
      <c r="D26">
        <v>6.2</v>
      </c>
      <c r="H26">
        <v>9.7536000000000005</v>
      </c>
      <c r="I26">
        <v>137831</v>
      </c>
      <c r="J26" t="s">
        <v>20</v>
      </c>
      <c r="L26" s="6">
        <f t="shared" si="0"/>
        <v>-3.5536000000000003</v>
      </c>
      <c r="N26">
        <f t="shared" si="1"/>
        <v>9.0225399999999993</v>
      </c>
      <c r="O26" s="14">
        <f t="shared" si="2"/>
        <v>-2.8225399999999992</v>
      </c>
    </row>
    <row r="27" spans="1:15" x14ac:dyDescent="0.25">
      <c r="B27">
        <v>2</v>
      </c>
      <c r="C27">
        <v>2</v>
      </c>
      <c r="D27">
        <v>7.2</v>
      </c>
      <c r="H27">
        <v>9.7536000000000005</v>
      </c>
      <c r="I27">
        <v>144430</v>
      </c>
      <c r="J27" t="s">
        <v>20</v>
      </c>
      <c r="L27" s="6">
        <f t="shared" si="0"/>
        <v>-2.5536000000000003</v>
      </c>
      <c r="N27">
        <f t="shared" si="1"/>
        <v>9.0225399999999993</v>
      </c>
      <c r="O27" s="14">
        <f t="shared" si="2"/>
        <v>-1.8225399999999992</v>
      </c>
    </row>
    <row r="28" spans="1:15" x14ac:dyDescent="0.25">
      <c r="A28">
        <v>2018500</v>
      </c>
      <c r="B28">
        <v>2</v>
      </c>
      <c r="C28">
        <v>2</v>
      </c>
      <c r="D28">
        <v>5.6</v>
      </c>
      <c r="H28">
        <v>9.7536000000000005</v>
      </c>
      <c r="I28">
        <v>136189</v>
      </c>
      <c r="J28" t="s">
        <v>20</v>
      </c>
      <c r="L28" s="6">
        <f t="shared" si="0"/>
        <v>-4.1536000000000008</v>
      </c>
      <c r="N28">
        <f t="shared" si="1"/>
        <v>9.0225399999999993</v>
      </c>
      <c r="O28" s="14">
        <f t="shared" si="2"/>
        <v>-3.4225399999999997</v>
      </c>
    </row>
    <row r="29" spans="1:15" x14ac:dyDescent="0.25">
      <c r="B29">
        <v>2</v>
      </c>
      <c r="C29">
        <v>2</v>
      </c>
      <c r="D29">
        <v>6</v>
      </c>
      <c r="H29">
        <v>9.7536000000000005</v>
      </c>
      <c r="I29">
        <v>136335</v>
      </c>
      <c r="J29" t="s">
        <v>20</v>
      </c>
      <c r="L29" s="6">
        <f t="shared" si="0"/>
        <v>-3.7536000000000005</v>
      </c>
      <c r="N29">
        <f t="shared" si="1"/>
        <v>9.0225399999999993</v>
      </c>
      <c r="O29" s="14">
        <f t="shared" si="2"/>
        <v>-3.0225399999999993</v>
      </c>
    </row>
    <row r="30" spans="1:15" x14ac:dyDescent="0.25">
      <c r="A30">
        <v>2055100</v>
      </c>
      <c r="B30">
        <v>2</v>
      </c>
      <c r="C30">
        <v>2</v>
      </c>
      <c r="D30">
        <v>6.5</v>
      </c>
      <c r="H30">
        <v>9.7536000000000005</v>
      </c>
      <c r="I30">
        <v>138492</v>
      </c>
      <c r="L30" s="6">
        <f t="shared" si="0"/>
        <v>-3.2536000000000005</v>
      </c>
      <c r="N30">
        <f t="shared" si="1"/>
        <v>9.0225399999999993</v>
      </c>
      <c r="O30" s="14">
        <f t="shared" si="2"/>
        <v>-2.5225399999999993</v>
      </c>
    </row>
    <row r="31" spans="1:15" x14ac:dyDescent="0.25">
      <c r="B31">
        <v>2</v>
      </c>
      <c r="C31">
        <v>2</v>
      </c>
      <c r="D31">
        <v>7.44</v>
      </c>
      <c r="H31">
        <v>9.7536000000000005</v>
      </c>
      <c r="I31">
        <v>140097</v>
      </c>
      <c r="L31" s="6">
        <f t="shared" si="0"/>
        <v>-2.3136000000000001</v>
      </c>
      <c r="N31">
        <f t="shared" si="1"/>
        <v>9.0225399999999993</v>
      </c>
      <c r="O31" s="14">
        <f t="shared" si="2"/>
        <v>-1.5825399999999989</v>
      </c>
    </row>
    <row r="32" spans="1:15" x14ac:dyDescent="0.25">
      <c r="A32" s="2">
        <v>3084000</v>
      </c>
      <c r="B32">
        <v>2</v>
      </c>
      <c r="C32">
        <v>2</v>
      </c>
      <c r="D32">
        <v>9.1999999999999993</v>
      </c>
      <c r="H32">
        <v>9.7536000000000005</v>
      </c>
      <c r="I32">
        <v>90251</v>
      </c>
      <c r="L32" s="6">
        <f t="shared" si="0"/>
        <v>-0.5536000000000012</v>
      </c>
      <c r="N32">
        <f t="shared" si="1"/>
        <v>9.0225399999999993</v>
      </c>
      <c r="O32" s="14">
        <f t="shared" si="2"/>
        <v>0.17745999999999995</v>
      </c>
    </row>
    <row r="33" spans="1:15" x14ac:dyDescent="0.25">
      <c r="B33">
        <v>2</v>
      </c>
      <c r="C33">
        <v>2</v>
      </c>
      <c r="D33">
        <v>7.6</v>
      </c>
      <c r="H33">
        <v>9.7536000000000005</v>
      </c>
      <c r="I33">
        <v>90255</v>
      </c>
      <c r="L33" s="6">
        <f t="shared" si="0"/>
        <v>-2.1536000000000008</v>
      </c>
      <c r="N33">
        <f t="shared" si="1"/>
        <v>9.0225399999999993</v>
      </c>
      <c r="O33" s="14">
        <f t="shared" si="2"/>
        <v>-1.4225399999999997</v>
      </c>
    </row>
    <row r="34" spans="1:15" x14ac:dyDescent="0.25">
      <c r="A34">
        <v>3478400</v>
      </c>
      <c r="B34">
        <v>2</v>
      </c>
      <c r="C34">
        <v>2</v>
      </c>
      <c r="D34">
        <v>6.5</v>
      </c>
      <c r="H34">
        <v>9.7536000000000005</v>
      </c>
      <c r="I34">
        <v>133521</v>
      </c>
      <c r="L34" s="6">
        <f t="shared" si="0"/>
        <v>-3.2536000000000005</v>
      </c>
      <c r="N34">
        <f t="shared" si="1"/>
        <v>9.0225399999999993</v>
      </c>
      <c r="O34" s="14">
        <f t="shared" si="2"/>
        <v>-2.5225399999999993</v>
      </c>
    </row>
    <row r="35" spans="1:15" x14ac:dyDescent="0.25">
      <c r="B35">
        <v>2</v>
      </c>
      <c r="C35">
        <v>2</v>
      </c>
      <c r="D35">
        <v>6.55</v>
      </c>
      <c r="H35">
        <v>9.7536000000000005</v>
      </c>
      <c r="I35">
        <v>136454</v>
      </c>
      <c r="L35" s="6">
        <f t="shared" si="0"/>
        <v>-3.2036000000000007</v>
      </c>
      <c r="N35">
        <f t="shared" si="1"/>
        <v>9.0225399999999993</v>
      </c>
      <c r="O35" s="14">
        <f t="shared" si="2"/>
        <v>-2.4725399999999995</v>
      </c>
    </row>
    <row r="36" spans="1:15" x14ac:dyDescent="0.25">
      <c r="A36" s="7">
        <v>1581500</v>
      </c>
      <c r="B36">
        <v>2</v>
      </c>
      <c r="C36">
        <v>2</v>
      </c>
      <c r="D36">
        <v>14.885999999999999</v>
      </c>
      <c r="G36">
        <v>4.5999999999999996</v>
      </c>
      <c r="H36">
        <v>9.7536000000000005</v>
      </c>
      <c r="I36">
        <v>44376</v>
      </c>
      <c r="J36" t="s">
        <v>23</v>
      </c>
      <c r="L36" s="6">
        <f t="shared" si="0"/>
        <v>5.1323999999999987</v>
      </c>
      <c r="N36">
        <f t="shared" si="1"/>
        <v>9.0225399999999993</v>
      </c>
      <c r="O36" s="14">
        <f t="shared" si="2"/>
        <v>5.8634599999999999</v>
      </c>
    </row>
    <row r="37" spans="1:15" x14ac:dyDescent="0.25">
      <c r="A37" s="7"/>
      <c r="B37">
        <v>2</v>
      </c>
      <c r="C37">
        <v>2</v>
      </c>
      <c r="D37">
        <v>7.33</v>
      </c>
      <c r="H37">
        <v>9.7536000000000005</v>
      </c>
      <c r="I37">
        <v>44257</v>
      </c>
      <c r="L37" s="6">
        <f t="shared" si="0"/>
        <v>-2.4236000000000004</v>
      </c>
      <c r="N37">
        <f t="shared" si="1"/>
        <v>9.0225399999999993</v>
      </c>
      <c r="O37" s="14">
        <f t="shared" si="2"/>
        <v>-1.6925399999999993</v>
      </c>
    </row>
    <row r="38" spans="1:15" x14ac:dyDescent="0.25">
      <c r="A38" s="7">
        <v>1585100</v>
      </c>
      <c r="B38">
        <v>2</v>
      </c>
      <c r="C38">
        <v>1</v>
      </c>
      <c r="D38">
        <v>10.65</v>
      </c>
      <c r="H38">
        <v>8.5343999999999998</v>
      </c>
      <c r="I38">
        <v>58451</v>
      </c>
      <c r="J38" t="s">
        <v>26</v>
      </c>
      <c r="L38" s="6">
        <f t="shared" si="0"/>
        <v>2.1156000000000006</v>
      </c>
      <c r="N38">
        <f t="shared" si="1"/>
        <v>8.1688700000000001</v>
      </c>
      <c r="O38" s="14">
        <f t="shared" si="2"/>
        <v>2.4811300000000003</v>
      </c>
    </row>
    <row r="39" spans="1:15" x14ac:dyDescent="0.25">
      <c r="A39" s="7"/>
      <c r="B39">
        <v>4</v>
      </c>
      <c r="C39">
        <v>2</v>
      </c>
      <c r="D39">
        <v>14.429</v>
      </c>
      <c r="H39">
        <v>17.0688</v>
      </c>
      <c r="I39">
        <v>29179</v>
      </c>
      <c r="L39" s="6">
        <f t="shared" si="0"/>
        <v>-2.6397999999999993</v>
      </c>
      <c r="N39">
        <f t="shared" si="1"/>
        <v>16.33774</v>
      </c>
      <c r="O39" s="14">
        <f t="shared" si="2"/>
        <v>-1.9087399999999999</v>
      </c>
    </row>
    <row r="40" spans="1:15" x14ac:dyDescent="0.25">
      <c r="A40" s="7">
        <v>1589300</v>
      </c>
      <c r="B40">
        <v>2</v>
      </c>
      <c r="C40">
        <v>2</v>
      </c>
      <c r="D40">
        <v>12.1</v>
      </c>
      <c r="H40">
        <v>9.7536000000000005</v>
      </c>
      <c r="I40">
        <v>31236</v>
      </c>
      <c r="L40" s="6">
        <f t="shared" si="0"/>
        <v>2.3463999999999992</v>
      </c>
      <c r="N40">
        <f t="shared" si="1"/>
        <v>9.0225399999999993</v>
      </c>
      <c r="O40" s="14">
        <f t="shared" si="2"/>
        <v>3.0774600000000003</v>
      </c>
    </row>
    <row r="41" spans="1:15" x14ac:dyDescent="0.25">
      <c r="A41" s="7"/>
      <c r="B41">
        <v>2</v>
      </c>
      <c r="C41">
        <v>2</v>
      </c>
      <c r="D41">
        <v>13.35</v>
      </c>
      <c r="H41">
        <v>9.7536000000000005</v>
      </c>
      <c r="I41">
        <v>23740</v>
      </c>
      <c r="L41" s="6">
        <f t="shared" si="0"/>
        <v>3.5963999999999992</v>
      </c>
      <c r="N41">
        <f t="shared" si="1"/>
        <v>9.0225399999999993</v>
      </c>
      <c r="O41" s="14">
        <f t="shared" si="2"/>
        <v>4.3274600000000003</v>
      </c>
    </row>
    <row r="42" spans="1:15" x14ac:dyDescent="0.25">
      <c r="A42" s="7">
        <v>1645200</v>
      </c>
      <c r="B42">
        <v>2</v>
      </c>
      <c r="C42">
        <v>1</v>
      </c>
      <c r="D42">
        <v>7.26</v>
      </c>
      <c r="H42">
        <v>8.5343999999999998</v>
      </c>
      <c r="I42">
        <v>52090</v>
      </c>
      <c r="L42" s="6">
        <f t="shared" si="0"/>
        <v>-1.2744</v>
      </c>
      <c r="N42">
        <f t="shared" si="1"/>
        <v>8.1688700000000001</v>
      </c>
      <c r="O42" s="14">
        <f t="shared" si="2"/>
        <v>-0.90887000000000029</v>
      </c>
    </row>
    <row r="43" spans="1:15" x14ac:dyDescent="0.25">
      <c r="A43" s="7"/>
      <c r="B43">
        <v>4</v>
      </c>
      <c r="C43">
        <v>2</v>
      </c>
      <c r="D43">
        <v>14.3</v>
      </c>
      <c r="H43">
        <v>17.0688</v>
      </c>
      <c r="I43">
        <v>13901</v>
      </c>
      <c r="L43" s="6">
        <f t="shared" si="0"/>
        <v>-2.7687999999999988</v>
      </c>
      <c r="N43">
        <f t="shared" si="1"/>
        <v>16.33774</v>
      </c>
      <c r="O43" s="14">
        <f t="shared" si="2"/>
        <v>-2.0377399999999994</v>
      </c>
    </row>
    <row r="44" spans="1:15" x14ac:dyDescent="0.25">
      <c r="A44" s="7">
        <v>1589500</v>
      </c>
      <c r="B44">
        <v>2</v>
      </c>
      <c r="C44">
        <v>2</v>
      </c>
      <c r="D44">
        <v>9</v>
      </c>
      <c r="H44">
        <v>9.7536000000000005</v>
      </c>
      <c r="I44">
        <v>51181</v>
      </c>
      <c r="L44" s="6">
        <f t="shared" si="0"/>
        <v>-0.75360000000000049</v>
      </c>
      <c r="N44">
        <f t="shared" si="1"/>
        <v>9.0225399999999993</v>
      </c>
      <c r="O44" s="14">
        <f t="shared" si="2"/>
        <v>-2.2539999999999338E-2</v>
      </c>
    </row>
    <row r="45" spans="1:15" x14ac:dyDescent="0.25">
      <c r="A45" s="7"/>
      <c r="B45">
        <v>4</v>
      </c>
      <c r="C45">
        <v>2</v>
      </c>
      <c r="D45">
        <v>15.37</v>
      </c>
      <c r="H45">
        <v>17.0688</v>
      </c>
      <c r="I45">
        <v>33694</v>
      </c>
      <c r="L45" s="6">
        <f t="shared" si="0"/>
        <v>-1.6988000000000003</v>
      </c>
      <c r="N45">
        <f t="shared" si="1"/>
        <v>16.33774</v>
      </c>
      <c r="O45" s="14">
        <f t="shared" si="2"/>
        <v>-0.96774000000000093</v>
      </c>
    </row>
    <row r="46" spans="1:15" x14ac:dyDescent="0.25">
      <c r="A46" s="8">
        <v>1653000</v>
      </c>
      <c r="B46">
        <v>2</v>
      </c>
      <c r="C46">
        <v>2</v>
      </c>
      <c r="D46">
        <v>13.26</v>
      </c>
      <c r="H46">
        <v>9.7536000000000005</v>
      </c>
      <c r="I46">
        <v>115376</v>
      </c>
      <c r="J46" t="s">
        <v>31</v>
      </c>
      <c r="L46" s="6">
        <f t="shared" si="0"/>
        <v>3.5063999999999993</v>
      </c>
      <c r="N46">
        <f t="shared" si="1"/>
        <v>9.0225399999999993</v>
      </c>
      <c r="O46" s="14">
        <f t="shared" si="2"/>
        <v>4.2374600000000004</v>
      </c>
    </row>
    <row r="47" spans="1:15" x14ac:dyDescent="0.25">
      <c r="A47" s="8"/>
      <c r="B47">
        <v>2</v>
      </c>
      <c r="C47">
        <v>1</v>
      </c>
      <c r="D47">
        <v>6.36</v>
      </c>
      <c r="H47">
        <v>8.5343999999999998</v>
      </c>
      <c r="I47">
        <v>124724</v>
      </c>
      <c r="L47" s="6">
        <f t="shared" si="0"/>
        <v>-2.1743999999999994</v>
      </c>
      <c r="N47">
        <f t="shared" si="1"/>
        <v>8.1688700000000001</v>
      </c>
      <c r="O47" s="14">
        <f t="shared" si="2"/>
        <v>-1.8088699999999998</v>
      </c>
    </row>
    <row r="48" spans="1:15" x14ac:dyDescent="0.25">
      <c r="A48" s="8">
        <v>1585300</v>
      </c>
      <c r="B48">
        <v>2</v>
      </c>
      <c r="C48">
        <v>2</v>
      </c>
      <c r="D48">
        <v>9.7200000000000006</v>
      </c>
      <c r="H48">
        <v>9.7536000000000005</v>
      </c>
      <c r="I48">
        <v>28549</v>
      </c>
      <c r="L48" s="6">
        <f t="shared" si="0"/>
        <v>-3.3599999999999852E-2</v>
      </c>
      <c r="N48">
        <f t="shared" si="1"/>
        <v>9.0225399999999993</v>
      </c>
      <c r="O48" s="14">
        <f t="shared" si="2"/>
        <v>0.6974600000000013</v>
      </c>
    </row>
    <row r="49" spans="1:15" x14ac:dyDescent="0.25">
      <c r="A49" s="8"/>
      <c r="B49">
        <v>2</v>
      </c>
      <c r="C49">
        <v>2</v>
      </c>
      <c r="D49">
        <v>17.28</v>
      </c>
      <c r="H49">
        <v>9.7536000000000005</v>
      </c>
      <c r="I49">
        <v>33088</v>
      </c>
      <c r="J49" t="s">
        <v>32</v>
      </c>
      <c r="L49" s="6">
        <f t="shared" si="0"/>
        <v>7.5264000000000006</v>
      </c>
      <c r="N49">
        <f t="shared" si="1"/>
        <v>9.0225399999999993</v>
      </c>
      <c r="O49" s="14">
        <f t="shared" si="2"/>
        <v>8.2574600000000018</v>
      </c>
    </row>
    <row r="50" spans="1:15" x14ac:dyDescent="0.25">
      <c r="A50" s="8">
        <v>1653500</v>
      </c>
      <c r="B50">
        <v>2</v>
      </c>
      <c r="C50">
        <v>1</v>
      </c>
      <c r="D50">
        <v>11</v>
      </c>
      <c r="H50">
        <v>8.5343999999999998</v>
      </c>
      <c r="I50">
        <v>8652</v>
      </c>
      <c r="L50" s="6">
        <f t="shared" si="0"/>
        <v>2.4656000000000002</v>
      </c>
      <c r="N50">
        <f t="shared" si="1"/>
        <v>8.1688700000000001</v>
      </c>
      <c r="O50" s="14">
        <f t="shared" si="2"/>
        <v>2.8311299999999999</v>
      </c>
    </row>
    <row r="51" spans="1:15" x14ac:dyDescent="0.25">
      <c r="A51" s="8"/>
      <c r="B51">
        <v>2</v>
      </c>
      <c r="C51">
        <v>2</v>
      </c>
      <c r="D51">
        <v>14.68</v>
      </c>
      <c r="H51">
        <v>9.7536000000000005</v>
      </c>
      <c r="I51">
        <v>9089</v>
      </c>
      <c r="L51" s="6">
        <f t="shared" si="0"/>
        <v>4.9263999999999992</v>
      </c>
      <c r="N51">
        <f t="shared" si="1"/>
        <v>9.0225399999999993</v>
      </c>
      <c r="O51" s="14">
        <f t="shared" si="2"/>
        <v>5.6574600000000004</v>
      </c>
    </row>
    <row r="52" spans="1:15" x14ac:dyDescent="0.25">
      <c r="A52" s="8">
        <v>1549500</v>
      </c>
      <c r="B52">
        <v>2</v>
      </c>
      <c r="C52">
        <v>2</v>
      </c>
      <c r="D52">
        <v>11</v>
      </c>
      <c r="H52">
        <v>9.7536000000000005</v>
      </c>
      <c r="I52">
        <v>104042</v>
      </c>
      <c r="L52" s="6">
        <f t="shared" si="0"/>
        <v>1.2463999999999995</v>
      </c>
      <c r="N52">
        <f t="shared" si="1"/>
        <v>9.0225399999999993</v>
      </c>
      <c r="O52" s="14">
        <f t="shared" si="2"/>
        <v>1.9774600000000007</v>
      </c>
    </row>
    <row r="53" spans="1:15" x14ac:dyDescent="0.25">
      <c r="B53">
        <v>2</v>
      </c>
      <c r="C53">
        <v>2</v>
      </c>
      <c r="D53">
        <v>6.15</v>
      </c>
      <c r="H53">
        <v>9.7536000000000005</v>
      </c>
      <c r="I53">
        <v>107904</v>
      </c>
      <c r="L53" s="6">
        <f t="shared" si="0"/>
        <v>-3.6036000000000001</v>
      </c>
      <c r="N53">
        <f t="shared" si="1"/>
        <v>9.0225399999999993</v>
      </c>
      <c r="O53" s="14">
        <f t="shared" si="2"/>
        <v>-2.872539999999999</v>
      </c>
    </row>
    <row r="54" spans="1:15" x14ac:dyDescent="0.25">
      <c r="A54" s="8">
        <v>1480000</v>
      </c>
      <c r="B54">
        <v>2</v>
      </c>
      <c r="C54">
        <v>2</v>
      </c>
      <c r="D54">
        <v>7.84</v>
      </c>
      <c r="H54">
        <v>9.7536000000000005</v>
      </c>
      <c r="I54">
        <v>91791</v>
      </c>
      <c r="L54" s="6">
        <f t="shared" si="0"/>
        <v>-1.9136000000000006</v>
      </c>
      <c r="N54">
        <f t="shared" si="1"/>
        <v>9.0225399999999993</v>
      </c>
      <c r="O54" s="14">
        <f t="shared" si="2"/>
        <v>-1.1825399999999995</v>
      </c>
    </row>
    <row r="55" spans="1:15" x14ac:dyDescent="0.25">
      <c r="B55">
        <v>2</v>
      </c>
      <c r="C55">
        <v>2</v>
      </c>
      <c r="D55">
        <v>9.98</v>
      </c>
      <c r="H55">
        <v>9.7536000000000005</v>
      </c>
      <c r="I55">
        <v>1391</v>
      </c>
      <c r="L55" s="6">
        <f t="shared" si="0"/>
        <v>0.22639999999999993</v>
      </c>
      <c r="N55">
        <f t="shared" si="1"/>
        <v>9.0225399999999993</v>
      </c>
      <c r="O55" s="14">
        <f t="shared" si="2"/>
        <v>0.95746000000000109</v>
      </c>
    </row>
    <row r="56" spans="1:15" x14ac:dyDescent="0.25">
      <c r="A56" s="8">
        <v>1447680</v>
      </c>
      <c r="B56">
        <v>2</v>
      </c>
      <c r="C56">
        <v>2</v>
      </c>
      <c r="D56">
        <v>9.9</v>
      </c>
      <c r="H56">
        <v>9.7536000000000005</v>
      </c>
      <c r="I56">
        <v>107327</v>
      </c>
      <c r="L56" s="6">
        <f t="shared" si="0"/>
        <v>0.14639999999999986</v>
      </c>
      <c r="N56">
        <f t="shared" si="1"/>
        <v>9.0225399999999993</v>
      </c>
      <c r="O56" s="14">
        <f t="shared" si="2"/>
        <v>0.87746000000000102</v>
      </c>
    </row>
    <row r="57" spans="1:15" x14ac:dyDescent="0.25">
      <c r="A57" s="8"/>
      <c r="B57">
        <v>2</v>
      </c>
      <c r="C57">
        <v>2</v>
      </c>
      <c r="D57">
        <v>6.5</v>
      </c>
      <c r="H57">
        <v>9.7536000000000005</v>
      </c>
      <c r="I57">
        <v>107630</v>
      </c>
      <c r="L57" s="6">
        <f t="shared" si="0"/>
        <v>-3.2536000000000005</v>
      </c>
      <c r="N57">
        <f t="shared" si="1"/>
        <v>9.0225399999999993</v>
      </c>
      <c r="O57" s="14">
        <f t="shared" si="2"/>
        <v>-2.5225399999999993</v>
      </c>
    </row>
    <row r="58" spans="1:15" x14ac:dyDescent="0.25">
      <c r="A58" s="8">
        <v>2051600</v>
      </c>
      <c r="B58">
        <v>3</v>
      </c>
      <c r="C58">
        <v>2</v>
      </c>
      <c r="D58">
        <v>10.5</v>
      </c>
      <c r="H58">
        <v>13.411199999999999</v>
      </c>
      <c r="I58">
        <v>143388</v>
      </c>
      <c r="L58" s="6">
        <f t="shared" si="0"/>
        <v>-2.9111999999999991</v>
      </c>
      <c r="N58">
        <f t="shared" si="1"/>
        <v>12.68014</v>
      </c>
      <c r="O58" s="14">
        <f t="shared" si="2"/>
        <v>-2.1801399999999997</v>
      </c>
    </row>
    <row r="59" spans="1:15" x14ac:dyDescent="0.25">
      <c r="A59" s="8"/>
      <c r="B59">
        <v>2</v>
      </c>
      <c r="C59">
        <v>2</v>
      </c>
      <c r="D59">
        <v>5.6</v>
      </c>
      <c r="H59">
        <v>9.7536000000000005</v>
      </c>
      <c r="I59">
        <v>136293</v>
      </c>
      <c r="L59" s="6">
        <f t="shared" si="0"/>
        <v>-4.1536000000000008</v>
      </c>
      <c r="N59">
        <f t="shared" si="1"/>
        <v>9.0225399999999993</v>
      </c>
      <c r="O59" s="14">
        <f t="shared" si="2"/>
        <v>-3.4225399999999997</v>
      </c>
    </row>
    <row r="60" spans="1:15" x14ac:dyDescent="0.25">
      <c r="A60" s="8">
        <v>1616000</v>
      </c>
      <c r="B60">
        <v>2</v>
      </c>
      <c r="C60">
        <v>2</v>
      </c>
      <c r="D60">
        <v>7.9</v>
      </c>
      <c r="H60">
        <v>9.7536000000000005</v>
      </c>
      <c r="I60">
        <v>128368</v>
      </c>
      <c r="L60" s="6">
        <f t="shared" si="0"/>
        <v>-1.8536000000000001</v>
      </c>
      <c r="N60">
        <f t="shared" si="1"/>
        <v>9.0225399999999993</v>
      </c>
      <c r="O60" s="14">
        <f t="shared" si="2"/>
        <v>-1.122539999999999</v>
      </c>
    </row>
    <row r="61" spans="1:15" x14ac:dyDescent="0.25">
      <c r="B61">
        <v>2</v>
      </c>
      <c r="C61">
        <v>2</v>
      </c>
      <c r="D61">
        <v>9.15</v>
      </c>
      <c r="H61">
        <v>9.7536000000000005</v>
      </c>
      <c r="I61">
        <v>128771</v>
      </c>
      <c r="L61" s="6">
        <f t="shared" si="0"/>
        <v>-0.60360000000000014</v>
      </c>
      <c r="N61">
        <f t="shared" si="1"/>
        <v>9.0225399999999993</v>
      </c>
      <c r="O61" s="14">
        <f t="shared" si="2"/>
        <v>0.12746000000000102</v>
      </c>
    </row>
    <row r="63" spans="1:15" x14ac:dyDescent="0.25">
      <c r="A63" t="s">
        <v>36</v>
      </c>
      <c r="D63" s="5">
        <f>AVERAGE(D2:D61)</f>
        <v>9.5036607142857132</v>
      </c>
      <c r="H63">
        <f>AVERAGE(H2:H61)</f>
        <v>10.189028571428576</v>
      </c>
      <c r="L63" s="6">
        <f>AVERAGE(L2:L61)</f>
        <v>-0.68536785714285742</v>
      </c>
      <c r="O63" s="15">
        <f>AVERAGE(O2:O61)</f>
        <v>8.9285714339431314E-7</v>
      </c>
    </row>
    <row r="64" spans="1:15" x14ac:dyDescent="0.25">
      <c r="A64" t="s">
        <v>37</v>
      </c>
      <c r="D64">
        <f>STDEV(D2:D61)</f>
        <v>2.981109575472539</v>
      </c>
      <c r="H64">
        <f>STDEV(H2:H61)</f>
        <v>2.0325277236811439</v>
      </c>
      <c r="L64">
        <f>STDEV(L2:L61)</f>
        <v>2.7150059594180131</v>
      </c>
      <c r="O64">
        <f>STDEV(O2:O61)</f>
        <v>2.6840168488112788</v>
      </c>
    </row>
    <row r="65" spans="1:15" x14ac:dyDescent="0.25">
      <c r="A65" t="s">
        <v>38</v>
      </c>
      <c r="D65">
        <f>MEDIAN(D2:D61)</f>
        <v>8.84</v>
      </c>
      <c r="H65">
        <f>MEDIAN(H2:H61)</f>
        <v>9.7536000000000005</v>
      </c>
      <c r="L65">
        <f>MEDIAN(L2:L61)</f>
        <v>-1.7312000000000003</v>
      </c>
      <c r="O65">
        <f>MEDIAN(O2:O61)</f>
        <v>-1.00014</v>
      </c>
    </row>
    <row r="66" spans="1:15" x14ac:dyDescent="0.25">
      <c r="A66" t="s">
        <v>39</v>
      </c>
      <c r="D66">
        <f>COUNT(D2:D61)</f>
        <v>56</v>
      </c>
      <c r="H66">
        <f>COUNT(H2:H61)</f>
        <v>56</v>
      </c>
      <c r="L66">
        <f>COUNT(L2:L61)</f>
        <v>56</v>
      </c>
      <c r="O66">
        <f>COUNT(O2:O61)</f>
        <v>56</v>
      </c>
    </row>
    <row r="67" spans="1:15" x14ac:dyDescent="0.25">
      <c r="B67" t="s">
        <v>54</v>
      </c>
      <c r="D67" t="s">
        <v>55</v>
      </c>
    </row>
    <row r="68" spans="1:15" x14ac:dyDescent="0.25">
      <c r="A68" s="16" t="s">
        <v>40</v>
      </c>
      <c r="B68" s="16">
        <v>3.6576</v>
      </c>
      <c r="D68">
        <v>3.6576</v>
      </c>
    </row>
    <row r="69" spans="1:15" x14ac:dyDescent="0.25">
      <c r="A69" s="16" t="s">
        <v>6</v>
      </c>
      <c r="B69" s="16">
        <v>0.85367000000000004</v>
      </c>
      <c r="D69">
        <v>0.91439999999999999</v>
      </c>
    </row>
    <row r="70" spans="1:15" x14ac:dyDescent="0.25">
      <c r="A70" s="16" t="s">
        <v>7</v>
      </c>
      <c r="B70" s="16">
        <v>0</v>
      </c>
      <c r="D70">
        <v>0</v>
      </c>
    </row>
    <row r="72" spans="1:15" x14ac:dyDescent="0.25">
      <c r="A72" t="s">
        <v>52</v>
      </c>
      <c r="B72">
        <v>0.91439999999999999</v>
      </c>
    </row>
    <row r="73" spans="1:15" x14ac:dyDescent="0.25">
      <c r="A73" t="s">
        <v>51</v>
      </c>
      <c r="B73">
        <v>1.2192000000000001</v>
      </c>
    </row>
    <row r="74" spans="1:15" x14ac:dyDescent="0.25">
      <c r="A74" t="s">
        <v>43</v>
      </c>
      <c r="B74">
        <v>2.4384000000000001</v>
      </c>
    </row>
    <row r="75" spans="1:15" x14ac:dyDescent="0.25">
      <c r="A75" t="s">
        <v>44</v>
      </c>
      <c r="B75">
        <v>3.048</v>
      </c>
    </row>
    <row r="76" spans="1:15" x14ac:dyDescent="0.25">
      <c r="A76" t="s">
        <v>45</v>
      </c>
      <c r="B76">
        <v>3.3527999999999998</v>
      </c>
    </row>
    <row r="77" spans="1:15" x14ac:dyDescent="0.25">
      <c r="A77" t="s">
        <v>46</v>
      </c>
      <c r="B77">
        <v>3.6576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52" workbookViewId="0">
      <selection activeCell="A68" sqref="A68:B70"/>
    </sheetView>
  </sheetViews>
  <sheetFormatPr defaultRowHeight="15" x14ac:dyDescent="0.25"/>
  <cols>
    <col min="1" max="1" width="11.85546875" customWidth="1"/>
    <col min="2" max="2" width="14.85546875" customWidth="1"/>
    <col min="3" max="3" width="14.42578125" customWidth="1"/>
    <col min="4" max="4" width="13.42578125" customWidth="1"/>
    <col min="5" max="5" width="12.7109375" customWidth="1"/>
    <col min="7" max="7" width="18.28515625" customWidth="1"/>
    <col min="8" max="8" width="18.5703125" customWidth="1"/>
    <col min="9" max="9" width="13.28515625" customWidth="1"/>
  </cols>
  <sheetData>
    <row r="1" spans="1:19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</v>
      </c>
      <c r="H1" t="s">
        <v>9</v>
      </c>
      <c r="I1" t="s">
        <v>10</v>
      </c>
      <c r="L1" t="s">
        <v>22</v>
      </c>
      <c r="N1" t="s">
        <v>42</v>
      </c>
    </row>
    <row r="2" spans="1:19" x14ac:dyDescent="0.25">
      <c r="A2">
        <v>1467086</v>
      </c>
      <c r="B2">
        <v>2</v>
      </c>
      <c r="C2">
        <v>2</v>
      </c>
      <c r="D2">
        <v>9.5500000000000007</v>
      </c>
      <c r="H2">
        <v>9.7536000000000005</v>
      </c>
      <c r="I2">
        <v>68365</v>
      </c>
      <c r="L2" s="6">
        <f>D2-H2</f>
        <v>-0.20359999999999978</v>
      </c>
      <c r="N2">
        <f>(B2*$B$68)+(C2*($B$69+$B$70))</f>
        <v>7.1718599999999997</v>
      </c>
      <c r="O2" s="14">
        <f>D2-N2</f>
        <v>2.378140000000001</v>
      </c>
      <c r="R2" s="12" t="s">
        <v>33</v>
      </c>
      <c r="S2" s="12" t="s">
        <v>35</v>
      </c>
    </row>
    <row r="3" spans="1:19" x14ac:dyDescent="0.25">
      <c r="B3">
        <v>2</v>
      </c>
      <c r="C3">
        <v>2</v>
      </c>
      <c r="D3">
        <v>8.19</v>
      </c>
      <c r="H3">
        <v>9.7536000000000005</v>
      </c>
      <c r="I3">
        <v>68671</v>
      </c>
      <c r="L3" s="6">
        <f t="shared" ref="L3:L61" si="0">D3-H3</f>
        <v>-1.563600000000001</v>
      </c>
      <c r="N3">
        <f t="shared" ref="N3:N61" si="1">(B3*$B$68)+(C3*($B$69+$B$70))</f>
        <v>7.1718599999999997</v>
      </c>
      <c r="O3" s="14">
        <f t="shared" ref="O3:O61" si="2">D3-N3</f>
        <v>1.0181399999999998</v>
      </c>
      <c r="R3" s="9">
        <v>4</v>
      </c>
      <c r="S3" s="10">
        <v>1</v>
      </c>
    </row>
    <row r="4" spans="1:19" x14ac:dyDescent="0.25">
      <c r="A4">
        <v>1480300</v>
      </c>
      <c r="B4">
        <v>2</v>
      </c>
      <c r="C4">
        <v>2</v>
      </c>
      <c r="D4">
        <v>5.9</v>
      </c>
      <c r="H4">
        <v>9.7536000000000005</v>
      </c>
      <c r="I4">
        <v>91390</v>
      </c>
      <c r="L4" s="6">
        <f t="shared" si="0"/>
        <v>-3.8536000000000001</v>
      </c>
      <c r="N4">
        <f t="shared" si="1"/>
        <v>7.1718599999999997</v>
      </c>
      <c r="O4" s="14">
        <f t="shared" si="2"/>
        <v>-1.2718599999999993</v>
      </c>
      <c r="R4" s="9">
        <v>5</v>
      </c>
      <c r="S4" s="10">
        <v>3</v>
      </c>
    </row>
    <row r="5" spans="1:19" x14ac:dyDescent="0.25">
      <c r="B5">
        <v>2</v>
      </c>
      <c r="C5">
        <v>2</v>
      </c>
      <c r="D5">
        <v>5.9</v>
      </c>
      <c r="H5">
        <v>9.7536000000000005</v>
      </c>
      <c r="I5">
        <v>91321</v>
      </c>
      <c r="L5" s="6">
        <f t="shared" si="0"/>
        <v>-3.8536000000000001</v>
      </c>
      <c r="N5">
        <f t="shared" si="1"/>
        <v>7.1718599999999997</v>
      </c>
      <c r="O5" s="14">
        <f t="shared" si="2"/>
        <v>-1.2718599999999993</v>
      </c>
      <c r="R5" s="9">
        <v>6</v>
      </c>
      <c r="S5" s="10">
        <v>7</v>
      </c>
    </row>
    <row r="6" spans="1:19" x14ac:dyDescent="0.25">
      <c r="A6">
        <v>1484500</v>
      </c>
      <c r="B6">
        <v>2</v>
      </c>
      <c r="C6">
        <v>2</v>
      </c>
      <c r="D6">
        <v>8</v>
      </c>
      <c r="H6">
        <v>9.7536000000000005</v>
      </c>
      <c r="I6">
        <v>6412</v>
      </c>
      <c r="L6" s="6">
        <f t="shared" si="0"/>
        <v>-1.7536000000000005</v>
      </c>
      <c r="N6">
        <f t="shared" si="1"/>
        <v>7.1718599999999997</v>
      </c>
      <c r="O6" s="14">
        <f t="shared" si="2"/>
        <v>0.82814000000000032</v>
      </c>
      <c r="R6" s="9">
        <v>7</v>
      </c>
      <c r="S6" s="10">
        <v>13</v>
      </c>
    </row>
    <row r="7" spans="1:19" x14ac:dyDescent="0.25">
      <c r="B7">
        <v>2</v>
      </c>
      <c r="C7">
        <v>2</v>
      </c>
      <c r="D7">
        <v>5.8</v>
      </c>
      <c r="H7">
        <v>9.7536000000000005</v>
      </c>
      <c r="I7">
        <v>5269</v>
      </c>
      <c r="L7" s="6">
        <f t="shared" si="0"/>
        <v>-3.9536000000000007</v>
      </c>
      <c r="N7">
        <f t="shared" si="1"/>
        <v>7.1718599999999997</v>
      </c>
      <c r="O7" s="14">
        <f t="shared" si="2"/>
        <v>-1.3718599999999999</v>
      </c>
      <c r="R7" s="9">
        <v>8</v>
      </c>
      <c r="S7" s="10">
        <v>13</v>
      </c>
    </row>
    <row r="8" spans="1:19" x14ac:dyDescent="0.25">
      <c r="A8">
        <v>1492000</v>
      </c>
      <c r="B8">
        <v>2</v>
      </c>
      <c r="C8">
        <v>2</v>
      </c>
      <c r="D8">
        <v>6.5</v>
      </c>
      <c r="H8">
        <v>9.7536000000000005</v>
      </c>
      <c r="I8">
        <v>46059</v>
      </c>
      <c r="L8" s="6">
        <f t="shared" si="0"/>
        <v>-3.2536000000000005</v>
      </c>
      <c r="N8">
        <f t="shared" ref="N8:N9" si="3">(B8*$B$68)+(C8*($B$69+$B$70))</f>
        <v>7.1718599999999997</v>
      </c>
      <c r="O8" s="14">
        <f t="shared" ref="O8:O9" si="4">D8-N8</f>
        <v>-0.67185999999999968</v>
      </c>
      <c r="R8" s="9">
        <v>9</v>
      </c>
      <c r="S8" s="10">
        <v>8</v>
      </c>
    </row>
    <row r="9" spans="1:19" x14ac:dyDescent="0.25">
      <c r="B9">
        <v>2</v>
      </c>
      <c r="C9">
        <v>2</v>
      </c>
      <c r="D9">
        <v>7.9</v>
      </c>
      <c r="H9">
        <v>9.7536000000000005</v>
      </c>
      <c r="I9">
        <v>46054</v>
      </c>
      <c r="L9" s="6">
        <f t="shared" si="0"/>
        <v>-1.8536000000000001</v>
      </c>
      <c r="N9">
        <f t="shared" si="3"/>
        <v>7.1718599999999997</v>
      </c>
      <c r="O9" s="14">
        <f t="shared" si="4"/>
        <v>0.72814000000000068</v>
      </c>
      <c r="R9" s="9">
        <v>10</v>
      </c>
      <c r="S9" s="10">
        <v>2</v>
      </c>
    </row>
    <row r="10" spans="1:19" ht="15.75" thickBot="1" x14ac:dyDescent="0.3">
      <c r="A10">
        <v>1537500</v>
      </c>
      <c r="B10">
        <v>2</v>
      </c>
      <c r="C10">
        <v>2</v>
      </c>
      <c r="D10">
        <v>7.78</v>
      </c>
      <c r="H10">
        <v>9.7536000000000005</v>
      </c>
      <c r="I10">
        <v>103142</v>
      </c>
      <c r="L10" s="6">
        <f t="shared" si="0"/>
        <v>-1.9736000000000002</v>
      </c>
      <c r="N10">
        <f t="shared" si="1"/>
        <v>7.1718599999999997</v>
      </c>
      <c r="O10" s="14">
        <f t="shared" si="2"/>
        <v>0.60814000000000057</v>
      </c>
      <c r="R10" s="11" t="s">
        <v>34</v>
      </c>
      <c r="S10" s="11">
        <v>1</v>
      </c>
    </row>
    <row r="11" spans="1:19" x14ac:dyDescent="0.25">
      <c r="B11">
        <v>2</v>
      </c>
      <c r="C11">
        <v>2</v>
      </c>
      <c r="D11">
        <v>10.7</v>
      </c>
      <c r="H11">
        <v>9.7536000000000005</v>
      </c>
      <c r="I11">
        <v>96508</v>
      </c>
      <c r="J11" t="s">
        <v>12</v>
      </c>
      <c r="L11" s="6">
        <f t="shared" si="0"/>
        <v>0.9463999999999988</v>
      </c>
      <c r="N11">
        <f t="shared" si="1"/>
        <v>7.1718599999999997</v>
      </c>
      <c r="O11" s="14">
        <f t="shared" si="2"/>
        <v>3.5281399999999996</v>
      </c>
    </row>
    <row r="12" spans="1:19" x14ac:dyDescent="0.25">
      <c r="A12">
        <v>1567500</v>
      </c>
      <c r="B12">
        <v>2</v>
      </c>
      <c r="C12">
        <v>2</v>
      </c>
      <c r="D12">
        <v>6.6</v>
      </c>
      <c r="H12">
        <v>9.7536000000000005</v>
      </c>
      <c r="I12">
        <v>113172</v>
      </c>
      <c r="L12" s="6">
        <f t="shared" si="0"/>
        <v>-3.1536000000000008</v>
      </c>
      <c r="N12">
        <f t="shared" si="1"/>
        <v>7.1718599999999997</v>
      </c>
      <c r="O12" s="14">
        <f t="shared" si="2"/>
        <v>-0.57186000000000003</v>
      </c>
    </row>
    <row r="13" spans="1:19" x14ac:dyDescent="0.25">
      <c r="B13">
        <v>2</v>
      </c>
      <c r="C13">
        <v>2</v>
      </c>
      <c r="D13">
        <v>7.6</v>
      </c>
      <c r="H13">
        <v>9.7536000000000005</v>
      </c>
      <c r="I13">
        <v>108085</v>
      </c>
      <c r="L13" s="6">
        <f t="shared" si="0"/>
        <v>-2.1536000000000008</v>
      </c>
      <c r="N13">
        <f t="shared" si="1"/>
        <v>7.1718599999999997</v>
      </c>
      <c r="O13" s="14">
        <f t="shared" si="2"/>
        <v>0.42813999999999997</v>
      </c>
    </row>
    <row r="14" spans="1:19" x14ac:dyDescent="0.25">
      <c r="A14">
        <v>1585100</v>
      </c>
      <c r="B14">
        <v>2</v>
      </c>
      <c r="C14">
        <v>2</v>
      </c>
      <c r="D14">
        <v>7.8</v>
      </c>
      <c r="H14">
        <v>9.7536000000000005</v>
      </c>
      <c r="I14">
        <v>29132</v>
      </c>
      <c r="L14" s="6">
        <f t="shared" si="0"/>
        <v>-1.9536000000000007</v>
      </c>
      <c r="N14">
        <f t="shared" si="1"/>
        <v>7.1718599999999997</v>
      </c>
      <c r="O14" s="14">
        <f t="shared" si="2"/>
        <v>0.62814000000000014</v>
      </c>
    </row>
    <row r="15" spans="1:19" x14ac:dyDescent="0.25">
      <c r="B15">
        <v>2</v>
      </c>
      <c r="C15">
        <v>2</v>
      </c>
      <c r="D15">
        <v>6.8</v>
      </c>
      <c r="H15">
        <v>9.7536000000000005</v>
      </c>
      <c r="I15">
        <v>28466</v>
      </c>
      <c r="L15" s="6">
        <f t="shared" si="0"/>
        <v>-2.9536000000000007</v>
      </c>
      <c r="N15">
        <f t="shared" si="1"/>
        <v>7.1718599999999997</v>
      </c>
      <c r="O15" s="14">
        <f t="shared" si="2"/>
        <v>-0.37185999999999986</v>
      </c>
    </row>
    <row r="16" spans="1:19" x14ac:dyDescent="0.25">
      <c r="A16">
        <v>1589440</v>
      </c>
      <c r="B16">
        <v>2</v>
      </c>
      <c r="C16">
        <v>2</v>
      </c>
      <c r="D16">
        <v>7.9</v>
      </c>
      <c r="H16">
        <v>9.7536000000000005</v>
      </c>
      <c r="I16">
        <v>27451</v>
      </c>
      <c r="L16" s="6">
        <f t="shared" si="0"/>
        <v>-1.8536000000000001</v>
      </c>
      <c r="N16">
        <f t="shared" si="1"/>
        <v>7.1718599999999997</v>
      </c>
      <c r="O16" s="14">
        <f t="shared" si="2"/>
        <v>0.72814000000000068</v>
      </c>
    </row>
    <row r="17" spans="1:15" x14ac:dyDescent="0.25">
      <c r="B17">
        <v>2</v>
      </c>
      <c r="C17">
        <v>2</v>
      </c>
      <c r="D17">
        <v>7.5</v>
      </c>
      <c r="H17">
        <v>9.7536000000000005</v>
      </c>
      <c r="I17">
        <v>27644</v>
      </c>
      <c r="L17" s="6">
        <f t="shared" si="0"/>
        <v>-2.2536000000000005</v>
      </c>
      <c r="N17">
        <f t="shared" si="1"/>
        <v>7.1718599999999997</v>
      </c>
      <c r="O17" s="14">
        <f t="shared" si="2"/>
        <v>0.32814000000000032</v>
      </c>
    </row>
    <row r="18" spans="1:15" x14ac:dyDescent="0.25">
      <c r="A18">
        <v>1594930</v>
      </c>
      <c r="B18">
        <v>2</v>
      </c>
      <c r="C18">
        <v>2</v>
      </c>
      <c r="D18">
        <v>8.4</v>
      </c>
      <c r="H18">
        <v>9.7536000000000005</v>
      </c>
      <c r="I18">
        <v>49529</v>
      </c>
      <c r="L18" s="6">
        <f t="shared" si="0"/>
        <v>-1.3536000000000001</v>
      </c>
      <c r="N18">
        <f t="shared" ref="N18:N19" si="5">(B18*$B$68)+(C18*($B$69+$B$70))</f>
        <v>7.1718599999999997</v>
      </c>
      <c r="O18" s="14">
        <f t="shared" ref="O18:O19" si="6">D18-N18</f>
        <v>1.2281400000000007</v>
      </c>
    </row>
    <row r="19" spans="1:15" x14ac:dyDescent="0.25">
      <c r="B19">
        <v>2</v>
      </c>
      <c r="C19">
        <v>2</v>
      </c>
      <c r="D19">
        <v>4.5999999999999996</v>
      </c>
      <c r="H19">
        <v>9.7536000000000005</v>
      </c>
      <c r="I19">
        <v>55244</v>
      </c>
      <c r="L19" s="6">
        <f t="shared" si="0"/>
        <v>-5.1536000000000008</v>
      </c>
      <c r="N19">
        <f t="shared" si="5"/>
        <v>7.1718599999999997</v>
      </c>
      <c r="O19" s="14">
        <f t="shared" si="6"/>
        <v>-2.57186</v>
      </c>
    </row>
    <row r="20" spans="1:15" x14ac:dyDescent="0.25">
      <c r="A20">
        <v>1614090</v>
      </c>
      <c r="B20" t="s">
        <v>8</v>
      </c>
      <c r="J20" t="s">
        <v>16</v>
      </c>
      <c r="L20" s="6"/>
      <c r="O20" s="14"/>
    </row>
    <row r="21" spans="1:15" x14ac:dyDescent="0.25">
      <c r="B21" t="s">
        <v>8</v>
      </c>
      <c r="L21" s="6"/>
      <c r="O21" s="14"/>
    </row>
    <row r="22" spans="1:15" x14ac:dyDescent="0.25">
      <c r="A22">
        <v>1645000</v>
      </c>
      <c r="B22">
        <v>2</v>
      </c>
      <c r="C22">
        <v>2</v>
      </c>
      <c r="D22">
        <v>6.9</v>
      </c>
      <c r="H22">
        <v>9.7536000000000005</v>
      </c>
      <c r="I22">
        <v>37249</v>
      </c>
      <c r="L22" s="6">
        <f t="shared" si="0"/>
        <v>-2.8536000000000001</v>
      </c>
      <c r="N22">
        <f t="shared" si="1"/>
        <v>7.1718599999999997</v>
      </c>
      <c r="O22" s="14">
        <f t="shared" si="2"/>
        <v>-0.27185999999999932</v>
      </c>
    </row>
    <row r="23" spans="1:15" x14ac:dyDescent="0.25">
      <c r="B23">
        <v>2</v>
      </c>
      <c r="C23">
        <v>2</v>
      </c>
      <c r="D23">
        <v>7.1</v>
      </c>
      <c r="H23">
        <v>9.7536000000000005</v>
      </c>
      <c r="I23">
        <v>35252</v>
      </c>
      <c r="L23" s="6">
        <f t="shared" si="0"/>
        <v>-2.6536000000000008</v>
      </c>
      <c r="N23">
        <f t="shared" si="1"/>
        <v>7.1718599999999997</v>
      </c>
      <c r="O23" s="14">
        <f t="shared" si="2"/>
        <v>-7.1860000000000035E-2</v>
      </c>
    </row>
    <row r="24" spans="1:15" x14ac:dyDescent="0.25">
      <c r="A24">
        <v>1654000</v>
      </c>
      <c r="B24">
        <v>2</v>
      </c>
      <c r="C24">
        <v>2</v>
      </c>
      <c r="D24">
        <v>7.3</v>
      </c>
      <c r="H24">
        <v>9.7536000000000005</v>
      </c>
      <c r="I24">
        <v>121137</v>
      </c>
      <c r="L24" s="6">
        <f t="shared" si="0"/>
        <v>-2.4536000000000007</v>
      </c>
      <c r="N24">
        <f t="shared" si="1"/>
        <v>7.1718599999999997</v>
      </c>
      <c r="O24" s="14">
        <f t="shared" si="2"/>
        <v>0.12814000000000014</v>
      </c>
    </row>
    <row r="25" spans="1:15" x14ac:dyDescent="0.25">
      <c r="B25">
        <v>2</v>
      </c>
      <c r="C25">
        <v>2</v>
      </c>
      <c r="D25">
        <v>6.78</v>
      </c>
      <c r="H25">
        <v>9.7536000000000005</v>
      </c>
      <c r="I25">
        <v>116832</v>
      </c>
      <c r="L25" s="6">
        <f t="shared" si="0"/>
        <v>-2.9736000000000002</v>
      </c>
      <c r="N25">
        <f t="shared" si="1"/>
        <v>7.1718599999999997</v>
      </c>
      <c r="O25" s="14">
        <f t="shared" si="2"/>
        <v>-0.39185999999999943</v>
      </c>
    </row>
    <row r="26" spans="1:15" x14ac:dyDescent="0.25">
      <c r="A26">
        <v>1662800</v>
      </c>
      <c r="B26">
        <v>2</v>
      </c>
      <c r="C26">
        <v>2</v>
      </c>
      <c r="D26">
        <v>5.5979999999999999</v>
      </c>
      <c r="H26">
        <v>9.7536000000000005</v>
      </c>
      <c r="I26">
        <v>144352</v>
      </c>
      <c r="J26" t="s">
        <v>20</v>
      </c>
      <c r="L26" s="6">
        <f t="shared" si="0"/>
        <v>-4.1556000000000006</v>
      </c>
      <c r="N26">
        <f t="shared" si="1"/>
        <v>7.1718599999999997</v>
      </c>
      <c r="O26" s="14">
        <f t="shared" si="2"/>
        <v>-1.5738599999999998</v>
      </c>
    </row>
    <row r="27" spans="1:15" x14ac:dyDescent="0.25">
      <c r="B27">
        <v>2</v>
      </c>
      <c r="C27">
        <v>2</v>
      </c>
      <c r="D27">
        <v>3.05</v>
      </c>
      <c r="H27">
        <v>9.7536000000000005</v>
      </c>
      <c r="I27">
        <v>137866</v>
      </c>
      <c r="J27" t="s">
        <v>20</v>
      </c>
      <c r="L27" s="6">
        <f t="shared" si="0"/>
        <v>-6.7036000000000007</v>
      </c>
      <c r="N27">
        <f t="shared" si="1"/>
        <v>7.1718599999999997</v>
      </c>
      <c r="O27" s="14">
        <f t="shared" si="2"/>
        <v>-4.1218599999999999</v>
      </c>
    </row>
    <row r="28" spans="1:15" x14ac:dyDescent="0.25">
      <c r="A28">
        <v>2018500</v>
      </c>
      <c r="B28">
        <v>2</v>
      </c>
      <c r="C28">
        <v>2</v>
      </c>
      <c r="D28">
        <v>6.6</v>
      </c>
      <c r="H28">
        <v>9.7536000000000005</v>
      </c>
      <c r="I28">
        <v>137211</v>
      </c>
      <c r="L28" s="6">
        <f t="shared" si="0"/>
        <v>-3.1536000000000008</v>
      </c>
      <c r="N28">
        <f t="shared" si="1"/>
        <v>7.1718599999999997</v>
      </c>
      <c r="O28" s="14">
        <f t="shared" si="2"/>
        <v>-0.57186000000000003</v>
      </c>
    </row>
    <row r="29" spans="1:15" x14ac:dyDescent="0.25">
      <c r="B29">
        <v>2</v>
      </c>
      <c r="C29">
        <v>2</v>
      </c>
      <c r="D29">
        <v>6.5</v>
      </c>
      <c r="H29">
        <v>9.7536000000000005</v>
      </c>
      <c r="I29">
        <v>136947</v>
      </c>
      <c r="L29" s="6">
        <f t="shared" si="0"/>
        <v>-3.2536000000000005</v>
      </c>
      <c r="N29">
        <f t="shared" si="1"/>
        <v>7.1718599999999997</v>
      </c>
      <c r="O29" s="14">
        <f t="shared" si="2"/>
        <v>-0.67185999999999968</v>
      </c>
    </row>
    <row r="30" spans="1:15" x14ac:dyDescent="0.25">
      <c r="A30">
        <v>2055100</v>
      </c>
      <c r="B30">
        <v>2</v>
      </c>
      <c r="C30">
        <v>2</v>
      </c>
      <c r="D30">
        <v>6.4</v>
      </c>
      <c r="H30">
        <v>9.7536000000000005</v>
      </c>
      <c r="I30">
        <v>135000</v>
      </c>
      <c r="J30" t="s">
        <v>20</v>
      </c>
      <c r="L30" s="6">
        <f t="shared" si="0"/>
        <v>-3.3536000000000001</v>
      </c>
      <c r="N30">
        <f t="shared" si="1"/>
        <v>7.1718599999999997</v>
      </c>
      <c r="O30" s="14">
        <f t="shared" si="2"/>
        <v>-0.77185999999999932</v>
      </c>
    </row>
    <row r="31" spans="1:15" x14ac:dyDescent="0.25">
      <c r="B31">
        <v>2</v>
      </c>
      <c r="C31">
        <v>2</v>
      </c>
      <c r="D31">
        <v>4.2</v>
      </c>
      <c r="H31">
        <v>9.7536000000000005</v>
      </c>
      <c r="I31">
        <v>134998</v>
      </c>
      <c r="J31" t="s">
        <v>20</v>
      </c>
      <c r="L31" s="6">
        <f t="shared" si="0"/>
        <v>-5.5536000000000003</v>
      </c>
      <c r="N31">
        <f t="shared" si="1"/>
        <v>7.1718599999999997</v>
      </c>
      <c r="O31" s="14">
        <f t="shared" si="2"/>
        <v>-2.9718599999999995</v>
      </c>
    </row>
    <row r="32" spans="1:15" x14ac:dyDescent="0.25">
      <c r="A32" s="2">
        <v>3084000</v>
      </c>
      <c r="B32">
        <v>2</v>
      </c>
      <c r="C32">
        <v>2</v>
      </c>
      <c r="D32">
        <v>8.4</v>
      </c>
      <c r="H32">
        <v>9.7536000000000005</v>
      </c>
      <c r="I32">
        <v>90063</v>
      </c>
      <c r="L32" s="6">
        <f t="shared" si="0"/>
        <v>-1.3536000000000001</v>
      </c>
      <c r="N32">
        <f t="shared" si="1"/>
        <v>7.1718599999999997</v>
      </c>
      <c r="O32" s="14">
        <f t="shared" si="2"/>
        <v>1.2281400000000007</v>
      </c>
    </row>
    <row r="33" spans="1:15" x14ac:dyDescent="0.25">
      <c r="B33">
        <v>2</v>
      </c>
      <c r="C33">
        <v>2</v>
      </c>
      <c r="D33">
        <v>7.9</v>
      </c>
      <c r="H33">
        <v>9.7536000000000005</v>
      </c>
      <c r="I33">
        <v>90172</v>
      </c>
      <c r="L33" s="6">
        <f t="shared" si="0"/>
        <v>-1.8536000000000001</v>
      </c>
      <c r="N33">
        <f t="shared" si="1"/>
        <v>7.1718599999999997</v>
      </c>
      <c r="O33" s="14">
        <f t="shared" si="2"/>
        <v>0.72814000000000068</v>
      </c>
    </row>
    <row r="34" spans="1:15" x14ac:dyDescent="0.25">
      <c r="A34">
        <v>3478400</v>
      </c>
      <c r="B34">
        <v>2</v>
      </c>
      <c r="C34">
        <v>2</v>
      </c>
      <c r="D34">
        <v>4.5</v>
      </c>
      <c r="H34">
        <v>9.7536000000000005</v>
      </c>
      <c r="I34">
        <v>139385</v>
      </c>
      <c r="L34" s="6">
        <f t="shared" si="0"/>
        <v>-5.2536000000000005</v>
      </c>
      <c r="N34">
        <f t="shared" si="1"/>
        <v>7.1718599999999997</v>
      </c>
      <c r="O34" s="14">
        <f t="shared" si="2"/>
        <v>-2.6718599999999997</v>
      </c>
    </row>
    <row r="35" spans="1:15" x14ac:dyDescent="0.25">
      <c r="B35">
        <v>2</v>
      </c>
      <c r="C35">
        <v>2</v>
      </c>
      <c r="D35">
        <v>5.2</v>
      </c>
      <c r="H35">
        <v>9.7536000000000005</v>
      </c>
      <c r="I35">
        <v>139380</v>
      </c>
      <c r="L35" s="6">
        <f t="shared" si="0"/>
        <v>-4.5536000000000003</v>
      </c>
      <c r="N35">
        <f t="shared" si="1"/>
        <v>7.1718599999999997</v>
      </c>
      <c r="O35" s="14">
        <f t="shared" si="2"/>
        <v>-1.9718599999999995</v>
      </c>
    </row>
    <row r="36" spans="1:15" x14ac:dyDescent="0.25">
      <c r="A36" s="7">
        <v>1581500</v>
      </c>
      <c r="B36">
        <v>2</v>
      </c>
      <c r="C36">
        <v>2</v>
      </c>
      <c r="D36">
        <v>6.89</v>
      </c>
      <c r="H36">
        <v>9.7536000000000005</v>
      </c>
      <c r="I36">
        <v>43629</v>
      </c>
      <c r="L36" s="6">
        <f t="shared" si="0"/>
        <v>-2.8636000000000008</v>
      </c>
      <c r="N36">
        <f t="shared" si="1"/>
        <v>7.1718599999999997</v>
      </c>
      <c r="O36" s="14">
        <f t="shared" si="2"/>
        <v>-0.28186</v>
      </c>
    </row>
    <row r="37" spans="1:15" x14ac:dyDescent="0.25">
      <c r="A37" s="7"/>
      <c r="B37">
        <v>2</v>
      </c>
      <c r="C37">
        <v>2</v>
      </c>
      <c r="D37">
        <v>7.59</v>
      </c>
      <c r="H37">
        <v>9.7536000000000005</v>
      </c>
      <c r="I37">
        <v>43909</v>
      </c>
      <c r="L37" s="6">
        <f t="shared" si="0"/>
        <v>-2.1636000000000006</v>
      </c>
      <c r="N37">
        <f t="shared" si="1"/>
        <v>7.1718599999999997</v>
      </c>
      <c r="O37" s="14">
        <f t="shared" si="2"/>
        <v>0.41814000000000018</v>
      </c>
    </row>
    <row r="38" spans="1:15" x14ac:dyDescent="0.25">
      <c r="A38" s="7">
        <v>1585100</v>
      </c>
      <c r="B38">
        <v>2</v>
      </c>
      <c r="C38">
        <v>2</v>
      </c>
      <c r="D38">
        <v>8</v>
      </c>
      <c r="H38">
        <v>9.7536000000000005</v>
      </c>
      <c r="I38">
        <v>29393</v>
      </c>
      <c r="L38" s="6">
        <f t="shared" si="0"/>
        <v>-1.7536000000000005</v>
      </c>
      <c r="N38">
        <f t="shared" si="1"/>
        <v>7.1718599999999997</v>
      </c>
      <c r="O38" s="14">
        <f t="shared" si="2"/>
        <v>0.82814000000000032</v>
      </c>
    </row>
    <row r="39" spans="1:15" x14ac:dyDescent="0.25">
      <c r="A39" s="7"/>
      <c r="B39">
        <v>2</v>
      </c>
      <c r="C39">
        <v>2</v>
      </c>
      <c r="D39">
        <v>8.9</v>
      </c>
      <c r="H39">
        <v>9.7536000000000005</v>
      </c>
      <c r="I39">
        <v>56010</v>
      </c>
      <c r="J39" t="s">
        <v>27</v>
      </c>
      <c r="L39" s="6">
        <f t="shared" si="0"/>
        <v>-0.85360000000000014</v>
      </c>
      <c r="N39">
        <f t="shared" si="1"/>
        <v>7.1718599999999997</v>
      </c>
      <c r="O39" s="14">
        <f t="shared" si="2"/>
        <v>1.7281400000000007</v>
      </c>
    </row>
    <row r="40" spans="1:15" x14ac:dyDescent="0.25">
      <c r="A40" s="7">
        <v>1589300</v>
      </c>
      <c r="B40">
        <v>2</v>
      </c>
      <c r="C40">
        <v>2</v>
      </c>
      <c r="D40">
        <v>6.37</v>
      </c>
      <c r="H40">
        <v>9.7536000000000005</v>
      </c>
      <c r="I40">
        <v>57579</v>
      </c>
      <c r="L40" s="6">
        <f t="shared" si="0"/>
        <v>-3.3836000000000004</v>
      </c>
      <c r="N40">
        <f t="shared" si="1"/>
        <v>7.1718599999999997</v>
      </c>
      <c r="O40" s="14">
        <f t="shared" si="2"/>
        <v>-0.80185999999999957</v>
      </c>
    </row>
    <row r="41" spans="1:15" x14ac:dyDescent="0.25">
      <c r="A41" s="7"/>
      <c r="B41">
        <v>2</v>
      </c>
      <c r="C41">
        <v>2</v>
      </c>
      <c r="D41">
        <v>8.32</v>
      </c>
      <c r="H41">
        <v>9.7536000000000005</v>
      </c>
      <c r="I41">
        <v>30257</v>
      </c>
      <c r="L41" s="6">
        <f t="shared" si="0"/>
        <v>-1.4336000000000002</v>
      </c>
      <c r="N41">
        <f t="shared" si="1"/>
        <v>7.1718599999999997</v>
      </c>
      <c r="O41" s="14">
        <f t="shared" si="2"/>
        <v>1.1481400000000006</v>
      </c>
    </row>
    <row r="42" spans="1:15" x14ac:dyDescent="0.25">
      <c r="A42" s="7">
        <v>1645200</v>
      </c>
      <c r="B42">
        <v>2</v>
      </c>
      <c r="C42">
        <v>2</v>
      </c>
      <c r="D42">
        <v>6.68</v>
      </c>
      <c r="H42">
        <v>9.7536000000000005</v>
      </c>
      <c r="I42">
        <v>48434</v>
      </c>
      <c r="L42" s="6">
        <f t="shared" si="0"/>
        <v>-3.0736000000000008</v>
      </c>
      <c r="N42">
        <f t="shared" si="1"/>
        <v>7.1718599999999997</v>
      </c>
      <c r="O42" s="14">
        <f t="shared" si="2"/>
        <v>-0.49185999999999996</v>
      </c>
    </row>
    <row r="43" spans="1:15" x14ac:dyDescent="0.25">
      <c r="A43" s="7"/>
      <c r="B43">
        <v>2</v>
      </c>
      <c r="C43">
        <v>2</v>
      </c>
      <c r="D43">
        <v>6.88</v>
      </c>
      <c r="H43">
        <v>9.7536000000000005</v>
      </c>
      <c r="I43">
        <v>49279</v>
      </c>
      <c r="L43" s="6">
        <f t="shared" si="0"/>
        <v>-2.8736000000000006</v>
      </c>
      <c r="N43">
        <f t="shared" si="1"/>
        <v>7.1718599999999997</v>
      </c>
      <c r="O43" s="14">
        <f t="shared" si="2"/>
        <v>-0.29185999999999979</v>
      </c>
    </row>
    <row r="44" spans="1:15" x14ac:dyDescent="0.25">
      <c r="A44" s="7">
        <v>1589500</v>
      </c>
      <c r="B44">
        <v>2</v>
      </c>
      <c r="C44">
        <v>2</v>
      </c>
      <c r="D44">
        <v>7.59</v>
      </c>
      <c r="H44">
        <v>9.7536000000000005</v>
      </c>
      <c r="I44">
        <v>33665</v>
      </c>
      <c r="L44" s="6">
        <f t="shared" si="0"/>
        <v>-2.1636000000000006</v>
      </c>
      <c r="N44">
        <f t="shared" si="1"/>
        <v>7.1718599999999997</v>
      </c>
      <c r="O44" s="14">
        <f t="shared" si="2"/>
        <v>0.41814000000000018</v>
      </c>
    </row>
    <row r="45" spans="1:15" x14ac:dyDescent="0.25">
      <c r="A45" s="7"/>
      <c r="B45">
        <v>2</v>
      </c>
      <c r="C45">
        <v>2</v>
      </c>
      <c r="D45">
        <v>5.8</v>
      </c>
      <c r="H45">
        <v>9.7536000000000005</v>
      </c>
      <c r="I45">
        <v>33589</v>
      </c>
      <c r="L45" s="6">
        <f t="shared" si="0"/>
        <v>-3.9536000000000007</v>
      </c>
      <c r="N45">
        <f t="shared" si="1"/>
        <v>7.1718599999999997</v>
      </c>
      <c r="O45" s="14">
        <f t="shared" si="2"/>
        <v>-1.3718599999999999</v>
      </c>
    </row>
    <row r="46" spans="1:15" x14ac:dyDescent="0.25">
      <c r="A46" s="8">
        <v>1653000</v>
      </c>
      <c r="B46">
        <v>2</v>
      </c>
      <c r="C46">
        <v>2</v>
      </c>
      <c r="D46">
        <v>8.6999999999999993</v>
      </c>
      <c r="H46">
        <v>9.7536000000000005</v>
      </c>
      <c r="I46">
        <v>124071</v>
      </c>
      <c r="L46" s="6">
        <f t="shared" si="0"/>
        <v>-1.0536000000000012</v>
      </c>
      <c r="N46">
        <f t="shared" si="1"/>
        <v>7.1718599999999997</v>
      </c>
      <c r="O46" s="14">
        <f t="shared" si="2"/>
        <v>1.5281399999999996</v>
      </c>
    </row>
    <row r="47" spans="1:15" x14ac:dyDescent="0.25">
      <c r="A47" s="8"/>
      <c r="B47">
        <v>2</v>
      </c>
      <c r="C47">
        <v>2</v>
      </c>
      <c r="D47">
        <v>9.7899999999999991</v>
      </c>
      <c r="H47">
        <v>9.7536000000000005</v>
      </c>
      <c r="I47">
        <v>117750</v>
      </c>
      <c r="L47" s="6">
        <f t="shared" si="0"/>
        <v>3.6399999999998656E-2</v>
      </c>
      <c r="N47">
        <f t="shared" si="1"/>
        <v>7.1718599999999997</v>
      </c>
      <c r="O47" s="14">
        <f t="shared" si="2"/>
        <v>2.6181399999999995</v>
      </c>
    </row>
    <row r="48" spans="1:15" x14ac:dyDescent="0.25">
      <c r="A48" s="8">
        <v>1585300</v>
      </c>
      <c r="B48">
        <v>2</v>
      </c>
      <c r="C48">
        <v>2</v>
      </c>
      <c r="D48">
        <v>5.8</v>
      </c>
      <c r="H48">
        <v>9.7536000000000005</v>
      </c>
      <c r="I48">
        <v>28440</v>
      </c>
      <c r="L48" s="6">
        <f t="shared" si="0"/>
        <v>-3.9536000000000007</v>
      </c>
      <c r="N48">
        <f t="shared" si="1"/>
        <v>7.1718599999999997</v>
      </c>
      <c r="O48" s="14">
        <f t="shared" si="2"/>
        <v>-1.3718599999999999</v>
      </c>
    </row>
    <row r="49" spans="1:15" x14ac:dyDescent="0.25">
      <c r="A49" s="8"/>
      <c r="B49">
        <v>2</v>
      </c>
      <c r="C49">
        <v>2</v>
      </c>
      <c r="D49">
        <v>8.65</v>
      </c>
      <c r="H49">
        <v>9.7536000000000005</v>
      </c>
      <c r="I49">
        <v>31689</v>
      </c>
      <c r="L49" s="6">
        <f t="shared" si="0"/>
        <v>-1.1036000000000001</v>
      </c>
      <c r="N49">
        <f t="shared" si="1"/>
        <v>7.1718599999999997</v>
      </c>
      <c r="O49" s="14">
        <f t="shared" si="2"/>
        <v>1.4781400000000007</v>
      </c>
    </row>
    <row r="50" spans="1:15" x14ac:dyDescent="0.25">
      <c r="A50" s="8">
        <v>1653500</v>
      </c>
      <c r="B50">
        <v>2</v>
      </c>
      <c r="C50">
        <v>2</v>
      </c>
      <c r="D50">
        <v>8.2799999999999994</v>
      </c>
      <c r="H50">
        <v>9.7536000000000005</v>
      </c>
      <c r="I50">
        <v>9128</v>
      </c>
      <c r="L50" s="6">
        <f t="shared" si="0"/>
        <v>-1.4736000000000011</v>
      </c>
      <c r="N50">
        <f t="shared" si="1"/>
        <v>7.1718599999999997</v>
      </c>
      <c r="O50" s="14">
        <f t="shared" si="2"/>
        <v>1.1081399999999997</v>
      </c>
    </row>
    <row r="51" spans="1:15" x14ac:dyDescent="0.25">
      <c r="A51" s="8"/>
      <c r="B51">
        <v>2</v>
      </c>
      <c r="C51">
        <v>2</v>
      </c>
      <c r="D51">
        <v>6.79</v>
      </c>
      <c r="H51">
        <v>9.7536000000000005</v>
      </c>
      <c r="I51">
        <v>9684</v>
      </c>
      <c r="L51" s="6">
        <f t="shared" si="0"/>
        <v>-2.9636000000000005</v>
      </c>
      <c r="N51">
        <f t="shared" si="1"/>
        <v>7.1718599999999997</v>
      </c>
      <c r="O51" s="14">
        <f t="shared" si="2"/>
        <v>-0.38185999999999964</v>
      </c>
    </row>
    <row r="52" spans="1:15" x14ac:dyDescent="0.25">
      <c r="A52" s="8">
        <v>1549500</v>
      </c>
      <c r="B52">
        <v>2</v>
      </c>
      <c r="C52">
        <v>2</v>
      </c>
      <c r="D52">
        <v>5.66</v>
      </c>
      <c r="H52">
        <v>9.7536000000000005</v>
      </c>
      <c r="I52">
        <v>100783</v>
      </c>
      <c r="L52" s="6">
        <f t="shared" si="0"/>
        <v>-4.0936000000000003</v>
      </c>
      <c r="N52">
        <f t="shared" si="1"/>
        <v>7.1718599999999997</v>
      </c>
      <c r="O52" s="14">
        <f t="shared" si="2"/>
        <v>-1.5118599999999995</v>
      </c>
    </row>
    <row r="53" spans="1:15" x14ac:dyDescent="0.25">
      <c r="B53">
        <v>2</v>
      </c>
      <c r="C53">
        <v>2</v>
      </c>
      <c r="D53">
        <v>5.2</v>
      </c>
      <c r="H53">
        <v>9.7536000000000005</v>
      </c>
      <c r="I53">
        <v>95582</v>
      </c>
      <c r="L53" s="6">
        <f t="shared" si="0"/>
        <v>-4.5536000000000003</v>
      </c>
      <c r="N53">
        <f t="shared" si="1"/>
        <v>7.1718599999999997</v>
      </c>
      <c r="O53" s="14">
        <f t="shared" si="2"/>
        <v>-1.9718599999999995</v>
      </c>
    </row>
    <row r="54" spans="1:15" x14ac:dyDescent="0.25">
      <c r="A54" s="8">
        <v>1480000</v>
      </c>
      <c r="B54">
        <v>2</v>
      </c>
      <c r="C54">
        <v>2</v>
      </c>
      <c r="D54">
        <v>9.99</v>
      </c>
      <c r="H54">
        <v>9.7536000000000005</v>
      </c>
      <c r="I54">
        <v>92523</v>
      </c>
      <c r="J54" t="s">
        <v>48</v>
      </c>
      <c r="L54" s="6">
        <f t="shared" si="0"/>
        <v>0.23639999999999972</v>
      </c>
      <c r="N54">
        <f t="shared" si="1"/>
        <v>7.1718599999999997</v>
      </c>
      <c r="O54" s="14">
        <f t="shared" si="2"/>
        <v>2.8181400000000005</v>
      </c>
    </row>
    <row r="55" spans="1:15" x14ac:dyDescent="0.25">
      <c r="B55">
        <v>2</v>
      </c>
      <c r="C55">
        <v>2</v>
      </c>
      <c r="D55">
        <v>6.54</v>
      </c>
      <c r="H55">
        <v>9.7536000000000005</v>
      </c>
      <c r="I55">
        <v>91939</v>
      </c>
      <c r="L55" s="6">
        <f t="shared" si="0"/>
        <v>-3.2136000000000005</v>
      </c>
      <c r="N55">
        <f t="shared" si="1"/>
        <v>7.1718599999999997</v>
      </c>
      <c r="O55" s="14">
        <f t="shared" si="2"/>
        <v>-0.63185999999999964</v>
      </c>
    </row>
    <row r="56" spans="1:15" x14ac:dyDescent="0.25">
      <c r="A56" s="8">
        <v>1447680</v>
      </c>
      <c r="B56">
        <v>2</v>
      </c>
      <c r="C56">
        <v>2</v>
      </c>
      <c r="D56">
        <v>8.15</v>
      </c>
      <c r="H56">
        <v>9.7536000000000005</v>
      </c>
      <c r="I56">
        <v>107293</v>
      </c>
      <c r="L56" s="6">
        <f t="shared" si="0"/>
        <v>-1.6036000000000001</v>
      </c>
      <c r="N56">
        <f t="shared" si="1"/>
        <v>7.1718599999999997</v>
      </c>
      <c r="O56" s="14">
        <f t="shared" si="2"/>
        <v>0.97814000000000068</v>
      </c>
    </row>
    <row r="57" spans="1:15" x14ac:dyDescent="0.25">
      <c r="A57" s="8"/>
      <c r="B57">
        <v>2</v>
      </c>
      <c r="C57">
        <v>2</v>
      </c>
      <c r="D57">
        <v>5.7</v>
      </c>
      <c r="H57">
        <v>9.7536000000000005</v>
      </c>
      <c r="I57">
        <v>104741</v>
      </c>
      <c r="L57" s="6">
        <f t="shared" si="0"/>
        <v>-4.0536000000000003</v>
      </c>
      <c r="N57">
        <f t="shared" si="1"/>
        <v>7.1718599999999997</v>
      </c>
      <c r="O57" s="14">
        <f t="shared" si="2"/>
        <v>-1.4718599999999995</v>
      </c>
    </row>
    <row r="58" spans="1:15" x14ac:dyDescent="0.25">
      <c r="A58" s="8">
        <v>2051600</v>
      </c>
      <c r="B58">
        <v>2</v>
      </c>
      <c r="C58">
        <v>2</v>
      </c>
      <c r="D58">
        <v>6.7</v>
      </c>
      <c r="H58">
        <v>9.7536000000000005</v>
      </c>
      <c r="I58">
        <v>135732</v>
      </c>
      <c r="L58" s="6">
        <f t="shared" si="0"/>
        <v>-3.0536000000000003</v>
      </c>
      <c r="N58">
        <f t="shared" si="1"/>
        <v>7.1718599999999997</v>
      </c>
      <c r="O58" s="14">
        <f t="shared" si="2"/>
        <v>-0.4718599999999995</v>
      </c>
    </row>
    <row r="59" spans="1:15" x14ac:dyDescent="0.25">
      <c r="A59" s="8"/>
      <c r="B59">
        <v>2</v>
      </c>
      <c r="C59">
        <v>2</v>
      </c>
      <c r="D59">
        <v>6.42</v>
      </c>
      <c r="H59">
        <v>9.7536000000000005</v>
      </c>
      <c r="I59">
        <v>135737</v>
      </c>
      <c r="L59" s="6">
        <f t="shared" si="0"/>
        <v>-3.3336000000000006</v>
      </c>
      <c r="N59">
        <f t="shared" si="1"/>
        <v>7.1718599999999997</v>
      </c>
      <c r="O59" s="14">
        <f t="shared" si="2"/>
        <v>-0.75185999999999975</v>
      </c>
    </row>
    <row r="60" spans="1:15" x14ac:dyDescent="0.25">
      <c r="A60" s="8">
        <v>1616000</v>
      </c>
      <c r="B60">
        <v>2</v>
      </c>
      <c r="C60">
        <v>2</v>
      </c>
      <c r="D60">
        <v>12.6</v>
      </c>
      <c r="H60">
        <v>9.7536000000000005</v>
      </c>
      <c r="I60">
        <v>128637</v>
      </c>
      <c r="J60" t="s">
        <v>50</v>
      </c>
      <c r="L60" s="6">
        <f t="shared" si="0"/>
        <v>2.8463999999999992</v>
      </c>
      <c r="N60">
        <f t="shared" si="1"/>
        <v>7.1718599999999997</v>
      </c>
      <c r="O60" s="14">
        <f t="shared" si="2"/>
        <v>5.42814</v>
      </c>
    </row>
    <row r="61" spans="1:15" x14ac:dyDescent="0.25">
      <c r="B61">
        <v>2</v>
      </c>
      <c r="C61">
        <v>2</v>
      </c>
      <c r="D61">
        <v>8.1300000000000008</v>
      </c>
      <c r="H61">
        <v>9.7536000000000005</v>
      </c>
      <c r="I61">
        <v>128576</v>
      </c>
      <c r="L61" s="6">
        <f t="shared" si="0"/>
        <v>-1.6235999999999997</v>
      </c>
      <c r="N61">
        <f t="shared" si="1"/>
        <v>7.1718599999999997</v>
      </c>
      <c r="O61" s="14">
        <f t="shared" si="2"/>
        <v>0.9581400000000011</v>
      </c>
    </row>
    <row r="63" spans="1:15" x14ac:dyDescent="0.25">
      <c r="A63" t="s">
        <v>36</v>
      </c>
      <c r="D63" s="5">
        <f>AVERAGE(D2:D61)</f>
        <v>7.1718620689655177</v>
      </c>
      <c r="H63">
        <f>AVERAGE(H2:H61)</f>
        <v>9.753600000000004</v>
      </c>
      <c r="L63" s="6">
        <f>AVERAGE(L2:L61)</f>
        <v>-2.5817379310344828</v>
      </c>
      <c r="O63" s="15">
        <f>AVERAGE(O2:O61)</f>
        <v>2.0689655175918289E-6</v>
      </c>
    </row>
    <row r="64" spans="1:15" x14ac:dyDescent="0.25">
      <c r="A64" t="s">
        <v>37</v>
      </c>
      <c r="D64">
        <f>STDEV(D2:D61)</f>
        <v>1.6265180919523325</v>
      </c>
      <c r="H64">
        <f>STDEV(H2:H61)</f>
        <v>3.5837423349898116E-15</v>
      </c>
      <c r="L64">
        <f>STDEV(L2:L61)</f>
        <v>1.6265180919523383</v>
      </c>
      <c r="O64">
        <f>STDEV(O2:O61)</f>
        <v>1.6265180919523388</v>
      </c>
    </row>
    <row r="65" spans="1:15" x14ac:dyDescent="0.25">
      <c r="A65" t="s">
        <v>38</v>
      </c>
      <c r="D65">
        <f>MEDIAN(D2:D61)</f>
        <v>6.8949999999999996</v>
      </c>
      <c r="H65">
        <f>MEDIAN(H2:H61)</f>
        <v>9.7536000000000005</v>
      </c>
      <c r="L65">
        <f>MEDIAN(L2:L61)</f>
        <v>-2.8586000000000005</v>
      </c>
      <c r="O65">
        <f>MEDIAN(O2:O61)</f>
        <v>-0.27685999999999966</v>
      </c>
    </row>
    <row r="66" spans="1:15" x14ac:dyDescent="0.25">
      <c r="A66" t="s">
        <v>39</v>
      </c>
      <c r="D66">
        <f>COUNT(D2:D61)</f>
        <v>58</v>
      </c>
      <c r="H66">
        <f>COUNT(H2:H61)</f>
        <v>58</v>
      </c>
      <c r="L66">
        <f>COUNT(L2:L61)</f>
        <v>58</v>
      </c>
      <c r="O66">
        <f>COUNT(O2:O61)</f>
        <v>58</v>
      </c>
    </row>
    <row r="67" spans="1:15" x14ac:dyDescent="0.25">
      <c r="B67" t="s">
        <v>54</v>
      </c>
      <c r="D67" t="s">
        <v>58</v>
      </c>
    </row>
    <row r="68" spans="1:15" x14ac:dyDescent="0.25">
      <c r="A68" s="16" t="s">
        <v>40</v>
      </c>
      <c r="B68" s="16">
        <v>3.5859299999999998</v>
      </c>
      <c r="D68">
        <v>3.6576</v>
      </c>
    </row>
    <row r="69" spans="1:15" x14ac:dyDescent="0.25">
      <c r="A69" s="16" t="s">
        <v>6</v>
      </c>
      <c r="B69" s="16">
        <v>0</v>
      </c>
      <c r="D69">
        <v>0</v>
      </c>
    </row>
    <row r="70" spans="1:15" x14ac:dyDescent="0.25">
      <c r="A70" s="16" t="s">
        <v>7</v>
      </c>
      <c r="B70" s="16">
        <v>0</v>
      </c>
      <c r="D70">
        <v>0</v>
      </c>
    </row>
    <row r="72" spans="1:15" x14ac:dyDescent="0.25">
      <c r="A72" t="s">
        <v>43</v>
      </c>
      <c r="B72">
        <v>2.4384000000000001</v>
      </c>
    </row>
    <row r="73" spans="1:15" x14ac:dyDescent="0.25">
      <c r="A73" t="s">
        <v>44</v>
      </c>
      <c r="B73">
        <v>3.048</v>
      </c>
    </row>
    <row r="74" spans="1:15" x14ac:dyDescent="0.25">
      <c r="A74" t="s">
        <v>45</v>
      </c>
      <c r="B74">
        <v>3.3527999999999998</v>
      </c>
    </row>
    <row r="75" spans="1:15" x14ac:dyDescent="0.25">
      <c r="A75" t="s">
        <v>53</v>
      </c>
      <c r="B75">
        <v>3.5051999999999999</v>
      </c>
    </row>
    <row r="76" spans="1:15" x14ac:dyDescent="0.25">
      <c r="A76" t="s">
        <v>46</v>
      </c>
      <c r="B76">
        <v>3.6576</v>
      </c>
    </row>
  </sheetData>
  <sortState ref="R3:R9">
    <sortCondition ref="R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AllWatersheds</vt:lpstr>
      <vt:lpstr>FunctionClass1</vt:lpstr>
      <vt:lpstr>FunctionClass2</vt:lpstr>
      <vt:lpstr>FunctionClass3</vt:lpstr>
      <vt:lpstr>FunctionClass4</vt:lpstr>
      <vt:lpstr>FunctionClass5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Mangiante, Michael</dc:creator>
  <cp:lastModifiedBy>Mangiante, Michael</cp:lastModifiedBy>
  <dcterms:created xsi:type="dcterms:W3CDTF">2015-08-19T18:42:58Z</dcterms:created>
  <dcterms:modified xsi:type="dcterms:W3CDTF">2015-09-08T12:55:18Z</dcterms:modified>
</cp:coreProperties>
</file>