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11209265-grade2023\wflow\RWSOS_Calibration\rhine\docs\"/>
    </mc:Choice>
  </mc:AlternateContent>
  <xr:revisionPtr revIDLastSave="0" documentId="13_ncr:1_{B760BDFC-CC41-4D76-BFD5-9E06CA0412E9}" xr6:coauthVersionLast="47" xr6:coauthVersionMax="47" xr10:uidLastSave="{00000000-0000-0000-0000-000000000000}"/>
  <bookViews>
    <workbookView xWindow="-14280" yWindow="-16320" windowWidth="29040" windowHeight="15840" xr2:uid="{9641F1E4-3301-46C7-8F2A-43EA5BC0D1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E8" i="1"/>
  <c r="D8" i="1"/>
  <c r="F8" i="1" l="1"/>
  <c r="G8" i="1" s="1"/>
  <c r="G9" i="1" s="1"/>
  <c r="B9" i="1"/>
  <c r="E3" i="1"/>
  <c r="F3" i="1" s="1"/>
  <c r="E2" i="1" l="1"/>
  <c r="F2" i="1" s="1"/>
  <c r="E7" i="1" l="1"/>
  <c r="F7" i="1" s="1"/>
  <c r="E4" i="1"/>
  <c r="F4" i="1" s="1"/>
  <c r="E5" i="1"/>
  <c r="F5" i="1" s="1"/>
  <c r="E6" i="1"/>
  <c r="F6" i="1" s="1"/>
</calcChain>
</file>

<file path=xl/sharedStrings.xml><?xml version="1.0" encoding="utf-8"?>
<sst xmlns="http://schemas.openxmlformats.org/spreadsheetml/2006/main" count="20" uniqueCount="20">
  <si>
    <t>KsatHorFrac</t>
  </si>
  <si>
    <t>Param</t>
  </si>
  <si>
    <t>n</t>
  </si>
  <si>
    <t>SoilThickness</t>
  </si>
  <si>
    <t>RootingDepth</t>
  </si>
  <si>
    <t>MaxLeakage</t>
  </si>
  <si>
    <t>ModelRun</t>
  </si>
  <si>
    <t>hours</t>
  </si>
  <si>
    <t>total_run</t>
  </si>
  <si>
    <t>CompHours</t>
  </si>
  <si>
    <t>cores</t>
  </si>
  <si>
    <t>levels</t>
  </si>
  <si>
    <t>Total (days)</t>
  </si>
  <si>
    <t>Nodes</t>
  </si>
  <si>
    <t>timeseries divide</t>
  </si>
  <si>
    <t>f</t>
  </si>
  <si>
    <t>Nriver</t>
  </si>
  <si>
    <t>Nland/Nflp</t>
  </si>
  <si>
    <t>original</t>
  </si>
  <si>
    <t>Compdays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</si>
</sst>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2">
    <xf numFmtId="0" fontId="0" fillId="0" borderId="0"/>
    <xf numFmtId="0" fontId="5" fillId="6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1" fillId="4" borderId="0" xfId="0" applyFont="1" applyFill="1"/>
    <xf numFmtId="2" fontId="1" fillId="2" borderId="0" xfId="0" applyNumberFormat="1" applyFont="1" applyFill="1"/>
    <xf numFmtId="0" fontId="1" fillId="3" borderId="0" xfId="0" applyFont="1" applyFill="1"/>
    <xf numFmtId="0" fontId="3" fillId="5" borderId="0" xfId="0" applyFont="1" applyFill="1"/>
    <xf numFmtId="0" fontId="3" fillId="2" borderId="0" xfId="0" applyFont="1" applyFill="1"/>
    <xf numFmtId="164" fontId="0" fillId="0" borderId="0" xfId="0" applyNumberFormat="1"/>
    <xf numFmtId="0" fontId="4" fillId="0" borderId="0" xfId="0" applyFont="1"/>
    <xf numFmtId="0" fontId="4" fillId="0" borderId="1" xfId="0" applyFont="1" applyBorder="1"/>
    <xf numFmtId="164" fontId="5" fillId="6" borderId="0" xfId="1" applyNumberFormat="1"/>
    <xf numFmtId="0" fontId="3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</cellXfs>
  <cellStyles count="2">
    <cellStyle name="Good" xfId="1" builtinId="26"/>
    <cellStyle name="Normal" xfId="0" builtinId="0"/>
  </cellStyles>
  <dxfs count="4">
    <dxf>
      <numFmt numFmtId="164" formatCode="0.000"/>
    </dxf>
    <dxf>
      <numFmt numFmtId="164" formatCode="0.0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10</xdr:row>
      <xdr:rowOff>1</xdr:rowOff>
    </xdr:from>
    <xdr:to>
      <xdr:col>3</xdr:col>
      <xdr:colOff>7442</xdr:colOff>
      <xdr:row>19</xdr:row>
      <xdr:rowOff>180230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7419C8-AB22-4DCB-A241-97BDDC4BD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934767"/>
          <a:ext cx="3155156" cy="1921518"/>
        </a:xfrm>
        <a:prstGeom prst="rect">
          <a:avLst/>
        </a:prstGeom>
      </xdr:spPr>
    </xdr:pic>
    <xdr:clientData/>
  </xdr:twoCellAnchor>
  <xdr:twoCellAnchor editAs="oneCell">
    <xdr:from>
      <xdr:col>2</xdr:col>
      <xdr:colOff>751583</xdr:colOff>
      <xdr:row>10</xdr:row>
      <xdr:rowOff>2977</xdr:rowOff>
    </xdr:from>
    <xdr:to>
      <xdr:col>5</xdr:col>
      <xdr:colOff>526676</xdr:colOff>
      <xdr:row>19</xdr:row>
      <xdr:rowOff>151459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39877F-A613-05D4-E62A-B7F10AB22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04818" y="1907977"/>
          <a:ext cx="2699829" cy="186298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9185C9-5B6D-48C9-8F85-3524BB3E4EED}" name="Table1" displayName="Table1" ref="A1:G9" totalsRowShown="0" headerRowDxfId="3">
  <autoFilter ref="A1:G9" xr:uid="{0E9185C9-5B6D-48C9-8F85-3524BB3E4EED}"/>
  <tableColumns count="7">
    <tableColumn id="1" xr3:uid="{E8982B44-AECE-4533-95B8-FFB3B0E1E472}" name="Param"/>
    <tableColumn id="6" xr3:uid="{4198C39A-90BF-4A87-8368-8E90A2583360}" name="original" dataDxfId="2"/>
    <tableColumn id="2" xr3:uid="{BB6B27FF-1E0C-430D-8466-3D7A9ED3570B}" name="n"/>
    <tableColumn id="3" xr3:uid="{0ABFDE23-C87E-4D2B-B5F8-812D24B31E7D}" name="total_run">
      <calculatedColumnFormula>D1*C2</calculatedColumnFormula>
    </tableColumn>
    <tableColumn id="4" xr3:uid="{00E5195D-826E-4AFB-9AF1-75FB98DE813C}" name="CompHours">
      <calculatedColumnFormula>D2*$H$3</calculatedColumnFormula>
    </tableColumn>
    <tableColumn id="5" xr3:uid="{99198A3D-EA82-4B2B-B9E0-F1670BE72383}" name="Compdays" dataDxfId="1">
      <calculatedColumnFormula>(Table1[[#This Row],[CompHours]]/($H$5))/24</calculatedColumnFormula>
    </tableColumn>
    <tableColumn id="7" xr3:uid="{6E251A65-3F21-4640-9CE5-EBD66DA3E2AC}" name="Total (days)" dataDxfId="0">
      <calculatedColumnFormula>Table1[[#This Row],[Compdays]]*H2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76A4-37DB-4156-B709-560E028BE93F}">
  <dimension ref="A1:I24"/>
  <sheetViews>
    <sheetView tabSelected="1" zoomScale="115" zoomScaleNormal="115" workbookViewId="0">
      <selection activeCell="I21" sqref="I21"/>
    </sheetView>
  </sheetViews>
  <sheetFormatPr defaultRowHeight="15" x14ac:dyDescent="0.25"/>
  <cols>
    <col min="1" max="1" width="26.28515625" customWidth="1"/>
    <col min="3" max="3" width="11.7109375" customWidth="1"/>
    <col min="4" max="4" width="13.7109375" customWidth="1"/>
    <col min="5" max="6" width="18.28515625" customWidth="1"/>
    <col min="7" max="7" width="14" customWidth="1"/>
    <col min="9" max="9" width="53.42578125" customWidth="1"/>
  </cols>
  <sheetData>
    <row r="1" spans="1:9" x14ac:dyDescent="0.25">
      <c r="A1" s="1" t="s">
        <v>1</v>
      </c>
      <c r="B1" s="1" t="s">
        <v>18</v>
      </c>
      <c r="C1" s="1" t="s">
        <v>2</v>
      </c>
      <c r="D1" s="1" t="s">
        <v>8</v>
      </c>
      <c r="E1" s="1" t="s">
        <v>9</v>
      </c>
      <c r="F1" s="1" t="s">
        <v>19</v>
      </c>
      <c r="G1" s="1" t="s">
        <v>12</v>
      </c>
      <c r="H1" s="3"/>
      <c r="I1" s="3"/>
    </row>
    <row r="2" spans="1:9" x14ac:dyDescent="0.25">
      <c r="A2" s="10" t="s">
        <v>0</v>
      </c>
      <c r="B2" s="10">
        <v>7</v>
      </c>
      <c r="C2" s="13">
        <v>7</v>
      </c>
      <c r="E2">
        <f>D2*$H$3</f>
        <v>0</v>
      </c>
      <c r="F2" s="9">
        <f>(Table1[[#This Row],[CompHours]])/24</f>
        <v>0</v>
      </c>
      <c r="G2" s="9"/>
      <c r="H2" s="14" t="s">
        <v>6</v>
      </c>
      <c r="I2" s="14"/>
    </row>
    <row r="3" spans="1:9" x14ac:dyDescent="0.25">
      <c r="A3" s="10" t="s">
        <v>15</v>
      </c>
      <c r="B3" s="10">
        <v>7</v>
      </c>
      <c r="C3" s="13">
        <v>7</v>
      </c>
      <c r="E3">
        <f>D3*$H$3</f>
        <v>0</v>
      </c>
      <c r="F3" s="9">
        <f>(Table1[[#This Row],[CompHours]])/24</f>
        <v>0</v>
      </c>
      <c r="G3" s="9"/>
      <c r="H3" s="5">
        <v>20</v>
      </c>
      <c r="I3" s="2" t="s">
        <v>7</v>
      </c>
    </row>
    <row r="4" spans="1:9" x14ac:dyDescent="0.25">
      <c r="A4" s="10" t="s">
        <v>3</v>
      </c>
      <c r="B4" s="10">
        <v>5</v>
      </c>
      <c r="C4" s="13">
        <v>5</v>
      </c>
      <c r="E4">
        <f>D4*$H$3</f>
        <v>0</v>
      </c>
      <c r="F4" s="9">
        <f>(Table1[[#This Row],[CompHours]])/24</f>
        <v>0</v>
      </c>
      <c r="G4" s="9"/>
      <c r="H4" s="6">
        <v>1</v>
      </c>
      <c r="I4" s="6" t="s">
        <v>14</v>
      </c>
    </row>
    <row r="5" spans="1:9" x14ac:dyDescent="0.25">
      <c r="A5" s="10" t="s">
        <v>16</v>
      </c>
      <c r="B5" s="10">
        <v>5</v>
      </c>
      <c r="C5" s="13">
        <v>5</v>
      </c>
      <c r="E5">
        <f>D5*$H$3</f>
        <v>0</v>
      </c>
      <c r="F5" s="9">
        <f>(Table1[[#This Row],[CompHours]])/24</f>
        <v>0</v>
      </c>
      <c r="G5" s="9"/>
      <c r="H5" s="4">
        <v>64</v>
      </c>
      <c r="I5" s="4" t="s">
        <v>10</v>
      </c>
    </row>
    <row r="6" spans="1:9" x14ac:dyDescent="0.25">
      <c r="A6" s="10" t="s">
        <v>4</v>
      </c>
      <c r="B6" s="10">
        <v>4</v>
      </c>
      <c r="C6" s="13">
        <v>4</v>
      </c>
      <c r="E6">
        <f>D6*$H$3</f>
        <v>0</v>
      </c>
      <c r="F6" s="9">
        <f>(Table1[[#This Row],[CompHours]])/24</f>
        <v>0</v>
      </c>
      <c r="G6" s="9"/>
      <c r="H6" s="3"/>
      <c r="I6" s="3"/>
    </row>
    <row r="7" spans="1:9" x14ac:dyDescent="0.25">
      <c r="A7" s="10" t="s">
        <v>5</v>
      </c>
      <c r="B7" s="10">
        <v>3</v>
      </c>
      <c r="C7" s="13">
        <v>3</v>
      </c>
      <c r="E7">
        <f>D7*$H$3</f>
        <v>0</v>
      </c>
      <c r="F7" s="9">
        <f>(Table1[[#This Row],[CompHours]])/24</f>
        <v>0</v>
      </c>
      <c r="G7" s="9"/>
    </row>
    <row r="8" spans="1:9" x14ac:dyDescent="0.25">
      <c r="A8" s="10" t="s">
        <v>17</v>
      </c>
      <c r="B8" s="10">
        <v>3</v>
      </c>
      <c r="C8" s="13">
        <v>3</v>
      </c>
      <c r="D8">
        <f>3000</f>
        <v>3000</v>
      </c>
      <c r="E8">
        <f>D8*$H$3</f>
        <v>60000</v>
      </c>
      <c r="F8" s="9">
        <f>(Table1[[#This Row],[CompHours]])/24</f>
        <v>2500</v>
      </c>
      <c r="G8" s="9">
        <f>Table1[[#This Row],[Compdays]]*H8</f>
        <v>15000</v>
      </c>
      <c r="H8" s="7">
        <v>6</v>
      </c>
      <c r="I8" s="7" t="s">
        <v>11</v>
      </c>
    </row>
    <row r="9" spans="1:9" x14ac:dyDescent="0.25">
      <c r="B9">
        <f>PRODUCT(B2:B8)</f>
        <v>44100</v>
      </c>
      <c r="F9" s="9"/>
      <c r="G9" s="12">
        <f>G8/(H9*H5)</f>
        <v>14.6484375</v>
      </c>
      <c r="H9" s="8">
        <v>16</v>
      </c>
      <c r="I9" s="8" t="s">
        <v>13</v>
      </c>
    </row>
    <row r="10" spans="1:9" x14ac:dyDescent="0.25">
      <c r="H10">
        <f>H9*H5</f>
        <v>1024</v>
      </c>
    </row>
    <row r="17" spans="1:9" x14ac:dyDescent="0.25">
      <c r="A17" s="11"/>
      <c r="I17" s="15"/>
    </row>
    <row r="18" spans="1:9" x14ac:dyDescent="0.25">
      <c r="A18" s="11"/>
      <c r="I18" s="15"/>
    </row>
    <row r="19" spans="1:9" x14ac:dyDescent="0.25">
      <c r="A19" s="11"/>
    </row>
    <row r="20" spans="1:9" x14ac:dyDescent="0.25">
      <c r="A20" s="11"/>
    </row>
    <row r="21" spans="1:9" x14ac:dyDescent="0.25">
      <c r="A21" s="11"/>
    </row>
    <row r="22" spans="1:9" x14ac:dyDescent="0.25">
      <c r="A22" s="11"/>
    </row>
    <row r="23" spans="1:9" x14ac:dyDescent="0.25">
      <c r="A23" s="11"/>
    </row>
    <row r="24" spans="1:9" x14ac:dyDescent="0.25">
      <c r="A24" s="11"/>
    </row>
  </sheetData>
  <mergeCells count="2">
    <mergeCell ref="H2:I2"/>
    <mergeCell ref="I17:I18"/>
  </mergeCells>
  <phoneticPr fontId="2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fc5b7eb-f8d2-4875-9dc9-d10cc0dfb24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F5328361C1974DB15CA27CC9F6FBB6" ma:contentTypeVersion="14" ma:contentTypeDescription="Create a new document." ma:contentTypeScope="" ma:versionID="b47bafb59151ca8d4e7b78f602bf4b05">
  <xsd:schema xmlns:xsd="http://www.w3.org/2001/XMLSchema" xmlns:xs="http://www.w3.org/2001/XMLSchema" xmlns:p="http://schemas.microsoft.com/office/2006/metadata/properties" xmlns:ns3="8fc5b7eb-f8d2-4875-9dc9-d10cc0dfb24d" xmlns:ns4="fd5b895a-8b3c-4ef6-8ab9-68d6125e3ead" targetNamespace="http://schemas.microsoft.com/office/2006/metadata/properties" ma:root="true" ma:fieldsID="58a8c39e65d75944be96d58820208b2a" ns3:_="" ns4:_="">
    <xsd:import namespace="8fc5b7eb-f8d2-4875-9dc9-d10cc0dfb24d"/>
    <xsd:import namespace="fd5b895a-8b3c-4ef6-8ab9-68d6125e3e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OCR" minOccurs="0"/>
                <xsd:element ref="ns3:MediaServiceDateTaken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c5b7eb-f8d2-4875-9dc9-d10cc0dfb2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b895a-8b3c-4ef6-8ab9-68d6125e3ead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371A23-12E7-4ADA-B248-629D6F207C14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fd5b895a-8b3c-4ef6-8ab9-68d6125e3ead"/>
    <ds:schemaRef ds:uri="http://purl.org/dc/elements/1.1/"/>
    <ds:schemaRef ds:uri="http://schemas.microsoft.com/office/2006/metadata/properties"/>
    <ds:schemaRef ds:uri="http://purl.org/dc/terms/"/>
    <ds:schemaRef ds:uri="8fc5b7eb-f8d2-4875-9dc9-d10cc0dfb24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4BDD7CF-A9B8-47FB-B25F-739773120D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BA3889-0FE1-44BA-BEDD-C149BB0876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c5b7eb-f8d2-4875-9dc9-d10cc0dfb24d"/>
    <ds:schemaRef ds:uri="fd5b895a-8b3c-4ef6-8ab9-68d6125e3e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O'Hanrahan</dc:creator>
  <cp:lastModifiedBy>Michael O'Hanrahan</cp:lastModifiedBy>
  <dcterms:created xsi:type="dcterms:W3CDTF">2024-05-21T12:51:59Z</dcterms:created>
  <dcterms:modified xsi:type="dcterms:W3CDTF">2024-08-29T12:23:36Z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0x010100DCF5328361C1974DB15CA27CC9F6FBB6</vt:lpwstr>
  </property>
</Properties>
</file>