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1209265-grade2023\wflow\RWSOS_Calibration\meuse\docs\tables\"/>
    </mc:Choice>
  </mc:AlternateContent>
  <xr:revisionPtr revIDLastSave="0" documentId="13_ncr:1_{E71C510E-780A-4FB4-BDDF-832ED8C105A4}" xr6:coauthVersionLast="47" xr6:coauthVersionMax="47" xr10:uidLastSave="{00000000-0000-0000-0000-000000000000}"/>
  <bookViews>
    <workbookView xWindow="-15720" yWindow="-16320" windowWidth="29040" windowHeight="15840" xr2:uid="{9641F1E4-3301-46C7-8F2A-43EA5BC0D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 s="1"/>
  <c r="C5" i="1" s="1"/>
  <c r="C6" i="1" s="1"/>
  <c r="C7" i="1" s="1"/>
  <c r="D7" i="1" l="1"/>
  <c r="E7" i="1" s="1"/>
  <c r="F7" i="1" s="1"/>
  <c r="F8" i="1" s="1"/>
  <c r="D2" i="1"/>
  <c r="E2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<sst xmlns="http://schemas.openxmlformats.org/spreadsheetml/2006/main" count="24" uniqueCount="24">
  <si>
    <t>KsatHorFrac</t>
  </si>
  <si>
    <t>Param</t>
  </si>
  <si>
    <t>n</t>
  </si>
  <si>
    <t>SoilThickness</t>
  </si>
  <si>
    <t>RootingDepth</t>
  </si>
  <si>
    <t>MaxLeakage</t>
  </si>
  <si>
    <t>Nland</t>
  </si>
  <si>
    <t>ModelRun</t>
  </si>
  <si>
    <t>hours</t>
  </si>
  <si>
    <t>total_run</t>
  </si>
  <si>
    <t>CompHours</t>
  </si>
  <si>
    <t>cores</t>
  </si>
  <si>
    <t>Parallel (days)</t>
  </si>
  <si>
    <t>levels</t>
  </si>
  <si>
    <t>Total (days)</t>
  </si>
  <si>
    <t>Nodes</t>
  </si>
  <si>
    <t>Nriver/Nflp</t>
  </si>
  <si>
    <t xml:space="preserve"> </t>
  </si>
  <si>
    <t>timeseries divide</t>
  </si>
  <si>
    <t>[Track 3 ad-hoc cloud service]</t>
  </si>
  <si>
    <t>Track 2 Cloud options</t>
  </si>
  <si>
    <t>Track 1 Dependency Queue</t>
  </si>
  <si>
    <t>More Expensive,  Not Ready</t>
  </si>
  <si>
    <t>Less Expensive,   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</si>
</sst>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2" fontId="1" fillId="2" borderId="0" xfId="0" applyNumberFormat="1" applyFont="1" applyFill="1"/>
    <xf numFmtId="0" fontId="1" fillId="3" borderId="0" xfId="0" applyFont="1" applyFill="1"/>
    <xf numFmtId="0" fontId="3" fillId="5" borderId="0" xfId="0" applyFont="1" applyFill="1"/>
    <xf numFmtId="0" fontId="3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3">
    <dxf>
      <numFmt numFmtId="164" formatCode="0.000"/>
    </dxf>
    <dxf>
      <numFmt numFmtId="164" formatCode="0.0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185C9-5B6D-48C9-8F85-3524BB3E4EED}" name="Table1" displayName="Table1" ref="A1:F8" totalsRowShown="0" headerRowDxfId="2">
  <autoFilter ref="A1:F8" xr:uid="{0E9185C9-5B6D-48C9-8F85-3524BB3E4EED}"/>
  <tableColumns count="6">
    <tableColumn id="1" xr3:uid="{E8982B44-AECE-4533-95B8-FFB3B0E1E472}" name="Param"/>
    <tableColumn id="2" xr3:uid="{BB6B27FF-1E0C-430D-8466-3D7A9ED3570B}" name="n"/>
    <tableColumn id="3" xr3:uid="{0ABFDE23-C87E-4D2B-B5F8-812D24B31E7D}" name="total_run">
      <calculatedColumnFormula>C1*B2</calculatedColumnFormula>
    </tableColumn>
    <tableColumn id="4" xr3:uid="{00E5195D-826E-4AFB-9AF1-75FB98DE813C}" name="CompHours">
      <calculatedColumnFormula>C2*$G$3</calculatedColumnFormula>
    </tableColumn>
    <tableColumn id="5" xr3:uid="{99198A3D-EA82-4B2B-B9E0-F1670BE72383}" name="Parallel (days)" dataDxfId="1">
      <calculatedColumnFormula>(Table1[[#This Row],[CompHours]]/($G$5))/24</calculatedColumnFormula>
    </tableColumn>
    <tableColumn id="7" xr3:uid="{6E251A65-3F21-4640-9CE5-EBD66DA3E2AC}" name="Total (days)" dataDxfId="0">
      <calculatedColumnFormula>Table1[[#This Row],[Parallel (days)]]*G2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76A4-37DB-4156-B709-560E028BE93F}">
  <dimension ref="A1:I18"/>
  <sheetViews>
    <sheetView tabSelected="1" zoomScale="128" workbookViewId="0">
      <selection activeCell="B12" sqref="B12"/>
    </sheetView>
  </sheetViews>
  <sheetFormatPr defaultRowHeight="15" x14ac:dyDescent="0.25"/>
  <cols>
    <col min="1" max="1" width="26.28515625" customWidth="1"/>
    <col min="3" max="3" width="11.7109375" customWidth="1"/>
    <col min="4" max="4" width="13.7109375" customWidth="1"/>
    <col min="5" max="6" width="18.28515625" customWidth="1"/>
    <col min="7" max="7" width="10.140625" bestFit="1" customWidth="1"/>
  </cols>
  <sheetData>
    <row r="1" spans="1:8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12</v>
      </c>
      <c r="F1" s="1" t="s">
        <v>14</v>
      </c>
      <c r="G1" s="3"/>
      <c r="H1" s="3"/>
    </row>
    <row r="2" spans="1:8" x14ac:dyDescent="0.25">
      <c r="A2" s="11" t="s">
        <v>0</v>
      </c>
      <c r="B2">
        <v>7</v>
      </c>
      <c r="C2">
        <f>Table1[[#This Row],[n]]</f>
        <v>7</v>
      </c>
      <c r="D2">
        <f>C2*$G$3</f>
        <v>21</v>
      </c>
      <c r="E2" s="9">
        <f>(Table1[[#This Row],[CompHours]]/($G$5))/24</f>
        <v>1.9886363636363636E-2</v>
      </c>
      <c r="F2" s="9"/>
      <c r="G2" s="10" t="s">
        <v>7</v>
      </c>
      <c r="H2" s="10"/>
    </row>
    <row r="3" spans="1:8" x14ac:dyDescent="0.25">
      <c r="A3" s="11" t="s">
        <v>3</v>
      </c>
      <c r="B3">
        <v>5</v>
      </c>
      <c r="C3">
        <f>B2*B3</f>
        <v>35</v>
      </c>
      <c r="D3">
        <f t="shared" ref="D3:D7" si="0">C3*$G$3</f>
        <v>105</v>
      </c>
      <c r="E3" s="9">
        <f>(Table1[[#This Row],[CompHours]]/($G$5))/24</f>
        <v>9.9431818181818177E-2</v>
      </c>
      <c r="F3" s="9"/>
      <c r="G3" s="5">
        <v>3</v>
      </c>
      <c r="H3" s="2" t="s">
        <v>8</v>
      </c>
    </row>
    <row r="4" spans="1:8" x14ac:dyDescent="0.25">
      <c r="A4" s="11" t="s">
        <v>16</v>
      </c>
      <c r="B4">
        <v>5</v>
      </c>
      <c r="C4">
        <f>C3*B4</f>
        <v>175</v>
      </c>
      <c r="D4">
        <f t="shared" si="0"/>
        <v>525</v>
      </c>
      <c r="E4" s="9">
        <f>(Table1[[#This Row],[CompHours]]/($G$5))/24</f>
        <v>0.49715909090909088</v>
      </c>
      <c r="F4" s="9"/>
      <c r="G4" s="6">
        <v>1</v>
      </c>
      <c r="H4" s="6" t="s">
        <v>18</v>
      </c>
    </row>
    <row r="5" spans="1:8" x14ac:dyDescent="0.25">
      <c r="A5" s="11" t="s">
        <v>4</v>
      </c>
      <c r="B5">
        <v>3</v>
      </c>
      <c r="C5">
        <f>C4*B5</f>
        <v>525</v>
      </c>
      <c r="D5">
        <f t="shared" si="0"/>
        <v>1575</v>
      </c>
      <c r="E5" s="9">
        <f>(Table1[[#This Row],[CompHours]]/($G$5))/24</f>
        <v>1.4914772727272727</v>
      </c>
      <c r="F5" s="9"/>
      <c r="G5" s="4">
        <v>44</v>
      </c>
      <c r="H5" s="4" t="s">
        <v>11</v>
      </c>
    </row>
    <row r="6" spans="1:8" x14ac:dyDescent="0.25">
      <c r="A6" s="11" t="s">
        <v>5</v>
      </c>
      <c r="B6">
        <v>3</v>
      </c>
      <c r="C6">
        <f>C5*B6</f>
        <v>1575</v>
      </c>
      <c r="D6">
        <f t="shared" si="0"/>
        <v>4725</v>
      </c>
      <c r="E6" s="9">
        <f>(Table1[[#This Row],[CompHours]]/($G$5))/24</f>
        <v>4.4744318181818183</v>
      </c>
      <c r="F6" s="9"/>
      <c r="G6" s="3"/>
      <c r="H6" s="3"/>
    </row>
    <row r="7" spans="1:8" x14ac:dyDescent="0.25">
      <c r="A7" s="11" t="s">
        <v>6</v>
      </c>
      <c r="B7">
        <v>3</v>
      </c>
      <c r="C7">
        <f>C6*B7</f>
        <v>4725</v>
      </c>
      <c r="D7">
        <f t="shared" si="0"/>
        <v>14175</v>
      </c>
      <c r="E7" s="9">
        <f>(Table1[[#This Row],[CompHours]]/($G$5))/24</f>
        <v>13.423295454545455</v>
      </c>
      <c r="F7" s="9">
        <f>Table1[[#This Row],[Parallel (days)]]*G7</f>
        <v>80.539772727272734</v>
      </c>
      <c r="G7" s="7">
        <v>6</v>
      </c>
      <c r="H7" s="7" t="s">
        <v>13</v>
      </c>
    </row>
    <row r="8" spans="1:8" x14ac:dyDescent="0.25">
      <c r="E8" s="9"/>
      <c r="F8" s="9">
        <f>F7/G8</f>
        <v>26.84659090909091</v>
      </c>
      <c r="G8" s="8">
        <v>3</v>
      </c>
      <c r="H8" s="8" t="s">
        <v>15</v>
      </c>
    </row>
    <row r="11" spans="1:8" x14ac:dyDescent="0.25">
      <c r="A11" t="s">
        <v>23</v>
      </c>
      <c r="B11" t="s">
        <v>21</v>
      </c>
    </row>
    <row r="12" spans="1:8" x14ac:dyDescent="0.25">
      <c r="A12" t="s">
        <v>22</v>
      </c>
      <c r="B12" t="s">
        <v>20</v>
      </c>
    </row>
    <row r="13" spans="1:8" x14ac:dyDescent="0.25">
      <c r="B13" t="s">
        <v>19</v>
      </c>
    </row>
    <row r="18" spans="9:9" x14ac:dyDescent="0.25">
      <c r="I18" t="s">
        <v>17</v>
      </c>
    </row>
  </sheetData>
  <mergeCells count="1">
    <mergeCell ref="G2:H2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O'Hanrahan</dc:creator>
  <cp:lastModifiedBy>Michael O'Hanrahan</cp:lastModifiedBy>
  <dcterms:created xsi:type="dcterms:W3CDTF">2024-05-21T12:51:59Z</dcterms:created>
  <dcterms:modified xsi:type="dcterms:W3CDTF">2024-06-05T10:57:14Z</dcterms:modified>
</cp:coreProperties>
</file>