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4.xml" ContentType="application/vnd.ms-excel.person+xml"/>
  <Override PartName="/xl/persons/person12.xml" ContentType="application/vnd.ms-excel.person+xml"/>
  <Override PartName="/xl/persons/person25.xml" ContentType="application/vnd.ms-excel.person+xml"/>
  <Override PartName="/xl/persons/person7.xml" ContentType="application/vnd.ms-excel.person+xml"/>
  <Override PartName="/xl/persons/person20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4.xml" ContentType="application/vnd.ms-excel.person+xml"/>
  <Override PartName="/xl/persons/person2.xml" ContentType="application/vnd.ms-excel.person+xml"/>
  <Override PartName="/xl/persons/person6.xml" ContentType="application/vnd.ms-excel.person+xml"/>
  <Override PartName="/xl/persons/person15.xml" ContentType="application/vnd.ms-excel.person+xml"/>
  <Override PartName="/xl/persons/person10.xml" ContentType="application/vnd.ms-excel.person+xml"/>
  <Override PartName="/xl/persons/person18.xml" ContentType="application/vnd.ms-excel.person+xml"/>
  <Override PartName="/xl/persons/person23.xml" ContentType="application/vnd.ms-excel.person+xml"/>
  <Override PartName="/xl/persons/person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13.xml" ContentType="application/vnd.ms-excel.person+xml"/>
  <Override PartName="/xl/persons/person21.xml" ContentType="application/vnd.ms-excel.person+xml"/>
  <Override PartName="/xl/persons/person5.xml" ContentType="application/vnd.ms-excel.person+xml"/>
  <Override PartName="/xl/persons/person16.xml" ContentType="application/vnd.ms-excel.person+xml"/>
  <Override PartName="/xl/persons/person22.xml" ContentType="application/vnd.ms-excel.person+xml"/>
  <Override PartName="/xl/persons/person17.xml" ContentType="application/vnd.ms-excel.person+xml"/>
  <Override PartName="/xl/persons/person14.xml" ContentType="application/vnd.ms-excel.person+xml"/>
  <Override PartName="/xl/persons/person9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bi\Downloads\"/>
    </mc:Choice>
  </mc:AlternateContent>
  <xr:revisionPtr revIDLastSave="0" documentId="13_ncr:1_{2C57828D-3A03-45C5-BB59-C9F477D22A65}" xr6:coauthVersionLast="47" xr6:coauthVersionMax="47" xr10:uidLastSave="{00000000-0000-0000-0000-000000000000}"/>
  <bookViews>
    <workbookView xWindow="-120" yWindow="-120" windowWidth="20730" windowHeight="11160" activeTab="1" xr2:uid="{2210E639-A1FD-492E-84FC-80C027846DC7}"/>
  </bookViews>
  <sheets>
    <sheet name="FMR" sheetId="3" r:id="rId1"/>
    <sheet name="Monthly Summary" sheetId="2" r:id="rId2"/>
    <sheet name="Settings" sheetId="1" r:id="rId3"/>
    <sheet name="Read Me" sheetId="4" r:id="rId4"/>
  </sheets>
  <definedNames>
    <definedName name="Adverts_Magazine_Cost">#REF!</definedName>
    <definedName name="Adverts_Magazine_No">#REF!</definedName>
    <definedName name="Adverts_Newspaper_costs">#REF!</definedName>
    <definedName name="Adverts_Newspaper_No">#REF!</definedName>
    <definedName name="Busi.Dev_BIDS_monthly_cost">#REF!</definedName>
    <definedName name="Capital_Employed">#REF!</definedName>
    <definedName name="ConnectionInfo">#REF!</definedName>
    <definedName name="COT_Value">#REF!</definedName>
    <definedName name="Cum_Int">#REF!</definedName>
    <definedName name="Data">#REF!</definedName>
    <definedName name="dep_2">#N/A</definedName>
    <definedName name="Enter_foreign_cost">#REF!</definedName>
    <definedName name="Enter_Forein_PR_No">#REF!</definedName>
    <definedName name="Enter_Gifts_cost">#REF!</definedName>
    <definedName name="Enter_Gifts_No">#REF!</definedName>
    <definedName name="Enter_Local_Cost">#REF!</definedName>
    <definedName name="Enter_Local_No">#REF!</definedName>
    <definedName name="Furniture_Fitting_Total_Costs">#REF!</definedName>
    <definedName name="Gross_Profit">#REF!</definedName>
    <definedName name="IT_EQUIPMENT_TOTAL_COST">#REF!</definedName>
    <definedName name="Land_Building_Total_cost">#REF!</definedName>
    <definedName name="larfarge_amortiz_morato_25">#REF!</definedName>
    <definedName name="larfarge_amortiz_morato_25A">#REF!</definedName>
    <definedName name="Last_Row">IF(Values_Entered,Header_Row+Number_of_Payments,Header_Row)</definedName>
    <definedName name="mkt_computer_accessories">#REF!</definedName>
    <definedName name="mkt_cost_of_adverts_placed">#REF!</definedName>
    <definedName name="mkt_cost_of_travelling">#REF!</definedName>
    <definedName name="mkt_cost_per_mail">#REF!</definedName>
    <definedName name="mkt_cost_per_PR">#REF!</definedName>
    <definedName name="mkt_cost_per_printed_material">#REF!</definedName>
    <definedName name="mkt_discount_granted">#REF!</definedName>
    <definedName name="mkt_No_of_adverts_required">#REF!</definedName>
    <definedName name="Mkt_No_of_mail_to_send">#REF!</definedName>
    <definedName name="Mkt_No_of_PR_required">#REF!</definedName>
    <definedName name="Mkt_No_of_printed_materials_required">#REF!</definedName>
    <definedName name="mkt_other_expenses">#REF!</definedName>
    <definedName name="mkt_travel_freq">#REF!</definedName>
    <definedName name="Monthly_total_staff_strenght">#REF!</definedName>
    <definedName name="Motor_Vehicle_Cost_Total">#REF!</definedName>
    <definedName name="Net_Profit_Before_Tax">#REF!</definedName>
    <definedName name="Number_of_Payments">MATCH(0.01,End_Bal,-1)+1</definedName>
    <definedName name="ObjectInfo">#REF!</definedName>
    <definedName name="OFFICE_EQUIPMENT_TOTAL_COST">#REF!</definedName>
    <definedName name="Pay_Date">#REF!</definedName>
    <definedName name="Payment_Date">DATE(YEAR(Loan_Start),MONTH(Loan_Start)+Payment_Number,DAY(Loan_Start))</definedName>
    <definedName name="PLANT_MACHINERY_TOTAL_COST">#REF!</definedName>
    <definedName name="Postages_directpostages_foreign_cost">#REF!</definedName>
    <definedName name="Postages_directpostages_foreign_No">#REF!</definedName>
    <definedName name="Postages_directpostages_local_costs">#REF!</definedName>
    <definedName name="Postages_directpostages_local_No">#REF!</definedName>
    <definedName name="Postages_Foreign_courier_cost">#REF!</definedName>
    <definedName name="Postages_foreign_courier_No">#REF!</definedName>
    <definedName name="Postages_local_courier_Costs">#REF!</definedName>
    <definedName name="Postages_local_courier_No">#REF!</definedName>
    <definedName name="Print_Area_Reset">OFFSET(Full_Print,0,0,Last_Row)</definedName>
    <definedName name="Printing_PrintedMaterial_Cost">#REF!</definedName>
    <definedName name="Printing_PrintedMaterial_No">#REF!</definedName>
    <definedName name="Printing_PrintingMaterials_Cost">#REF!</definedName>
    <definedName name="Printing_PrintingMaterials_No">#REF!</definedName>
    <definedName name="RM_plant_Machinery_others_monthly_costs">#REF!</definedName>
    <definedName name="sal_finance_mgr">#REF!</definedName>
    <definedName name="sal_head_finance">#REF!</definedName>
    <definedName name="Scheduled_Interest_Rate">#REF!</definedName>
    <definedName name="staff_buffer">#REF!</definedName>
    <definedName name="Station_A4Paper_cost">#REF!</definedName>
    <definedName name="Station_A4Paper_No">#REF!</definedName>
    <definedName name="Station_Biros_cost">#REF!</definedName>
    <definedName name="Station_Biros_No">#REF!</definedName>
    <definedName name="Station_envelope_cost">#REF!</definedName>
    <definedName name="Station_Envelope_No">#REF!</definedName>
    <definedName name="Station_Hardfiles_costs">#REF!</definedName>
    <definedName name="Station_Hardfiles_No">#REF!</definedName>
    <definedName name="Station_others_costs">#REF!</definedName>
    <definedName name="Station_others_No">#REF!</definedName>
    <definedName name="Station_staplepins_cost">#REF!</definedName>
    <definedName name="Station_staplepins_No">#REF!</definedName>
    <definedName name="Station_stapler_costs">#REF!</definedName>
    <definedName name="Station_stapler_No">#REF!</definedName>
    <definedName name="Station_stationary_No">#REF!</definedName>
    <definedName name="sum_electricity_power">#REF!</definedName>
    <definedName name="summ_advertisement_total_cost">#REF!</definedName>
    <definedName name="summ_bad_debt_total_cost">#REF!</definedName>
    <definedName name="summ_busdevelopement_total_cost">#REF!</definedName>
    <definedName name="summ_entertainment_total_cost">#REF!</definedName>
    <definedName name="summ_financial_overheads_total_cost">#REF!</definedName>
    <definedName name="summ_insurance_total_cost">#REF!</definedName>
    <definedName name="summ_mkt_overhead_total_cost">#REF!</definedName>
    <definedName name="summ_postages_total_cost">#REF!</definedName>
    <definedName name="summ_printing_total_cost">#REF!</definedName>
    <definedName name="summ_professional_total_cost">#REF!</definedName>
    <definedName name="summ_rent_total_cost">#REF!</definedName>
    <definedName name="summ_repairs_overhead_total_cost">#REF!</definedName>
    <definedName name="summ_research_development_total_cost">#REF!</definedName>
    <definedName name="summ_salaries_total_cost">#REF!</definedName>
    <definedName name="summ_travelling_total_cost">#REF!</definedName>
    <definedName name="summ_utility_total_cost">#REF!</definedName>
    <definedName name="Total_Asset">#REF!</definedName>
    <definedName name="Total_head_count">#REF!</definedName>
    <definedName name="Total_Interest">#REF!</definedName>
    <definedName name="Total_Payment">Scheduled_Payment+Extra_Payment</definedName>
    <definedName name="Turnover">#REF!</definedName>
    <definedName name="Values_Entered">IF(Loan_Amount*Interest_Rate*Loan_Years*Loan_Start&gt;0,1,0)</definedName>
    <definedName name="year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B6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6" i="2"/>
  <c r="K2" i="2" l="1"/>
  <c r="C4" i="2" s="1"/>
  <c r="C5" i="2" s="1"/>
  <c r="A35" i="2"/>
  <c r="A36" i="2"/>
  <c r="A37" i="2"/>
  <c r="A38" i="2"/>
  <c r="A39" i="2"/>
  <c r="A40" i="2"/>
  <c r="B35" i="2"/>
  <c r="B36" i="2"/>
  <c r="B37" i="2"/>
  <c r="B38" i="2"/>
  <c r="B39" i="2"/>
  <c r="B40" i="2"/>
  <c r="K6" i="3" a="1"/>
  <c r="K6" i="3" s="1"/>
  <c r="J6" i="3" a="1"/>
  <c r="J6" i="3" s="1"/>
  <c r="I6" i="3" a="1"/>
  <c r="I6" i="3" s="1"/>
  <c r="H6" i="3" a="1"/>
  <c r="H6" i="3" s="1"/>
  <c r="G6" i="3" a="1"/>
  <c r="G6" i="3" s="1"/>
  <c r="F6" i="3" a="1"/>
  <c r="F6" i="3" s="1"/>
  <c r="C23" i="2" l="1"/>
  <c r="C18" i="2"/>
  <c r="C31" i="2"/>
  <c r="C36" i="2"/>
  <c r="C28" i="2"/>
  <c r="C24" i="2"/>
  <c r="C27" i="2"/>
  <c r="C32" i="2"/>
  <c r="C19" i="2"/>
  <c r="C20" i="2"/>
  <c r="C9" i="2"/>
  <c r="C13" i="2"/>
  <c r="D4" i="2"/>
  <c r="D37" i="2" s="1"/>
  <c r="C39" i="2"/>
  <c r="C17" i="2"/>
  <c r="C12" i="2"/>
  <c r="C35" i="2"/>
  <c r="C40" i="2"/>
  <c r="C37" i="2"/>
  <c r="C22" i="2"/>
  <c r="C38" i="2"/>
  <c r="C15" i="2"/>
  <c r="C33" i="2"/>
  <c r="C14" i="2"/>
  <c r="C26" i="2"/>
  <c r="C8" i="2"/>
  <c r="C21" i="2"/>
  <c r="C10" i="2"/>
  <c r="C30" i="2"/>
  <c r="C6" i="2"/>
  <c r="C25" i="2"/>
  <c r="C7" i="2"/>
  <c r="C16" i="2"/>
  <c r="C34" i="2"/>
  <c r="C11" i="2"/>
  <c r="C29" i="2"/>
  <c r="C41" i="2" l="1"/>
  <c r="D19" i="2"/>
  <c r="D38" i="2"/>
  <c r="D29" i="2"/>
  <c r="D11" i="2"/>
  <c r="D12" i="2"/>
  <c r="D24" i="2"/>
  <c r="D8" i="2"/>
  <c r="D33" i="2"/>
  <c r="D6" i="2"/>
  <c r="D27" i="2"/>
  <c r="D30" i="2"/>
  <c r="D18" i="2"/>
  <c r="D25" i="2"/>
  <c r="E4" i="2"/>
  <c r="D34" i="2"/>
  <c r="D22" i="2"/>
  <c r="D7" i="2"/>
  <c r="D14" i="2"/>
  <c r="D40" i="2"/>
  <c r="D13" i="2"/>
  <c r="D16" i="2"/>
  <c r="D21" i="2"/>
  <c r="D15" i="2"/>
  <c r="D10" i="2"/>
  <c r="D17" i="2"/>
  <c r="D26" i="2"/>
  <c r="D23" i="2"/>
  <c r="D9" i="2"/>
  <c r="D28" i="2"/>
  <c r="D36" i="2"/>
  <c r="D5" i="2"/>
  <c r="D20" i="2"/>
  <c r="D32" i="2"/>
  <c r="D31" i="2"/>
  <c r="D35" i="2"/>
  <c r="D39" i="2"/>
  <c r="D41" i="2" l="1"/>
  <c r="E26" i="2"/>
  <c r="E25" i="2"/>
  <c r="E23" i="2"/>
  <c r="E28" i="2"/>
  <c r="E12" i="2"/>
  <c r="E31" i="2"/>
  <c r="E29" i="2"/>
  <c r="E17" i="2"/>
  <c r="E32" i="2"/>
  <c r="E13" i="2"/>
  <c r="E39" i="2"/>
  <c r="E22" i="2"/>
  <c r="E36" i="2"/>
  <c r="E15" i="2"/>
  <c r="E11" i="2"/>
  <c r="E14" i="2"/>
  <c r="E16" i="2"/>
  <c r="E18" i="2"/>
  <c r="E30" i="2"/>
  <c r="E35" i="2"/>
  <c r="E34" i="2"/>
  <c r="E9" i="2"/>
  <c r="E38" i="2"/>
  <c r="E19" i="2"/>
  <c r="E21" i="2"/>
  <c r="F4" i="2"/>
  <c r="E33" i="2"/>
  <c r="E24" i="2"/>
  <c r="E6" i="2"/>
  <c r="E20" i="2"/>
  <c r="E8" i="2"/>
  <c r="E10" i="2"/>
  <c r="E5" i="2"/>
  <c r="E27" i="2"/>
  <c r="E7" i="2"/>
  <c r="E40" i="2"/>
  <c r="E37" i="2"/>
  <c r="F16" i="2" l="1"/>
  <c r="F13" i="2"/>
  <c r="F31" i="2"/>
  <c r="F14" i="2"/>
  <c r="F20" i="2"/>
  <c r="F28" i="2"/>
  <c r="G4" i="2"/>
  <c r="F39" i="2"/>
  <c r="F33" i="2"/>
  <c r="F24" i="2"/>
  <c r="F32" i="2"/>
  <c r="F23" i="2"/>
  <c r="F17" i="2"/>
  <c r="F7" i="2"/>
  <c r="F15" i="2"/>
  <c r="F36" i="2"/>
  <c r="F12" i="2"/>
  <c r="F25" i="2"/>
  <c r="F18" i="2"/>
  <c r="F8" i="2"/>
  <c r="F29" i="2"/>
  <c r="F22" i="2"/>
  <c r="F19" i="2"/>
  <c r="F37" i="2"/>
  <c r="F26" i="2"/>
  <c r="F27" i="2"/>
  <c r="F11" i="2"/>
  <c r="F5" i="2"/>
  <c r="F38" i="2"/>
  <c r="F9" i="2"/>
  <c r="F10" i="2"/>
  <c r="F30" i="2"/>
  <c r="F34" i="2"/>
  <c r="F35" i="2"/>
  <c r="F21" i="2"/>
  <c r="F6" i="2"/>
  <c r="F40" i="2"/>
  <c r="E41" i="2"/>
  <c r="F41" i="2" l="1"/>
  <c r="G22" i="2"/>
  <c r="G23" i="2"/>
  <c r="G9" i="2"/>
  <c r="G31" i="2"/>
  <c r="G13" i="2"/>
  <c r="G26" i="2"/>
  <c r="G29" i="2"/>
  <c r="G11" i="2"/>
  <c r="G36" i="2"/>
  <c r="G28" i="2"/>
  <c r="G35" i="2"/>
  <c r="G15" i="2"/>
  <c r="G16" i="2"/>
  <c r="G32" i="2"/>
  <c r="G39" i="2"/>
  <c r="G25" i="2"/>
  <c r="G12" i="2"/>
  <c r="G27" i="2"/>
  <c r="G34" i="2"/>
  <c r="G33" i="2"/>
  <c r="G38" i="2"/>
  <c r="H4" i="2"/>
  <c r="G37" i="2"/>
  <c r="G8" i="2"/>
  <c r="G20" i="2"/>
  <c r="G7" i="2"/>
  <c r="G10" i="2"/>
  <c r="G18" i="2"/>
  <c r="G6" i="2"/>
  <c r="G19" i="2"/>
  <c r="G21" i="2"/>
  <c r="G5" i="2"/>
  <c r="G24" i="2"/>
  <c r="G17" i="2"/>
  <c r="G30" i="2"/>
  <c r="G14" i="2"/>
  <c r="G40" i="2"/>
  <c r="G41" i="2" l="1"/>
  <c r="H30" i="2"/>
  <c r="H12" i="2"/>
  <c r="H23" i="2"/>
  <c r="H7" i="2"/>
  <c r="I4" i="2"/>
  <c r="H34" i="2"/>
  <c r="H5" i="2"/>
  <c r="H29" i="2"/>
  <c r="H6" i="2"/>
  <c r="H19" i="2"/>
  <c r="H38" i="2"/>
  <c r="H26" i="2"/>
  <c r="H33" i="2"/>
  <c r="H9" i="2"/>
  <c r="H25" i="2"/>
  <c r="H8" i="2"/>
  <c r="H18" i="2"/>
  <c r="H37" i="2"/>
  <c r="H20" i="2"/>
  <c r="H32" i="2"/>
  <c r="H27" i="2"/>
  <c r="H36" i="2"/>
  <c r="H31" i="2"/>
  <c r="H40" i="2"/>
  <c r="H35" i="2"/>
  <c r="H10" i="2"/>
  <c r="H39" i="2"/>
  <c r="H28" i="2"/>
  <c r="H22" i="2"/>
  <c r="H15" i="2"/>
  <c r="H13" i="2"/>
  <c r="H17" i="2"/>
  <c r="H21" i="2"/>
  <c r="H14" i="2"/>
  <c r="H16" i="2"/>
  <c r="H11" i="2"/>
  <c r="H24" i="2"/>
  <c r="I19" i="2" l="1"/>
  <c r="I35" i="2"/>
  <c r="I6" i="2"/>
  <c r="I12" i="2"/>
  <c r="I36" i="2"/>
  <c r="I23" i="2"/>
  <c r="I39" i="2"/>
  <c r="I22" i="2"/>
  <c r="J4" i="2"/>
  <c r="I16" i="2"/>
  <c r="I27" i="2"/>
  <c r="I9" i="2"/>
  <c r="I30" i="2"/>
  <c r="I20" i="2"/>
  <c r="I5" i="2"/>
  <c r="I31" i="2"/>
  <c r="I14" i="2"/>
  <c r="I38" i="2"/>
  <c r="I28" i="2"/>
  <c r="I21" i="2"/>
  <c r="I17" i="2"/>
  <c r="I40" i="2"/>
  <c r="I25" i="2"/>
  <c r="I26" i="2"/>
  <c r="I10" i="2"/>
  <c r="I29" i="2"/>
  <c r="I34" i="2"/>
  <c r="I33" i="2"/>
  <c r="I8" i="2"/>
  <c r="I15" i="2"/>
  <c r="I32" i="2"/>
  <c r="I7" i="2"/>
  <c r="I11" i="2"/>
  <c r="I37" i="2"/>
  <c r="I18" i="2"/>
  <c r="I13" i="2"/>
  <c r="I24" i="2"/>
  <c r="H41" i="2"/>
  <c r="I41" i="2" l="1"/>
  <c r="J5" i="2"/>
  <c r="J37" i="2"/>
  <c r="J23" i="2"/>
  <c r="J17" i="2"/>
  <c r="J18" i="2"/>
  <c r="J35" i="2"/>
  <c r="J24" i="2"/>
  <c r="K4" i="2"/>
  <c r="J34" i="2"/>
  <c r="J12" i="2"/>
  <c r="J10" i="2"/>
  <c r="J31" i="2"/>
  <c r="J22" i="2"/>
  <c r="J21" i="2"/>
  <c r="J38" i="2"/>
  <c r="J8" i="2"/>
  <c r="J30" i="2"/>
  <c r="J27" i="2"/>
  <c r="J15" i="2"/>
  <c r="J25" i="2"/>
  <c r="J9" i="2"/>
  <c r="J20" i="2"/>
  <c r="J7" i="2"/>
  <c r="J11" i="2"/>
  <c r="J16" i="2"/>
  <c r="J6" i="2"/>
  <c r="J33" i="2"/>
  <c r="J32" i="2"/>
  <c r="J36" i="2"/>
  <c r="J29" i="2"/>
  <c r="J26" i="2"/>
  <c r="J19" i="2"/>
  <c r="J13" i="2"/>
  <c r="J14" i="2"/>
  <c r="J39" i="2"/>
  <c r="J40" i="2"/>
  <c r="J28" i="2"/>
  <c r="J41" i="2" l="1"/>
  <c r="K16" i="2"/>
  <c r="K6" i="2"/>
  <c r="K14" i="2"/>
  <c r="K37" i="2"/>
  <c r="K40" i="2"/>
  <c r="K22" i="2"/>
  <c r="K15" i="2"/>
  <c r="K25" i="2"/>
  <c r="K39" i="2"/>
  <c r="K20" i="2"/>
  <c r="K5" i="2"/>
  <c r="L4" i="2"/>
  <c r="K9" i="2"/>
  <c r="K12" i="2"/>
  <c r="K29" i="2"/>
  <c r="K24" i="2"/>
  <c r="K32" i="2"/>
  <c r="K27" i="2"/>
  <c r="K36" i="2"/>
  <c r="K28" i="2"/>
  <c r="K17" i="2"/>
  <c r="K26" i="2"/>
  <c r="K8" i="2"/>
  <c r="K38" i="2"/>
  <c r="K10" i="2"/>
  <c r="K7" i="2"/>
  <c r="K33" i="2"/>
  <c r="K18" i="2"/>
  <c r="K19" i="2"/>
  <c r="K23" i="2"/>
  <c r="K34" i="2"/>
  <c r="K13" i="2"/>
  <c r="K21" i="2"/>
  <c r="K35" i="2"/>
  <c r="K11" i="2"/>
  <c r="K30" i="2"/>
  <c r="K31" i="2"/>
  <c r="L6" i="2" l="1"/>
  <c r="L35" i="2"/>
  <c r="L9" i="2"/>
  <c r="L16" i="2"/>
  <c r="L21" i="2"/>
  <c r="L10" i="2"/>
  <c r="L28" i="2"/>
  <c r="L33" i="2"/>
  <c r="M4" i="2"/>
  <c r="L17" i="2"/>
  <c r="L29" i="2"/>
  <c r="L25" i="2"/>
  <c r="L15" i="2"/>
  <c r="L5" i="2"/>
  <c r="L38" i="2"/>
  <c r="L24" i="2"/>
  <c r="L8" i="2"/>
  <c r="L40" i="2"/>
  <c r="L30" i="2"/>
  <c r="L23" i="2"/>
  <c r="L12" i="2"/>
  <c r="L11" i="2"/>
  <c r="L32" i="2"/>
  <c r="L7" i="2"/>
  <c r="L39" i="2"/>
  <c r="L22" i="2"/>
  <c r="L31" i="2"/>
  <c r="L14" i="2"/>
  <c r="L13" i="2"/>
  <c r="L20" i="2"/>
  <c r="L26" i="2"/>
  <c r="L36" i="2"/>
  <c r="L34" i="2"/>
  <c r="L37" i="2"/>
  <c r="L27" i="2"/>
  <c r="L18" i="2"/>
  <c r="L19" i="2"/>
  <c r="K41" i="2"/>
  <c r="M17" i="2" l="1"/>
  <c r="M8" i="2"/>
  <c r="M9" i="2"/>
  <c r="M32" i="2"/>
  <c r="M20" i="2"/>
  <c r="M24" i="2"/>
  <c r="M12" i="2"/>
  <c r="M37" i="2"/>
  <c r="M34" i="2"/>
  <c r="M19" i="2"/>
  <c r="M28" i="2"/>
  <c r="M31" i="2"/>
  <c r="M26" i="2"/>
  <c r="M6" i="2"/>
  <c r="M16" i="2"/>
  <c r="M27" i="2"/>
  <c r="M25" i="2"/>
  <c r="M7" i="2"/>
  <c r="M18" i="2"/>
  <c r="M21" i="2"/>
  <c r="M13" i="2"/>
  <c r="M36" i="2"/>
  <c r="M40" i="2"/>
  <c r="M15" i="2"/>
  <c r="M30" i="2"/>
  <c r="M38" i="2"/>
  <c r="M22" i="2"/>
  <c r="M11" i="2"/>
  <c r="M10" i="2"/>
  <c r="M29" i="2"/>
  <c r="M14" i="2"/>
  <c r="M33" i="2"/>
  <c r="N4" i="2"/>
  <c r="M5" i="2"/>
  <c r="M35" i="2"/>
  <c r="M23" i="2"/>
  <c r="M39" i="2"/>
  <c r="L41" i="2"/>
  <c r="M41" i="2" l="1"/>
  <c r="N7" i="2"/>
  <c r="N5" i="2"/>
  <c r="N18" i="2"/>
  <c r="N30" i="2"/>
  <c r="N35" i="2"/>
  <c r="N27" i="2"/>
  <c r="N39" i="2"/>
  <c r="N15" i="2"/>
  <c r="N19" i="2"/>
  <c r="N22" i="2"/>
  <c r="N24" i="2"/>
  <c r="N40" i="2"/>
  <c r="N14" i="2"/>
  <c r="N13" i="2"/>
  <c r="N16" i="2"/>
  <c r="N33" i="2"/>
  <c r="N34" i="2"/>
  <c r="N21" i="2"/>
  <c r="N36" i="2"/>
  <c r="N17" i="2"/>
  <c r="N28" i="2"/>
  <c r="N10" i="2"/>
  <c r="O4" i="2"/>
  <c r="N38" i="2"/>
  <c r="N26" i="2"/>
  <c r="N8" i="2"/>
  <c r="N12" i="2"/>
  <c r="N11" i="2"/>
  <c r="N23" i="2"/>
  <c r="N37" i="2"/>
  <c r="N32" i="2"/>
  <c r="N29" i="2"/>
  <c r="N25" i="2"/>
  <c r="N31" i="2"/>
  <c r="N6" i="2"/>
  <c r="N9" i="2"/>
  <c r="N20" i="2"/>
  <c r="O21" i="2" l="1"/>
  <c r="O13" i="2"/>
  <c r="O8" i="2"/>
  <c r="O27" i="2"/>
  <c r="O15" i="2"/>
  <c r="O23" i="2"/>
  <c r="O16" i="2"/>
  <c r="O33" i="2"/>
  <c r="O35" i="2"/>
  <c r="O19" i="2"/>
  <c r="O32" i="2"/>
  <c r="O39" i="2"/>
  <c r="O17" i="2"/>
  <c r="O10" i="2"/>
  <c r="O29" i="2"/>
  <c r="O25" i="2"/>
  <c r="O36" i="2"/>
  <c r="P4" i="2"/>
  <c r="O34" i="2"/>
  <c r="O22" i="2"/>
  <c r="O31" i="2"/>
  <c r="O12" i="2"/>
  <c r="O37" i="2"/>
  <c r="O30" i="2"/>
  <c r="O5" i="2"/>
  <c r="O14" i="2"/>
  <c r="O40" i="2"/>
  <c r="O18" i="2"/>
  <c r="O7" i="2"/>
  <c r="O26" i="2"/>
  <c r="O11" i="2"/>
  <c r="O28" i="2"/>
  <c r="O9" i="2"/>
  <c r="O20" i="2"/>
  <c r="O6" i="2"/>
  <c r="O38" i="2"/>
  <c r="O24" i="2"/>
  <c r="N41" i="2"/>
  <c r="P37" i="2" l="1"/>
  <c r="P8" i="2"/>
  <c r="Q4" i="2"/>
  <c r="P26" i="2"/>
  <c r="P31" i="2"/>
  <c r="P32" i="2"/>
  <c r="P28" i="2"/>
  <c r="P30" i="2"/>
  <c r="P18" i="2"/>
  <c r="P22" i="2"/>
  <c r="P13" i="2"/>
  <c r="P35" i="2"/>
  <c r="P24" i="2"/>
  <c r="P17" i="2"/>
  <c r="P6" i="2"/>
  <c r="P27" i="2"/>
  <c r="P19" i="2"/>
  <c r="P11" i="2"/>
  <c r="P40" i="2"/>
  <c r="P29" i="2"/>
  <c r="P20" i="2"/>
  <c r="P9" i="2"/>
  <c r="P10" i="2"/>
  <c r="P12" i="2"/>
  <c r="P7" i="2"/>
  <c r="P33" i="2"/>
  <c r="P5" i="2"/>
  <c r="P38" i="2"/>
  <c r="P25" i="2"/>
  <c r="P23" i="2"/>
  <c r="P39" i="2"/>
  <c r="P14" i="2"/>
  <c r="P15" i="2"/>
  <c r="P34" i="2"/>
  <c r="P36" i="2"/>
  <c r="P21" i="2"/>
  <c r="P16" i="2"/>
  <c r="O41" i="2"/>
  <c r="P41" i="2" l="1"/>
  <c r="Q33" i="2"/>
  <c r="Q7" i="2"/>
  <c r="Q14" i="2"/>
  <c r="Q9" i="2"/>
  <c r="Q22" i="2"/>
  <c r="Q11" i="2"/>
  <c r="Q29" i="2"/>
  <c r="Q26" i="2"/>
  <c r="Q27" i="2"/>
  <c r="R4" i="2"/>
  <c r="Q32" i="2"/>
  <c r="Q6" i="2"/>
  <c r="Q8" i="2"/>
  <c r="Q30" i="2"/>
  <c r="Q12" i="2"/>
  <c r="Q28" i="2"/>
  <c r="Q15" i="2"/>
  <c r="Q21" i="2"/>
  <c r="Q37" i="2"/>
  <c r="Q18" i="2"/>
  <c r="Q40" i="2"/>
  <c r="Q20" i="2"/>
  <c r="Q34" i="2"/>
  <c r="Q17" i="2"/>
  <c r="Q13" i="2"/>
  <c r="Q35" i="2"/>
  <c r="Q39" i="2"/>
  <c r="Q5" i="2"/>
  <c r="Q38" i="2"/>
  <c r="Q10" i="2"/>
  <c r="Q24" i="2"/>
  <c r="Q19" i="2"/>
  <c r="Q31" i="2"/>
  <c r="Q23" i="2"/>
  <c r="Q25" i="2"/>
  <c r="Q36" i="2"/>
  <c r="Q16" i="2"/>
  <c r="Q41" i="2" l="1"/>
  <c r="R8" i="2"/>
  <c r="R29" i="2"/>
  <c r="R35" i="2"/>
  <c r="R7" i="2"/>
  <c r="R33" i="2"/>
  <c r="R23" i="2"/>
  <c r="R24" i="2"/>
  <c r="R26" i="2"/>
  <c r="R32" i="2"/>
  <c r="R9" i="2"/>
  <c r="R14" i="2"/>
  <c r="R28" i="2"/>
  <c r="R34" i="2"/>
  <c r="R17" i="2"/>
  <c r="R12" i="2"/>
  <c r="R15" i="2"/>
  <c r="R40" i="2"/>
  <c r="R25" i="2"/>
  <c r="R18" i="2"/>
  <c r="R37" i="2"/>
  <c r="R6" i="2"/>
  <c r="R36" i="2"/>
  <c r="R38" i="2"/>
  <c r="R11" i="2"/>
  <c r="R39" i="2"/>
  <c r="R5" i="2"/>
  <c r="R27" i="2"/>
  <c r="R30" i="2"/>
  <c r="R31" i="2"/>
  <c r="R22" i="2"/>
  <c r="R16" i="2"/>
  <c r="R10" i="2"/>
  <c r="R21" i="2"/>
  <c r="R20" i="2"/>
  <c r="R19" i="2"/>
  <c r="S4" i="2"/>
  <c r="R13" i="2"/>
  <c r="R41" i="2" l="1"/>
  <c r="S5" i="2"/>
  <c r="S32" i="2"/>
  <c r="S12" i="2"/>
  <c r="S38" i="2"/>
  <c r="S11" i="2"/>
  <c r="S34" i="2"/>
  <c r="S8" i="2"/>
  <c r="S23" i="2"/>
  <c r="S31" i="2"/>
  <c r="S27" i="2"/>
  <c r="S35" i="2"/>
  <c r="S33" i="2"/>
  <c r="S22" i="2"/>
  <c r="S16" i="2"/>
  <c r="S7" i="2"/>
  <c r="S28" i="2"/>
  <c r="T4" i="2"/>
  <c r="S13" i="2"/>
  <c r="S30" i="2"/>
  <c r="S10" i="2"/>
  <c r="S9" i="2"/>
  <c r="S15" i="2"/>
  <c r="S37" i="2"/>
  <c r="S21" i="2"/>
  <c r="S17" i="2"/>
  <c r="S39" i="2"/>
  <c r="S24" i="2"/>
  <c r="S14" i="2"/>
  <c r="S6" i="2"/>
  <c r="S25" i="2"/>
  <c r="S29" i="2"/>
  <c r="S18" i="2"/>
  <c r="S19" i="2"/>
  <c r="S40" i="2"/>
  <c r="S20" i="2"/>
  <c r="S36" i="2"/>
  <c r="S26" i="2"/>
  <c r="S41" i="2" l="1"/>
  <c r="T31" i="2"/>
  <c r="T36" i="2"/>
  <c r="T9" i="2"/>
  <c r="T32" i="2"/>
  <c r="T37" i="2"/>
  <c r="T5" i="2"/>
  <c r="T25" i="2"/>
  <c r="T33" i="2"/>
  <c r="T11" i="2"/>
  <c r="T10" i="2"/>
  <c r="T19" i="2"/>
  <c r="T8" i="2"/>
  <c r="T21" i="2"/>
  <c r="T39" i="2"/>
  <c r="T30" i="2"/>
  <c r="T40" i="2"/>
  <c r="T35" i="2"/>
  <c r="T26" i="2"/>
  <c r="T20" i="2"/>
  <c r="T23" i="2"/>
  <c r="T16" i="2"/>
  <c r="T22" i="2"/>
  <c r="T6" i="2"/>
  <c r="T17" i="2"/>
  <c r="T18" i="2"/>
  <c r="T7" i="2"/>
  <c r="T34" i="2"/>
  <c r="T15" i="2"/>
  <c r="T29" i="2"/>
  <c r="T12" i="2"/>
  <c r="T27" i="2"/>
  <c r="T14" i="2"/>
  <c r="T24" i="2"/>
  <c r="T13" i="2"/>
  <c r="T38" i="2"/>
  <c r="U4" i="2"/>
  <c r="T28" i="2"/>
  <c r="T41" i="2" l="1"/>
  <c r="U27" i="2"/>
  <c r="U9" i="2"/>
  <c r="U17" i="2"/>
  <c r="U6" i="2"/>
  <c r="U18" i="2"/>
  <c r="U30" i="2"/>
  <c r="U22" i="2"/>
  <c r="U33" i="2"/>
  <c r="U15" i="2"/>
  <c r="U19" i="2"/>
  <c r="U20" i="2"/>
  <c r="U35" i="2"/>
  <c r="U16" i="2"/>
  <c r="U8" i="2"/>
  <c r="U34" i="2"/>
  <c r="U26" i="2"/>
  <c r="U7" i="2"/>
  <c r="U40" i="2"/>
  <c r="U32" i="2"/>
  <c r="U14" i="2"/>
  <c r="U36" i="2"/>
  <c r="U11" i="2"/>
  <c r="U39" i="2"/>
  <c r="U25" i="2"/>
  <c r="U21" i="2"/>
  <c r="U10" i="2"/>
  <c r="U12" i="2"/>
  <c r="U38" i="2"/>
  <c r="V4" i="2"/>
  <c r="U37" i="2"/>
  <c r="U28" i="2"/>
  <c r="U5" i="2"/>
  <c r="U29" i="2"/>
  <c r="U24" i="2"/>
  <c r="U13" i="2"/>
  <c r="U31" i="2"/>
  <c r="U23" i="2"/>
  <c r="V31" i="2" l="1"/>
  <c r="V14" i="2"/>
  <c r="V5" i="2"/>
  <c r="V23" i="2"/>
  <c r="V28" i="2"/>
  <c r="V40" i="2"/>
  <c r="V38" i="2"/>
  <c r="V24" i="2"/>
  <c r="V13" i="2"/>
  <c r="V26" i="2"/>
  <c r="V21" i="2"/>
  <c r="V20" i="2"/>
  <c r="V12" i="2"/>
  <c r="V18" i="2"/>
  <c r="V32" i="2"/>
  <c r="V16" i="2"/>
  <c r="V34" i="2"/>
  <c r="V9" i="2"/>
  <c r="V6" i="2"/>
  <c r="V11" i="2"/>
  <c r="V8" i="2"/>
  <c r="V33" i="2"/>
  <c r="V10" i="2"/>
  <c r="V17" i="2"/>
  <c r="V30" i="2"/>
  <c r="V7" i="2"/>
  <c r="V19" i="2"/>
  <c r="V15" i="2"/>
  <c r="V39" i="2"/>
  <c r="W4" i="2"/>
  <c r="V37" i="2"/>
  <c r="V27" i="2"/>
  <c r="V36" i="2"/>
  <c r="V29" i="2"/>
  <c r="V25" i="2"/>
  <c r="V35" i="2"/>
  <c r="V22" i="2"/>
  <c r="U41" i="2"/>
  <c r="W11" i="2" l="1"/>
  <c r="W16" i="2"/>
  <c r="W36" i="2"/>
  <c r="W38" i="2"/>
  <c r="W8" i="2"/>
  <c r="W31" i="2"/>
  <c r="W6" i="2"/>
  <c r="W23" i="2"/>
  <c r="W37" i="2"/>
  <c r="W19" i="2"/>
  <c r="W27" i="2"/>
  <c r="W32" i="2"/>
  <c r="W17" i="2"/>
  <c r="W14" i="2"/>
  <c r="W7" i="2"/>
  <c r="W29" i="2"/>
  <c r="W12" i="2"/>
  <c r="W22" i="2"/>
  <c r="W40" i="2"/>
  <c r="W18" i="2"/>
  <c r="W15" i="2"/>
  <c r="W21" i="2"/>
  <c r="W35" i="2"/>
  <c r="W28" i="2"/>
  <c r="W39" i="2"/>
  <c r="W24" i="2"/>
  <c r="W33" i="2"/>
  <c r="W26" i="2"/>
  <c r="W20" i="2"/>
  <c r="W5" i="2"/>
  <c r="W30" i="2"/>
  <c r="W34" i="2"/>
  <c r="W10" i="2"/>
  <c r="W25" i="2"/>
  <c r="W9" i="2"/>
  <c r="W13" i="2"/>
  <c r="X4" i="2"/>
  <c r="V41" i="2"/>
  <c r="W41" i="2" l="1"/>
  <c r="X32" i="2"/>
  <c r="X13" i="2"/>
  <c r="X21" i="2"/>
  <c r="X12" i="2"/>
  <c r="X31" i="2"/>
  <c r="X25" i="2"/>
  <c r="X14" i="2"/>
  <c r="X23" i="2"/>
  <c r="X37" i="2"/>
  <c r="X36" i="2"/>
  <c r="X10" i="2"/>
  <c r="X34" i="2"/>
  <c r="X18" i="2"/>
  <c r="X29" i="2"/>
  <c r="X6" i="2"/>
  <c r="X38" i="2"/>
  <c r="X16" i="2"/>
  <c r="X8" i="2"/>
  <c r="X19" i="2"/>
  <c r="Y4" i="2"/>
  <c r="X30" i="2"/>
  <c r="X20" i="2"/>
  <c r="X15" i="2"/>
  <c r="X11" i="2"/>
  <c r="X24" i="2"/>
  <c r="X33" i="2"/>
  <c r="X5" i="2"/>
  <c r="X35" i="2"/>
  <c r="X39" i="2"/>
  <c r="X17" i="2"/>
  <c r="X22" i="2"/>
  <c r="X7" i="2"/>
  <c r="X40" i="2"/>
  <c r="X26" i="2"/>
  <c r="X28" i="2"/>
  <c r="X9" i="2"/>
  <c r="X27" i="2"/>
  <c r="Y8" i="2" l="1"/>
  <c r="Y23" i="2"/>
  <c r="Y27" i="2"/>
  <c r="Y28" i="2"/>
  <c r="Y5" i="2"/>
  <c r="Y17" i="2"/>
  <c r="Y9" i="2"/>
  <c r="Y40" i="2"/>
  <c r="Y34" i="2"/>
  <c r="Y15" i="2"/>
  <c r="Y31" i="2"/>
  <c r="Y26" i="2"/>
  <c r="Y6" i="2"/>
  <c r="Y13" i="2"/>
  <c r="Y18" i="2"/>
  <c r="Y10" i="2"/>
  <c r="Y32" i="2"/>
  <c r="Y36" i="2"/>
  <c r="Y37" i="2"/>
  <c r="Y14" i="2"/>
  <c r="Y11" i="2"/>
  <c r="Y35" i="2"/>
  <c r="Y33" i="2"/>
  <c r="Y25" i="2"/>
  <c r="Y12" i="2"/>
  <c r="Y38" i="2"/>
  <c r="Y16" i="2"/>
  <c r="Y29" i="2"/>
  <c r="Y22" i="2"/>
  <c r="Y21" i="2"/>
  <c r="Y24" i="2"/>
  <c r="Y19" i="2"/>
  <c r="Y30" i="2"/>
  <c r="Y20" i="2"/>
  <c r="Y39" i="2"/>
  <c r="Z4" i="2"/>
  <c r="Y7" i="2"/>
  <c r="X41" i="2"/>
  <c r="Z36" i="2" l="1"/>
  <c r="Z33" i="2"/>
  <c r="Z35" i="2"/>
  <c r="Z16" i="2"/>
  <c r="Z39" i="2"/>
  <c r="Z32" i="2"/>
  <c r="Z8" i="2"/>
  <c r="Z19" i="2"/>
  <c r="Z31" i="2"/>
  <c r="Z5" i="2"/>
  <c r="Z13" i="2"/>
  <c r="Z28" i="2"/>
  <c r="Z18" i="2"/>
  <c r="Z14" i="2"/>
  <c r="Z6" i="2"/>
  <c r="Z27" i="2"/>
  <c r="Z25" i="2"/>
  <c r="Z37" i="2"/>
  <c r="Z22" i="2"/>
  <c r="AA4" i="2"/>
  <c r="Z26" i="2"/>
  <c r="Z21" i="2"/>
  <c r="Z23" i="2"/>
  <c r="Z11" i="2"/>
  <c r="Z30" i="2"/>
  <c r="Z15" i="2"/>
  <c r="Z9" i="2"/>
  <c r="Z20" i="2"/>
  <c r="Z7" i="2"/>
  <c r="Z34" i="2"/>
  <c r="Z12" i="2"/>
  <c r="Z17" i="2"/>
  <c r="Z29" i="2"/>
  <c r="Z38" i="2"/>
  <c r="Z40" i="2"/>
  <c r="Z10" i="2"/>
  <c r="Z24" i="2"/>
  <c r="Y41" i="2"/>
  <c r="Z41" i="2" l="1"/>
  <c r="AA32" i="2"/>
  <c r="AA17" i="2"/>
  <c r="AA15" i="2"/>
  <c r="AA11" i="2"/>
  <c r="AA14" i="2"/>
  <c r="AA38" i="2"/>
  <c r="AA30" i="2"/>
  <c r="AA26" i="2"/>
  <c r="AA24" i="2"/>
  <c r="AA34" i="2"/>
  <c r="AA35" i="2"/>
  <c r="AA36" i="2"/>
  <c r="AA29" i="2"/>
  <c r="AA10" i="2"/>
  <c r="AB4" i="2"/>
  <c r="AA21" i="2"/>
  <c r="AA8" i="2"/>
  <c r="AA16" i="2"/>
  <c r="AA33" i="2"/>
  <c r="AA18" i="2"/>
  <c r="AA39" i="2"/>
  <c r="AA12" i="2"/>
  <c r="AA31" i="2"/>
  <c r="AA25" i="2"/>
  <c r="AA40" i="2"/>
  <c r="AA5" i="2"/>
  <c r="AA27" i="2"/>
  <c r="AA19" i="2"/>
  <c r="AA13" i="2"/>
  <c r="AA37" i="2"/>
  <c r="AA7" i="2"/>
  <c r="AA20" i="2"/>
  <c r="AA22" i="2"/>
  <c r="AA23" i="2"/>
  <c r="AA28" i="2"/>
  <c r="AA6" i="2"/>
  <c r="AA9" i="2"/>
  <c r="AB13" i="2" l="1"/>
  <c r="AB6" i="2"/>
  <c r="AB22" i="2"/>
  <c r="AB40" i="2"/>
  <c r="AB10" i="2"/>
  <c r="AB11" i="2"/>
  <c r="AC4" i="2"/>
  <c r="AB26" i="2"/>
  <c r="AB39" i="2"/>
  <c r="AB19" i="2"/>
  <c r="AB16" i="2"/>
  <c r="AB9" i="2"/>
  <c r="AB18" i="2"/>
  <c r="AB30" i="2"/>
  <c r="AB5" i="2"/>
  <c r="AB25" i="2"/>
  <c r="AB32" i="2"/>
  <c r="AB23" i="2"/>
  <c r="AB27" i="2"/>
  <c r="AB21" i="2"/>
  <c r="AB34" i="2"/>
  <c r="AB15" i="2"/>
  <c r="AB14" i="2"/>
  <c r="AB38" i="2"/>
  <c r="AB20" i="2"/>
  <c r="AB37" i="2"/>
  <c r="AB33" i="2"/>
  <c r="AB12" i="2"/>
  <c r="AB28" i="2"/>
  <c r="AB35" i="2"/>
  <c r="AB31" i="2"/>
  <c r="AB8" i="2"/>
  <c r="AB36" i="2"/>
  <c r="AB29" i="2"/>
  <c r="AB24" i="2"/>
  <c r="AB7" i="2"/>
  <c r="AB17" i="2"/>
  <c r="AA41" i="2"/>
  <c r="AC10" i="2" l="1"/>
  <c r="AC14" i="2"/>
  <c r="AC11" i="2"/>
  <c r="AC19" i="2"/>
  <c r="AC18" i="2"/>
  <c r="AC13" i="2"/>
  <c r="AC26" i="2"/>
  <c r="AC39" i="2"/>
  <c r="AC37" i="2"/>
  <c r="AC24" i="2"/>
  <c r="AC32" i="2"/>
  <c r="AC6" i="2"/>
  <c r="AC5" i="2"/>
  <c r="AC34" i="2"/>
  <c r="AC30" i="2"/>
  <c r="AC31" i="2"/>
  <c r="AC28" i="2"/>
  <c r="AC22" i="2"/>
  <c r="AC7" i="2"/>
  <c r="AC40" i="2"/>
  <c r="AC36" i="2"/>
  <c r="AC35" i="2"/>
  <c r="AC38" i="2"/>
  <c r="AC25" i="2"/>
  <c r="AC27" i="2"/>
  <c r="AC29" i="2"/>
  <c r="AC12" i="2"/>
  <c r="AD4" i="2"/>
  <c r="AC15" i="2"/>
  <c r="AC21" i="2"/>
  <c r="AC17" i="2"/>
  <c r="AC9" i="2"/>
  <c r="AC8" i="2"/>
  <c r="AC33" i="2"/>
  <c r="AC23" i="2"/>
  <c r="AC20" i="2"/>
  <c r="AC16" i="2"/>
  <c r="AB41" i="2"/>
  <c r="AD33" i="2" l="1"/>
  <c r="AD11" i="2"/>
  <c r="AD27" i="2"/>
  <c r="AD12" i="2"/>
  <c r="AD31" i="2"/>
  <c r="AD17" i="2"/>
  <c r="AD40" i="2"/>
  <c r="AD28" i="2"/>
  <c r="AD8" i="2"/>
  <c r="AD15" i="2"/>
  <c r="AD6" i="2"/>
  <c r="AD25" i="2"/>
  <c r="AD30" i="2"/>
  <c r="AD5" i="2"/>
  <c r="AD34" i="2"/>
  <c r="AD13" i="2"/>
  <c r="AD10" i="2"/>
  <c r="AD7" i="2"/>
  <c r="AD21" i="2"/>
  <c r="AE4" i="2"/>
  <c r="AD38" i="2"/>
  <c r="AD24" i="2"/>
  <c r="AD36" i="2"/>
  <c r="AD37" i="2"/>
  <c r="AD20" i="2"/>
  <c r="AD26" i="2"/>
  <c r="AD19" i="2"/>
  <c r="AD29" i="2"/>
  <c r="AD23" i="2"/>
  <c r="AD35" i="2"/>
  <c r="AD14" i="2"/>
  <c r="AD9" i="2"/>
  <c r="AD32" i="2"/>
  <c r="AD18" i="2"/>
  <c r="AD39" i="2"/>
  <c r="AD22" i="2"/>
  <c r="AD16" i="2"/>
  <c r="AC41" i="2"/>
  <c r="AE29" i="2" l="1"/>
  <c r="AE23" i="2"/>
  <c r="AE9" i="2"/>
  <c r="AE36" i="2"/>
  <c r="AE13" i="2"/>
  <c r="AE35" i="2"/>
  <c r="AE39" i="2"/>
  <c r="AE18" i="2"/>
  <c r="AE34" i="2"/>
  <c r="AE31" i="2"/>
  <c r="AE28" i="2"/>
  <c r="AE24" i="2"/>
  <c r="AE37" i="2"/>
  <c r="AE27" i="2"/>
  <c r="AF4" i="2"/>
  <c r="AE17" i="2"/>
  <c r="AE30" i="2"/>
  <c r="AE11" i="2"/>
  <c r="AE38" i="2"/>
  <c r="AE8" i="2"/>
  <c r="AE20" i="2"/>
  <c r="AE12" i="2"/>
  <c r="AE14" i="2"/>
  <c r="AE19" i="2"/>
  <c r="AE21" i="2"/>
  <c r="AE26" i="2"/>
  <c r="AE6" i="2"/>
  <c r="AE10" i="2"/>
  <c r="AE22" i="2"/>
  <c r="AE40" i="2"/>
  <c r="AE25" i="2"/>
  <c r="AE5" i="2"/>
  <c r="AE7" i="2"/>
  <c r="AE15" i="2"/>
  <c r="AE16" i="2"/>
  <c r="AE32" i="2"/>
  <c r="AE33" i="2"/>
  <c r="AD41" i="2"/>
  <c r="AF22" i="2" l="1"/>
  <c r="AF38" i="2"/>
  <c r="AF33" i="2"/>
  <c r="AF9" i="2"/>
  <c r="AG4" i="2"/>
  <c r="AF25" i="2"/>
  <c r="AF27" i="2"/>
  <c r="AF13" i="2"/>
  <c r="AF21" i="2"/>
  <c r="AF6" i="2"/>
  <c r="AF17" i="2"/>
  <c r="AF29" i="2"/>
  <c r="AF16" i="2"/>
  <c r="AF5" i="2"/>
  <c r="AF8" i="2"/>
  <c r="AF40" i="2"/>
  <c r="AF15" i="2"/>
  <c r="AF39" i="2"/>
  <c r="AF28" i="2"/>
  <c r="AF20" i="2"/>
  <c r="AF7" i="2"/>
  <c r="AF26" i="2"/>
  <c r="AF18" i="2"/>
  <c r="AF32" i="2"/>
  <c r="AF14" i="2"/>
  <c r="AF24" i="2"/>
  <c r="AF19" i="2"/>
  <c r="AF23" i="2"/>
  <c r="AF36" i="2"/>
  <c r="AF34" i="2"/>
  <c r="AF30" i="2"/>
  <c r="AF12" i="2"/>
  <c r="AF37" i="2"/>
  <c r="AF11" i="2"/>
  <c r="AF10" i="2"/>
  <c r="AF35" i="2"/>
  <c r="AF31" i="2"/>
  <c r="AE41" i="2"/>
  <c r="AG19" i="2" l="1"/>
  <c r="AG18" i="2"/>
  <c r="AG37" i="2"/>
  <c r="AG6" i="2"/>
  <c r="AG11" i="2"/>
  <c r="AG23" i="2"/>
  <c r="AG5" i="2"/>
  <c r="AG28" i="2"/>
  <c r="AG9" i="2"/>
  <c r="AG36" i="2"/>
  <c r="AG12" i="2"/>
  <c r="AG26" i="2"/>
  <c r="AG25" i="2"/>
  <c r="AG8" i="2"/>
  <c r="AG32" i="2"/>
  <c r="AG10" i="2"/>
  <c r="AG27" i="2"/>
  <c r="AG16" i="2"/>
  <c r="AG29" i="2"/>
  <c r="AG35" i="2"/>
  <c r="AG7" i="2"/>
  <c r="AM42" i="2" s="1"/>
  <c r="AG34" i="2"/>
  <c r="AG17" i="2"/>
  <c r="AG22" i="2"/>
  <c r="AG39" i="2"/>
  <c r="AG30" i="2"/>
  <c r="AG38" i="2"/>
  <c r="AG40" i="2"/>
  <c r="AG20" i="2"/>
  <c r="AG14" i="2"/>
  <c r="AG24" i="2"/>
  <c r="AG13" i="2"/>
  <c r="AG15" i="2"/>
  <c r="AG31" i="2"/>
  <c r="AG21" i="2"/>
  <c r="AG33" i="2"/>
  <c r="AF41" i="2"/>
  <c r="AM30" i="2" l="1"/>
  <c r="AL30" i="2"/>
  <c r="AT30" i="2"/>
  <c r="AR30" i="2"/>
  <c r="AX30" i="2" s="1"/>
  <c r="AI30" i="2"/>
  <c r="AO30" i="2"/>
  <c r="AK30" i="2"/>
  <c r="AH30" i="2"/>
  <c r="AV30" i="2"/>
  <c r="AU30" i="2"/>
  <c r="AJ30" i="2"/>
  <c r="AN30" i="2"/>
  <c r="AP30" i="2"/>
  <c r="AQ30" i="2"/>
  <c r="AS30" i="2"/>
  <c r="AW30" i="2"/>
  <c r="AP13" i="2"/>
  <c r="AH13" i="2"/>
  <c r="AS13" i="2"/>
  <c r="AV13" i="2"/>
  <c r="AW13" i="2"/>
  <c r="AL13" i="2"/>
  <c r="AT13" i="2"/>
  <c r="AQ13" i="2"/>
  <c r="AN13" i="2"/>
  <c r="AR13" i="2"/>
  <c r="AX13" i="2" s="1"/>
  <c r="AI13" i="2"/>
  <c r="AO13" i="2"/>
  <c r="AU13" i="2"/>
  <c r="AY13" i="2"/>
  <c r="AK13" i="2"/>
  <c r="AM13" i="2"/>
  <c r="AJ13" i="2"/>
  <c r="AJ22" i="2"/>
  <c r="AQ22" i="2"/>
  <c r="AH22" i="2"/>
  <c r="AT22" i="2"/>
  <c r="AL22" i="2"/>
  <c r="AN22" i="2"/>
  <c r="AM22" i="2"/>
  <c r="AU22" i="2"/>
  <c r="AO22" i="2"/>
  <c r="AP22" i="2"/>
  <c r="AI22" i="2"/>
  <c r="AV22" i="2"/>
  <c r="AS22" i="2"/>
  <c r="AR22" i="2"/>
  <c r="AX22" i="2" s="1"/>
  <c r="AW22" i="2"/>
  <c r="AK22" i="2"/>
  <c r="AI10" i="2"/>
  <c r="AK10" i="2"/>
  <c r="AW10" i="2"/>
  <c r="AL10" i="2"/>
  <c r="AM10" i="2"/>
  <c r="AT10" i="2"/>
  <c r="AY10" i="2"/>
  <c r="AJ10" i="2"/>
  <c r="AU10" i="2"/>
  <c r="AR10" i="2"/>
  <c r="AX10" i="2" s="1"/>
  <c r="AO10" i="2"/>
  <c r="AV10" i="2"/>
  <c r="AS10" i="2"/>
  <c r="AQ10" i="2"/>
  <c r="AP10" i="2"/>
  <c r="AH10" i="2"/>
  <c r="AN10" i="2"/>
  <c r="AN28" i="2"/>
  <c r="AT28" i="2"/>
  <c r="AJ28" i="2"/>
  <c r="AR28" i="2"/>
  <c r="AX28" i="2" s="1"/>
  <c r="AO28" i="2"/>
  <c r="AW28" i="2"/>
  <c r="AS28" i="2"/>
  <c r="AK28" i="2"/>
  <c r="AQ28" i="2"/>
  <c r="AM28" i="2"/>
  <c r="AV28" i="2"/>
  <c r="AP28" i="2"/>
  <c r="AI28" i="2"/>
  <c r="AH28" i="2"/>
  <c r="AL28" i="2"/>
  <c r="AU28" i="2"/>
  <c r="AW15" i="2"/>
  <c r="AK15" i="2"/>
  <c r="AH15" i="2"/>
  <c r="AN15" i="2"/>
  <c r="AL15" i="2"/>
  <c r="AO15" i="2"/>
  <c r="AR15" i="2"/>
  <c r="AX15" i="2" s="1"/>
  <c r="AP15" i="2"/>
  <c r="AY15" i="2"/>
  <c r="AI15" i="2"/>
  <c r="AV15" i="2"/>
  <c r="AJ15" i="2"/>
  <c r="AM15" i="2"/>
  <c r="AU15" i="2"/>
  <c r="AS15" i="2"/>
  <c r="AQ15" i="2"/>
  <c r="AT15" i="2"/>
  <c r="AK24" i="2"/>
  <c r="AJ24" i="2"/>
  <c r="AM24" i="2"/>
  <c r="AO24" i="2"/>
  <c r="AU24" i="2"/>
  <c r="AR24" i="2"/>
  <c r="AX24" i="2" s="1"/>
  <c r="AI24" i="2"/>
  <c r="AW24" i="2"/>
  <c r="AP24" i="2"/>
  <c r="AV24" i="2"/>
  <c r="AQ24" i="2"/>
  <c r="AS24" i="2"/>
  <c r="AN24" i="2"/>
  <c r="AH24" i="2"/>
  <c r="AT24" i="2"/>
  <c r="AL24" i="2"/>
  <c r="AM17" i="2"/>
  <c r="AR17" i="2"/>
  <c r="AX17" i="2" s="1"/>
  <c r="AJ17" i="2"/>
  <c r="AY17" i="2"/>
  <c r="AT17" i="2"/>
  <c r="AI17" i="2"/>
  <c r="AO17" i="2"/>
  <c r="AK17" i="2"/>
  <c r="AP17" i="2"/>
  <c r="AN17" i="2"/>
  <c r="AS17" i="2"/>
  <c r="AU17" i="2"/>
  <c r="AW17" i="2"/>
  <c r="AH17" i="2"/>
  <c r="AV17" i="2"/>
  <c r="AL17" i="2"/>
  <c r="AQ17" i="2"/>
  <c r="AV32" i="2"/>
  <c r="AM32" i="2"/>
  <c r="AO32" i="2"/>
  <c r="AP32" i="2"/>
  <c r="AU32" i="2"/>
  <c r="AJ32" i="2"/>
  <c r="AN32" i="2"/>
  <c r="AH32" i="2"/>
  <c r="AQ32" i="2"/>
  <c r="AL32" i="2"/>
  <c r="AT32" i="2"/>
  <c r="AR32" i="2"/>
  <c r="AX32" i="2" s="1"/>
  <c r="AW32" i="2"/>
  <c r="AS32" i="2"/>
  <c r="AK32" i="2"/>
  <c r="AI32" i="2"/>
  <c r="AR14" i="2"/>
  <c r="AX14" i="2" s="1"/>
  <c r="AS14" i="2"/>
  <c r="AK14" i="2"/>
  <c r="AH14" i="2"/>
  <c r="AM14" i="2"/>
  <c r="AU14" i="2"/>
  <c r="AN14" i="2"/>
  <c r="AO14" i="2"/>
  <c r="AI14" i="2"/>
  <c r="AY14" i="2"/>
  <c r="AQ14" i="2"/>
  <c r="AT14" i="2"/>
  <c r="AL14" i="2"/>
  <c r="AW14" i="2"/>
  <c r="AP14" i="2"/>
  <c r="AJ14" i="2"/>
  <c r="AV14" i="2"/>
  <c r="AM34" i="2"/>
  <c r="AW34" i="2"/>
  <c r="AU34" i="2"/>
  <c r="AO34" i="2"/>
  <c r="AQ34" i="2"/>
  <c r="AK34" i="2"/>
  <c r="AV34" i="2"/>
  <c r="AI34" i="2"/>
  <c r="AH34" i="2"/>
  <c r="AT34" i="2"/>
  <c r="AN34" i="2"/>
  <c r="AS34" i="2"/>
  <c r="AJ34" i="2"/>
  <c r="AR34" i="2"/>
  <c r="AX34" i="2" s="1"/>
  <c r="AL34" i="2"/>
  <c r="AP34" i="2"/>
  <c r="AH8" i="2"/>
  <c r="AQ8" i="2"/>
  <c r="AW8" i="2"/>
  <c r="AK8" i="2"/>
  <c r="AL8" i="2"/>
  <c r="AJ8" i="2"/>
  <c r="AM8" i="2"/>
  <c r="AR8" i="2"/>
  <c r="AX8" i="2" s="1"/>
  <c r="AU8" i="2"/>
  <c r="AY8" i="2"/>
  <c r="AT8" i="2"/>
  <c r="AP8" i="2"/>
  <c r="AO8" i="2"/>
  <c r="AS8" i="2"/>
  <c r="AN8" i="2"/>
  <c r="AI8" i="2"/>
  <c r="AV8" i="2"/>
  <c r="AN23" i="2"/>
  <c r="AV23" i="2"/>
  <c r="AP23" i="2"/>
  <c r="AU23" i="2"/>
  <c r="AO23" i="2"/>
  <c r="AT23" i="2"/>
  <c r="AW23" i="2"/>
  <c r="AM23" i="2"/>
  <c r="AR23" i="2"/>
  <c r="AX23" i="2" s="1"/>
  <c r="AJ23" i="2"/>
  <c r="AK23" i="2"/>
  <c r="AH23" i="2"/>
  <c r="AI23" i="2"/>
  <c r="AS23" i="2"/>
  <c r="AL23" i="2"/>
  <c r="AQ23" i="2"/>
  <c r="AU20" i="2"/>
  <c r="AW20" i="2"/>
  <c r="AP20" i="2"/>
  <c r="AO20" i="2"/>
  <c r="AK20" i="2"/>
  <c r="AY20" i="2"/>
  <c r="AQ20" i="2"/>
  <c r="AT20" i="2"/>
  <c r="AR20" i="2"/>
  <c r="AX20" i="2" s="1"/>
  <c r="AJ20" i="2"/>
  <c r="AM20" i="2"/>
  <c r="AI20" i="2"/>
  <c r="AS20" i="2"/>
  <c r="AV20" i="2"/>
  <c r="AL20" i="2"/>
  <c r="AN20" i="2"/>
  <c r="AH20" i="2"/>
  <c r="AU7" i="2"/>
  <c r="AH7" i="2"/>
  <c r="AO7" i="2"/>
  <c r="AT7" i="2"/>
  <c r="AQ7" i="2"/>
  <c r="AR7" i="2"/>
  <c r="AX7" i="2" s="1"/>
  <c r="AM7" i="2"/>
  <c r="AP7" i="2"/>
  <c r="AK7" i="2"/>
  <c r="AN7" i="2"/>
  <c r="AW7" i="2"/>
  <c r="AV7" i="2"/>
  <c r="AI7" i="2"/>
  <c r="AJ7" i="2"/>
  <c r="AL7" i="2"/>
  <c r="AY7" i="2"/>
  <c r="AS7" i="2"/>
  <c r="AP25" i="2"/>
  <c r="AJ25" i="2"/>
  <c r="AR25" i="2"/>
  <c r="AX25" i="2" s="1"/>
  <c r="AS25" i="2"/>
  <c r="AU25" i="2"/>
  <c r="AL25" i="2"/>
  <c r="AI25" i="2"/>
  <c r="AM25" i="2"/>
  <c r="AV25" i="2"/>
  <c r="AT25" i="2"/>
  <c r="AH25" i="2"/>
  <c r="AK25" i="2"/>
  <c r="AN25" i="2"/>
  <c r="AW25" i="2"/>
  <c r="AO25" i="2"/>
  <c r="AQ25" i="2"/>
  <c r="AP11" i="2"/>
  <c r="AU11" i="2"/>
  <c r="AY11" i="2"/>
  <c r="AS11" i="2"/>
  <c r="AL11" i="2"/>
  <c r="AW11" i="2"/>
  <c r="AM11" i="2"/>
  <c r="AR11" i="2"/>
  <c r="AX11" i="2" s="1"/>
  <c r="AV11" i="2"/>
  <c r="AH11" i="2"/>
  <c r="AJ11" i="2"/>
  <c r="AI11" i="2"/>
  <c r="AQ11" i="2"/>
  <c r="AN11" i="2"/>
  <c r="AT11" i="2"/>
  <c r="AK11" i="2"/>
  <c r="AO11" i="2"/>
  <c r="AP33" i="2"/>
  <c r="AJ33" i="2"/>
  <c r="AV33" i="2"/>
  <c r="AS33" i="2"/>
  <c r="AT33" i="2"/>
  <c r="AO33" i="2"/>
  <c r="AH33" i="2"/>
  <c r="AM33" i="2"/>
  <c r="AW33" i="2"/>
  <c r="AN33" i="2"/>
  <c r="AU33" i="2"/>
  <c r="AQ33" i="2"/>
  <c r="AK33" i="2"/>
  <c r="AR33" i="2"/>
  <c r="AX33" i="2" s="1"/>
  <c r="AI33" i="2"/>
  <c r="AL33" i="2"/>
  <c r="AM40" i="2"/>
  <c r="AP40" i="2"/>
  <c r="AH40" i="2"/>
  <c r="AJ40" i="2"/>
  <c r="AO40" i="2"/>
  <c r="AV40" i="2"/>
  <c r="AK40" i="2"/>
  <c r="AU40" i="2"/>
  <c r="AT40" i="2"/>
  <c r="AI40" i="2"/>
  <c r="AR40" i="2"/>
  <c r="AX40" i="2" s="1"/>
  <c r="AW40" i="2"/>
  <c r="AQ40" i="2"/>
  <c r="AL40" i="2"/>
  <c r="AN40" i="2"/>
  <c r="AS40" i="2"/>
  <c r="AP35" i="2"/>
  <c r="AN35" i="2"/>
  <c r="AU35" i="2"/>
  <c r="AS35" i="2"/>
  <c r="AJ35" i="2"/>
  <c r="AQ35" i="2"/>
  <c r="AO35" i="2"/>
  <c r="AW35" i="2"/>
  <c r="AI35" i="2"/>
  <c r="AR35" i="2"/>
  <c r="AX35" i="2" s="1"/>
  <c r="AL35" i="2"/>
  <c r="AM35" i="2"/>
  <c r="AT35" i="2"/>
  <c r="AH35" i="2"/>
  <c r="AV35" i="2"/>
  <c r="AK35" i="2"/>
  <c r="AM26" i="2"/>
  <c r="AJ26" i="2"/>
  <c r="AP26" i="2"/>
  <c r="AU26" i="2"/>
  <c r="AK26" i="2"/>
  <c r="AQ26" i="2"/>
  <c r="AH26" i="2"/>
  <c r="AS26" i="2"/>
  <c r="AI26" i="2"/>
  <c r="AV26" i="2"/>
  <c r="AW26" i="2"/>
  <c r="AL26" i="2"/>
  <c r="AT26" i="2"/>
  <c r="AR26" i="2"/>
  <c r="AX26" i="2" s="1"/>
  <c r="AO26" i="2"/>
  <c r="AN26" i="2"/>
  <c r="AG41" i="2"/>
  <c r="AH6" i="2"/>
  <c r="AV6" i="2"/>
  <c r="AL6" i="2"/>
  <c r="AP6" i="2"/>
  <c r="AM6" i="2"/>
  <c r="AO6" i="2"/>
  <c r="AK6" i="2"/>
  <c r="AQ6" i="2"/>
  <c r="AW6" i="2"/>
  <c r="AU6" i="2"/>
  <c r="AN6" i="2"/>
  <c r="AT6" i="2"/>
  <c r="AJ6" i="2"/>
  <c r="AS6" i="2"/>
  <c r="AY6" i="2"/>
  <c r="AR6" i="2"/>
  <c r="AI6" i="2"/>
  <c r="AI21" i="2"/>
  <c r="AK21" i="2"/>
  <c r="AL21" i="2"/>
  <c r="AS21" i="2"/>
  <c r="AT21" i="2"/>
  <c r="AR21" i="2"/>
  <c r="AX21" i="2" s="1"/>
  <c r="AU21" i="2"/>
  <c r="AO21" i="2"/>
  <c r="AW21" i="2"/>
  <c r="AH21" i="2"/>
  <c r="AM21" i="2"/>
  <c r="AV21" i="2"/>
  <c r="AN21" i="2"/>
  <c r="AQ21" i="2"/>
  <c r="AP21" i="2"/>
  <c r="AJ21" i="2"/>
  <c r="AS38" i="2"/>
  <c r="AH38" i="2"/>
  <c r="AP38" i="2"/>
  <c r="AM38" i="2"/>
  <c r="AL38" i="2"/>
  <c r="AT38" i="2"/>
  <c r="AO38" i="2"/>
  <c r="AV38" i="2"/>
  <c r="AK38" i="2"/>
  <c r="AI38" i="2"/>
  <c r="AR38" i="2"/>
  <c r="AX38" i="2" s="1"/>
  <c r="AU38" i="2"/>
  <c r="AQ38" i="2"/>
  <c r="AJ38" i="2"/>
  <c r="AW38" i="2"/>
  <c r="AN38" i="2"/>
  <c r="AT29" i="2"/>
  <c r="AU29" i="2"/>
  <c r="AH29" i="2"/>
  <c r="AL29" i="2"/>
  <c r="AM29" i="2"/>
  <c r="AI29" i="2"/>
  <c r="AQ29" i="2"/>
  <c r="AP29" i="2"/>
  <c r="AW29" i="2"/>
  <c r="AV29" i="2"/>
  <c r="AS29" i="2"/>
  <c r="AO29" i="2"/>
  <c r="AK29" i="2"/>
  <c r="AJ29" i="2"/>
  <c r="AN29" i="2"/>
  <c r="AR29" i="2"/>
  <c r="AX29" i="2" s="1"/>
  <c r="AM12" i="2"/>
  <c r="AO12" i="2"/>
  <c r="AK12" i="2"/>
  <c r="AR12" i="2"/>
  <c r="AX12" i="2" s="1"/>
  <c r="AU12" i="2"/>
  <c r="AH12" i="2"/>
  <c r="AP12" i="2"/>
  <c r="AV12" i="2"/>
  <c r="AQ12" i="2"/>
  <c r="AJ12" i="2"/>
  <c r="AN12" i="2"/>
  <c r="AW12" i="2"/>
  <c r="AT12" i="2"/>
  <c r="AS12" i="2"/>
  <c r="AI12" i="2"/>
  <c r="AY12" i="2"/>
  <c r="AL12" i="2"/>
  <c r="AT37" i="2"/>
  <c r="AS37" i="2"/>
  <c r="AW37" i="2"/>
  <c r="AK37" i="2"/>
  <c r="AH37" i="2"/>
  <c r="AQ37" i="2"/>
  <c r="AI37" i="2"/>
  <c r="AV37" i="2"/>
  <c r="AN37" i="2"/>
  <c r="AM37" i="2"/>
  <c r="AP37" i="2"/>
  <c r="AU37" i="2"/>
  <c r="AJ37" i="2"/>
  <c r="AO37" i="2"/>
  <c r="AL37" i="2"/>
  <c r="AR37" i="2"/>
  <c r="AX37" i="2" s="1"/>
  <c r="AI31" i="2"/>
  <c r="AH31" i="2"/>
  <c r="AT31" i="2"/>
  <c r="AR31" i="2"/>
  <c r="AX31" i="2" s="1"/>
  <c r="AN31" i="2"/>
  <c r="AO31" i="2"/>
  <c r="AV31" i="2"/>
  <c r="AM31" i="2"/>
  <c r="AS31" i="2"/>
  <c r="AJ31" i="2"/>
  <c r="AP31" i="2"/>
  <c r="AQ31" i="2"/>
  <c r="AL31" i="2"/>
  <c r="AK31" i="2"/>
  <c r="AW31" i="2"/>
  <c r="AU31" i="2"/>
  <c r="AW16" i="2"/>
  <c r="AP16" i="2"/>
  <c r="AI16" i="2"/>
  <c r="AH16" i="2"/>
  <c r="AQ16" i="2"/>
  <c r="AN16" i="2"/>
  <c r="AY16" i="2"/>
  <c r="AT16" i="2"/>
  <c r="AL16" i="2"/>
  <c r="AV16" i="2"/>
  <c r="AR16" i="2"/>
  <c r="AX16" i="2" s="1"/>
  <c r="AM16" i="2"/>
  <c r="AO16" i="2"/>
  <c r="AS16" i="2"/>
  <c r="AJ16" i="2"/>
  <c r="AU16" i="2"/>
  <c r="AK16" i="2"/>
  <c r="AQ36" i="2"/>
  <c r="AJ36" i="2"/>
  <c r="AH36" i="2"/>
  <c r="AN36" i="2"/>
  <c r="AV36" i="2"/>
  <c r="AW36" i="2"/>
  <c r="AS36" i="2"/>
  <c r="AU36" i="2"/>
  <c r="AR36" i="2"/>
  <c r="AX36" i="2" s="1"/>
  <c r="AM36" i="2"/>
  <c r="AT36" i="2"/>
  <c r="AK36" i="2"/>
  <c r="AL36" i="2"/>
  <c r="AI36" i="2"/>
  <c r="AP36" i="2"/>
  <c r="AO36" i="2"/>
  <c r="AU18" i="2"/>
  <c r="AS18" i="2"/>
  <c r="AW18" i="2"/>
  <c r="AQ18" i="2"/>
  <c r="AH18" i="2"/>
  <c r="AV18" i="2"/>
  <c r="AT18" i="2"/>
  <c r="AL18" i="2"/>
  <c r="AR18" i="2"/>
  <c r="AX18" i="2" s="1"/>
  <c r="AY18" i="2"/>
  <c r="AP18" i="2"/>
  <c r="AI18" i="2"/>
  <c r="AK18" i="2"/>
  <c r="AN18" i="2"/>
  <c r="AO18" i="2"/>
  <c r="AJ18" i="2"/>
  <c r="AM18" i="2"/>
  <c r="AN39" i="2"/>
  <c r="AW39" i="2"/>
  <c r="AQ39" i="2"/>
  <c r="AV39" i="2"/>
  <c r="AS39" i="2"/>
  <c r="AU39" i="2"/>
  <c r="AI39" i="2"/>
  <c r="AL39" i="2"/>
  <c r="AP39" i="2"/>
  <c r="AO39" i="2"/>
  <c r="AM39" i="2"/>
  <c r="AJ39" i="2"/>
  <c r="AH39" i="2"/>
  <c r="AR39" i="2"/>
  <c r="AX39" i="2" s="1"/>
  <c r="AK39" i="2"/>
  <c r="AT39" i="2"/>
  <c r="AK27" i="2"/>
  <c r="AU27" i="2"/>
  <c r="AM27" i="2"/>
  <c r="AR27" i="2"/>
  <c r="AX27" i="2" s="1"/>
  <c r="AJ27" i="2"/>
  <c r="AS27" i="2"/>
  <c r="AH27" i="2"/>
  <c r="AL27" i="2"/>
  <c r="AV27" i="2"/>
  <c r="AW27" i="2"/>
  <c r="AQ27" i="2"/>
  <c r="AN27" i="2"/>
  <c r="AT27" i="2"/>
  <c r="AI27" i="2"/>
  <c r="AP27" i="2"/>
  <c r="AO27" i="2"/>
  <c r="AR9" i="2"/>
  <c r="AX9" i="2" s="1"/>
  <c r="AY9" i="2"/>
  <c r="AW9" i="2"/>
  <c r="AV9" i="2"/>
  <c r="AP9" i="2"/>
  <c r="AU9" i="2"/>
  <c r="AK9" i="2"/>
  <c r="AJ9" i="2"/>
  <c r="AH9" i="2"/>
  <c r="AI9" i="2"/>
  <c r="AT9" i="2"/>
  <c r="AL9" i="2"/>
  <c r="AO9" i="2"/>
  <c r="AS9" i="2"/>
  <c r="AQ9" i="2"/>
  <c r="AN9" i="2"/>
  <c r="AM9" i="2"/>
  <c r="AP19" i="2"/>
  <c r="AL19" i="2"/>
  <c r="AI19" i="2"/>
  <c r="AR19" i="2"/>
  <c r="AX19" i="2" s="1"/>
  <c r="AT19" i="2"/>
  <c r="AO19" i="2"/>
  <c r="AJ19" i="2"/>
  <c r="AM19" i="2"/>
  <c r="AY19" i="2"/>
  <c r="AH19" i="2"/>
  <c r="AS19" i="2"/>
  <c r="AN19" i="2"/>
  <c r="AV19" i="2"/>
  <c r="AQ19" i="2"/>
  <c r="AK19" i="2"/>
  <c r="AW19" i="2"/>
  <c r="AU19" i="2"/>
  <c r="AW3" i="2" l="1"/>
  <c r="AS3" i="2"/>
  <c r="AO3" i="2"/>
  <c r="AK3" i="2"/>
  <c r="AJ3" i="2"/>
  <c r="AM3" i="2"/>
  <c r="AT3" i="2"/>
  <c r="AP3" i="2"/>
  <c r="AI3" i="2"/>
  <c r="AN3" i="2"/>
  <c r="AL3" i="2"/>
  <c r="AU3" i="2"/>
  <c r="AV3" i="2"/>
  <c r="AH3" i="2"/>
  <c r="AX6" i="2"/>
  <c r="AR3" i="2"/>
  <c r="AQ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Tosin</author>
  </authors>
  <commentList>
    <comment ref="AX4" authorId="0" shapeId="0" xr:uid="{B1F8B849-1064-43F5-9E50-1F62955DFC43}">
      <text>
        <r>
          <rPr>
            <sz val="9"/>
            <color indexed="81"/>
            <rFont val="Tahoma"/>
            <family val="2"/>
          </rPr>
          <t xml:space="preserve">Check truck status percentage for the month here
</t>
        </r>
      </text>
    </comment>
    <comment ref="AY4" authorId="0" shapeId="0" xr:uid="{45ED80D1-F963-47AB-BFF7-ABFCAAB8BF95}">
      <text>
        <r>
          <rPr>
            <sz val="9"/>
            <color indexed="81"/>
            <rFont val="Tahoma"/>
            <family val="2"/>
          </rPr>
          <t xml:space="preserve">AV, OB, IN, IB, CL all count as available
</t>
        </r>
      </text>
    </comment>
  </commentList>
</comments>
</file>

<file path=xl/sharedStrings.xml><?xml version="1.0" encoding="utf-8"?>
<sst xmlns="http://schemas.openxmlformats.org/spreadsheetml/2006/main" count="10199" uniqueCount="358">
  <si>
    <t>Search</t>
  </si>
  <si>
    <t>Date:</t>
  </si>
  <si>
    <t>T No:</t>
  </si>
  <si>
    <t>T2783</t>
  </si>
  <si>
    <t>FMR1</t>
  </si>
  <si>
    <t>Location FMR1</t>
  </si>
  <si>
    <t>FMR2</t>
  </si>
  <si>
    <t>Location FMR2</t>
  </si>
  <si>
    <t>FMR3</t>
  </si>
  <si>
    <t>Location FMR3</t>
  </si>
  <si>
    <t>FMR:</t>
  </si>
  <si>
    <t>Date</t>
  </si>
  <si>
    <t>Contract</t>
  </si>
  <si>
    <t>Driver</t>
  </si>
  <si>
    <t>IN</t>
  </si>
  <si>
    <t>OF</t>
  </si>
  <si>
    <t>Port</t>
  </si>
  <si>
    <t>IR</t>
  </si>
  <si>
    <t>T418</t>
  </si>
  <si>
    <t>LD</t>
  </si>
  <si>
    <t>OB</t>
  </si>
  <si>
    <t>Ascon</t>
  </si>
  <si>
    <t>T601</t>
  </si>
  <si>
    <t>Quadri Aremu</t>
  </si>
  <si>
    <t>LEA</t>
  </si>
  <si>
    <t>AV</t>
  </si>
  <si>
    <t>NA</t>
  </si>
  <si>
    <t>IB</t>
  </si>
  <si>
    <t>CL</t>
  </si>
  <si>
    <t>Itori yard</t>
  </si>
  <si>
    <t>Shagamu</t>
  </si>
  <si>
    <t>Lokoja</t>
  </si>
  <si>
    <t>Gwagwalada</t>
  </si>
  <si>
    <t>Ibrahim Adamu</t>
  </si>
  <si>
    <t>Akeem Ismail</t>
  </si>
  <si>
    <t>Afolayan Emmanuel</t>
  </si>
  <si>
    <t>Idris Adamu</t>
  </si>
  <si>
    <t>T2784</t>
  </si>
  <si>
    <t>Mustapha Jafar</t>
  </si>
  <si>
    <t>T2811</t>
  </si>
  <si>
    <t>Obakhena Musa</t>
  </si>
  <si>
    <t>T2815</t>
  </si>
  <si>
    <t>Ibrahim Garba</t>
  </si>
  <si>
    <t>T2814</t>
  </si>
  <si>
    <t>Abdullahi Abdulmumini</t>
  </si>
  <si>
    <t>T482</t>
  </si>
  <si>
    <t>T2812</t>
  </si>
  <si>
    <t>Musa Dilo</t>
  </si>
  <si>
    <t>T2787</t>
  </si>
  <si>
    <t>T2818</t>
  </si>
  <si>
    <t>Kamilu Suleiman</t>
  </si>
  <si>
    <t>T2809</t>
  </si>
  <si>
    <t>Ahmed Saadu</t>
  </si>
  <si>
    <t>T2813</t>
  </si>
  <si>
    <t>Mohammed Zakariyya</t>
  </si>
  <si>
    <t>Bode Saadu-Jebba Rd</t>
  </si>
  <si>
    <t>Select Month</t>
  </si>
  <si>
    <t>Grand Total</t>
  </si>
  <si>
    <t>%</t>
  </si>
  <si>
    <t>T No.</t>
  </si>
  <si>
    <t>Inbound</t>
  </si>
  <si>
    <t>Driver gap</t>
  </si>
  <si>
    <t>Laden</t>
  </si>
  <si>
    <t>Not Visible on Mix</t>
  </si>
  <si>
    <t>Outbound</t>
  </si>
  <si>
    <t>Not Available</t>
  </si>
  <si>
    <t>Under Gantry</t>
  </si>
  <si>
    <t>Customer Location</t>
  </si>
  <si>
    <t>Diverted</t>
  </si>
  <si>
    <t>Accidented</t>
  </si>
  <si>
    <t>Available</t>
  </si>
  <si>
    <t>Customer delay</t>
  </si>
  <si>
    <t>Offsite</t>
  </si>
  <si>
    <t>Long Inbound</t>
  </si>
  <si>
    <t>Inbound Repairs</t>
  </si>
  <si>
    <t>DG</t>
  </si>
  <si>
    <t>NM</t>
  </si>
  <si>
    <t>UG</t>
  </si>
  <si>
    <t>DV</t>
  </si>
  <si>
    <t>ACC</t>
  </si>
  <si>
    <t>CD</t>
  </si>
  <si>
    <t>Truck Status</t>
  </si>
  <si>
    <t>Code</t>
  </si>
  <si>
    <t>Month</t>
  </si>
  <si>
    <t>Trucks</t>
  </si>
  <si>
    <t>Akinwale Wey Close, Abuja</t>
  </si>
  <si>
    <t>Port Ops</t>
  </si>
  <si>
    <t>Benin-Auchi Rd</t>
  </si>
  <si>
    <t>Ngozi Okonjo-Iweala Way, Abuja</t>
  </si>
  <si>
    <t>Kwali</t>
  </si>
  <si>
    <t>Abuja Municipal</t>
  </si>
  <si>
    <t>Odigbo</t>
  </si>
  <si>
    <t>Dei-Dei, Abuja</t>
  </si>
  <si>
    <t>Festus Okotie-Eboh Crescent, Abuja</t>
  </si>
  <si>
    <t>Obafemi Owode</t>
  </si>
  <si>
    <t>Benin-Asaba Rd, Aniocha South</t>
  </si>
  <si>
    <t>Oriire, Oyo State Boundary</t>
  </si>
  <si>
    <t>Asaba Express Way</t>
  </si>
  <si>
    <t>Suleja</t>
  </si>
  <si>
    <t>Bida-Abuja Rd, Suleja</t>
  </si>
  <si>
    <t>Bida-Abuja Rd, Gurara</t>
  </si>
  <si>
    <t>Ovia North East</t>
  </si>
  <si>
    <t>Oshimili North</t>
  </si>
  <si>
    <t>Ikenne</t>
  </si>
  <si>
    <t>Bida-Abuja Rd, Lapai</t>
  </si>
  <si>
    <t>Bida-Abuja Rd, Abaji</t>
  </si>
  <si>
    <t>Onitsha</t>
  </si>
  <si>
    <t>Bida</t>
  </si>
  <si>
    <t>MPS</t>
  </si>
  <si>
    <t>Mokwa-Bida Rd, Gbako</t>
  </si>
  <si>
    <t>Umunede-Ogbahu Junction</t>
  </si>
  <si>
    <t>Mowka-Gana Rd, Mokwa</t>
  </si>
  <si>
    <t>Bida-Abuja Rd, Agaie</t>
  </si>
  <si>
    <t>Aniocha South</t>
  </si>
  <si>
    <t>Wharf, Apapa</t>
  </si>
  <si>
    <t>Ibadan</t>
  </si>
  <si>
    <t>Okpanam Hill, Oshimili North</t>
  </si>
  <si>
    <t>Mowka-Bida Rd, Mokwa</t>
  </si>
  <si>
    <t>Okokpon</t>
  </si>
  <si>
    <t>Oriire, Oyo State boundary</t>
  </si>
  <si>
    <t>Oyo-Ogbomosho Rd</t>
  </si>
  <si>
    <t>Oyo West</t>
  </si>
  <si>
    <t>Oyo State boundary</t>
  </si>
  <si>
    <t>Afijio, Oyo State boundary</t>
  </si>
  <si>
    <t>Lagos-Ojoo Expressway</t>
  </si>
  <si>
    <t>Wasinmi</t>
  </si>
  <si>
    <t>Obafemi Owode, Ogun</t>
  </si>
  <si>
    <t>Ewekoro</t>
  </si>
  <si>
    <t>Uhumnwonde</t>
  </si>
  <si>
    <t>Nipco, Mowe</t>
  </si>
  <si>
    <t>Wharf Rd, Apapa</t>
  </si>
  <si>
    <t>Benin-Warri Rd, Ethiope West</t>
  </si>
  <si>
    <t>Oluyole</t>
  </si>
  <si>
    <t>Warri Zone</t>
  </si>
  <si>
    <t>Ijebu Ode</t>
  </si>
  <si>
    <t>Warri</t>
  </si>
  <si>
    <t>Benin Bypass, Uhunmwonde</t>
  </si>
  <si>
    <t>Idanre</t>
  </si>
  <si>
    <t>Lagos-Abeokuta Expressway</t>
  </si>
  <si>
    <t>Oriade</t>
  </si>
  <si>
    <t>Lagos-Ibadan Expy</t>
  </si>
  <si>
    <t>Ido Osi</t>
  </si>
  <si>
    <t>Ife Central</t>
  </si>
  <si>
    <t>Ijebu East</t>
  </si>
  <si>
    <t>Ekiti East</t>
  </si>
  <si>
    <t>Apapa Rd</t>
  </si>
  <si>
    <t>Ado Ekiti-Ifaki Rd</t>
  </si>
  <si>
    <t>Abeokuta</t>
  </si>
  <si>
    <t>Adavi</t>
  </si>
  <si>
    <t>Ibafo</t>
  </si>
  <si>
    <t>Kabba</t>
  </si>
  <si>
    <t>Apapa-Oshodi Expy, Amuwo Odofin</t>
  </si>
  <si>
    <t>Ovia South West</t>
  </si>
  <si>
    <t>Irewole</t>
  </si>
  <si>
    <t>Lagos-Abeokuta Expy</t>
  </si>
  <si>
    <t>Akure North</t>
  </si>
  <si>
    <t>Abuja-Lokoja Rd</t>
  </si>
  <si>
    <t>Ijora Bridge, Apapa</t>
  </si>
  <si>
    <t>Oye</t>
  </si>
  <si>
    <t>Creek Rd, Apapa</t>
  </si>
  <si>
    <t>Lagos-Ojoo Expy, Opic Plaza</t>
  </si>
  <si>
    <t>Ife Toll Gate</t>
  </si>
  <si>
    <t>Dei-Dei Market, Abuja</t>
  </si>
  <si>
    <t>Egbeda, Oyo State boundary</t>
  </si>
  <si>
    <t>Omuo-Ikare-Owo Rd, Ekiti East</t>
  </si>
  <si>
    <t>Atakumosa West</t>
  </si>
  <si>
    <t>Ijora 7Up Bridge, Apapa</t>
  </si>
  <si>
    <t>Ilesha East</t>
  </si>
  <si>
    <t>Khana, Rivers State</t>
  </si>
  <si>
    <t>Bida-Abuja Rd, Katcha</t>
  </si>
  <si>
    <t>Ikot Ekpene Rd, Itu</t>
  </si>
  <si>
    <t>Ikere</t>
  </si>
  <si>
    <t>Ado Ekiti - Ifaki Rd</t>
  </si>
  <si>
    <t>Mokwa-Bida Rd, Mokwa</t>
  </si>
  <si>
    <t>Katsina Ala-Calabar Rd, Odukpani</t>
  </si>
  <si>
    <t>Calabar Municipal</t>
  </si>
  <si>
    <t>Mokwa-Gana Rd</t>
  </si>
  <si>
    <t>Asa, Kwara State boundary</t>
  </si>
  <si>
    <t>Kogi</t>
  </si>
  <si>
    <t>Ikot Abasi</t>
  </si>
  <si>
    <t>Eleme, Rivers State</t>
  </si>
  <si>
    <t>Akinyele, Oyo State boundary</t>
  </si>
  <si>
    <t>Bida-Abuja Rd, Bida</t>
  </si>
  <si>
    <t>Warri-Patani Rd, Sagbama</t>
  </si>
  <si>
    <t>Bida-Abuja Rd, Edati</t>
  </si>
  <si>
    <t>Odogbolu</t>
  </si>
  <si>
    <t>Ogbomosho North</t>
  </si>
  <si>
    <t>Apapa-Oshodi Expy, Amuwo-Odofin</t>
  </si>
  <si>
    <t>Western Avenue, Surulere</t>
  </si>
  <si>
    <t>Benin Bypass, Ovia North East</t>
  </si>
  <si>
    <t>Ika South</t>
  </si>
  <si>
    <t>Remo North, Ogun</t>
  </si>
  <si>
    <t>Onitsha South</t>
  </si>
  <si>
    <t>Dockyard Rd, Apapa</t>
  </si>
  <si>
    <t>Benin- Auchi Rd</t>
  </si>
  <si>
    <t>Warri-Port Expressway</t>
  </si>
  <si>
    <t>Okokpon, Ovia South</t>
  </si>
  <si>
    <t>Benin-Warri Rd, Sapele</t>
  </si>
  <si>
    <t>PH-Aba Expy, Obio/Akpor, Rivers State</t>
  </si>
  <si>
    <t>East West Rd, Obio/Akpor, Rivers State</t>
  </si>
  <si>
    <t>Warri-Patani Rd, Emuoha, Rivers State</t>
  </si>
  <si>
    <t>Benin-Sapele-Warri Rd, Uvwie</t>
  </si>
  <si>
    <t>Benin Bypass, Ikpoba-Okha</t>
  </si>
  <si>
    <t>Warri-Patani Rd, Kolokuma/Opokuma</t>
  </si>
  <si>
    <t>Benin-Warri Rd, Ikpoba-Okha</t>
  </si>
  <si>
    <t>T286</t>
  </si>
  <si>
    <t>Ikorodu Rd, Mushin</t>
  </si>
  <si>
    <t>Quaseem Sulaimon</t>
  </si>
  <si>
    <t>Abeokuta Expy, Agege</t>
  </si>
  <si>
    <t>Apapa Rd, Apapa</t>
  </si>
  <si>
    <t>Ikole</t>
  </si>
  <si>
    <t>Ado Ekiti</t>
  </si>
  <si>
    <t>Wasimi</t>
  </si>
  <si>
    <t>Airport Rd, Abuja</t>
  </si>
  <si>
    <t>Gurara</t>
  </si>
  <si>
    <t>ITORI 570 PROJECT FMD</t>
  </si>
  <si>
    <t>Ilorin-Egbe-Lokoja Rd, Lokoja, Nigeria</t>
  </si>
  <si>
    <t>Abuja</t>
  </si>
  <si>
    <t>A2, Gurara, Nigeria</t>
  </si>
  <si>
    <t>A2, Kwali, Nigeria</t>
  </si>
  <si>
    <t>ASCON</t>
  </si>
  <si>
    <t>Akure North, Nigeria</t>
  </si>
  <si>
    <t>A122, Ayedade, Nigeria</t>
  </si>
  <si>
    <t>A122, Atakumosa West, Nigeria</t>
  </si>
  <si>
    <t>A2, Adavi, Nigeria</t>
  </si>
  <si>
    <t>Akure South, Nigeria</t>
  </si>
  <si>
    <t>Ikole, Nigeria</t>
  </si>
  <si>
    <t>A234, Abuja Municipal, Nigeria</t>
  </si>
  <si>
    <t>OGUN STATE</t>
  </si>
  <si>
    <t>Ikere, Nigeria</t>
  </si>
  <si>
    <t>A122, Isokan, Nigeria</t>
  </si>
  <si>
    <t>Obaro Way, Ijumu, Nigeria</t>
  </si>
  <si>
    <t xml:space="preserve">Kwara State Boundary </t>
  </si>
  <si>
    <t>Winners St., Ado Ekiti, Nigeria</t>
  </si>
  <si>
    <t>Itori Yard</t>
  </si>
  <si>
    <t>Kabba, Kogi</t>
  </si>
  <si>
    <t>Apapa, Lagos</t>
  </si>
  <si>
    <t>In and around Ibadan</t>
  </si>
  <si>
    <t>Abuja -Lokoja Rd</t>
  </si>
  <si>
    <t>Okene-Lokoja-Abuja Rd</t>
  </si>
  <si>
    <t>Ogere, Ogun State</t>
  </si>
  <si>
    <t>In and Around Ibadan</t>
  </si>
  <si>
    <t>Ilorin-Egbe-Lokoja Rd, Okehi, Nigeria</t>
  </si>
  <si>
    <t>NIGER</t>
  </si>
  <si>
    <t>NIPCO</t>
  </si>
  <si>
    <t>Adavi, Nigeria</t>
  </si>
  <si>
    <t>Bida-Abuja Rd, Gurara, Nigeria</t>
  </si>
  <si>
    <t>Zuba-Garki Rd, Abuja Municipal</t>
  </si>
  <si>
    <t>Market Rd, Lokoja</t>
  </si>
  <si>
    <t>A2, Abuja Municipal</t>
  </si>
  <si>
    <t>Bida-Abuja Rd, Gwagwalada</t>
  </si>
  <si>
    <t>Mokwa</t>
  </si>
  <si>
    <t>Mokwa-Gana Rd, Mokwa</t>
  </si>
  <si>
    <t>Oyo State Boundary</t>
  </si>
  <si>
    <t>Lagos State</t>
  </si>
  <si>
    <t>Airport Rd, Abuja Municipal</t>
  </si>
  <si>
    <t>Idemo St, Ado Ekiti</t>
  </si>
  <si>
    <t>Irewole, Nigeria</t>
  </si>
  <si>
    <t>Ifedore, Nigeria</t>
  </si>
  <si>
    <t>Lokoja, Nigeria</t>
  </si>
  <si>
    <t>Mokwa-Bida Rd, Lavun</t>
  </si>
  <si>
    <t>Bida-Abuja, Agaie</t>
  </si>
  <si>
    <t>Oriire</t>
  </si>
  <si>
    <t>Gbako</t>
  </si>
  <si>
    <t>Ogbomosho</t>
  </si>
  <si>
    <t>Tafa</t>
  </si>
  <si>
    <t>Oyrtma Yard, Ibadan</t>
  </si>
  <si>
    <t>Oyo State boundary, Oriire</t>
  </si>
  <si>
    <t>Oyo State boundary, Oyo West</t>
  </si>
  <si>
    <t>Bode Sadu-Jebba Rd, Moro</t>
  </si>
  <si>
    <t>Oyo State boundary, Akinyele</t>
  </si>
  <si>
    <t>Tafa Trailer Park, Tafa</t>
  </si>
  <si>
    <t>MPS, Lagos mainland</t>
  </si>
  <si>
    <t>Lagos-Ojoo Expy, Ibadan</t>
  </si>
  <si>
    <t>Ife North</t>
  </si>
  <si>
    <t>Apapa</t>
  </si>
  <si>
    <t>Obaro Way, Ijumu</t>
  </si>
  <si>
    <t>Obaro Way, Kabba</t>
  </si>
  <si>
    <t>Nipco</t>
  </si>
  <si>
    <t>Ilorin-Egbe-Lokoja Rd, Kabba</t>
  </si>
  <si>
    <t>Egbeda</t>
  </si>
  <si>
    <t>Murtala Bridge, Lokoja</t>
  </si>
  <si>
    <t>Abaji, Abuja</t>
  </si>
  <si>
    <t>Ilorin Junction, Bode Saadu-Jebba Rd</t>
  </si>
  <si>
    <t>Ilorin-Egbe-Lokoja Rd, Lokoja</t>
  </si>
  <si>
    <t>Kings Rd, Ogbomosho North</t>
  </si>
  <si>
    <t>Lagos Abeokuta Expy, Ewekoro</t>
  </si>
  <si>
    <t>MPS, Lagos Mainland</t>
  </si>
  <si>
    <t>Oluyole, Oyo State boundary</t>
  </si>
  <si>
    <t>Old Ojo Rd, Amuwo-Odofin</t>
  </si>
  <si>
    <t>Akinyele, Oyo State Boundary</t>
  </si>
  <si>
    <t>Musa Adamu</t>
  </si>
  <si>
    <t>Abu St, Amuwo-Odofin</t>
  </si>
  <si>
    <t>Ado-Odo / Ota</t>
  </si>
  <si>
    <t>Lagos-Badagry Expy, Amuwo-Odofin</t>
  </si>
  <si>
    <t>Omuo-Ikare-Owo Rd, Ijumu</t>
  </si>
  <si>
    <t>Ojo</t>
  </si>
  <si>
    <t>Obafemi Owode (Nipco)</t>
  </si>
  <si>
    <t>Oluyole, Ogun State</t>
  </si>
  <si>
    <t>ORYTMA Yard, Ibadan</t>
  </si>
  <si>
    <t>Ayedade</t>
  </si>
  <si>
    <t>Odogbolu, Ogun State</t>
  </si>
  <si>
    <t>Ilorin Jct - Bode Saadu-Jebba Rd</t>
  </si>
  <si>
    <t>Ifedore</t>
  </si>
  <si>
    <t>Ijumu</t>
  </si>
  <si>
    <t>Ijora Rd, Lagos Mainland</t>
  </si>
  <si>
    <t>Lagos Mainland</t>
  </si>
  <si>
    <t>Ife Toll Gate, Ife North</t>
  </si>
  <si>
    <t>Kopek St. Mushin</t>
  </si>
  <si>
    <t>Ikot-Abasi</t>
  </si>
  <si>
    <t>Ikot-Ekpene Rd, Odukpani</t>
  </si>
  <si>
    <t>Omuo-Ikare-Owo Rd, Ekiti</t>
  </si>
  <si>
    <t>Marian St, Calabar</t>
  </si>
  <si>
    <t>Wasinmi, Total</t>
  </si>
  <si>
    <t>Lagos-Abeokuta Expy, Ewekoro</t>
  </si>
  <si>
    <t>Kopek St, Mushin</t>
  </si>
  <si>
    <t>Ilorin-Egbe-Lokoja Rd, Kabba/Bunu</t>
  </si>
  <si>
    <t>Abuja FCT, Kwali</t>
  </si>
  <si>
    <t>Obafemi Awolowo Way, Abuja Municipal</t>
  </si>
  <si>
    <t>Warri-Patani Rd, Uvwie</t>
  </si>
  <si>
    <t>East West Rd, Eleme, Rivers State</t>
  </si>
  <si>
    <t>Murtala Bridge, Okene-Lokoja-Abuja Rd</t>
  </si>
  <si>
    <t>Kachia, Kaduna State Boundary</t>
  </si>
  <si>
    <t>Chikun, Kaduna State Boundary</t>
  </si>
  <si>
    <t>Kaduna North, Kaduna State Boundary</t>
  </si>
  <si>
    <t>Abuja FCT, Gwagwalada</t>
  </si>
  <si>
    <t>Okene-Lokoja-Abuja Rd, Lokoja</t>
  </si>
  <si>
    <t>Zaria-Sokoto Rd</t>
  </si>
  <si>
    <t>Agege Motorway, Mushin</t>
  </si>
  <si>
    <t>Challawa Ind Estate Rd, Kumbotso, Kano</t>
  </si>
  <si>
    <t>Kaduna State boundary, Kachia</t>
  </si>
  <si>
    <t>Funtua</t>
  </si>
  <si>
    <t>Kaduna State boundary, Zaria Rd, Igabi</t>
  </si>
  <si>
    <t>Zaria-Funtua Rd, Funtua</t>
  </si>
  <si>
    <t>Kaduna-Zaria Expressway</t>
  </si>
  <si>
    <t>Ado Ekiti-Ikare Rd, Aiyekire</t>
  </si>
  <si>
    <t>Ikole-Ado Ekiti Rd, Aiyekire</t>
  </si>
  <si>
    <t>Kano-Kura-Makarfi-Hunkuyi Rd, Kura</t>
  </si>
  <si>
    <t>Kachia, Kaduna State boundary</t>
  </si>
  <si>
    <t>Funtua-Gusau Rd, Faskari</t>
  </si>
  <si>
    <t>Funtua-Gusau Rd, Funtua</t>
  </si>
  <si>
    <t>Bakori-Funtua Rd, Funtua</t>
  </si>
  <si>
    <t>Beach Rd, Ikorodu</t>
  </si>
  <si>
    <t>Ilorin-Egbe-Lokoja Rd, Adavi</t>
  </si>
  <si>
    <t>Bungudu</t>
  </si>
  <si>
    <t>Marutugan Magera-Talat Jct Rd, Maru</t>
  </si>
  <si>
    <t>Sokoto-Sarkin Zamfara Denge Rd, Talata Mafara</t>
  </si>
  <si>
    <t>Tugan-Gimbama Jct-Barakia Rd, Wurno,</t>
  </si>
  <si>
    <t>Kagarko</t>
  </si>
  <si>
    <t>Chikun, Kaduna State boundary</t>
  </si>
  <si>
    <t>Sokoto Byp, Sokoto South</t>
  </si>
  <si>
    <t>Sokoto-Sarkin Zamfara-Denge Rd, Dange-Shuni</t>
  </si>
  <si>
    <t>Truck No.</t>
  </si>
  <si>
    <t>Total Days Available</t>
  </si>
  <si>
    <t xml:space="preserve"> Truck Availability</t>
  </si>
  <si>
    <t>Record fleet movement in the FMR sheet (3 times daily)</t>
  </si>
  <si>
    <t>Final truck status from the FMR sheet reflects automatically in the monthly summary sheet</t>
  </si>
  <si>
    <t>Enter new trucks for the report as indicated in the settings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</si>
</sst>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;@"/>
    <numFmt numFmtId="165" formatCode="[$-409]d\-mmm\-yy;@"/>
    <numFmt numFmtId="166" formatCode="[$-409]mmmm\-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double">
        <color theme="0" tint="-0.14996795556505021"/>
      </left>
      <right style="double">
        <color theme="0" tint="-0.14996795556505021"/>
      </right>
      <top style="double">
        <color theme="0" tint="-0.14996795556505021"/>
      </top>
      <bottom style="double">
        <color theme="0" tint="-0.14996795556505021"/>
      </bottom>
      <diagonal/>
    </border>
    <border>
      <left/>
      <right/>
      <top/>
      <bottom style="double">
        <color theme="0" tint="-0.149967955565050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theme="0" tint="-0.14996795556505021"/>
      </left>
      <right/>
      <top style="double">
        <color theme="0" tint="-0.14996795556505021"/>
      </top>
      <bottom style="double">
        <color theme="0" tint="-0.14996795556505021"/>
      </bottom>
      <diagonal/>
    </border>
    <border>
      <left/>
      <right style="double">
        <color theme="0" tint="-0.14996795556505021"/>
      </right>
      <top style="double">
        <color theme="0" tint="-0.14996795556505021"/>
      </top>
      <bottom style="double">
        <color theme="0" tint="-0.14996795556505021"/>
      </bottom>
      <diagonal/>
    </border>
    <border>
      <left style="double">
        <color theme="0" tint="-0.14990691854609822"/>
      </left>
      <right style="double">
        <color theme="0" tint="-0.14990691854609822"/>
      </right>
      <top style="double">
        <color theme="0" tint="-0.14990691854609822"/>
      </top>
      <bottom style="double">
        <color theme="0" tint="-0.14990691854609822"/>
      </bottom>
      <diagonal/>
    </border>
    <border>
      <left style="double">
        <color theme="0" tint="-0.14990691854609822"/>
      </left>
      <right style="double">
        <color theme="0" tint="-0.14990691854609822"/>
      </right>
      <top style="double">
        <color theme="0" tint="-0.14990691854609822"/>
      </top>
      <bottom/>
      <diagonal/>
    </border>
    <border>
      <left style="double">
        <color theme="0" tint="-0.14990691854609822"/>
      </left>
      <right style="double">
        <color theme="0" tint="-0.14990691854609822"/>
      </right>
      <top/>
      <bottom style="double">
        <color theme="0" tint="-0.14996795556505021"/>
      </bottom>
      <diagonal/>
    </border>
    <border>
      <left/>
      <right/>
      <top style="double">
        <color theme="0" tint="-0.14996795556505021"/>
      </top>
      <bottom/>
      <diagonal/>
    </border>
    <border>
      <left style="double">
        <color theme="0" tint="-0.14996795556505021"/>
      </left>
      <right style="double">
        <color theme="0" tint="-0.14993743705557422"/>
      </right>
      <top style="double">
        <color theme="0" tint="-0.14993743705557422"/>
      </top>
      <bottom style="double">
        <color theme="0" tint="-0.14993743705557422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0" applyFont="1"/>
    <xf numFmtId="164" fontId="3" fillId="0" borderId="0" xfId="0" applyNumberFormat="1" applyFont="1"/>
    <xf numFmtId="16" fontId="3" fillId="2" borderId="0" xfId="0" applyNumberFormat="1" applyFont="1" applyFill="1" applyAlignment="1">
      <alignment textRotation="90"/>
    </xf>
    <xf numFmtId="0" fontId="3" fillId="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textRotation="90"/>
    </xf>
    <xf numFmtId="0" fontId="3" fillId="7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11" xfId="0" applyFont="1" applyBorder="1"/>
    <xf numFmtId="0" fontId="6" fillId="8" borderId="1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0" fontId="3" fillId="0" borderId="1" xfId="1" applyNumberFormat="1" applyFont="1" applyBorder="1"/>
    <xf numFmtId="0" fontId="7" fillId="10" borderId="0" xfId="0" applyFont="1" applyFill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5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164" fontId="4" fillId="0" borderId="0" xfId="0" applyNumberFormat="1" applyFont="1" applyProtection="1">
      <protection locked="0"/>
    </xf>
    <xf numFmtId="0" fontId="4" fillId="14" borderId="0" xfId="0" applyFont="1" applyFill="1" applyAlignment="1">
      <alignment horizontal="center" vertical="center"/>
    </xf>
    <xf numFmtId="0" fontId="0" fillId="0" borderId="0" xfId="0" applyProtection="1">
      <protection locked="0"/>
    </xf>
    <xf numFmtId="0" fontId="9" fillId="13" borderId="3" xfId="0" applyFont="1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1" fillId="0" borderId="6" xfId="0" applyFont="1" applyBorder="1" applyProtection="1">
      <protection locked="0"/>
    </xf>
    <xf numFmtId="0" fontId="0" fillId="0" borderId="7" xfId="0" applyBorder="1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0" borderId="8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0" xfId="0" applyFont="1" applyProtection="1">
      <protection locked="0"/>
    </xf>
    <xf numFmtId="0" fontId="2" fillId="8" borderId="9" xfId="0" applyFont="1" applyFill="1" applyBorder="1" applyAlignment="1">
      <alignment horizontal="center" vertical="center"/>
    </xf>
    <xf numFmtId="0" fontId="0" fillId="0" borderId="9" xfId="0" applyBorder="1"/>
    <xf numFmtId="0" fontId="2" fillId="8" borderId="10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12" borderId="0" xfId="0" applyFont="1" applyFill="1"/>
    <xf numFmtId="0" fontId="3" fillId="15" borderId="0" xfId="0" applyFont="1" applyFill="1" applyAlignment="1">
      <alignment horizontal="centerContinuous" wrapText="1"/>
    </xf>
    <xf numFmtId="0" fontId="3" fillId="0" borderId="17" xfId="0" applyFont="1" applyBorder="1"/>
    <xf numFmtId="0" fontId="2" fillId="8" borderId="0" xfId="0" applyFont="1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/>
    <xf numFmtId="165" fontId="0" fillId="0" borderId="0" xfId="0" applyNumberFormat="1" applyProtection="1">
      <protection locked="0"/>
    </xf>
    <xf numFmtId="166" fontId="0" fillId="0" borderId="0" xfId="0" applyNumberForma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8" borderId="14" xfId="0" applyFont="1" applyFill="1" applyBorder="1" applyAlignment="1" applyProtection="1">
      <alignment horizontal="center" vertical="center"/>
      <protection locked="0"/>
    </xf>
    <xf numFmtId="0" fontId="6" fillId="8" borderId="15" xfId="0" applyFont="1" applyFill="1" applyBorder="1" applyAlignment="1" applyProtection="1">
      <alignment horizontal="center" vertical="center"/>
      <protection locked="0"/>
    </xf>
    <xf numFmtId="0" fontId="7" fillId="13" borderId="16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9" fontId="3" fillId="0" borderId="1" xfId="1" applyNumberFormat="1" applyFont="1" applyBorder="1"/>
  </cellXfs>
  <cellStyles count="2">
    <cellStyle name="Normal" xfId="0" builtinId="0"/>
    <cellStyle name="Percent" xfId="1" builtinId="5"/>
  </cellStyles>
  <dxfs count="178">
    <dxf>
      <font>
        <strike val="0"/>
        <color rgb="FF0070C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b val="0"/>
        <i/>
        <strike/>
      </font>
      <fill>
        <patternFill>
          <bgColor theme="4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b val="0"/>
        <i/>
        <strike/>
      </font>
      <fill>
        <patternFill>
          <bgColor rgb="FF2D471D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rgb="FF9933FF"/>
        </patternFill>
      </fill>
    </dxf>
    <dxf>
      <font>
        <b/>
        <i val="0"/>
        <color rgb="FFFF0000"/>
      </font>
    </dxf>
    <dxf>
      <font>
        <b/>
        <i val="0"/>
        <color rgb="FF0070C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b val="0"/>
        <i/>
        <strike/>
      </font>
      <fill>
        <patternFill>
          <bgColor theme="4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b val="0"/>
        <i/>
        <strike/>
      </font>
      <fill>
        <patternFill>
          <bgColor rgb="FF2D471D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rgb="FF9933FF"/>
        </patternFill>
      </fill>
    </dxf>
    <dxf>
      <font>
        <b/>
        <i val="0"/>
        <color rgb="FFFF0000"/>
      </font>
    </dxf>
    <dxf>
      <font>
        <b/>
        <i val="0"/>
        <color rgb="FF0070C0"/>
      </font>
    </dxf>
    <dxf>
      <font>
        <color theme="0"/>
      </font>
    </dxf>
    <dxf>
      <font>
        <color theme="0"/>
      </font>
      <fill>
        <patternFill>
          <bgColor theme="0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b val="0"/>
        <i/>
        <strike/>
      </font>
      <fill>
        <patternFill>
          <bgColor theme="4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b val="0"/>
        <i/>
        <strike/>
      </font>
      <fill>
        <patternFill>
          <bgColor rgb="FF2D471D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rgb="FF9933FF"/>
        </patternFill>
      </fill>
    </dxf>
    <dxf>
      <font>
        <b/>
        <i val="0"/>
        <color rgb="FFFF0000"/>
      </font>
    </dxf>
    <dxf>
      <font>
        <b/>
        <i val="0"/>
        <color rgb="FF0070C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b val="0"/>
        <i/>
        <strike/>
      </font>
      <fill>
        <patternFill>
          <bgColor theme="4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b val="0"/>
        <i/>
        <strike/>
      </font>
      <fill>
        <patternFill>
          <bgColor rgb="FF2D471D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rgb="FF9933FF"/>
        </patternFill>
      </fill>
    </dxf>
    <dxf>
      <font>
        <b/>
        <i val="0"/>
        <color rgb="FFFF0000"/>
      </font>
    </dxf>
    <dxf>
      <font>
        <b/>
        <i val="0"/>
        <color rgb="FF0070C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b val="0"/>
        <i/>
        <strike/>
      </font>
      <fill>
        <patternFill>
          <bgColor theme="4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b val="0"/>
        <i/>
        <strike/>
      </font>
      <fill>
        <patternFill>
          <bgColor rgb="FF2D471D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rgb="FF9933FF"/>
        </patternFill>
      </fill>
    </dxf>
    <dxf>
      <font>
        <b/>
        <i val="0"/>
        <color rgb="FFFF0000"/>
      </font>
    </dxf>
    <dxf>
      <font>
        <b/>
        <i val="0"/>
        <color rgb="FF0070C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b val="0"/>
        <i/>
        <strike/>
      </font>
      <fill>
        <patternFill>
          <bgColor theme="4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b val="0"/>
        <i/>
        <strike/>
      </font>
      <fill>
        <patternFill>
          <bgColor rgb="FF2D471D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rgb="FF9933FF"/>
        </patternFill>
      </fill>
    </dxf>
    <dxf>
      <font>
        <b/>
        <i val="0"/>
        <color rgb="FFFF0000"/>
      </font>
    </dxf>
    <dxf>
      <font>
        <b/>
        <i val="0"/>
        <color rgb="FF0070C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b val="0"/>
        <i/>
        <strike/>
      </font>
      <fill>
        <patternFill>
          <bgColor theme="4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b val="0"/>
        <i/>
        <strike/>
      </font>
      <fill>
        <patternFill>
          <bgColor rgb="FF2D471D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rgb="FF9933FF"/>
        </patternFill>
      </fill>
    </dxf>
    <dxf>
      <font>
        <b/>
        <i val="0"/>
        <color rgb="FFFF0000"/>
      </font>
    </dxf>
    <dxf>
      <font>
        <b/>
        <i val="0"/>
        <color rgb="FF0070C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b val="0"/>
        <i/>
        <strike/>
      </font>
      <fill>
        <patternFill>
          <bgColor theme="4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b val="0"/>
        <i/>
        <strike/>
      </font>
      <fill>
        <patternFill>
          <bgColor rgb="FF2D471D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rgb="FF9933FF"/>
        </patternFill>
      </fill>
    </dxf>
    <dxf>
      <font>
        <b/>
        <i val="0"/>
        <color rgb="FFFF0000"/>
      </font>
    </dxf>
    <dxf>
      <font>
        <b/>
        <i val="0"/>
        <color rgb="FF0070C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b val="0"/>
        <i/>
        <strike/>
      </font>
      <fill>
        <patternFill>
          <bgColor theme="4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b val="0"/>
        <i/>
        <strike/>
      </font>
      <fill>
        <patternFill>
          <bgColor rgb="FF2D471D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rgb="FF9933FF"/>
        </patternFill>
      </fill>
    </dxf>
    <dxf>
      <font>
        <b/>
        <i val="0"/>
        <color rgb="FFFF0000"/>
      </font>
    </dxf>
    <dxf>
      <font>
        <b/>
        <i val="0"/>
        <color rgb="FF0070C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ont>
        <b val="0"/>
        <i/>
        <strike/>
      </font>
      <fill>
        <patternFill>
          <bgColor theme="4" tint="-0.499984740745262"/>
        </patternFill>
      </fill>
    </dxf>
    <dxf>
      <fill>
        <patternFill>
          <bgColor theme="9" tint="0.59996337778862885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  <dxf>
      <fill>
        <patternFill>
          <bgColor theme="3" tint="0.7999816888943144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ont>
        <b val="0"/>
        <i/>
        <strike/>
      </font>
      <fill>
        <patternFill>
          <bgColor rgb="FF2D471D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rgb="FF9933FF"/>
        </patternFill>
      </fill>
    </dxf>
    <dxf>
      <font>
        <b/>
        <i val="0"/>
        <color rgb="FFFF0000"/>
      </font>
    </dxf>
    <dxf>
      <font>
        <b/>
        <i val="0"/>
        <color rgb="FF0070C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numFmt numFmtId="165" formatCode="[$-409]d\-mmm\-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microsoft.com/office/2017/10/relationships/person" Target="persons/person4.xml"/><Relationship Id="rId26" Type="http://schemas.microsoft.com/office/2017/10/relationships/person" Target="persons/person12.xml"/><Relationship Id="rId39" Type="http://schemas.microsoft.com/office/2017/10/relationships/person" Target="persons/person25.xml"/><Relationship Id="rId21" Type="http://schemas.microsoft.com/office/2017/10/relationships/person" Target="persons/person7.xml"/><Relationship Id="rId34" Type="http://schemas.microsoft.com/office/2017/10/relationships/person" Target="persons/person20.xml"/><Relationship Id="rId7" Type="http://schemas.openxmlformats.org/officeDocument/2006/relationships/sharedStrings" Target="sharedStrings.xml"/><Relationship Id="rId17" Type="http://schemas.microsoft.com/office/2017/10/relationships/person" Target="persons/person3.xml"/><Relationship Id="rId25" Type="http://schemas.microsoft.com/office/2017/10/relationships/person" Target="persons/person11.xml"/><Relationship Id="rId33" Type="http://schemas.microsoft.com/office/2017/10/relationships/person" Target="persons/person19.xml"/><Relationship Id="rId38" Type="http://schemas.microsoft.com/office/2017/10/relationships/person" Target="persons/person24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20" Type="http://schemas.microsoft.com/office/2017/10/relationships/person" Target="persons/person6.xml"/><Relationship Id="rId29" Type="http://schemas.microsoft.com/office/2017/10/relationships/person" Target="persons/person15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microsoft.com/office/2017/10/relationships/person" Target="persons/person10.xml"/><Relationship Id="rId32" Type="http://schemas.microsoft.com/office/2017/10/relationships/person" Target="persons/person18.xml"/><Relationship Id="rId37" Type="http://schemas.microsoft.com/office/2017/10/relationships/person" Target="persons/person23.xml"/><Relationship Id="rId40" Type="http://schemas.microsoft.com/office/2017/10/relationships/person" Target="persons/person.xml"/><Relationship Id="rId5" Type="http://schemas.openxmlformats.org/officeDocument/2006/relationships/theme" Target="theme/theme1.xml"/><Relationship Id="rId15" Type="http://schemas.microsoft.com/office/2017/10/relationships/person" Target="persons/person0.xml"/><Relationship Id="rId23" Type="http://schemas.microsoft.com/office/2017/10/relationships/person" Target="persons/person8.xml"/><Relationship Id="rId28" Type="http://schemas.microsoft.com/office/2017/10/relationships/person" Target="persons/person13.xml"/><Relationship Id="rId36" Type="http://schemas.microsoft.com/office/2017/10/relationships/person" Target="persons/person21.xml"/><Relationship Id="rId10" Type="http://schemas.openxmlformats.org/officeDocument/2006/relationships/customXml" Target="../customXml/item2.xml"/><Relationship Id="rId19" Type="http://schemas.microsoft.com/office/2017/10/relationships/person" Target="persons/person5.xml"/><Relationship Id="rId31" Type="http://schemas.microsoft.com/office/2017/10/relationships/person" Target="persons/person16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35" Type="http://schemas.microsoft.com/office/2017/10/relationships/person" Target="persons/person22.xml"/><Relationship Id="rId30" Type="http://schemas.microsoft.com/office/2017/10/relationships/person" Target="persons/person17.xml"/><Relationship Id="rId27" Type="http://schemas.microsoft.com/office/2017/10/relationships/person" Target="persons/person14.xml"/><Relationship Id="rId22" Type="http://schemas.microsoft.com/office/2017/10/relationships/person" Target="persons/person9.xml"/><Relationship Id="rId14" Type="http://schemas.microsoft.com/office/2017/10/relationships/person" Target="persons/person1.xml"/><Relationship Id="rId8" Type="http://schemas.openxmlformats.org/officeDocument/2006/relationships/calcChain" Target="calcChain.xml"/><Relationship Id="rId3" Type="http://schemas.openxmlformats.org/officeDocument/2006/relationships/worksheet" Target="worksheets/sheet3.xml"/></Relationships>
</file>

<file path=xl/ctrlProps/ctrlProp1.xml><?xml version="1.0" encoding="utf-8"?>
<formControlPr xmlns="http://schemas.microsoft.com/office/spreadsheetml/2009/9/main" objectType="Drop" dropLines="12" dropStyle="combo" dx="31" fmlaLink="$J$2" fmlaRange="Settings!$E$2:$E$13" noThreeD="1" sel="3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62802</xdr:colOff>
      <xdr:row>3</xdr:row>
      <xdr:rowOff>115137</xdr:rowOff>
    </xdr:from>
    <xdr:to>
      <xdr:col>2</xdr:col>
      <xdr:colOff>554753</xdr:colOff>
      <xdr:row>7</xdr:row>
      <xdr:rowOff>71694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2802" y="709169"/>
          <a:ext cx="1639048" cy="76567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Search FMR here. Type date and Truck No,</a:t>
          </a:r>
          <a:r>
            <a:rPr lang="en-US" sz="1100" baseline="0"/>
            <a:t> and record daily fleet movement below.</a:t>
          </a:r>
          <a:endParaRPr lang="en-US" sz="1100"/>
        </a:p>
      </xdr:txBody>
    </xdr:sp>
    <xdr:clientData/>
  </xdr:twoCellAnchor>
  <xdr:twoCellAnchor>
    <xdr:from>
      <xdr:col>2</xdr:col>
      <xdr:colOff>575687</xdr:colOff>
      <xdr:row>3</xdr:row>
      <xdr:rowOff>0</xdr:rowOff>
    </xdr:from>
    <xdr:to>
      <xdr:col>3</xdr:col>
      <xdr:colOff>669890</xdr:colOff>
      <xdr:row>4</xdr:row>
      <xdr:rowOff>104671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1590989" y="575687"/>
          <a:ext cx="785027" cy="303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460887</xdr:colOff>
      <xdr:row>7</xdr:row>
      <xdr:rowOff>143387</xdr:rowOff>
    </xdr:from>
    <xdr:to>
      <xdr:col>1</xdr:col>
      <xdr:colOff>686209</xdr:colOff>
      <xdr:row>8</xdr:row>
      <xdr:rowOff>163871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4160677-7B3B-4802-AD7D-342183E8B561}"/>
            </a:ext>
          </a:extLst>
        </xdr:cNvPr>
        <xdr:cNvCxnSpPr/>
      </xdr:nvCxnSpPr>
      <xdr:spPr>
        <a:xfrm>
          <a:off x="788629" y="1546532"/>
          <a:ext cx="225322" cy="215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8</xdr:col>
          <xdr:colOff>24298</xdr:colOff>
          <xdr:row>0</xdr:row>
          <xdr:rowOff>114300</xdr:rowOff>
        </xdr:from>
        <xdr:to>
          <xdr:col>12</xdr:col>
          <xdr:colOff>153177</xdr:colOff>
          <xdr:row>2</xdr:row>
          <xdr:rowOff>28575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4</xdr:row>
      <xdr:rowOff>171450</xdr:rowOff>
    </xdr:from>
    <xdr:to>
      <xdr:col>14</xdr:col>
      <xdr:colOff>342900</xdr:colOff>
      <xdr:row>7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724775" y="933450"/>
          <a:ext cx="2162175" cy="5334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Enter new trucks for the Monthly Summary sheet here.</a:t>
          </a:r>
        </a:p>
      </xdr:txBody>
    </xdr:sp>
    <xdr:clientData/>
  </xdr:twoCellAnchor>
  <xdr:twoCellAnchor>
    <xdr:from>
      <xdr:col>9</xdr:col>
      <xdr:colOff>257175</xdr:colOff>
      <xdr:row>4</xdr:row>
      <xdr:rowOff>57150</xdr:rowOff>
    </xdr:from>
    <xdr:to>
      <xdr:col>10</xdr:col>
      <xdr:colOff>561975</xdr:colOff>
      <xdr:row>6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H="1" flipV="1">
          <a:off x="6753225" y="819150"/>
          <a:ext cx="9144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EA2DAA-6D1A-45E7-AE40-6DCE1EC927B3}" name="FMRstatus" displayName="FMRstatus" ref="B10:K1191" totalsRowShown="0" headerRowDxfId="177">
  <autoFilter ref="B10:K1191" xr:uid="{9BBDDD32-7DED-4767-894D-1DD1B2949FE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7B3E4D11-BF90-4108-AB7B-5945798EAEA7}" name="Date" dataDxfId="176"/>
    <tableColumn id="2" xr3:uid="{9A3B1AF5-E678-4B6B-A056-FE0D920B7A21}" name="Truck No."/>
    <tableColumn id="3" xr3:uid="{EC055B60-D72C-4E76-BFBF-D5E703C440DE}" name="Contract"/>
    <tableColumn id="4" xr3:uid="{0B74553F-2FE5-4168-9CBD-477802BDC749}" name="Driver"/>
    <tableColumn id="5" xr3:uid="{F22F1C9E-D6A8-4A74-AB81-32BD5E44896F}" name="FMR1"/>
    <tableColumn id="6" xr3:uid="{776B9D9E-C887-405B-BB83-2161957D7945}" name="Location FMR1"/>
    <tableColumn id="7" xr3:uid="{AF395E28-8F22-4EE1-9D8C-E305AEC0D8DA}" name="FMR2" dataDxfId="175"/>
    <tableColumn id="8" xr3:uid="{2C4E8142-C945-4834-B59C-E3F42574459E}" name="Location FMR2"/>
    <tableColumn id="9" xr3:uid="{C66F4801-28A6-4D10-9816-B5976DC52BC5}" name="FMR3" dataDxfId="174"/>
    <tableColumn id="10" xr3:uid="{242BF8BF-3C79-4A21-BE86-E38FBB54FCA2}" name="Location FMR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FEC8-3CFA-4FB0-9E00-7BB0D646FDEC}">
  <sheetPr codeName="Sheet2"/>
  <dimension ref="B1:K1191"/>
  <sheetViews>
    <sheetView showGridLines="0" zoomScale="93" zoomScaleNormal="93" workbookViewId="0">
      <selection activeCell="D8" sqref="D8"/>
    </sheetView>
  </sheetViews>
  <sheetFormatPr defaultColWidth="9.140625" defaultRowHeight="15" x14ac:dyDescent="0.25"/>
  <cols>
    <col min="1" max="1" width="4.85546875" style="26" customWidth="1"/>
    <col min="2" max="2" width="12.28515625" style="26" bestFit="1" customWidth="1"/>
    <col min="3" max="3" width="10.28515625" style="26" bestFit="1" customWidth="1"/>
    <col min="4" max="4" width="10.5703125" style="26" customWidth="1"/>
    <col min="5" max="5" width="17.85546875" style="26" customWidth="1"/>
    <col min="6" max="6" width="10.28515625" style="26" bestFit="1" customWidth="1"/>
    <col min="7" max="7" width="18.42578125" style="26" bestFit="1" customWidth="1"/>
    <col min="8" max="8" width="9.140625" style="26"/>
    <col min="9" max="9" width="18.42578125" style="26" bestFit="1" customWidth="1"/>
    <col min="10" max="10" width="9.140625" style="26"/>
    <col min="11" max="11" width="43.42578125" style="26" bestFit="1" customWidth="1"/>
    <col min="12" max="16384" width="9.140625" style="26"/>
  </cols>
  <sheetData>
    <row r="1" spans="2:11" ht="15.75" thickBot="1" x14ac:dyDescent="0.3"/>
    <row r="2" spans="2:11" x14ac:dyDescent="0.25">
      <c r="E2" s="27" t="s">
        <v>0</v>
      </c>
      <c r="F2" s="28"/>
      <c r="G2" s="28"/>
      <c r="H2" s="28"/>
      <c r="I2" s="28"/>
      <c r="J2" s="28"/>
      <c r="K2" s="29"/>
    </row>
    <row r="3" spans="2:11" x14ac:dyDescent="0.25">
      <c r="E3" s="30" t="s">
        <v>1</v>
      </c>
      <c r="F3" s="47">
        <v>45007</v>
      </c>
      <c r="K3" s="31"/>
    </row>
    <row r="4" spans="2:11" ht="15.75" thickBot="1" x14ac:dyDescent="0.3">
      <c r="E4" s="30" t="s">
        <v>2</v>
      </c>
      <c r="F4" s="32" t="s">
        <v>18</v>
      </c>
      <c r="K4" s="31"/>
    </row>
    <row r="5" spans="2:11" ht="15.75" thickBot="1" x14ac:dyDescent="0.3">
      <c r="E5" s="30"/>
      <c r="F5" s="33" t="s">
        <v>4</v>
      </c>
      <c r="G5" s="34" t="s">
        <v>5</v>
      </c>
      <c r="H5" s="35" t="s">
        <v>6</v>
      </c>
      <c r="I5" s="34" t="s">
        <v>7</v>
      </c>
      <c r="J5" s="35" t="s">
        <v>8</v>
      </c>
      <c r="K5" s="34" t="s">
        <v>9</v>
      </c>
    </row>
    <row r="6" spans="2:11" ht="15.75" thickBot="1" x14ac:dyDescent="0.3">
      <c r="E6" s="33" t="s">
        <v>10</v>
      </c>
      <c r="F6" s="37" t="str">
        <f t="array" ref="F6">INDEX(FMRstatus[FMR1], MATCH($F$3&amp;$F$4,FMRstatus[Date]&amp;FMRstatus[Truck No.],0))</f>
        <v>IB</v>
      </c>
      <c r="G6" s="38" t="str">
        <f t="array" ref="G6">INDEX(FMRstatus[Location FMR1], MATCH($F$3&amp;$F$4,FMRstatus[Date]&amp;FMRstatus[Truck No.],0))</f>
        <v>MPS</v>
      </c>
      <c r="H6" s="39" t="str">
        <f t="array" ref="H6">INDEX(FMRstatus[FMR2], MATCH($F$3&amp;$F$4,FMRstatus[Date]&amp;FMRstatus[Truck No.],0))</f>
        <v>IB</v>
      </c>
      <c r="I6" s="38" t="str">
        <f t="array" ref="I6">INDEX(FMRstatus[Location FMR2], MATCH($F$3&amp;$F$4,FMRstatus[Date]&amp;FMRstatus[Truck No.],0))</f>
        <v>Lagos Mainland</v>
      </c>
      <c r="J6" s="39" t="str">
        <f t="array" ref="J6">INDEX(FMRstatus[FMR3], MATCH($F$3&amp;$F$4,FMRstatus[Date]&amp;FMRstatus[Truck No.],0))</f>
        <v>IB</v>
      </c>
      <c r="K6" s="38" t="str">
        <f t="array" ref="K6">INDEX(FMRstatus[Location FMR3], MATCH($F$3&amp;$F$4,FMRstatus[Date]&amp;FMRstatus[Truck No.],0))</f>
        <v>MPS, Lagos Mainland</v>
      </c>
    </row>
    <row r="10" spans="2:11" x14ac:dyDescent="0.25">
      <c r="B10" s="36" t="s">
        <v>11</v>
      </c>
      <c r="C10" s="36" t="s">
        <v>352</v>
      </c>
      <c r="D10" s="36" t="s">
        <v>12</v>
      </c>
      <c r="E10" s="36" t="s">
        <v>13</v>
      </c>
      <c r="F10" s="36" t="s">
        <v>4</v>
      </c>
      <c r="G10" s="36" t="s">
        <v>5</v>
      </c>
      <c r="H10" s="36" t="s">
        <v>6</v>
      </c>
      <c r="I10" s="36" t="s">
        <v>7</v>
      </c>
      <c r="J10" s="36" t="s">
        <v>8</v>
      </c>
      <c r="K10" s="36" t="s">
        <v>9</v>
      </c>
    </row>
    <row r="11" spans="2:11" x14ac:dyDescent="0.25">
      <c r="B11" s="46">
        <v>44927</v>
      </c>
      <c r="C11" t="s">
        <v>18</v>
      </c>
      <c r="D11" t="s">
        <v>86</v>
      </c>
      <c r="E11" t="s">
        <v>35</v>
      </c>
      <c r="F11" s="40" t="s">
        <v>19</v>
      </c>
      <c r="G11" t="s">
        <v>21</v>
      </c>
      <c r="H11" s="40" t="s">
        <v>19</v>
      </c>
      <c r="I11" t="s">
        <v>21</v>
      </c>
      <c r="J11" s="40" t="s">
        <v>19</v>
      </c>
      <c r="K11" t="s">
        <v>21</v>
      </c>
    </row>
    <row r="12" spans="2:11" x14ac:dyDescent="0.25">
      <c r="B12" s="46">
        <v>44927</v>
      </c>
      <c r="C12" t="s">
        <v>22</v>
      </c>
      <c r="D12" t="s">
        <v>86</v>
      </c>
      <c r="E12" t="s">
        <v>23</v>
      </c>
      <c r="F12" s="40" t="s">
        <v>14</v>
      </c>
      <c r="G12" t="s">
        <v>21</v>
      </c>
      <c r="H12" s="40" t="s">
        <v>14</v>
      </c>
      <c r="I12" t="s">
        <v>21</v>
      </c>
      <c r="J12" s="40" t="s">
        <v>14</v>
      </c>
      <c r="K12" t="s">
        <v>21</v>
      </c>
    </row>
    <row r="13" spans="2:11" x14ac:dyDescent="0.25">
      <c r="B13" s="46">
        <v>44927</v>
      </c>
      <c r="C13" t="s">
        <v>45</v>
      </c>
      <c r="D13" t="s">
        <v>86</v>
      </c>
      <c r="E13" t="s">
        <v>34</v>
      </c>
      <c r="F13" s="40" t="s">
        <v>19</v>
      </c>
      <c r="G13" t="s">
        <v>21</v>
      </c>
      <c r="H13" s="40" t="s">
        <v>19</v>
      </c>
      <c r="I13" t="s">
        <v>21</v>
      </c>
      <c r="J13" s="40" t="s">
        <v>19</v>
      </c>
      <c r="K13" t="s">
        <v>21</v>
      </c>
    </row>
    <row r="14" spans="2:11" x14ac:dyDescent="0.25">
      <c r="B14" s="46">
        <v>44927</v>
      </c>
      <c r="C14" t="s">
        <v>3</v>
      </c>
      <c r="D14" t="s">
        <v>86</v>
      </c>
      <c r="E14" t="s">
        <v>36</v>
      </c>
      <c r="F14" s="40" t="s">
        <v>20</v>
      </c>
      <c r="G14" t="s">
        <v>30</v>
      </c>
      <c r="H14" s="40" t="s">
        <v>20</v>
      </c>
      <c r="I14" t="s">
        <v>91</v>
      </c>
      <c r="J14" s="40" t="s">
        <v>20</v>
      </c>
      <c r="K14" t="s">
        <v>87</v>
      </c>
    </row>
    <row r="15" spans="2:11" x14ac:dyDescent="0.25">
      <c r="B15" s="46">
        <v>44927</v>
      </c>
      <c r="C15" t="s">
        <v>37</v>
      </c>
      <c r="D15" t="s">
        <v>86</v>
      </c>
      <c r="E15" t="s">
        <v>38</v>
      </c>
      <c r="F15" s="40" t="s">
        <v>28</v>
      </c>
      <c r="G15" t="s">
        <v>85</v>
      </c>
      <c r="H15" s="40" t="s">
        <v>28</v>
      </c>
      <c r="I15" t="s">
        <v>85</v>
      </c>
      <c r="J15" s="40" t="s">
        <v>28</v>
      </c>
      <c r="K15" t="s">
        <v>85</v>
      </c>
    </row>
    <row r="16" spans="2:11" x14ac:dyDescent="0.25">
      <c r="B16" s="46">
        <v>44927</v>
      </c>
      <c r="C16" t="s">
        <v>39</v>
      </c>
      <c r="D16" t="s">
        <v>86</v>
      </c>
      <c r="E16" t="s">
        <v>40</v>
      </c>
      <c r="F16" s="40" t="s">
        <v>20</v>
      </c>
      <c r="G16" t="s">
        <v>32</v>
      </c>
      <c r="H16" s="40" t="s">
        <v>28</v>
      </c>
      <c r="I16" t="s">
        <v>90</v>
      </c>
      <c r="J16" s="40" t="s">
        <v>28</v>
      </c>
      <c r="K16" t="s">
        <v>90</v>
      </c>
    </row>
    <row r="17" spans="2:11" x14ac:dyDescent="0.25">
      <c r="B17" s="46">
        <v>44927</v>
      </c>
      <c r="C17" t="s">
        <v>41</v>
      </c>
      <c r="D17" t="s">
        <v>86</v>
      </c>
      <c r="E17" t="s">
        <v>42</v>
      </c>
      <c r="F17" s="40" t="s">
        <v>26</v>
      </c>
      <c r="G17" t="s">
        <v>29</v>
      </c>
      <c r="H17" s="40" t="s">
        <v>26</v>
      </c>
      <c r="I17" t="s">
        <v>29</v>
      </c>
      <c r="J17" s="40" t="s">
        <v>26</v>
      </c>
      <c r="K17" t="s">
        <v>29</v>
      </c>
    </row>
    <row r="18" spans="2:11" x14ac:dyDescent="0.25">
      <c r="B18" s="46">
        <v>44927</v>
      </c>
      <c r="C18" t="s">
        <v>43</v>
      </c>
      <c r="D18" t="s">
        <v>86</v>
      </c>
      <c r="E18" t="s">
        <v>44</v>
      </c>
      <c r="F18" s="40" t="s">
        <v>19</v>
      </c>
      <c r="G18" t="s">
        <v>21</v>
      </c>
      <c r="H18" s="40" t="s">
        <v>19</v>
      </c>
      <c r="I18" t="s">
        <v>21</v>
      </c>
      <c r="J18" s="40" t="s">
        <v>20</v>
      </c>
      <c r="K18" t="s">
        <v>87</v>
      </c>
    </row>
    <row r="19" spans="2:11" x14ac:dyDescent="0.25">
      <c r="B19" s="46">
        <v>44927</v>
      </c>
      <c r="C19" t="s">
        <v>46</v>
      </c>
      <c r="D19" t="s">
        <v>86</v>
      </c>
      <c r="E19" t="s">
        <v>47</v>
      </c>
      <c r="F19" s="40" t="s">
        <v>17</v>
      </c>
      <c r="G19" t="s">
        <v>55</v>
      </c>
      <c r="H19" s="40" t="s">
        <v>17</v>
      </c>
      <c r="I19" t="s">
        <v>55</v>
      </c>
      <c r="J19" s="40" t="s">
        <v>17</v>
      </c>
      <c r="K19" t="s">
        <v>55</v>
      </c>
    </row>
    <row r="20" spans="2:11" x14ac:dyDescent="0.25">
      <c r="B20" s="46">
        <v>44927</v>
      </c>
      <c r="C20" t="s">
        <v>48</v>
      </c>
      <c r="D20" t="s">
        <v>86</v>
      </c>
      <c r="E20" t="s">
        <v>33</v>
      </c>
      <c r="F20" s="40" t="s">
        <v>20</v>
      </c>
      <c r="G20" t="s">
        <v>31</v>
      </c>
      <c r="H20" s="40" t="s">
        <v>20</v>
      </c>
      <c r="I20" t="s">
        <v>32</v>
      </c>
      <c r="J20" s="40" t="s">
        <v>28</v>
      </c>
      <c r="K20" t="s">
        <v>88</v>
      </c>
    </row>
    <row r="21" spans="2:11" x14ac:dyDescent="0.25">
      <c r="B21" s="46">
        <v>44927</v>
      </c>
      <c r="C21" t="s">
        <v>49</v>
      </c>
      <c r="D21" t="s">
        <v>86</v>
      </c>
      <c r="E21" t="s">
        <v>50</v>
      </c>
      <c r="F21" s="40" t="s">
        <v>20</v>
      </c>
      <c r="G21" t="s">
        <v>31</v>
      </c>
      <c r="H21" s="40" t="s">
        <v>20</v>
      </c>
      <c r="I21" t="s">
        <v>89</v>
      </c>
      <c r="J21" s="40" t="s">
        <v>20</v>
      </c>
      <c r="K21" t="s">
        <v>89</v>
      </c>
    </row>
    <row r="22" spans="2:11" x14ac:dyDescent="0.25">
      <c r="B22" s="46">
        <v>44927</v>
      </c>
      <c r="C22" t="s">
        <v>51</v>
      </c>
      <c r="D22" t="s">
        <v>86</v>
      </c>
      <c r="E22" t="s">
        <v>52</v>
      </c>
      <c r="F22" s="40" t="s">
        <v>20</v>
      </c>
      <c r="G22" t="s">
        <v>31</v>
      </c>
      <c r="H22" s="40" t="s">
        <v>20</v>
      </c>
      <c r="I22" t="s">
        <v>89</v>
      </c>
      <c r="J22" s="40" t="s">
        <v>20</v>
      </c>
      <c r="K22" t="s">
        <v>89</v>
      </c>
    </row>
    <row r="23" spans="2:11" x14ac:dyDescent="0.25">
      <c r="B23" s="46">
        <v>44927</v>
      </c>
      <c r="C23" t="s">
        <v>53</v>
      </c>
      <c r="D23" t="s">
        <v>86</v>
      </c>
      <c r="E23" t="s">
        <v>54</v>
      </c>
      <c r="F23" s="40" t="s">
        <v>28</v>
      </c>
      <c r="G23" t="s">
        <v>85</v>
      </c>
      <c r="H23" s="40" t="s">
        <v>28</v>
      </c>
      <c r="I23" t="s">
        <v>85</v>
      </c>
      <c r="J23" s="40" t="s">
        <v>28</v>
      </c>
      <c r="K23" t="s">
        <v>85</v>
      </c>
    </row>
    <row r="24" spans="2:11" x14ac:dyDescent="0.25">
      <c r="B24" s="46">
        <v>44928</v>
      </c>
      <c r="C24" t="s">
        <v>18</v>
      </c>
      <c r="D24" t="s">
        <v>86</v>
      </c>
      <c r="E24" t="s">
        <v>35</v>
      </c>
      <c r="F24" s="40" t="s">
        <v>20</v>
      </c>
      <c r="G24" t="s">
        <v>94</v>
      </c>
      <c r="H24" s="40" t="s">
        <v>20</v>
      </c>
      <c r="I24" s="26" t="s">
        <v>91</v>
      </c>
      <c r="J24" s="40" t="s">
        <v>20</v>
      </c>
      <c r="K24" s="26" t="s">
        <v>101</v>
      </c>
    </row>
    <row r="25" spans="2:11" x14ac:dyDescent="0.25">
      <c r="B25" s="46">
        <v>44928</v>
      </c>
      <c r="C25" t="s">
        <v>22</v>
      </c>
      <c r="D25" t="s">
        <v>86</v>
      </c>
      <c r="E25" t="s">
        <v>23</v>
      </c>
      <c r="F25" s="40" t="s">
        <v>14</v>
      </c>
      <c r="G25" t="s">
        <v>21</v>
      </c>
      <c r="H25" s="40" t="s">
        <v>14</v>
      </c>
      <c r="I25" s="26" t="s">
        <v>21</v>
      </c>
      <c r="J25" s="40" t="s">
        <v>14</v>
      </c>
      <c r="K25" s="26" t="s">
        <v>21</v>
      </c>
    </row>
    <row r="26" spans="2:11" x14ac:dyDescent="0.25">
      <c r="B26" s="46">
        <v>44928</v>
      </c>
      <c r="C26" t="s">
        <v>45</v>
      </c>
      <c r="D26" t="s">
        <v>86</v>
      </c>
      <c r="E26" t="s">
        <v>34</v>
      </c>
      <c r="F26" s="40" t="s">
        <v>19</v>
      </c>
      <c r="G26" t="s">
        <v>21</v>
      </c>
      <c r="H26" s="40" t="s">
        <v>20</v>
      </c>
      <c r="I26" s="26" t="s">
        <v>91</v>
      </c>
      <c r="J26" s="40" t="s">
        <v>20</v>
      </c>
      <c r="K26" s="26" t="s">
        <v>101</v>
      </c>
    </row>
    <row r="27" spans="2:11" x14ac:dyDescent="0.25">
      <c r="B27" s="46">
        <v>44928</v>
      </c>
      <c r="C27" t="s">
        <v>3</v>
      </c>
      <c r="D27" t="s">
        <v>86</v>
      </c>
      <c r="E27" t="s">
        <v>36</v>
      </c>
      <c r="F27" s="40" t="s">
        <v>20</v>
      </c>
      <c r="G27" t="s">
        <v>87</v>
      </c>
      <c r="H27" s="40" t="s">
        <v>20</v>
      </c>
      <c r="I27" s="26" t="s">
        <v>95</v>
      </c>
      <c r="J27" s="40" t="s">
        <v>20</v>
      </c>
      <c r="K27" s="26" t="s">
        <v>102</v>
      </c>
    </row>
    <row r="28" spans="2:11" x14ac:dyDescent="0.25">
      <c r="B28" s="46">
        <v>44928</v>
      </c>
      <c r="C28" t="s">
        <v>37</v>
      </c>
      <c r="D28" t="s">
        <v>86</v>
      </c>
      <c r="E28" t="s">
        <v>38</v>
      </c>
      <c r="F28" s="40" t="s">
        <v>28</v>
      </c>
      <c r="G28" t="s">
        <v>85</v>
      </c>
      <c r="H28" s="40" t="s">
        <v>28</v>
      </c>
      <c r="I28" s="26" t="s">
        <v>90</v>
      </c>
      <c r="J28" s="40" t="s">
        <v>14</v>
      </c>
      <c r="K28" s="26" t="s">
        <v>100</v>
      </c>
    </row>
    <row r="29" spans="2:11" x14ac:dyDescent="0.25">
      <c r="B29" s="46">
        <v>44928</v>
      </c>
      <c r="C29" t="s">
        <v>39</v>
      </c>
      <c r="D29" t="s">
        <v>86</v>
      </c>
      <c r="E29" t="s">
        <v>40</v>
      </c>
      <c r="F29" s="40" t="s">
        <v>28</v>
      </c>
      <c r="G29" t="s">
        <v>92</v>
      </c>
      <c r="H29" s="40" t="s">
        <v>14</v>
      </c>
      <c r="I29" s="26" t="s">
        <v>98</v>
      </c>
      <c r="J29" s="40" t="s">
        <v>14</v>
      </c>
      <c r="K29" s="26" t="s">
        <v>100</v>
      </c>
    </row>
    <row r="30" spans="2:11" x14ac:dyDescent="0.25">
      <c r="B30" s="46">
        <v>44928</v>
      </c>
      <c r="C30" t="s">
        <v>41</v>
      </c>
      <c r="D30" t="s">
        <v>86</v>
      </c>
      <c r="E30" t="s">
        <v>42</v>
      </c>
      <c r="F30" s="40" t="s">
        <v>26</v>
      </c>
      <c r="G30" t="s">
        <v>29</v>
      </c>
      <c r="H30" s="40" t="s">
        <v>26</v>
      </c>
      <c r="I30" s="26" t="s">
        <v>29</v>
      </c>
      <c r="J30" s="40" t="s">
        <v>26</v>
      </c>
      <c r="K30" s="26" t="s">
        <v>29</v>
      </c>
    </row>
    <row r="31" spans="2:11" x14ac:dyDescent="0.25">
      <c r="B31" s="46">
        <v>44928</v>
      </c>
      <c r="C31" t="s">
        <v>43</v>
      </c>
      <c r="D31" t="s">
        <v>86</v>
      </c>
      <c r="E31" t="s">
        <v>44</v>
      </c>
      <c r="F31" s="40" t="s">
        <v>20</v>
      </c>
      <c r="G31" t="s">
        <v>87</v>
      </c>
      <c r="H31" s="40" t="s">
        <v>20</v>
      </c>
      <c r="I31" s="26" t="s">
        <v>97</v>
      </c>
      <c r="J31" s="40" t="s">
        <v>20</v>
      </c>
      <c r="K31" s="26" t="s">
        <v>102</v>
      </c>
    </row>
    <row r="32" spans="2:11" x14ac:dyDescent="0.25">
      <c r="B32" s="46">
        <v>44928</v>
      </c>
      <c r="C32" t="s">
        <v>46</v>
      </c>
      <c r="D32" t="s">
        <v>86</v>
      </c>
      <c r="E32" t="s">
        <v>47</v>
      </c>
      <c r="F32" s="40" t="s">
        <v>17</v>
      </c>
      <c r="G32" t="s">
        <v>55</v>
      </c>
      <c r="H32" s="40" t="s">
        <v>17</v>
      </c>
      <c r="I32" s="26" t="s">
        <v>96</v>
      </c>
      <c r="J32" s="40" t="s">
        <v>17</v>
      </c>
      <c r="K32" s="26" t="s">
        <v>103</v>
      </c>
    </row>
    <row r="33" spans="2:11" x14ac:dyDescent="0.25">
      <c r="B33" s="46">
        <v>44928</v>
      </c>
      <c r="C33" t="s">
        <v>48</v>
      </c>
      <c r="D33" t="s">
        <v>86</v>
      </c>
      <c r="E33" t="s">
        <v>33</v>
      </c>
      <c r="F33" s="40" t="s">
        <v>28</v>
      </c>
      <c r="G33" t="s">
        <v>93</v>
      </c>
      <c r="H33" s="40" t="s">
        <v>28</v>
      </c>
      <c r="I33" s="26" t="s">
        <v>90</v>
      </c>
      <c r="J33" s="40" t="s">
        <v>28</v>
      </c>
      <c r="K33" s="26" t="s">
        <v>90</v>
      </c>
    </row>
    <row r="34" spans="2:11" x14ac:dyDescent="0.25">
      <c r="B34" s="46">
        <v>44928</v>
      </c>
      <c r="C34" t="s">
        <v>49</v>
      </c>
      <c r="D34" t="s">
        <v>86</v>
      </c>
      <c r="E34" t="s">
        <v>50</v>
      </c>
      <c r="F34" s="40" t="s">
        <v>28</v>
      </c>
      <c r="G34" t="s">
        <v>92</v>
      </c>
      <c r="H34" s="40" t="s">
        <v>14</v>
      </c>
      <c r="I34" s="26" t="s">
        <v>99</v>
      </c>
      <c r="J34" s="40" t="s">
        <v>14</v>
      </c>
      <c r="K34" s="26" t="s">
        <v>100</v>
      </c>
    </row>
    <row r="35" spans="2:11" x14ac:dyDescent="0.25">
      <c r="B35" s="46">
        <v>44928</v>
      </c>
      <c r="C35" t="s">
        <v>51</v>
      </c>
      <c r="D35" t="s">
        <v>86</v>
      </c>
      <c r="E35" t="s">
        <v>52</v>
      </c>
      <c r="F35" s="40" t="s">
        <v>28</v>
      </c>
      <c r="G35" t="s">
        <v>92</v>
      </c>
      <c r="H35" s="40" t="s">
        <v>28</v>
      </c>
      <c r="I35" s="26" t="s">
        <v>92</v>
      </c>
      <c r="J35" s="40" t="s">
        <v>14</v>
      </c>
      <c r="K35" s="26" t="s">
        <v>100</v>
      </c>
    </row>
    <row r="36" spans="2:11" x14ac:dyDescent="0.25">
      <c r="B36" s="46">
        <v>44928</v>
      </c>
      <c r="C36" t="s">
        <v>53</v>
      </c>
      <c r="D36" t="s">
        <v>86</v>
      </c>
      <c r="E36" t="s">
        <v>54</v>
      </c>
      <c r="F36" s="40" t="s">
        <v>28</v>
      </c>
      <c r="G36" t="s">
        <v>85</v>
      </c>
      <c r="H36" s="40" t="s">
        <v>28</v>
      </c>
      <c r="I36" s="26" t="s">
        <v>90</v>
      </c>
      <c r="J36" s="40" t="s">
        <v>28</v>
      </c>
      <c r="K36" s="26" t="s">
        <v>90</v>
      </c>
    </row>
    <row r="37" spans="2:11" x14ac:dyDescent="0.25">
      <c r="B37" s="46">
        <v>44929</v>
      </c>
      <c r="C37" t="s">
        <v>18</v>
      </c>
      <c r="D37" t="s">
        <v>86</v>
      </c>
      <c r="E37" t="s">
        <v>35</v>
      </c>
      <c r="F37" s="40" t="s">
        <v>20</v>
      </c>
      <c r="G37" s="26" t="s">
        <v>101</v>
      </c>
      <c r="H37" s="40" t="s">
        <v>20</v>
      </c>
      <c r="I37" s="26" t="s">
        <v>101</v>
      </c>
      <c r="J37" s="40" t="s">
        <v>20</v>
      </c>
      <c r="K37" s="26" t="s">
        <v>113</v>
      </c>
    </row>
    <row r="38" spans="2:11" x14ac:dyDescent="0.25">
      <c r="B38" s="46">
        <v>44929</v>
      </c>
      <c r="C38" t="s">
        <v>22</v>
      </c>
      <c r="D38" t="s">
        <v>86</v>
      </c>
      <c r="E38" t="s">
        <v>23</v>
      </c>
      <c r="F38" s="40" t="s">
        <v>14</v>
      </c>
      <c r="G38" s="26" t="s">
        <v>21</v>
      </c>
      <c r="H38" s="40" t="s">
        <v>27</v>
      </c>
      <c r="I38" s="26" t="s">
        <v>108</v>
      </c>
      <c r="J38" s="40" t="s">
        <v>25</v>
      </c>
      <c r="K38" s="26" t="s">
        <v>114</v>
      </c>
    </row>
    <row r="39" spans="2:11" x14ac:dyDescent="0.25">
      <c r="B39" s="46">
        <v>44929</v>
      </c>
      <c r="C39" t="s">
        <v>45</v>
      </c>
      <c r="D39" t="s">
        <v>86</v>
      </c>
      <c r="E39" t="s">
        <v>34</v>
      </c>
      <c r="F39" s="40" t="s">
        <v>20</v>
      </c>
      <c r="G39" s="26" t="s">
        <v>101</v>
      </c>
      <c r="H39" s="40" t="s">
        <v>20</v>
      </c>
      <c r="I39" s="26" t="s">
        <v>110</v>
      </c>
      <c r="J39" s="40" t="s">
        <v>20</v>
      </c>
      <c r="K39" s="26" t="s">
        <v>113</v>
      </c>
    </row>
    <row r="40" spans="2:11" x14ac:dyDescent="0.25">
      <c r="B40" s="46">
        <v>44929</v>
      </c>
      <c r="C40" t="s">
        <v>3</v>
      </c>
      <c r="D40" t="s">
        <v>86</v>
      </c>
      <c r="E40" t="s">
        <v>36</v>
      </c>
      <c r="F40" s="40" t="s">
        <v>28</v>
      </c>
      <c r="G40" s="26" t="s">
        <v>106</v>
      </c>
      <c r="H40" s="40" t="s">
        <v>28</v>
      </c>
      <c r="I40" s="26" t="s">
        <v>106</v>
      </c>
      <c r="J40" s="40" t="s">
        <v>14</v>
      </c>
      <c r="K40" s="26" t="s">
        <v>102</v>
      </c>
    </row>
    <row r="41" spans="2:11" x14ac:dyDescent="0.25">
      <c r="B41" s="46">
        <v>44929</v>
      </c>
      <c r="C41" t="s">
        <v>37</v>
      </c>
      <c r="D41" t="s">
        <v>86</v>
      </c>
      <c r="E41" t="s">
        <v>38</v>
      </c>
      <c r="F41" s="40" t="s">
        <v>14</v>
      </c>
      <c r="G41" s="26" t="s">
        <v>104</v>
      </c>
      <c r="H41" s="40" t="s">
        <v>14</v>
      </c>
      <c r="I41" s="26" t="s">
        <v>107</v>
      </c>
      <c r="J41" s="40" t="s">
        <v>14</v>
      </c>
      <c r="K41" s="26" t="s">
        <v>111</v>
      </c>
    </row>
    <row r="42" spans="2:11" x14ac:dyDescent="0.25">
      <c r="B42" s="46">
        <v>44929</v>
      </c>
      <c r="C42" t="s">
        <v>39</v>
      </c>
      <c r="D42" t="s">
        <v>86</v>
      </c>
      <c r="E42" t="s">
        <v>40</v>
      </c>
      <c r="F42" s="40" t="s">
        <v>14</v>
      </c>
      <c r="G42" s="26" t="s">
        <v>104</v>
      </c>
      <c r="H42" s="40" t="s">
        <v>14</v>
      </c>
      <c r="I42" s="26" t="s">
        <v>109</v>
      </c>
      <c r="J42" s="40" t="s">
        <v>14</v>
      </c>
      <c r="K42" s="26" t="s">
        <v>111</v>
      </c>
    </row>
    <row r="43" spans="2:11" x14ac:dyDescent="0.25">
      <c r="B43" s="46">
        <v>44929</v>
      </c>
      <c r="C43" t="s">
        <v>41</v>
      </c>
      <c r="D43" t="s">
        <v>86</v>
      </c>
      <c r="E43" t="s">
        <v>42</v>
      </c>
      <c r="F43" s="40" t="s">
        <v>26</v>
      </c>
      <c r="G43" s="26" t="s">
        <v>29</v>
      </c>
      <c r="H43" s="40" t="s">
        <v>26</v>
      </c>
      <c r="I43" s="26" t="s">
        <v>29</v>
      </c>
      <c r="J43" s="40" t="s">
        <v>26</v>
      </c>
      <c r="K43" s="26" t="s">
        <v>29</v>
      </c>
    </row>
    <row r="44" spans="2:11" x14ac:dyDescent="0.25">
      <c r="B44" s="46">
        <v>44929</v>
      </c>
      <c r="C44" t="s">
        <v>43</v>
      </c>
      <c r="D44" t="s">
        <v>86</v>
      </c>
      <c r="E44" t="s">
        <v>44</v>
      </c>
      <c r="F44" s="40" t="s">
        <v>28</v>
      </c>
      <c r="G44" s="26" t="s">
        <v>106</v>
      </c>
      <c r="H44" s="40" t="s">
        <v>28</v>
      </c>
      <c r="I44" s="26" t="s">
        <v>106</v>
      </c>
      <c r="J44" s="40" t="s">
        <v>14</v>
      </c>
      <c r="K44" s="26" t="s">
        <v>87</v>
      </c>
    </row>
    <row r="45" spans="2:11" x14ac:dyDescent="0.25">
      <c r="B45" s="46">
        <v>44929</v>
      </c>
      <c r="C45" t="s">
        <v>46</v>
      </c>
      <c r="D45" t="s">
        <v>86</v>
      </c>
      <c r="E45" t="s">
        <v>47</v>
      </c>
      <c r="F45" s="40" t="s">
        <v>17</v>
      </c>
      <c r="G45" s="26" t="s">
        <v>103</v>
      </c>
      <c r="H45" s="40" t="s">
        <v>17</v>
      </c>
      <c r="I45" s="26" t="s">
        <v>103</v>
      </c>
      <c r="J45" s="40" t="s">
        <v>17</v>
      </c>
      <c r="K45" s="26" t="s">
        <v>103</v>
      </c>
    </row>
    <row r="46" spans="2:11" x14ac:dyDescent="0.25">
      <c r="B46" s="46">
        <v>44929</v>
      </c>
      <c r="C46" t="s">
        <v>48</v>
      </c>
      <c r="D46" t="s">
        <v>86</v>
      </c>
      <c r="E46" t="s">
        <v>33</v>
      </c>
      <c r="F46" s="40" t="s">
        <v>28</v>
      </c>
      <c r="G46" s="26" t="s">
        <v>90</v>
      </c>
      <c r="H46" s="40" t="s">
        <v>28</v>
      </c>
      <c r="I46" s="26" t="s">
        <v>90</v>
      </c>
      <c r="J46" s="40" t="s">
        <v>14</v>
      </c>
      <c r="K46" s="26" t="s">
        <v>112</v>
      </c>
    </row>
    <row r="47" spans="2:11" x14ac:dyDescent="0.25">
      <c r="B47" s="46">
        <v>44929</v>
      </c>
      <c r="C47" t="s">
        <v>49</v>
      </c>
      <c r="D47" t="s">
        <v>86</v>
      </c>
      <c r="E47" t="s">
        <v>50</v>
      </c>
      <c r="F47" s="40" t="s">
        <v>14</v>
      </c>
      <c r="G47" s="26" t="s">
        <v>105</v>
      </c>
      <c r="H47" s="40" t="s">
        <v>14</v>
      </c>
      <c r="I47" s="26" t="s">
        <v>109</v>
      </c>
      <c r="J47" s="40" t="s">
        <v>14</v>
      </c>
      <c r="K47" s="26" t="s">
        <v>55</v>
      </c>
    </row>
    <row r="48" spans="2:11" x14ac:dyDescent="0.25">
      <c r="B48" s="46">
        <v>44929</v>
      </c>
      <c r="C48" t="s">
        <v>51</v>
      </c>
      <c r="D48" t="s">
        <v>86</v>
      </c>
      <c r="E48" t="s">
        <v>52</v>
      </c>
      <c r="F48" s="40" t="s">
        <v>14</v>
      </c>
      <c r="G48" s="26" t="s">
        <v>105</v>
      </c>
      <c r="H48" s="40" t="s">
        <v>14</v>
      </c>
      <c r="I48" s="26" t="s">
        <v>109</v>
      </c>
      <c r="J48" s="40" t="s">
        <v>14</v>
      </c>
      <c r="K48" s="26" t="s">
        <v>55</v>
      </c>
    </row>
    <row r="49" spans="2:11" x14ac:dyDescent="0.25">
      <c r="B49" s="46">
        <v>44929</v>
      </c>
      <c r="C49" t="s">
        <v>53</v>
      </c>
      <c r="D49" t="s">
        <v>86</v>
      </c>
      <c r="E49" t="s">
        <v>54</v>
      </c>
      <c r="F49" s="40" t="s">
        <v>28</v>
      </c>
      <c r="G49" s="26" t="s">
        <v>90</v>
      </c>
      <c r="H49" s="40" t="s">
        <v>28</v>
      </c>
      <c r="I49" s="26" t="s">
        <v>90</v>
      </c>
      <c r="J49" s="40" t="s">
        <v>14</v>
      </c>
      <c r="K49" s="26" t="s">
        <v>112</v>
      </c>
    </row>
    <row r="50" spans="2:11" x14ac:dyDescent="0.25">
      <c r="B50" s="46">
        <v>44930</v>
      </c>
      <c r="C50" t="s">
        <v>18</v>
      </c>
      <c r="D50" t="s">
        <v>86</v>
      </c>
      <c r="E50" t="s">
        <v>35</v>
      </c>
      <c r="F50" s="40" t="s">
        <v>20</v>
      </c>
      <c r="G50" s="26" t="s">
        <v>113</v>
      </c>
      <c r="H50" s="40" t="s">
        <v>20</v>
      </c>
      <c r="I50" s="26" t="s">
        <v>116</v>
      </c>
      <c r="J50" s="40" t="s">
        <v>28</v>
      </c>
      <c r="K50" s="26" t="s">
        <v>106</v>
      </c>
    </row>
    <row r="51" spans="2:11" x14ac:dyDescent="0.25">
      <c r="B51" s="46">
        <v>44930</v>
      </c>
      <c r="C51" t="s">
        <v>22</v>
      </c>
      <c r="D51" t="s">
        <v>86</v>
      </c>
      <c r="E51" t="s">
        <v>23</v>
      </c>
      <c r="F51" s="40" t="s">
        <v>25</v>
      </c>
      <c r="G51" s="26" t="s">
        <v>114</v>
      </c>
      <c r="H51" s="40" t="s">
        <v>25</v>
      </c>
      <c r="I51" s="26" t="s">
        <v>114</v>
      </c>
      <c r="J51" s="40" t="s">
        <v>15</v>
      </c>
      <c r="K51" s="26" t="s">
        <v>21</v>
      </c>
    </row>
    <row r="52" spans="2:11" x14ac:dyDescent="0.25">
      <c r="B52" s="46">
        <v>44930</v>
      </c>
      <c r="C52" t="s">
        <v>45</v>
      </c>
      <c r="D52" t="s">
        <v>86</v>
      </c>
      <c r="E52" t="s">
        <v>34</v>
      </c>
      <c r="F52" s="40" t="s">
        <v>20</v>
      </c>
      <c r="G52" s="26" t="s">
        <v>113</v>
      </c>
      <c r="H52" s="40" t="s">
        <v>20</v>
      </c>
      <c r="I52" s="26" t="s">
        <v>116</v>
      </c>
      <c r="J52" s="40" t="s">
        <v>28</v>
      </c>
      <c r="K52" s="26" t="s">
        <v>106</v>
      </c>
    </row>
    <row r="53" spans="2:11" x14ac:dyDescent="0.25">
      <c r="B53" s="46">
        <v>44930</v>
      </c>
      <c r="C53" t="s">
        <v>3</v>
      </c>
      <c r="D53" t="s">
        <v>86</v>
      </c>
      <c r="E53" t="s">
        <v>36</v>
      </c>
      <c r="F53" s="40" t="s">
        <v>14</v>
      </c>
      <c r="G53" s="26" t="s">
        <v>102</v>
      </c>
      <c r="H53" s="40" t="s">
        <v>14</v>
      </c>
      <c r="I53" s="26" t="s">
        <v>87</v>
      </c>
      <c r="J53" s="40" t="s">
        <v>14</v>
      </c>
      <c r="K53" s="26" t="s">
        <v>118</v>
      </c>
    </row>
    <row r="54" spans="2:11" x14ac:dyDescent="0.25">
      <c r="B54" s="46">
        <v>44930</v>
      </c>
      <c r="C54" t="s">
        <v>37</v>
      </c>
      <c r="D54" t="s">
        <v>86</v>
      </c>
      <c r="E54" t="s">
        <v>38</v>
      </c>
      <c r="F54" s="40" t="s">
        <v>14</v>
      </c>
      <c r="G54" s="26" t="s">
        <v>111</v>
      </c>
      <c r="H54" s="40" t="s">
        <v>14</v>
      </c>
      <c r="I54" s="26" t="s">
        <v>55</v>
      </c>
      <c r="J54" s="40" t="s">
        <v>14</v>
      </c>
      <c r="K54" s="26" t="s">
        <v>55</v>
      </c>
    </row>
    <row r="55" spans="2:11" x14ac:dyDescent="0.25">
      <c r="B55" s="46">
        <v>44930</v>
      </c>
      <c r="C55" t="s">
        <v>39</v>
      </c>
      <c r="D55" t="s">
        <v>86</v>
      </c>
      <c r="E55" t="s">
        <v>40</v>
      </c>
      <c r="F55" s="40" t="s">
        <v>14</v>
      </c>
      <c r="G55" s="26" t="s">
        <v>111</v>
      </c>
      <c r="H55" s="40" t="s">
        <v>14</v>
      </c>
      <c r="I55" s="26" t="s">
        <v>55</v>
      </c>
      <c r="J55" s="40" t="s">
        <v>14</v>
      </c>
      <c r="K55" s="26" t="s">
        <v>119</v>
      </c>
    </row>
    <row r="56" spans="2:11" x14ac:dyDescent="0.25">
      <c r="B56" s="46">
        <v>44930</v>
      </c>
      <c r="C56" t="s">
        <v>41</v>
      </c>
      <c r="D56" t="s">
        <v>86</v>
      </c>
      <c r="E56" t="s">
        <v>42</v>
      </c>
      <c r="F56" s="40" t="s">
        <v>26</v>
      </c>
      <c r="G56" s="26" t="s">
        <v>29</v>
      </c>
      <c r="H56" s="40" t="s">
        <v>26</v>
      </c>
      <c r="I56" s="26" t="s">
        <v>29</v>
      </c>
      <c r="J56" s="40" t="s">
        <v>26</v>
      </c>
      <c r="K56" s="26" t="s">
        <v>29</v>
      </c>
    </row>
    <row r="57" spans="2:11" x14ac:dyDescent="0.25">
      <c r="B57" s="46">
        <v>44930</v>
      </c>
      <c r="C57" t="s">
        <v>43</v>
      </c>
      <c r="D57" t="s">
        <v>86</v>
      </c>
      <c r="E57" t="s">
        <v>44</v>
      </c>
      <c r="F57" s="40" t="s">
        <v>14</v>
      </c>
      <c r="G57" s="26" t="s">
        <v>87</v>
      </c>
      <c r="H57" s="40" t="s">
        <v>14</v>
      </c>
      <c r="I57" s="26" t="s">
        <v>87</v>
      </c>
      <c r="J57" s="40" t="s">
        <v>14</v>
      </c>
      <c r="K57" s="26" t="s">
        <v>118</v>
      </c>
    </row>
    <row r="58" spans="2:11" x14ac:dyDescent="0.25">
      <c r="B58" s="46">
        <v>44930</v>
      </c>
      <c r="C58" t="s">
        <v>46</v>
      </c>
      <c r="D58" t="s">
        <v>86</v>
      </c>
      <c r="E58" t="s">
        <v>47</v>
      </c>
      <c r="F58" s="40" t="s">
        <v>17</v>
      </c>
      <c r="G58" s="26" t="s">
        <v>103</v>
      </c>
      <c r="H58" s="40" t="s">
        <v>26</v>
      </c>
      <c r="I58" s="26" t="s">
        <v>29</v>
      </c>
      <c r="J58" s="40" t="s">
        <v>25</v>
      </c>
      <c r="K58" s="26" t="s">
        <v>29</v>
      </c>
    </row>
    <row r="59" spans="2:11" x14ac:dyDescent="0.25">
      <c r="B59" s="46">
        <v>44930</v>
      </c>
      <c r="C59" t="s">
        <v>48</v>
      </c>
      <c r="D59" t="s">
        <v>86</v>
      </c>
      <c r="E59" t="s">
        <v>33</v>
      </c>
      <c r="F59" s="40" t="s">
        <v>14</v>
      </c>
      <c r="G59" s="26" t="s">
        <v>112</v>
      </c>
      <c r="H59" s="40" t="s">
        <v>14</v>
      </c>
      <c r="I59" s="26" t="s">
        <v>117</v>
      </c>
      <c r="J59" s="40" t="s">
        <v>14</v>
      </c>
      <c r="K59" s="26" t="s">
        <v>119</v>
      </c>
    </row>
    <row r="60" spans="2:11" x14ac:dyDescent="0.25">
      <c r="B60" s="46">
        <v>44930</v>
      </c>
      <c r="C60" t="s">
        <v>49</v>
      </c>
      <c r="D60" t="s">
        <v>86</v>
      </c>
      <c r="E60" t="s">
        <v>50</v>
      </c>
      <c r="F60" s="40" t="s">
        <v>14</v>
      </c>
      <c r="G60" s="26" t="s">
        <v>55</v>
      </c>
      <c r="H60" s="40" t="s">
        <v>14</v>
      </c>
      <c r="I60" s="26" t="s">
        <v>115</v>
      </c>
      <c r="J60" s="40" t="s">
        <v>14</v>
      </c>
      <c r="K60" s="26" t="s">
        <v>21</v>
      </c>
    </row>
    <row r="61" spans="2:11" x14ac:dyDescent="0.25">
      <c r="B61" s="46">
        <v>44930</v>
      </c>
      <c r="C61" t="s">
        <v>51</v>
      </c>
      <c r="D61" t="s">
        <v>86</v>
      </c>
      <c r="E61" t="s">
        <v>52</v>
      </c>
      <c r="F61" s="40" t="s">
        <v>14</v>
      </c>
      <c r="G61" s="26" t="s">
        <v>55</v>
      </c>
      <c r="H61" s="40" t="s">
        <v>14</v>
      </c>
      <c r="I61" s="26" t="s">
        <v>115</v>
      </c>
      <c r="J61" s="40" t="s">
        <v>14</v>
      </c>
      <c r="K61" s="26" t="s">
        <v>21</v>
      </c>
    </row>
    <row r="62" spans="2:11" x14ac:dyDescent="0.25">
      <c r="B62" s="46">
        <v>44930</v>
      </c>
      <c r="C62" t="s">
        <v>53</v>
      </c>
      <c r="D62" t="s">
        <v>86</v>
      </c>
      <c r="E62" t="s">
        <v>54</v>
      </c>
      <c r="F62" s="40" t="s">
        <v>14</v>
      </c>
      <c r="G62" s="26" t="s">
        <v>112</v>
      </c>
      <c r="H62" s="40" t="s">
        <v>14</v>
      </c>
      <c r="I62" s="26" t="s">
        <v>55</v>
      </c>
      <c r="J62" s="40" t="s">
        <v>14</v>
      </c>
      <c r="K62" s="26" t="s">
        <v>119</v>
      </c>
    </row>
    <row r="63" spans="2:11" x14ac:dyDescent="0.25">
      <c r="B63" s="46">
        <v>44931</v>
      </c>
      <c r="C63" t="s">
        <v>18</v>
      </c>
      <c r="D63" t="s">
        <v>86</v>
      </c>
      <c r="E63" t="s">
        <v>35</v>
      </c>
      <c r="F63" s="40" t="s">
        <v>28</v>
      </c>
      <c r="G63" s="26" t="s">
        <v>106</v>
      </c>
      <c r="H63" s="40" t="s">
        <v>28</v>
      </c>
      <c r="I63" s="26" t="s">
        <v>106</v>
      </c>
      <c r="J63" s="40" t="s">
        <v>14</v>
      </c>
      <c r="K63" s="26" t="s">
        <v>113</v>
      </c>
    </row>
    <row r="64" spans="2:11" x14ac:dyDescent="0.25">
      <c r="B64" s="46">
        <v>44931</v>
      </c>
      <c r="C64" t="s">
        <v>22</v>
      </c>
      <c r="D64" t="s">
        <v>86</v>
      </c>
      <c r="E64" t="s">
        <v>23</v>
      </c>
      <c r="F64" s="40" t="s">
        <v>15</v>
      </c>
      <c r="G64" s="26" t="s">
        <v>21</v>
      </c>
      <c r="H64" s="40" t="s">
        <v>15</v>
      </c>
      <c r="I64" s="26" t="s">
        <v>21</v>
      </c>
      <c r="J64" s="40" t="s">
        <v>15</v>
      </c>
      <c r="K64" s="26" t="s">
        <v>21</v>
      </c>
    </row>
    <row r="65" spans="2:11" x14ac:dyDescent="0.25">
      <c r="B65" s="46">
        <v>44931</v>
      </c>
      <c r="C65" t="s">
        <v>45</v>
      </c>
      <c r="D65" t="s">
        <v>86</v>
      </c>
      <c r="E65" t="s">
        <v>34</v>
      </c>
      <c r="F65" s="40" t="s">
        <v>28</v>
      </c>
      <c r="G65" s="26" t="s">
        <v>106</v>
      </c>
      <c r="H65" s="40" t="s">
        <v>28</v>
      </c>
      <c r="I65" s="26" t="s">
        <v>106</v>
      </c>
      <c r="J65" s="40" t="s">
        <v>14</v>
      </c>
      <c r="K65" s="26" t="s">
        <v>113</v>
      </c>
    </row>
    <row r="66" spans="2:11" x14ac:dyDescent="0.25">
      <c r="B66" s="46">
        <v>44931</v>
      </c>
      <c r="C66" t="s">
        <v>3</v>
      </c>
      <c r="D66" t="s">
        <v>86</v>
      </c>
      <c r="E66" t="s">
        <v>36</v>
      </c>
      <c r="F66" s="40" t="s">
        <v>14</v>
      </c>
      <c r="G66" s="26" t="s">
        <v>91</v>
      </c>
      <c r="H66" s="40" t="s">
        <v>14</v>
      </c>
      <c r="I66" s="26" t="s">
        <v>30</v>
      </c>
      <c r="J66" s="40" t="s">
        <v>14</v>
      </c>
      <c r="K66" s="26" t="s">
        <v>21</v>
      </c>
    </row>
    <row r="67" spans="2:11" x14ac:dyDescent="0.25">
      <c r="B67" s="46">
        <v>44931</v>
      </c>
      <c r="C67" t="s">
        <v>37</v>
      </c>
      <c r="D67" t="s">
        <v>86</v>
      </c>
      <c r="E67" t="s">
        <v>38</v>
      </c>
      <c r="F67" s="40" t="s">
        <v>14</v>
      </c>
      <c r="G67" s="26" t="s">
        <v>122</v>
      </c>
      <c r="H67" s="40" t="s">
        <v>14</v>
      </c>
      <c r="I67" s="26" t="s">
        <v>123</v>
      </c>
      <c r="J67" s="40" t="s">
        <v>14</v>
      </c>
      <c r="K67" s="26" t="s">
        <v>123</v>
      </c>
    </row>
    <row r="68" spans="2:11" x14ac:dyDescent="0.25">
      <c r="B68" s="46">
        <v>44931</v>
      </c>
      <c r="C68" t="s">
        <v>39</v>
      </c>
      <c r="D68" t="s">
        <v>86</v>
      </c>
      <c r="E68" t="s">
        <v>40</v>
      </c>
      <c r="F68" s="40" t="s">
        <v>14</v>
      </c>
      <c r="G68" s="26" t="s">
        <v>120</v>
      </c>
      <c r="H68" s="40" t="s">
        <v>14</v>
      </c>
      <c r="I68" s="26" t="s">
        <v>126</v>
      </c>
      <c r="J68" s="40" t="s">
        <v>14</v>
      </c>
      <c r="K68" s="26" t="s">
        <v>30</v>
      </c>
    </row>
    <row r="69" spans="2:11" x14ac:dyDescent="0.25">
      <c r="B69" s="46">
        <v>44931</v>
      </c>
      <c r="C69" t="s">
        <v>41</v>
      </c>
      <c r="D69" t="s">
        <v>86</v>
      </c>
      <c r="E69" t="s">
        <v>42</v>
      </c>
      <c r="F69" s="40" t="s">
        <v>26</v>
      </c>
      <c r="G69" s="26" t="s">
        <v>29</v>
      </c>
      <c r="H69" s="40" t="s">
        <v>26</v>
      </c>
      <c r="I69" s="26" t="s">
        <v>29</v>
      </c>
      <c r="J69" s="40" t="s">
        <v>26</v>
      </c>
      <c r="K69" s="26" t="s">
        <v>29</v>
      </c>
    </row>
    <row r="70" spans="2:11" x14ac:dyDescent="0.25">
      <c r="B70" s="46">
        <v>44931</v>
      </c>
      <c r="C70" t="s">
        <v>43</v>
      </c>
      <c r="D70" t="s">
        <v>86</v>
      </c>
      <c r="E70" t="s">
        <v>44</v>
      </c>
      <c r="F70" s="40" t="s">
        <v>14</v>
      </c>
      <c r="G70" s="26" t="s">
        <v>91</v>
      </c>
      <c r="H70" s="40" t="s">
        <v>14</v>
      </c>
      <c r="I70" s="26" t="s">
        <v>30</v>
      </c>
      <c r="J70" s="40" t="s">
        <v>14</v>
      </c>
      <c r="K70" s="26" t="s">
        <v>21</v>
      </c>
    </row>
    <row r="71" spans="2:11" x14ac:dyDescent="0.25">
      <c r="B71" s="46">
        <v>44931</v>
      </c>
      <c r="C71" t="s">
        <v>46</v>
      </c>
      <c r="D71" t="s">
        <v>86</v>
      </c>
      <c r="E71" t="s">
        <v>47</v>
      </c>
      <c r="F71" s="40" t="s">
        <v>25</v>
      </c>
      <c r="G71" s="26" t="s">
        <v>29</v>
      </c>
      <c r="H71" s="40" t="s">
        <v>25</v>
      </c>
      <c r="I71" s="26" t="s">
        <v>125</v>
      </c>
      <c r="J71" s="40" t="s">
        <v>14</v>
      </c>
      <c r="K71" s="26" t="s">
        <v>127</v>
      </c>
    </row>
    <row r="72" spans="2:11" x14ac:dyDescent="0.25">
      <c r="B72" s="46">
        <v>44931</v>
      </c>
      <c r="C72" t="s">
        <v>48</v>
      </c>
      <c r="D72" t="s">
        <v>86</v>
      </c>
      <c r="E72" t="s">
        <v>33</v>
      </c>
      <c r="F72" s="40" t="s">
        <v>14</v>
      </c>
      <c r="G72" s="26" t="s">
        <v>120</v>
      </c>
      <c r="H72" s="40" t="s">
        <v>14</v>
      </c>
      <c r="I72" s="26" t="s">
        <v>123</v>
      </c>
      <c r="J72" s="40" t="s">
        <v>14</v>
      </c>
      <c r="K72" s="26" t="s">
        <v>123</v>
      </c>
    </row>
    <row r="73" spans="2:11" x14ac:dyDescent="0.25">
      <c r="B73" s="46">
        <v>44931</v>
      </c>
      <c r="C73" t="s">
        <v>49</v>
      </c>
      <c r="D73" t="s">
        <v>86</v>
      </c>
      <c r="E73" t="s">
        <v>50</v>
      </c>
      <c r="F73" s="40" t="s">
        <v>14</v>
      </c>
      <c r="G73" s="26" t="s">
        <v>21</v>
      </c>
      <c r="H73" s="40" t="s">
        <v>14</v>
      </c>
      <c r="I73" s="26" t="s">
        <v>124</v>
      </c>
      <c r="J73" s="40" t="s">
        <v>25</v>
      </c>
      <c r="K73" s="26" t="s">
        <v>114</v>
      </c>
    </row>
    <row r="74" spans="2:11" x14ac:dyDescent="0.25">
      <c r="B74" s="46">
        <v>44931</v>
      </c>
      <c r="C74" t="s">
        <v>51</v>
      </c>
      <c r="D74" t="s">
        <v>86</v>
      </c>
      <c r="E74" t="s">
        <v>52</v>
      </c>
      <c r="F74" s="40" t="s">
        <v>14</v>
      </c>
      <c r="G74" s="26" t="s">
        <v>21</v>
      </c>
      <c r="H74" s="40" t="s">
        <v>14</v>
      </c>
      <c r="I74" s="26" t="s">
        <v>124</v>
      </c>
      <c r="J74" s="40" t="s">
        <v>25</v>
      </c>
      <c r="K74" s="26" t="s">
        <v>114</v>
      </c>
    </row>
    <row r="75" spans="2:11" x14ac:dyDescent="0.25">
      <c r="B75" s="46">
        <v>44931</v>
      </c>
      <c r="C75" t="s">
        <v>53</v>
      </c>
      <c r="D75" t="s">
        <v>86</v>
      </c>
      <c r="E75" t="s">
        <v>54</v>
      </c>
      <c r="F75" s="40" t="s">
        <v>14</v>
      </c>
      <c r="G75" s="26" t="s">
        <v>121</v>
      </c>
      <c r="H75" s="40" t="s">
        <v>14</v>
      </c>
      <c r="I75" s="26" t="s">
        <v>123</v>
      </c>
      <c r="J75" s="40" t="s">
        <v>14</v>
      </c>
      <c r="K75" s="26" t="s">
        <v>123</v>
      </c>
    </row>
    <row r="76" spans="2:11" x14ac:dyDescent="0.25">
      <c r="B76" s="46">
        <v>44932</v>
      </c>
      <c r="C76" t="s">
        <v>18</v>
      </c>
      <c r="D76" t="s">
        <v>86</v>
      </c>
      <c r="E76" t="s">
        <v>35</v>
      </c>
      <c r="F76" s="40" t="s">
        <v>14</v>
      </c>
      <c r="G76" s="26" t="s">
        <v>128</v>
      </c>
      <c r="H76" s="40" t="s">
        <v>14</v>
      </c>
      <c r="I76" s="26" t="s">
        <v>91</v>
      </c>
      <c r="J76" s="40" t="s">
        <v>27</v>
      </c>
      <c r="K76" s="26" t="s">
        <v>108</v>
      </c>
    </row>
    <row r="77" spans="2:11" x14ac:dyDescent="0.25">
      <c r="B77" s="46">
        <v>44932</v>
      </c>
      <c r="C77" t="s">
        <v>22</v>
      </c>
      <c r="D77" t="s">
        <v>86</v>
      </c>
      <c r="E77" t="s">
        <v>23</v>
      </c>
      <c r="F77" s="40" t="s">
        <v>15</v>
      </c>
      <c r="G77" s="26" t="s">
        <v>21</v>
      </c>
      <c r="H77" s="40" t="s">
        <v>19</v>
      </c>
      <c r="I77" s="26" t="s">
        <v>129</v>
      </c>
      <c r="J77" s="40" t="s">
        <v>20</v>
      </c>
      <c r="K77" s="26" t="s">
        <v>91</v>
      </c>
    </row>
    <row r="78" spans="2:11" x14ac:dyDescent="0.25">
      <c r="B78" s="46">
        <v>44932</v>
      </c>
      <c r="C78" t="s">
        <v>45</v>
      </c>
      <c r="D78" t="s">
        <v>86</v>
      </c>
      <c r="E78" t="s">
        <v>34</v>
      </c>
      <c r="F78" s="40" t="s">
        <v>14</v>
      </c>
      <c r="G78" s="26" t="s">
        <v>128</v>
      </c>
      <c r="H78" s="40" t="s">
        <v>14</v>
      </c>
      <c r="I78" s="26" t="s">
        <v>91</v>
      </c>
      <c r="J78" s="40" t="s">
        <v>27</v>
      </c>
      <c r="K78" s="26" t="s">
        <v>108</v>
      </c>
    </row>
    <row r="79" spans="2:11" x14ac:dyDescent="0.25">
      <c r="B79" s="46">
        <v>44932</v>
      </c>
      <c r="C79" t="s">
        <v>3</v>
      </c>
      <c r="D79" t="s">
        <v>86</v>
      </c>
      <c r="E79" t="s">
        <v>36</v>
      </c>
      <c r="F79" s="40" t="s">
        <v>14</v>
      </c>
      <c r="G79" s="26" t="s">
        <v>21</v>
      </c>
      <c r="H79" s="40" t="s">
        <v>14</v>
      </c>
      <c r="I79" s="26" t="s">
        <v>21</v>
      </c>
      <c r="J79" s="40" t="s">
        <v>25</v>
      </c>
      <c r="K79" s="26" t="s">
        <v>114</v>
      </c>
    </row>
    <row r="80" spans="2:11" x14ac:dyDescent="0.25">
      <c r="B80" s="46">
        <v>44932</v>
      </c>
      <c r="C80" t="s">
        <v>37</v>
      </c>
      <c r="D80" t="s">
        <v>86</v>
      </c>
      <c r="E80" t="s">
        <v>38</v>
      </c>
      <c r="F80" s="40" t="s">
        <v>14</v>
      </c>
      <c r="G80" s="26" t="s">
        <v>123</v>
      </c>
      <c r="H80" s="40" t="s">
        <v>14</v>
      </c>
      <c r="I80" s="26" t="s">
        <v>123</v>
      </c>
      <c r="J80" s="40" t="s">
        <v>14</v>
      </c>
      <c r="K80" s="26" t="s">
        <v>123</v>
      </c>
    </row>
    <row r="81" spans="2:11" x14ac:dyDescent="0.25">
      <c r="B81" s="46">
        <v>44932</v>
      </c>
      <c r="C81" t="s">
        <v>39</v>
      </c>
      <c r="D81" t="s">
        <v>86</v>
      </c>
      <c r="E81" t="s">
        <v>40</v>
      </c>
      <c r="F81" s="40" t="s">
        <v>14</v>
      </c>
      <c r="G81" s="26" t="s">
        <v>30</v>
      </c>
      <c r="H81" s="40" t="s">
        <v>14</v>
      </c>
      <c r="I81" s="26" t="s">
        <v>30</v>
      </c>
      <c r="J81" s="40" t="s">
        <v>27</v>
      </c>
      <c r="K81" s="26" t="s">
        <v>108</v>
      </c>
    </row>
    <row r="82" spans="2:11" x14ac:dyDescent="0.25">
      <c r="B82" s="46">
        <v>44932</v>
      </c>
      <c r="C82" t="s">
        <v>41</v>
      </c>
      <c r="D82" t="s">
        <v>86</v>
      </c>
      <c r="E82" t="s">
        <v>42</v>
      </c>
      <c r="F82" s="40" t="s">
        <v>26</v>
      </c>
      <c r="G82" s="26" t="s">
        <v>29</v>
      </c>
      <c r="H82" s="40" t="s">
        <v>26</v>
      </c>
      <c r="I82" s="26" t="s">
        <v>29</v>
      </c>
      <c r="J82" s="40" t="s">
        <v>26</v>
      </c>
      <c r="K82" s="26" t="s">
        <v>29</v>
      </c>
    </row>
    <row r="83" spans="2:11" x14ac:dyDescent="0.25">
      <c r="B83" s="46">
        <v>44932</v>
      </c>
      <c r="C83" t="s">
        <v>43</v>
      </c>
      <c r="D83" t="s">
        <v>86</v>
      </c>
      <c r="E83" t="s">
        <v>44</v>
      </c>
      <c r="F83" s="40" t="s">
        <v>14</v>
      </c>
      <c r="G83" s="26" t="s">
        <v>21</v>
      </c>
      <c r="H83" s="40" t="s">
        <v>27</v>
      </c>
      <c r="I83" s="26" t="s">
        <v>108</v>
      </c>
      <c r="J83" s="40" t="s">
        <v>25</v>
      </c>
      <c r="K83" s="26" t="s">
        <v>114</v>
      </c>
    </row>
    <row r="84" spans="2:11" x14ac:dyDescent="0.25">
      <c r="B84" s="46">
        <v>44932</v>
      </c>
      <c r="C84" t="s">
        <v>46</v>
      </c>
      <c r="D84" t="s">
        <v>86</v>
      </c>
      <c r="E84" t="s">
        <v>47</v>
      </c>
      <c r="F84" s="40" t="s">
        <v>27</v>
      </c>
      <c r="G84" s="26" t="s">
        <v>108</v>
      </c>
      <c r="H84" s="40" t="s">
        <v>27</v>
      </c>
      <c r="I84" s="26" t="s">
        <v>108</v>
      </c>
      <c r="J84" s="40" t="s">
        <v>19</v>
      </c>
      <c r="K84" s="26" t="s">
        <v>114</v>
      </c>
    </row>
    <row r="85" spans="2:11" x14ac:dyDescent="0.25">
      <c r="B85" s="46">
        <v>44932</v>
      </c>
      <c r="C85" t="s">
        <v>48</v>
      </c>
      <c r="D85" t="s">
        <v>86</v>
      </c>
      <c r="E85" t="s">
        <v>33</v>
      </c>
      <c r="F85" s="40" t="s">
        <v>14</v>
      </c>
      <c r="G85" s="26" t="s">
        <v>123</v>
      </c>
      <c r="H85" s="40" t="s">
        <v>14</v>
      </c>
      <c r="I85" s="26" t="s">
        <v>123</v>
      </c>
      <c r="J85" s="40" t="s">
        <v>14</v>
      </c>
      <c r="K85" s="26" t="s">
        <v>123</v>
      </c>
    </row>
    <row r="86" spans="2:11" x14ac:dyDescent="0.25">
      <c r="B86" s="46">
        <v>44932</v>
      </c>
      <c r="C86" t="s">
        <v>49</v>
      </c>
      <c r="D86" t="s">
        <v>86</v>
      </c>
      <c r="E86" t="s">
        <v>50</v>
      </c>
      <c r="F86" s="40" t="s">
        <v>25</v>
      </c>
      <c r="G86" s="26" t="s">
        <v>114</v>
      </c>
      <c r="H86" s="40" t="s">
        <v>25</v>
      </c>
      <c r="I86" s="26" t="s">
        <v>114</v>
      </c>
      <c r="J86" s="40" t="s">
        <v>19</v>
      </c>
      <c r="K86" s="26" t="s">
        <v>21</v>
      </c>
    </row>
    <row r="87" spans="2:11" x14ac:dyDescent="0.25">
      <c r="B87" s="46">
        <v>44932</v>
      </c>
      <c r="C87" t="s">
        <v>51</v>
      </c>
      <c r="D87" t="s">
        <v>86</v>
      </c>
      <c r="E87" t="s">
        <v>52</v>
      </c>
      <c r="F87" s="40" t="s">
        <v>25</v>
      </c>
      <c r="G87" s="26" t="s">
        <v>114</v>
      </c>
      <c r="H87" s="40" t="s">
        <v>19</v>
      </c>
      <c r="I87" s="26" t="s">
        <v>114</v>
      </c>
      <c r="J87" s="40" t="s">
        <v>19</v>
      </c>
      <c r="K87" s="26" t="s">
        <v>21</v>
      </c>
    </row>
    <row r="88" spans="2:11" x14ac:dyDescent="0.25">
      <c r="B88" s="46">
        <v>44932</v>
      </c>
      <c r="C88" t="s">
        <v>53</v>
      </c>
      <c r="D88" t="s">
        <v>86</v>
      </c>
      <c r="E88" t="s">
        <v>54</v>
      </c>
      <c r="F88" s="40" t="s">
        <v>14</v>
      </c>
      <c r="G88" s="26" t="s">
        <v>123</v>
      </c>
      <c r="H88" s="40" t="s">
        <v>14</v>
      </c>
      <c r="I88" s="26" t="s">
        <v>123</v>
      </c>
      <c r="J88" s="40" t="s">
        <v>14</v>
      </c>
      <c r="K88" s="26" t="s">
        <v>123</v>
      </c>
    </row>
    <row r="89" spans="2:11" x14ac:dyDescent="0.25">
      <c r="B89" s="46">
        <v>44933</v>
      </c>
      <c r="C89" t="s">
        <v>18</v>
      </c>
      <c r="D89" t="s">
        <v>86</v>
      </c>
      <c r="E89" t="s">
        <v>35</v>
      </c>
      <c r="F89" s="40" t="s">
        <v>27</v>
      </c>
      <c r="G89" s="26" t="s">
        <v>108</v>
      </c>
      <c r="H89" s="40" t="s">
        <v>27</v>
      </c>
      <c r="I89" s="26" t="s">
        <v>130</v>
      </c>
      <c r="J89" s="40" t="s">
        <v>20</v>
      </c>
      <c r="K89" s="26" t="s">
        <v>130</v>
      </c>
    </row>
    <row r="90" spans="2:11" x14ac:dyDescent="0.25">
      <c r="B90" s="46">
        <v>44933</v>
      </c>
      <c r="C90" t="s">
        <v>22</v>
      </c>
      <c r="D90" t="s">
        <v>86</v>
      </c>
      <c r="E90" t="s">
        <v>23</v>
      </c>
      <c r="F90" s="40" t="s">
        <v>20</v>
      </c>
      <c r="G90" s="26" t="s">
        <v>118</v>
      </c>
      <c r="H90" s="40" t="s">
        <v>20</v>
      </c>
      <c r="I90" s="26" t="s">
        <v>131</v>
      </c>
      <c r="J90" s="40" t="s">
        <v>28</v>
      </c>
      <c r="K90" s="26" t="s">
        <v>133</v>
      </c>
    </row>
    <row r="91" spans="2:11" x14ac:dyDescent="0.25">
      <c r="B91" s="46">
        <v>44933</v>
      </c>
      <c r="C91" t="s">
        <v>45</v>
      </c>
      <c r="D91" t="s">
        <v>86</v>
      </c>
      <c r="E91" t="s">
        <v>34</v>
      </c>
      <c r="F91" s="40" t="s">
        <v>27</v>
      </c>
      <c r="G91" s="26" t="s">
        <v>108</v>
      </c>
      <c r="H91" s="40" t="s">
        <v>27</v>
      </c>
      <c r="I91" s="26" t="s">
        <v>130</v>
      </c>
      <c r="J91" s="40" t="s">
        <v>20</v>
      </c>
      <c r="K91" s="26" t="s">
        <v>130</v>
      </c>
    </row>
    <row r="92" spans="2:11" x14ac:dyDescent="0.25">
      <c r="B92" s="46">
        <v>44933</v>
      </c>
      <c r="C92" t="s">
        <v>3</v>
      </c>
      <c r="D92" t="s">
        <v>86</v>
      </c>
      <c r="E92" t="s">
        <v>36</v>
      </c>
      <c r="F92" s="40" t="s">
        <v>25</v>
      </c>
      <c r="G92" s="26" t="s">
        <v>114</v>
      </c>
      <c r="H92" s="40" t="s">
        <v>19</v>
      </c>
      <c r="I92" s="26" t="s">
        <v>114</v>
      </c>
      <c r="J92" s="40" t="s">
        <v>19</v>
      </c>
      <c r="K92" s="26" t="s">
        <v>114</v>
      </c>
    </row>
    <row r="93" spans="2:11" x14ac:dyDescent="0.25">
      <c r="B93" s="46">
        <v>44933</v>
      </c>
      <c r="C93" t="s">
        <v>37</v>
      </c>
      <c r="D93" t="s">
        <v>86</v>
      </c>
      <c r="E93" t="s">
        <v>38</v>
      </c>
      <c r="F93" s="40" t="s">
        <v>14</v>
      </c>
      <c r="G93" s="26" t="s">
        <v>123</v>
      </c>
      <c r="H93" s="40" t="s">
        <v>14</v>
      </c>
      <c r="I93" s="26" t="s">
        <v>123</v>
      </c>
      <c r="J93" s="40" t="s">
        <v>14</v>
      </c>
      <c r="K93" s="26" t="s">
        <v>123</v>
      </c>
    </row>
    <row r="94" spans="2:11" x14ac:dyDescent="0.25">
      <c r="B94" s="46">
        <v>44933</v>
      </c>
      <c r="C94" t="s">
        <v>39</v>
      </c>
      <c r="D94" t="s">
        <v>86</v>
      </c>
      <c r="E94" t="s">
        <v>40</v>
      </c>
      <c r="F94" s="40" t="s">
        <v>27</v>
      </c>
      <c r="G94" s="26" t="s">
        <v>108</v>
      </c>
      <c r="H94" s="40" t="s">
        <v>27</v>
      </c>
      <c r="I94" s="26" t="s">
        <v>130</v>
      </c>
      <c r="J94" s="40" t="s">
        <v>20</v>
      </c>
      <c r="K94" s="26" t="s">
        <v>130</v>
      </c>
    </row>
    <row r="95" spans="2:11" x14ac:dyDescent="0.25">
      <c r="B95" s="46">
        <v>44933</v>
      </c>
      <c r="C95" t="s">
        <v>41</v>
      </c>
      <c r="D95" t="s">
        <v>86</v>
      </c>
      <c r="E95" t="s">
        <v>42</v>
      </c>
      <c r="F95" s="40" t="s">
        <v>26</v>
      </c>
      <c r="G95" s="26" t="s">
        <v>29</v>
      </c>
      <c r="H95" s="40" t="s">
        <v>26</v>
      </c>
      <c r="I95" s="26" t="s">
        <v>29</v>
      </c>
      <c r="J95" s="40" t="s">
        <v>26</v>
      </c>
      <c r="K95" s="26" t="s">
        <v>29</v>
      </c>
    </row>
    <row r="96" spans="2:11" x14ac:dyDescent="0.25">
      <c r="B96" s="46">
        <v>44933</v>
      </c>
      <c r="C96" t="s">
        <v>43</v>
      </c>
      <c r="D96" t="s">
        <v>86</v>
      </c>
      <c r="E96" t="s">
        <v>44</v>
      </c>
      <c r="F96" s="40" t="s">
        <v>25</v>
      </c>
      <c r="G96" s="26" t="s">
        <v>114</v>
      </c>
      <c r="H96" s="40" t="s">
        <v>19</v>
      </c>
      <c r="I96" s="26" t="s">
        <v>114</v>
      </c>
      <c r="J96" s="40" t="s">
        <v>19</v>
      </c>
      <c r="K96" s="26" t="s">
        <v>21</v>
      </c>
    </row>
    <row r="97" spans="2:11" x14ac:dyDescent="0.25">
      <c r="B97" s="46">
        <v>44933</v>
      </c>
      <c r="C97" t="s">
        <v>46</v>
      </c>
      <c r="D97" t="s">
        <v>86</v>
      </c>
      <c r="E97" t="s">
        <v>47</v>
      </c>
      <c r="F97" s="40" t="s">
        <v>19</v>
      </c>
      <c r="G97" s="26" t="s">
        <v>21</v>
      </c>
      <c r="H97" s="40" t="s">
        <v>19</v>
      </c>
      <c r="I97" s="26" t="s">
        <v>21</v>
      </c>
      <c r="J97" s="40" t="s">
        <v>20</v>
      </c>
      <c r="K97" s="26" t="s">
        <v>134</v>
      </c>
    </row>
    <row r="98" spans="2:11" x14ac:dyDescent="0.25">
      <c r="B98" s="46">
        <v>44933</v>
      </c>
      <c r="C98" t="s">
        <v>48</v>
      </c>
      <c r="D98" t="s">
        <v>86</v>
      </c>
      <c r="E98" t="s">
        <v>33</v>
      </c>
      <c r="F98" s="40" t="s">
        <v>14</v>
      </c>
      <c r="G98" s="26" t="s">
        <v>123</v>
      </c>
      <c r="H98" s="40" t="s">
        <v>14</v>
      </c>
      <c r="I98" s="26" t="s">
        <v>123</v>
      </c>
      <c r="J98" s="40" t="s">
        <v>14</v>
      </c>
      <c r="K98" s="26" t="s">
        <v>123</v>
      </c>
    </row>
    <row r="99" spans="2:11" x14ac:dyDescent="0.25">
      <c r="B99" s="46">
        <v>44933</v>
      </c>
      <c r="C99" t="s">
        <v>49</v>
      </c>
      <c r="D99" t="s">
        <v>86</v>
      </c>
      <c r="E99" t="s">
        <v>50</v>
      </c>
      <c r="F99" s="40" t="s">
        <v>19</v>
      </c>
      <c r="G99" s="26" t="s">
        <v>21</v>
      </c>
      <c r="H99" s="40" t="s">
        <v>20</v>
      </c>
      <c r="I99" s="26" t="s">
        <v>94</v>
      </c>
      <c r="J99" s="40" t="s">
        <v>20</v>
      </c>
      <c r="K99" s="26" t="s">
        <v>91</v>
      </c>
    </row>
    <row r="100" spans="2:11" x14ac:dyDescent="0.25">
      <c r="B100" s="46">
        <v>44933</v>
      </c>
      <c r="C100" t="s">
        <v>51</v>
      </c>
      <c r="D100" t="s">
        <v>86</v>
      </c>
      <c r="E100" t="s">
        <v>52</v>
      </c>
      <c r="F100" s="40" t="s">
        <v>19</v>
      </c>
      <c r="G100" s="26" t="s">
        <v>21</v>
      </c>
      <c r="H100" s="40" t="s">
        <v>20</v>
      </c>
      <c r="I100" s="26" t="s">
        <v>94</v>
      </c>
      <c r="J100" s="40" t="s">
        <v>20</v>
      </c>
      <c r="K100" s="26" t="s">
        <v>91</v>
      </c>
    </row>
    <row r="101" spans="2:11" x14ac:dyDescent="0.25">
      <c r="B101" s="46">
        <v>44933</v>
      </c>
      <c r="C101" t="s">
        <v>53</v>
      </c>
      <c r="D101" t="s">
        <v>86</v>
      </c>
      <c r="E101" t="s">
        <v>54</v>
      </c>
      <c r="F101" s="40" t="s">
        <v>14</v>
      </c>
      <c r="G101" s="26" t="s">
        <v>123</v>
      </c>
      <c r="H101" s="40" t="s">
        <v>14</v>
      </c>
      <c r="I101" s="26" t="s">
        <v>132</v>
      </c>
      <c r="J101" s="40" t="s">
        <v>14</v>
      </c>
      <c r="K101" s="26" t="s">
        <v>129</v>
      </c>
    </row>
    <row r="102" spans="2:11" x14ac:dyDescent="0.25">
      <c r="B102" s="46">
        <v>44934</v>
      </c>
      <c r="C102" t="s">
        <v>18</v>
      </c>
      <c r="D102" t="s">
        <v>86</v>
      </c>
      <c r="E102" t="s">
        <v>35</v>
      </c>
      <c r="F102" s="40" t="s">
        <v>20</v>
      </c>
      <c r="G102" s="26" t="s">
        <v>94</v>
      </c>
      <c r="H102" s="40" t="s">
        <v>20</v>
      </c>
      <c r="I102" s="26" t="s">
        <v>138</v>
      </c>
      <c r="J102" s="40" t="s">
        <v>28</v>
      </c>
      <c r="K102" s="26" t="s">
        <v>29</v>
      </c>
    </row>
    <row r="103" spans="2:11" x14ac:dyDescent="0.25">
      <c r="B103" s="46">
        <v>44934</v>
      </c>
      <c r="C103" t="s">
        <v>22</v>
      </c>
      <c r="D103" t="s">
        <v>86</v>
      </c>
      <c r="E103" t="s">
        <v>23</v>
      </c>
      <c r="F103" s="40" t="s">
        <v>28</v>
      </c>
      <c r="G103" s="26" t="s">
        <v>135</v>
      </c>
      <c r="H103" s="40" t="s">
        <v>28</v>
      </c>
      <c r="I103" s="26" t="s">
        <v>135</v>
      </c>
      <c r="J103" s="40" t="s">
        <v>28</v>
      </c>
      <c r="K103" s="26" t="s">
        <v>135</v>
      </c>
    </row>
    <row r="104" spans="2:11" x14ac:dyDescent="0.25">
      <c r="B104" s="46">
        <v>44934</v>
      </c>
      <c r="C104" t="s">
        <v>45</v>
      </c>
      <c r="D104" t="s">
        <v>86</v>
      </c>
      <c r="E104" t="s">
        <v>34</v>
      </c>
      <c r="F104" s="40" t="s">
        <v>20</v>
      </c>
      <c r="G104" s="26" t="s">
        <v>94</v>
      </c>
      <c r="H104" s="40" t="s">
        <v>20</v>
      </c>
      <c r="I104" s="26" t="s">
        <v>138</v>
      </c>
      <c r="J104" s="40" t="s">
        <v>28</v>
      </c>
      <c r="K104" s="26" t="s">
        <v>29</v>
      </c>
    </row>
    <row r="105" spans="2:11" x14ac:dyDescent="0.25">
      <c r="B105" s="46">
        <v>44934</v>
      </c>
      <c r="C105" t="s">
        <v>3</v>
      </c>
      <c r="D105" t="s">
        <v>86</v>
      </c>
      <c r="E105" t="s">
        <v>36</v>
      </c>
      <c r="F105" s="40" t="s">
        <v>19</v>
      </c>
      <c r="G105" s="26" t="s">
        <v>114</v>
      </c>
      <c r="H105" s="40" t="s">
        <v>19</v>
      </c>
      <c r="I105" s="26" t="s">
        <v>114</v>
      </c>
      <c r="J105" s="40" t="s">
        <v>19</v>
      </c>
      <c r="K105" s="26" t="s">
        <v>114</v>
      </c>
    </row>
    <row r="106" spans="2:11" x14ac:dyDescent="0.25">
      <c r="B106" s="46">
        <v>44934</v>
      </c>
      <c r="C106" t="s">
        <v>37</v>
      </c>
      <c r="D106" t="s">
        <v>86</v>
      </c>
      <c r="E106" t="s">
        <v>38</v>
      </c>
      <c r="F106" s="40" t="s">
        <v>14</v>
      </c>
      <c r="G106" s="26" t="s">
        <v>123</v>
      </c>
      <c r="H106" s="40" t="s">
        <v>14</v>
      </c>
      <c r="I106" s="26" t="s">
        <v>123</v>
      </c>
      <c r="J106" s="40" t="s">
        <v>14</v>
      </c>
      <c r="K106" s="26" t="s">
        <v>123</v>
      </c>
    </row>
    <row r="107" spans="2:11" x14ac:dyDescent="0.25">
      <c r="B107" s="46">
        <v>44934</v>
      </c>
      <c r="C107" t="s">
        <v>39</v>
      </c>
      <c r="D107" t="s">
        <v>86</v>
      </c>
      <c r="E107" t="s">
        <v>40</v>
      </c>
      <c r="F107" s="40" t="s">
        <v>20</v>
      </c>
      <c r="G107" s="26" t="s">
        <v>94</v>
      </c>
      <c r="H107" s="40" t="s">
        <v>20</v>
      </c>
      <c r="I107" s="26" t="s">
        <v>138</v>
      </c>
      <c r="J107" s="40" t="s">
        <v>28</v>
      </c>
      <c r="K107" s="26" t="s">
        <v>29</v>
      </c>
    </row>
    <row r="108" spans="2:11" x14ac:dyDescent="0.25">
      <c r="B108" s="46">
        <v>44934</v>
      </c>
      <c r="C108" t="s">
        <v>41</v>
      </c>
      <c r="D108" t="s">
        <v>86</v>
      </c>
      <c r="E108" t="s">
        <v>42</v>
      </c>
      <c r="F108" s="40" t="s">
        <v>26</v>
      </c>
      <c r="G108" s="26" t="s">
        <v>29</v>
      </c>
      <c r="H108" s="40" t="s">
        <v>26</v>
      </c>
      <c r="I108" s="26" t="s">
        <v>29</v>
      </c>
      <c r="J108" s="40" t="s">
        <v>26</v>
      </c>
      <c r="K108" s="26" t="s">
        <v>29</v>
      </c>
    </row>
    <row r="109" spans="2:11" x14ac:dyDescent="0.25">
      <c r="B109" s="46">
        <v>44934</v>
      </c>
      <c r="C109" t="s">
        <v>43</v>
      </c>
      <c r="D109" t="s">
        <v>86</v>
      </c>
      <c r="E109" t="s">
        <v>44</v>
      </c>
      <c r="F109" s="40" t="s">
        <v>19</v>
      </c>
      <c r="G109" s="26" t="s">
        <v>21</v>
      </c>
      <c r="H109" s="40" t="s">
        <v>19</v>
      </c>
      <c r="I109" s="26" t="s">
        <v>103</v>
      </c>
      <c r="J109" s="40" t="s">
        <v>20</v>
      </c>
      <c r="K109" s="26" t="s">
        <v>103</v>
      </c>
    </row>
    <row r="110" spans="2:11" x14ac:dyDescent="0.25">
      <c r="B110" s="46">
        <v>44934</v>
      </c>
      <c r="C110" t="s">
        <v>46</v>
      </c>
      <c r="D110" t="s">
        <v>86</v>
      </c>
      <c r="E110" t="s">
        <v>47</v>
      </c>
      <c r="F110" s="40" t="s">
        <v>20</v>
      </c>
      <c r="G110" s="26" t="s">
        <v>91</v>
      </c>
      <c r="H110" s="40" t="s">
        <v>20</v>
      </c>
      <c r="I110" s="26" t="s">
        <v>136</v>
      </c>
      <c r="J110" s="40" t="s">
        <v>20</v>
      </c>
      <c r="K110" s="26" t="s">
        <v>136</v>
      </c>
    </row>
    <row r="111" spans="2:11" x14ac:dyDescent="0.25">
      <c r="B111" s="46">
        <v>44934</v>
      </c>
      <c r="C111" t="s">
        <v>48</v>
      </c>
      <c r="D111" t="s">
        <v>86</v>
      </c>
      <c r="E111" t="s">
        <v>33</v>
      </c>
      <c r="F111" s="40" t="s">
        <v>14</v>
      </c>
      <c r="G111" s="26" t="s">
        <v>123</v>
      </c>
      <c r="H111" s="40" t="s">
        <v>14</v>
      </c>
      <c r="I111" s="26" t="s">
        <v>123</v>
      </c>
      <c r="J111" s="40" t="s">
        <v>14</v>
      </c>
      <c r="K111" s="26" t="s">
        <v>103</v>
      </c>
    </row>
    <row r="112" spans="2:11" x14ac:dyDescent="0.25">
      <c r="B112" s="46">
        <v>44934</v>
      </c>
      <c r="C112" t="s">
        <v>49</v>
      </c>
      <c r="D112" t="s">
        <v>86</v>
      </c>
      <c r="E112" t="s">
        <v>50</v>
      </c>
      <c r="F112" s="40" t="s">
        <v>20</v>
      </c>
      <c r="G112" s="26" t="s">
        <v>91</v>
      </c>
      <c r="H112" s="40" t="s">
        <v>20</v>
      </c>
      <c r="I112" s="26" t="s">
        <v>136</v>
      </c>
      <c r="J112" s="40" t="s">
        <v>20</v>
      </c>
      <c r="K112" s="26" t="s">
        <v>136</v>
      </c>
    </row>
    <row r="113" spans="2:11" x14ac:dyDescent="0.25">
      <c r="B113" s="46">
        <v>44934</v>
      </c>
      <c r="C113" t="s">
        <v>51</v>
      </c>
      <c r="D113" t="s">
        <v>86</v>
      </c>
      <c r="E113" t="s">
        <v>52</v>
      </c>
      <c r="F113" s="40" t="s">
        <v>20</v>
      </c>
      <c r="G113" s="26" t="s">
        <v>91</v>
      </c>
      <c r="H113" s="40" t="s">
        <v>20</v>
      </c>
      <c r="I113" s="26" t="s">
        <v>137</v>
      </c>
      <c r="J113" s="40" t="s">
        <v>20</v>
      </c>
      <c r="K113" s="26" t="s">
        <v>136</v>
      </c>
    </row>
    <row r="114" spans="2:11" x14ac:dyDescent="0.25">
      <c r="B114" s="46">
        <v>44934</v>
      </c>
      <c r="C114" t="s">
        <v>53</v>
      </c>
      <c r="D114" t="s">
        <v>86</v>
      </c>
      <c r="E114" t="s">
        <v>54</v>
      </c>
      <c r="F114" s="40" t="s">
        <v>27</v>
      </c>
      <c r="G114" s="26" t="s">
        <v>108</v>
      </c>
      <c r="H114" s="40" t="s">
        <v>27</v>
      </c>
      <c r="I114" s="26" t="s">
        <v>130</v>
      </c>
      <c r="J114" s="40" t="s">
        <v>27</v>
      </c>
      <c r="K114" s="26" t="s">
        <v>114</v>
      </c>
    </row>
    <row r="115" spans="2:11" x14ac:dyDescent="0.25">
      <c r="B115" s="46">
        <v>44935</v>
      </c>
      <c r="C115" t="s">
        <v>18</v>
      </c>
      <c r="D115" t="s">
        <v>86</v>
      </c>
      <c r="E115" t="s">
        <v>35</v>
      </c>
      <c r="F115" s="40" t="s">
        <v>28</v>
      </c>
      <c r="G115" s="26" t="s">
        <v>29</v>
      </c>
      <c r="H115" s="40" t="s">
        <v>28</v>
      </c>
      <c r="I115" s="26" t="s">
        <v>29</v>
      </c>
      <c r="J115" s="40" t="s">
        <v>25</v>
      </c>
      <c r="K115" s="26" t="s">
        <v>29</v>
      </c>
    </row>
    <row r="116" spans="2:11" x14ac:dyDescent="0.25">
      <c r="B116" s="46">
        <v>44935</v>
      </c>
      <c r="C116" t="s">
        <v>22</v>
      </c>
      <c r="D116" t="s">
        <v>86</v>
      </c>
      <c r="E116" t="s">
        <v>23</v>
      </c>
      <c r="F116" s="40" t="s">
        <v>28</v>
      </c>
      <c r="G116" s="26" t="s">
        <v>135</v>
      </c>
      <c r="H116" s="40" t="s">
        <v>28</v>
      </c>
      <c r="I116" s="26" t="s">
        <v>135</v>
      </c>
      <c r="J116" s="40" t="s">
        <v>14</v>
      </c>
      <c r="K116" s="26" t="s">
        <v>91</v>
      </c>
    </row>
    <row r="117" spans="2:11" x14ac:dyDescent="0.25">
      <c r="B117" s="46">
        <v>44935</v>
      </c>
      <c r="C117" t="s">
        <v>45</v>
      </c>
      <c r="D117" t="s">
        <v>86</v>
      </c>
      <c r="E117" t="s">
        <v>34</v>
      </c>
      <c r="F117" s="40" t="s">
        <v>28</v>
      </c>
      <c r="G117" s="26" t="s">
        <v>29</v>
      </c>
      <c r="H117" s="40" t="s">
        <v>28</v>
      </c>
      <c r="I117" s="26" t="s">
        <v>29</v>
      </c>
      <c r="J117" s="40" t="s">
        <v>25</v>
      </c>
      <c r="K117" s="26" t="s">
        <v>29</v>
      </c>
    </row>
    <row r="118" spans="2:11" x14ac:dyDescent="0.25">
      <c r="B118" s="46">
        <v>44935</v>
      </c>
      <c r="C118" t="s">
        <v>3</v>
      </c>
      <c r="D118" t="s">
        <v>86</v>
      </c>
      <c r="E118" t="s">
        <v>36</v>
      </c>
      <c r="F118" s="40" t="s">
        <v>19</v>
      </c>
      <c r="G118" s="26" t="s">
        <v>114</v>
      </c>
      <c r="H118" s="40" t="s">
        <v>20</v>
      </c>
      <c r="I118" s="26" t="s">
        <v>140</v>
      </c>
      <c r="J118" s="40" t="s">
        <v>20</v>
      </c>
      <c r="K118" s="26" t="s">
        <v>103</v>
      </c>
    </row>
    <row r="119" spans="2:11" x14ac:dyDescent="0.25">
      <c r="B119" s="46">
        <v>44935</v>
      </c>
      <c r="C119" t="s">
        <v>37</v>
      </c>
      <c r="D119" t="s">
        <v>86</v>
      </c>
      <c r="E119" t="s">
        <v>38</v>
      </c>
      <c r="F119" s="40" t="s">
        <v>14</v>
      </c>
      <c r="G119" s="26" t="s">
        <v>123</v>
      </c>
      <c r="H119" s="40" t="s">
        <v>14</v>
      </c>
      <c r="I119" s="26" t="s">
        <v>123</v>
      </c>
      <c r="J119" s="40" t="s">
        <v>14</v>
      </c>
      <c r="K119" s="26" t="s">
        <v>103</v>
      </c>
    </row>
    <row r="120" spans="2:11" x14ac:dyDescent="0.25">
      <c r="B120" s="46">
        <v>44935</v>
      </c>
      <c r="C120" t="s">
        <v>39</v>
      </c>
      <c r="D120" t="s">
        <v>86</v>
      </c>
      <c r="E120" t="s">
        <v>40</v>
      </c>
      <c r="F120" s="40" t="s">
        <v>28</v>
      </c>
      <c r="G120" s="26" t="s">
        <v>29</v>
      </c>
      <c r="H120" s="40" t="s">
        <v>28</v>
      </c>
      <c r="I120" s="26" t="s">
        <v>29</v>
      </c>
      <c r="J120" s="40" t="s">
        <v>26</v>
      </c>
      <c r="K120" s="26" t="s">
        <v>29</v>
      </c>
    </row>
    <row r="121" spans="2:11" x14ac:dyDescent="0.25">
      <c r="B121" s="46">
        <v>44935</v>
      </c>
      <c r="C121" t="s">
        <v>41</v>
      </c>
      <c r="D121" t="s">
        <v>86</v>
      </c>
      <c r="E121" t="s">
        <v>42</v>
      </c>
      <c r="F121" s="40" t="s">
        <v>26</v>
      </c>
      <c r="G121" s="26" t="s">
        <v>29</v>
      </c>
      <c r="H121" s="40" t="s">
        <v>26</v>
      </c>
      <c r="I121" s="26" t="s">
        <v>29</v>
      </c>
      <c r="J121" s="40" t="s">
        <v>26</v>
      </c>
      <c r="K121" s="26" t="s">
        <v>29</v>
      </c>
    </row>
    <row r="122" spans="2:11" x14ac:dyDescent="0.25">
      <c r="B122" s="46">
        <v>44935</v>
      </c>
      <c r="C122" t="s">
        <v>43</v>
      </c>
      <c r="D122" t="s">
        <v>86</v>
      </c>
      <c r="E122" t="s">
        <v>44</v>
      </c>
      <c r="F122" s="40" t="s">
        <v>20</v>
      </c>
      <c r="G122" s="26" t="s">
        <v>115</v>
      </c>
      <c r="H122" s="40" t="s">
        <v>20</v>
      </c>
      <c r="I122" s="26" t="s">
        <v>139</v>
      </c>
      <c r="J122" s="40" t="s">
        <v>20</v>
      </c>
      <c r="K122" s="26" t="s">
        <v>141</v>
      </c>
    </row>
    <row r="123" spans="2:11" x14ac:dyDescent="0.25">
      <c r="B123" s="46">
        <v>44935</v>
      </c>
      <c r="C123" t="s">
        <v>46</v>
      </c>
      <c r="D123" t="s">
        <v>86</v>
      </c>
      <c r="E123" t="s">
        <v>47</v>
      </c>
      <c r="F123" s="40" t="s">
        <v>28</v>
      </c>
      <c r="G123" s="26" t="s">
        <v>135</v>
      </c>
      <c r="H123" s="40" t="s">
        <v>28</v>
      </c>
      <c r="I123" s="26" t="s">
        <v>135</v>
      </c>
      <c r="J123" s="40" t="s">
        <v>28</v>
      </c>
      <c r="K123" s="26" t="s">
        <v>135</v>
      </c>
    </row>
    <row r="124" spans="2:11" x14ac:dyDescent="0.25">
      <c r="B124" s="46">
        <v>44935</v>
      </c>
      <c r="C124" t="s">
        <v>48</v>
      </c>
      <c r="D124" t="s">
        <v>86</v>
      </c>
      <c r="E124" t="s">
        <v>33</v>
      </c>
      <c r="F124" s="40" t="s">
        <v>14</v>
      </c>
      <c r="G124" s="26" t="s">
        <v>103</v>
      </c>
      <c r="H124" s="40" t="s">
        <v>14</v>
      </c>
      <c r="I124" s="26" t="s">
        <v>103</v>
      </c>
      <c r="J124" s="40" t="s">
        <v>14</v>
      </c>
      <c r="K124" s="26" t="s">
        <v>129</v>
      </c>
    </row>
    <row r="125" spans="2:11" x14ac:dyDescent="0.25">
      <c r="B125" s="46">
        <v>44935</v>
      </c>
      <c r="C125" t="s">
        <v>49</v>
      </c>
      <c r="D125" t="s">
        <v>86</v>
      </c>
      <c r="E125" t="s">
        <v>50</v>
      </c>
      <c r="F125" s="40" t="s">
        <v>28</v>
      </c>
      <c r="G125" s="26" t="s">
        <v>135</v>
      </c>
      <c r="H125" s="40" t="s">
        <v>28</v>
      </c>
      <c r="I125" s="26" t="s">
        <v>135</v>
      </c>
      <c r="J125" s="40" t="s">
        <v>28</v>
      </c>
      <c r="K125" s="26" t="s">
        <v>135</v>
      </c>
    </row>
    <row r="126" spans="2:11" x14ac:dyDescent="0.25">
      <c r="B126" s="46">
        <v>44935</v>
      </c>
      <c r="C126" t="s">
        <v>51</v>
      </c>
      <c r="D126" t="s">
        <v>86</v>
      </c>
      <c r="E126" t="s">
        <v>52</v>
      </c>
      <c r="F126" s="40" t="s">
        <v>28</v>
      </c>
      <c r="G126" s="26" t="s">
        <v>135</v>
      </c>
      <c r="H126" s="40" t="s">
        <v>28</v>
      </c>
      <c r="I126" s="26" t="s">
        <v>135</v>
      </c>
      <c r="J126" s="40" t="s">
        <v>28</v>
      </c>
      <c r="K126" s="26" t="s">
        <v>135</v>
      </c>
    </row>
    <row r="127" spans="2:11" x14ac:dyDescent="0.25">
      <c r="B127" s="46">
        <v>44935</v>
      </c>
      <c r="C127" t="s">
        <v>53</v>
      </c>
      <c r="D127" t="s">
        <v>86</v>
      </c>
      <c r="E127" t="s">
        <v>54</v>
      </c>
      <c r="F127" s="40" t="s">
        <v>25</v>
      </c>
      <c r="G127" s="26" t="s">
        <v>114</v>
      </c>
      <c r="H127" s="40" t="s">
        <v>25</v>
      </c>
      <c r="I127" s="26" t="s">
        <v>114</v>
      </c>
      <c r="J127" s="40" t="s">
        <v>19</v>
      </c>
      <c r="K127" s="26" t="s">
        <v>21</v>
      </c>
    </row>
    <row r="128" spans="2:11" x14ac:dyDescent="0.25">
      <c r="B128" s="46">
        <v>44936</v>
      </c>
      <c r="C128" t="s">
        <v>18</v>
      </c>
      <c r="D128" t="s">
        <v>86</v>
      </c>
      <c r="E128" t="s">
        <v>35</v>
      </c>
      <c r="F128" s="40" t="s">
        <v>25</v>
      </c>
      <c r="G128" s="26" t="s">
        <v>29</v>
      </c>
      <c r="H128" s="40" t="s">
        <v>25</v>
      </c>
      <c r="I128" s="26" t="s">
        <v>29</v>
      </c>
      <c r="J128" s="40" t="s">
        <v>20</v>
      </c>
      <c r="K128" s="26" t="s">
        <v>154</v>
      </c>
    </row>
    <row r="129" spans="2:11" x14ac:dyDescent="0.25">
      <c r="B129" s="46">
        <v>44936</v>
      </c>
      <c r="C129" t="s">
        <v>22</v>
      </c>
      <c r="D129" t="s">
        <v>86</v>
      </c>
      <c r="E129" t="s">
        <v>23</v>
      </c>
      <c r="F129" s="40" t="s">
        <v>14</v>
      </c>
      <c r="G129" s="26" t="s">
        <v>143</v>
      </c>
      <c r="H129" s="40" t="s">
        <v>27</v>
      </c>
      <c r="I129" s="26" t="s">
        <v>145</v>
      </c>
      <c r="J129" s="40" t="s">
        <v>27</v>
      </c>
      <c r="K129" s="26" t="s">
        <v>130</v>
      </c>
    </row>
    <row r="130" spans="2:11" x14ac:dyDescent="0.25">
      <c r="B130" s="46">
        <v>44936</v>
      </c>
      <c r="C130" t="s">
        <v>45</v>
      </c>
      <c r="D130" t="s">
        <v>86</v>
      </c>
      <c r="E130" t="s">
        <v>34</v>
      </c>
      <c r="F130" s="40" t="s">
        <v>14</v>
      </c>
      <c r="G130" s="26" t="s">
        <v>29</v>
      </c>
      <c r="H130" s="40" t="s">
        <v>14</v>
      </c>
      <c r="I130" s="26" t="s">
        <v>29</v>
      </c>
      <c r="J130" s="40" t="s">
        <v>24</v>
      </c>
      <c r="K130" s="26" t="s">
        <v>147</v>
      </c>
    </row>
    <row r="131" spans="2:11" x14ac:dyDescent="0.25">
      <c r="B131" s="46">
        <v>44936</v>
      </c>
      <c r="C131" t="s">
        <v>3</v>
      </c>
      <c r="D131" t="s">
        <v>86</v>
      </c>
      <c r="E131" t="s">
        <v>36</v>
      </c>
      <c r="F131" s="40" t="s">
        <v>20</v>
      </c>
      <c r="G131" s="26" t="s">
        <v>142</v>
      </c>
      <c r="H131" s="40" t="s">
        <v>20</v>
      </c>
      <c r="I131" s="26" t="s">
        <v>146</v>
      </c>
      <c r="J131" s="40" t="s">
        <v>20</v>
      </c>
      <c r="K131" s="26" t="s">
        <v>144</v>
      </c>
    </row>
    <row r="132" spans="2:11" x14ac:dyDescent="0.25">
      <c r="B132" s="46">
        <v>44936</v>
      </c>
      <c r="C132" t="s">
        <v>37</v>
      </c>
      <c r="D132" t="s">
        <v>86</v>
      </c>
      <c r="E132" t="s">
        <v>38</v>
      </c>
      <c r="F132" s="40" t="s">
        <v>14</v>
      </c>
      <c r="G132" s="26" t="s">
        <v>103</v>
      </c>
      <c r="H132" s="40" t="s">
        <v>14</v>
      </c>
      <c r="I132" s="26" t="s">
        <v>103</v>
      </c>
      <c r="J132" s="40" t="s">
        <v>27</v>
      </c>
      <c r="K132" s="26" t="s">
        <v>21</v>
      </c>
    </row>
    <row r="133" spans="2:11" x14ac:dyDescent="0.25">
      <c r="B133" s="46">
        <v>44936</v>
      </c>
      <c r="C133" t="s">
        <v>39</v>
      </c>
      <c r="D133" t="s">
        <v>86</v>
      </c>
      <c r="E133" t="s">
        <v>40</v>
      </c>
      <c r="F133" s="40" t="s">
        <v>26</v>
      </c>
      <c r="G133" s="26" t="s">
        <v>29</v>
      </c>
      <c r="H133" s="40" t="s">
        <v>14</v>
      </c>
      <c r="I133" s="26" t="s">
        <v>29</v>
      </c>
      <c r="J133" s="40" t="s">
        <v>20</v>
      </c>
      <c r="K133" s="26" t="s">
        <v>154</v>
      </c>
    </row>
    <row r="134" spans="2:11" x14ac:dyDescent="0.25">
      <c r="B134" s="46">
        <v>44936</v>
      </c>
      <c r="C134" t="s">
        <v>41</v>
      </c>
      <c r="D134" t="s">
        <v>86</v>
      </c>
      <c r="E134" t="s">
        <v>42</v>
      </c>
      <c r="F134" s="40" t="s">
        <v>26</v>
      </c>
      <c r="G134" s="26" t="s">
        <v>29</v>
      </c>
      <c r="H134" s="40" t="s">
        <v>26</v>
      </c>
      <c r="I134" s="26" t="s">
        <v>29</v>
      </c>
      <c r="J134" s="40" t="s">
        <v>26</v>
      </c>
      <c r="K134" s="26" t="s">
        <v>29</v>
      </c>
    </row>
    <row r="135" spans="2:11" x14ac:dyDescent="0.25">
      <c r="B135" s="46">
        <v>44936</v>
      </c>
      <c r="C135" t="s">
        <v>43</v>
      </c>
      <c r="D135" t="s">
        <v>86</v>
      </c>
      <c r="E135" t="s">
        <v>44</v>
      </c>
      <c r="F135" s="40" t="s">
        <v>20</v>
      </c>
      <c r="G135" s="26" t="s">
        <v>144</v>
      </c>
      <c r="H135" s="40" t="s">
        <v>20</v>
      </c>
      <c r="I135" s="26" t="s">
        <v>31</v>
      </c>
      <c r="J135" s="40" t="s">
        <v>20</v>
      </c>
      <c r="K135" s="26" t="s">
        <v>148</v>
      </c>
    </row>
    <row r="136" spans="2:11" x14ac:dyDescent="0.25">
      <c r="B136" s="46">
        <v>44936</v>
      </c>
      <c r="C136" t="s">
        <v>46</v>
      </c>
      <c r="D136" t="s">
        <v>86</v>
      </c>
      <c r="E136" t="s">
        <v>47</v>
      </c>
      <c r="F136" s="40" t="s">
        <v>28</v>
      </c>
      <c r="G136" s="26" t="s">
        <v>135</v>
      </c>
      <c r="H136" s="40" t="s">
        <v>28</v>
      </c>
      <c r="I136" s="26" t="s">
        <v>135</v>
      </c>
      <c r="J136" s="40" t="s">
        <v>28</v>
      </c>
      <c r="K136" s="26" t="s">
        <v>135</v>
      </c>
    </row>
    <row r="137" spans="2:11" x14ac:dyDescent="0.25">
      <c r="B137" s="46">
        <v>44936</v>
      </c>
      <c r="C137" t="s">
        <v>48</v>
      </c>
      <c r="D137" t="s">
        <v>86</v>
      </c>
      <c r="E137" t="s">
        <v>33</v>
      </c>
      <c r="F137" s="40" t="s">
        <v>27</v>
      </c>
      <c r="G137" s="26" t="s">
        <v>108</v>
      </c>
      <c r="H137" s="40" t="s">
        <v>27</v>
      </c>
      <c r="I137" s="26" t="s">
        <v>130</v>
      </c>
      <c r="J137" s="40" t="s">
        <v>27</v>
      </c>
      <c r="K137" s="26" t="s">
        <v>130</v>
      </c>
    </row>
    <row r="138" spans="2:11" x14ac:dyDescent="0.25">
      <c r="B138" s="46">
        <v>44936</v>
      </c>
      <c r="C138" t="s">
        <v>49</v>
      </c>
      <c r="D138" t="s">
        <v>86</v>
      </c>
      <c r="E138" t="s">
        <v>50</v>
      </c>
      <c r="F138" s="40" t="s">
        <v>28</v>
      </c>
      <c r="G138" s="26" t="s">
        <v>135</v>
      </c>
      <c r="H138" s="40" t="s">
        <v>28</v>
      </c>
      <c r="I138" s="26" t="s">
        <v>135</v>
      </c>
      <c r="J138" s="40" t="s">
        <v>28</v>
      </c>
      <c r="K138" s="26" t="s">
        <v>135</v>
      </c>
    </row>
    <row r="139" spans="2:11" x14ac:dyDescent="0.25">
      <c r="B139" s="46">
        <v>44936</v>
      </c>
      <c r="C139" t="s">
        <v>51</v>
      </c>
      <c r="D139" t="s">
        <v>86</v>
      </c>
      <c r="E139" t="s">
        <v>52</v>
      </c>
      <c r="F139" s="40" t="s">
        <v>28</v>
      </c>
      <c r="G139" s="26" t="s">
        <v>135</v>
      </c>
      <c r="H139" s="40" t="s">
        <v>28</v>
      </c>
      <c r="I139" s="26" t="s">
        <v>135</v>
      </c>
      <c r="J139" s="40" t="s">
        <v>28</v>
      </c>
      <c r="K139" s="26" t="s">
        <v>135</v>
      </c>
    </row>
    <row r="140" spans="2:11" x14ac:dyDescent="0.25">
      <c r="B140" s="46">
        <v>44936</v>
      </c>
      <c r="C140" t="s">
        <v>53</v>
      </c>
      <c r="D140" t="s">
        <v>86</v>
      </c>
      <c r="E140" t="s">
        <v>54</v>
      </c>
      <c r="F140" s="40" t="s">
        <v>19</v>
      </c>
      <c r="G140" s="26" t="s">
        <v>21</v>
      </c>
      <c r="H140" s="40" t="s">
        <v>19</v>
      </c>
      <c r="I140" s="26" t="s">
        <v>129</v>
      </c>
      <c r="J140" s="40" t="s">
        <v>19</v>
      </c>
      <c r="K140" s="26" t="s">
        <v>129</v>
      </c>
    </row>
    <row r="141" spans="2:11" x14ac:dyDescent="0.25">
      <c r="B141" s="46">
        <v>44937</v>
      </c>
      <c r="C141" t="s">
        <v>18</v>
      </c>
      <c r="D141" t="s">
        <v>86</v>
      </c>
      <c r="E141" t="s">
        <v>35</v>
      </c>
      <c r="F141" s="40" t="s">
        <v>28</v>
      </c>
      <c r="G141" s="26" t="s">
        <v>151</v>
      </c>
      <c r="H141" s="40" t="s">
        <v>28</v>
      </c>
      <c r="I141" s="26" t="s">
        <v>151</v>
      </c>
      <c r="J141" s="40" t="s">
        <v>27</v>
      </c>
      <c r="K141" s="26" t="s">
        <v>157</v>
      </c>
    </row>
    <row r="142" spans="2:11" x14ac:dyDescent="0.25">
      <c r="B142" s="46">
        <v>44937</v>
      </c>
      <c r="C142" t="s">
        <v>22</v>
      </c>
      <c r="D142" t="s">
        <v>86</v>
      </c>
      <c r="E142" t="s">
        <v>23</v>
      </c>
      <c r="F142" s="40" t="s">
        <v>25</v>
      </c>
      <c r="G142" s="26" t="s">
        <v>114</v>
      </c>
      <c r="H142" s="40" t="s">
        <v>25</v>
      </c>
      <c r="I142" s="26" t="s">
        <v>114</v>
      </c>
      <c r="J142" s="40" t="s">
        <v>19</v>
      </c>
      <c r="K142" s="26" t="s">
        <v>114</v>
      </c>
    </row>
    <row r="143" spans="2:11" x14ac:dyDescent="0.25">
      <c r="B143" s="46">
        <v>44937</v>
      </c>
      <c r="C143" t="s">
        <v>45</v>
      </c>
      <c r="D143" t="s">
        <v>86</v>
      </c>
      <c r="E143" t="s">
        <v>34</v>
      </c>
      <c r="F143" s="40" t="s">
        <v>24</v>
      </c>
      <c r="G143" s="26" t="s">
        <v>147</v>
      </c>
      <c r="H143" s="40" t="s">
        <v>24</v>
      </c>
      <c r="I143" s="26" t="s">
        <v>147</v>
      </c>
      <c r="J143" s="40" t="s">
        <v>20</v>
      </c>
      <c r="K143" s="26" t="s">
        <v>94</v>
      </c>
    </row>
    <row r="144" spans="2:11" x14ac:dyDescent="0.25">
      <c r="B144" s="46">
        <v>44937</v>
      </c>
      <c r="C144" t="s">
        <v>3</v>
      </c>
      <c r="D144" t="s">
        <v>86</v>
      </c>
      <c r="E144" t="s">
        <v>36</v>
      </c>
      <c r="F144" s="40" t="s">
        <v>20</v>
      </c>
      <c r="G144" s="26" t="s">
        <v>150</v>
      </c>
      <c r="H144" s="40" t="s">
        <v>20</v>
      </c>
      <c r="I144" s="26" t="s">
        <v>156</v>
      </c>
      <c r="J144" s="40" t="s">
        <v>28</v>
      </c>
      <c r="K144" s="26" t="s">
        <v>90</v>
      </c>
    </row>
    <row r="145" spans="2:11" x14ac:dyDescent="0.25">
      <c r="B145" s="46">
        <v>44937</v>
      </c>
      <c r="C145" t="s">
        <v>37</v>
      </c>
      <c r="D145" t="s">
        <v>86</v>
      </c>
      <c r="E145" t="s">
        <v>38</v>
      </c>
      <c r="F145" s="40" t="s">
        <v>25</v>
      </c>
      <c r="G145" s="26" t="s">
        <v>149</v>
      </c>
      <c r="H145" s="40" t="s">
        <v>19</v>
      </c>
      <c r="I145" s="26" t="s">
        <v>149</v>
      </c>
      <c r="J145" s="40" t="s">
        <v>19</v>
      </c>
      <c r="K145" s="26" t="s">
        <v>21</v>
      </c>
    </row>
    <row r="146" spans="2:11" x14ac:dyDescent="0.25">
      <c r="B146" s="46">
        <v>44937</v>
      </c>
      <c r="C146" t="s">
        <v>39</v>
      </c>
      <c r="D146" t="s">
        <v>86</v>
      </c>
      <c r="E146" t="s">
        <v>40</v>
      </c>
      <c r="F146" s="40" t="s">
        <v>28</v>
      </c>
      <c r="G146" s="26" t="s">
        <v>151</v>
      </c>
      <c r="H146" s="40" t="s">
        <v>28</v>
      </c>
      <c r="I146" s="26" t="s">
        <v>151</v>
      </c>
      <c r="J146" s="40" t="s">
        <v>28</v>
      </c>
      <c r="K146" s="26" t="s">
        <v>151</v>
      </c>
    </row>
    <row r="147" spans="2:11" x14ac:dyDescent="0.25">
      <c r="B147" s="46">
        <v>44937</v>
      </c>
      <c r="C147" t="s">
        <v>41</v>
      </c>
      <c r="D147" t="s">
        <v>86</v>
      </c>
      <c r="E147" t="s">
        <v>42</v>
      </c>
      <c r="F147" s="40" t="s">
        <v>26</v>
      </c>
      <c r="G147" s="26" t="s">
        <v>29</v>
      </c>
      <c r="H147" s="40" t="s">
        <v>26</v>
      </c>
      <c r="I147" s="26" t="s">
        <v>29</v>
      </c>
      <c r="J147" s="40" t="s">
        <v>26</v>
      </c>
      <c r="K147" s="26" t="s">
        <v>29</v>
      </c>
    </row>
    <row r="148" spans="2:11" x14ac:dyDescent="0.25">
      <c r="B148" s="46">
        <v>44937</v>
      </c>
      <c r="C148" t="s">
        <v>43</v>
      </c>
      <c r="D148" t="s">
        <v>86</v>
      </c>
      <c r="E148" t="s">
        <v>44</v>
      </c>
      <c r="F148" s="40" t="s">
        <v>20</v>
      </c>
      <c r="G148" s="26" t="s">
        <v>148</v>
      </c>
      <c r="H148" s="40" t="s">
        <v>20</v>
      </c>
      <c r="I148" s="26" t="s">
        <v>89</v>
      </c>
      <c r="J148" s="40" t="s">
        <v>20</v>
      </c>
      <c r="K148" s="26" t="s">
        <v>89</v>
      </c>
    </row>
    <row r="149" spans="2:11" x14ac:dyDescent="0.25">
      <c r="B149" s="46">
        <v>44937</v>
      </c>
      <c r="C149" t="s">
        <v>46</v>
      </c>
      <c r="D149" t="s">
        <v>86</v>
      </c>
      <c r="E149" t="s">
        <v>47</v>
      </c>
      <c r="F149" s="40" t="s">
        <v>14</v>
      </c>
      <c r="G149" s="26" t="s">
        <v>152</v>
      </c>
      <c r="H149" s="40" t="s">
        <v>14</v>
      </c>
      <c r="I149" s="26" t="s">
        <v>30</v>
      </c>
      <c r="J149" s="40" t="s">
        <v>14</v>
      </c>
      <c r="K149" s="26" t="s">
        <v>21</v>
      </c>
    </row>
    <row r="150" spans="2:11" x14ac:dyDescent="0.25">
      <c r="B150" s="46">
        <v>44937</v>
      </c>
      <c r="C150" t="s">
        <v>48</v>
      </c>
      <c r="D150" t="s">
        <v>86</v>
      </c>
      <c r="E150" t="s">
        <v>33</v>
      </c>
      <c r="F150" s="40" t="s">
        <v>25</v>
      </c>
      <c r="G150" s="26" t="s">
        <v>114</v>
      </c>
      <c r="H150" s="40" t="s">
        <v>25</v>
      </c>
      <c r="I150" s="26" t="s">
        <v>114</v>
      </c>
      <c r="J150" s="40" t="s">
        <v>25</v>
      </c>
      <c r="K150" s="26" t="s">
        <v>114</v>
      </c>
    </row>
    <row r="151" spans="2:11" x14ac:dyDescent="0.25">
      <c r="B151" s="46">
        <v>44937</v>
      </c>
      <c r="C151" t="s">
        <v>49</v>
      </c>
      <c r="D151" t="s">
        <v>86</v>
      </c>
      <c r="E151" t="s">
        <v>50</v>
      </c>
      <c r="F151" s="40" t="s">
        <v>14</v>
      </c>
      <c r="G151" s="26" t="s">
        <v>152</v>
      </c>
      <c r="H151" s="40" t="s">
        <v>14</v>
      </c>
      <c r="I151" s="26" t="s">
        <v>30</v>
      </c>
      <c r="J151" s="40" t="s">
        <v>14</v>
      </c>
      <c r="K151" s="26" t="s">
        <v>21</v>
      </c>
    </row>
    <row r="152" spans="2:11" x14ac:dyDescent="0.25">
      <c r="B152" s="46">
        <v>44937</v>
      </c>
      <c r="C152" t="s">
        <v>51</v>
      </c>
      <c r="D152" t="s">
        <v>86</v>
      </c>
      <c r="E152" t="s">
        <v>52</v>
      </c>
      <c r="F152" s="40" t="s">
        <v>14</v>
      </c>
      <c r="G152" s="26" t="s">
        <v>91</v>
      </c>
      <c r="H152" s="40" t="s">
        <v>14</v>
      </c>
      <c r="I152" s="26" t="s">
        <v>30</v>
      </c>
      <c r="J152" s="40" t="s">
        <v>14</v>
      </c>
      <c r="K152" s="26" t="s">
        <v>21</v>
      </c>
    </row>
    <row r="153" spans="2:11" x14ac:dyDescent="0.25">
      <c r="B153" s="46">
        <v>44937</v>
      </c>
      <c r="C153" t="s">
        <v>53</v>
      </c>
      <c r="D153" t="s">
        <v>86</v>
      </c>
      <c r="E153" t="s">
        <v>54</v>
      </c>
      <c r="F153" s="40" t="s">
        <v>20</v>
      </c>
      <c r="G153" s="26" t="s">
        <v>153</v>
      </c>
      <c r="H153" s="40" t="s">
        <v>20</v>
      </c>
      <c r="I153" s="26" t="s">
        <v>155</v>
      </c>
      <c r="J153" s="40" t="s">
        <v>20</v>
      </c>
      <c r="K153" s="26" t="s">
        <v>146</v>
      </c>
    </row>
    <row r="154" spans="2:11" x14ac:dyDescent="0.25">
      <c r="B154" s="46">
        <v>44938</v>
      </c>
      <c r="C154" t="s">
        <v>18</v>
      </c>
      <c r="D154" t="s">
        <v>86</v>
      </c>
      <c r="E154" t="s">
        <v>35</v>
      </c>
      <c r="F154" s="40" t="s">
        <v>27</v>
      </c>
      <c r="G154" s="26" t="s">
        <v>130</v>
      </c>
      <c r="H154" s="40" t="s">
        <v>27</v>
      </c>
      <c r="I154" s="26" t="s">
        <v>159</v>
      </c>
      <c r="J154" s="40" t="s">
        <v>25</v>
      </c>
      <c r="K154" s="26" t="s">
        <v>114</v>
      </c>
    </row>
    <row r="155" spans="2:11" x14ac:dyDescent="0.25">
      <c r="B155" s="46">
        <v>44938</v>
      </c>
      <c r="C155" t="s">
        <v>22</v>
      </c>
      <c r="D155" t="s">
        <v>86</v>
      </c>
      <c r="E155" t="s">
        <v>23</v>
      </c>
      <c r="F155" s="40" t="s">
        <v>19</v>
      </c>
      <c r="G155" s="26" t="s">
        <v>21</v>
      </c>
      <c r="H155" s="40" t="s">
        <v>20</v>
      </c>
      <c r="I155" s="26" t="s">
        <v>94</v>
      </c>
      <c r="J155" s="40" t="s">
        <v>20</v>
      </c>
      <c r="K155" s="26" t="s">
        <v>161</v>
      </c>
    </row>
    <row r="156" spans="2:11" x14ac:dyDescent="0.25">
      <c r="B156" s="46">
        <v>44938</v>
      </c>
      <c r="C156" t="s">
        <v>45</v>
      </c>
      <c r="D156" t="s">
        <v>86</v>
      </c>
      <c r="E156" t="s">
        <v>34</v>
      </c>
      <c r="F156" s="40" t="s">
        <v>20</v>
      </c>
      <c r="G156" s="26" t="s">
        <v>94</v>
      </c>
      <c r="H156" s="40" t="s">
        <v>20</v>
      </c>
      <c r="I156" s="26" t="s">
        <v>160</v>
      </c>
      <c r="J156" s="40" t="s">
        <v>28</v>
      </c>
      <c r="K156" s="26" t="s">
        <v>151</v>
      </c>
    </row>
    <row r="157" spans="2:11" x14ac:dyDescent="0.25">
      <c r="B157" s="46">
        <v>44938</v>
      </c>
      <c r="C157" t="s">
        <v>3</v>
      </c>
      <c r="D157" t="s">
        <v>86</v>
      </c>
      <c r="E157" t="s">
        <v>36</v>
      </c>
      <c r="F157" s="40" t="s">
        <v>28</v>
      </c>
      <c r="G157" s="26" t="s">
        <v>90</v>
      </c>
      <c r="H157" s="40" t="s">
        <v>28</v>
      </c>
      <c r="I157" s="26" t="s">
        <v>90</v>
      </c>
      <c r="J157" s="40" t="s">
        <v>28</v>
      </c>
      <c r="K157" s="26" t="s">
        <v>90</v>
      </c>
    </row>
    <row r="158" spans="2:11" x14ac:dyDescent="0.25">
      <c r="B158" s="46">
        <v>44938</v>
      </c>
      <c r="C158" t="s">
        <v>37</v>
      </c>
      <c r="D158" t="s">
        <v>86</v>
      </c>
      <c r="E158" t="s">
        <v>38</v>
      </c>
      <c r="F158" s="40" t="s">
        <v>19</v>
      </c>
      <c r="G158" s="26" t="s">
        <v>21</v>
      </c>
      <c r="H158" s="40" t="s">
        <v>20</v>
      </c>
      <c r="I158" s="26" t="s">
        <v>30</v>
      </c>
      <c r="J158" s="40" t="s">
        <v>20</v>
      </c>
      <c r="K158" s="26" t="s">
        <v>91</v>
      </c>
    </row>
    <row r="159" spans="2:11" x14ac:dyDescent="0.25">
      <c r="B159" s="46">
        <v>44938</v>
      </c>
      <c r="C159" t="s">
        <v>39</v>
      </c>
      <c r="D159" t="s">
        <v>86</v>
      </c>
      <c r="E159" t="s">
        <v>40</v>
      </c>
      <c r="F159" s="40" t="s">
        <v>28</v>
      </c>
      <c r="G159" s="26" t="s">
        <v>151</v>
      </c>
      <c r="H159" s="40" t="s">
        <v>28</v>
      </c>
      <c r="I159" s="26" t="s">
        <v>151</v>
      </c>
      <c r="J159" s="40" t="s">
        <v>28</v>
      </c>
      <c r="K159" s="26" t="s">
        <v>151</v>
      </c>
    </row>
    <row r="160" spans="2:11" x14ac:dyDescent="0.25">
      <c r="B160" s="46">
        <v>44938</v>
      </c>
      <c r="C160" t="s">
        <v>41</v>
      </c>
      <c r="D160" t="s">
        <v>86</v>
      </c>
      <c r="E160" t="s">
        <v>42</v>
      </c>
      <c r="F160" s="40" t="s">
        <v>26</v>
      </c>
      <c r="G160" s="26" t="s">
        <v>29</v>
      </c>
      <c r="H160" s="40" t="s">
        <v>26</v>
      </c>
      <c r="I160" s="26" t="s">
        <v>29</v>
      </c>
      <c r="J160" s="40" t="s">
        <v>26</v>
      </c>
      <c r="K160" s="26" t="s">
        <v>29</v>
      </c>
    </row>
    <row r="161" spans="2:11" x14ac:dyDescent="0.25">
      <c r="B161" s="46">
        <v>44938</v>
      </c>
      <c r="C161" t="s">
        <v>43</v>
      </c>
      <c r="D161" t="s">
        <v>86</v>
      </c>
      <c r="E161" t="s">
        <v>44</v>
      </c>
      <c r="F161" s="40" t="s">
        <v>20</v>
      </c>
      <c r="G161" s="26" t="s">
        <v>89</v>
      </c>
      <c r="H161" s="40" t="s">
        <v>28</v>
      </c>
      <c r="I161" s="26" t="s">
        <v>90</v>
      </c>
      <c r="J161" s="40" t="s">
        <v>28</v>
      </c>
      <c r="K161" s="26" t="s">
        <v>90</v>
      </c>
    </row>
    <row r="162" spans="2:11" x14ac:dyDescent="0.25">
      <c r="B162" s="46">
        <v>44938</v>
      </c>
      <c r="C162" t="s">
        <v>46</v>
      </c>
      <c r="D162" t="s">
        <v>86</v>
      </c>
      <c r="E162" t="s">
        <v>47</v>
      </c>
      <c r="F162" s="40" t="s">
        <v>14</v>
      </c>
      <c r="G162" s="26" t="s">
        <v>21</v>
      </c>
      <c r="H162" s="40" t="s">
        <v>14</v>
      </c>
      <c r="I162" s="26" t="s">
        <v>160</v>
      </c>
      <c r="J162" s="40" t="s">
        <v>27</v>
      </c>
      <c r="K162" s="26" t="s">
        <v>130</v>
      </c>
    </row>
    <row r="163" spans="2:11" x14ac:dyDescent="0.25">
      <c r="B163" s="46">
        <v>44938</v>
      </c>
      <c r="C163" t="s">
        <v>48</v>
      </c>
      <c r="D163" t="s">
        <v>86</v>
      </c>
      <c r="E163" t="s">
        <v>33</v>
      </c>
      <c r="F163" s="40" t="s">
        <v>25</v>
      </c>
      <c r="G163" s="26" t="s">
        <v>114</v>
      </c>
      <c r="H163" s="40" t="s">
        <v>25</v>
      </c>
      <c r="I163" s="26" t="s">
        <v>114</v>
      </c>
      <c r="J163" s="40" t="s">
        <v>19</v>
      </c>
      <c r="K163" s="26" t="s">
        <v>21</v>
      </c>
    </row>
    <row r="164" spans="2:11" x14ac:dyDescent="0.25">
      <c r="B164" s="46">
        <v>44938</v>
      </c>
      <c r="C164" t="s">
        <v>49</v>
      </c>
      <c r="D164" t="s">
        <v>86</v>
      </c>
      <c r="E164" t="s">
        <v>50</v>
      </c>
      <c r="F164" s="40" t="s">
        <v>14</v>
      </c>
      <c r="G164" s="26" t="s">
        <v>21</v>
      </c>
      <c r="H164" s="40" t="s">
        <v>14</v>
      </c>
      <c r="I164" s="26" t="s">
        <v>160</v>
      </c>
      <c r="J164" s="40" t="s">
        <v>27</v>
      </c>
      <c r="K164" s="26" t="s">
        <v>130</v>
      </c>
    </row>
    <row r="165" spans="2:11" x14ac:dyDescent="0.25">
      <c r="B165" s="46">
        <v>44938</v>
      </c>
      <c r="C165" t="s">
        <v>51</v>
      </c>
      <c r="D165" t="s">
        <v>86</v>
      </c>
      <c r="E165" t="s">
        <v>52</v>
      </c>
      <c r="F165" s="40" t="s">
        <v>14</v>
      </c>
      <c r="G165" s="26" t="s">
        <v>21</v>
      </c>
      <c r="H165" s="40" t="s">
        <v>14</v>
      </c>
      <c r="I165" s="26" t="s">
        <v>160</v>
      </c>
      <c r="J165" s="40" t="s">
        <v>27</v>
      </c>
      <c r="K165" s="26" t="s">
        <v>130</v>
      </c>
    </row>
    <row r="166" spans="2:11" x14ac:dyDescent="0.25">
      <c r="B166" s="46">
        <v>44938</v>
      </c>
      <c r="C166" t="s">
        <v>53</v>
      </c>
      <c r="D166" t="s">
        <v>86</v>
      </c>
      <c r="E166" t="s">
        <v>54</v>
      </c>
      <c r="F166" s="40" t="s">
        <v>20</v>
      </c>
      <c r="G166" s="26" t="s">
        <v>158</v>
      </c>
      <c r="H166" s="40" t="s">
        <v>20</v>
      </c>
      <c r="I166" s="26" t="s">
        <v>31</v>
      </c>
      <c r="J166" s="40" t="s">
        <v>20</v>
      </c>
      <c r="K166" s="26" t="s">
        <v>89</v>
      </c>
    </row>
    <row r="167" spans="2:11" x14ac:dyDescent="0.25">
      <c r="B167" s="46">
        <v>44939</v>
      </c>
      <c r="C167" t="s">
        <v>18</v>
      </c>
      <c r="D167" t="s">
        <v>86</v>
      </c>
      <c r="E167" t="s">
        <v>35</v>
      </c>
      <c r="F167" s="40" t="s">
        <v>25</v>
      </c>
      <c r="G167" s="26" t="s">
        <v>114</v>
      </c>
      <c r="H167" s="40" t="s">
        <v>19</v>
      </c>
      <c r="I167" s="26" t="s">
        <v>21</v>
      </c>
      <c r="J167" s="40" t="s">
        <v>20</v>
      </c>
      <c r="K167" s="26" t="s">
        <v>163</v>
      </c>
    </row>
    <row r="168" spans="2:11" x14ac:dyDescent="0.25">
      <c r="B168" s="46">
        <v>44939</v>
      </c>
      <c r="C168" t="s">
        <v>22</v>
      </c>
      <c r="D168" t="s">
        <v>86</v>
      </c>
      <c r="E168" t="s">
        <v>23</v>
      </c>
      <c r="F168" s="40" t="s">
        <v>20</v>
      </c>
      <c r="G168" s="26" t="s">
        <v>161</v>
      </c>
      <c r="H168" s="40" t="s">
        <v>20</v>
      </c>
      <c r="I168" s="26" t="s">
        <v>155</v>
      </c>
      <c r="J168" s="40" t="s">
        <v>20</v>
      </c>
      <c r="K168" s="26" t="s">
        <v>164</v>
      </c>
    </row>
    <row r="169" spans="2:11" x14ac:dyDescent="0.25">
      <c r="B169" s="46">
        <v>44939</v>
      </c>
      <c r="C169" t="s">
        <v>45</v>
      </c>
      <c r="D169" t="s">
        <v>86</v>
      </c>
      <c r="E169" t="s">
        <v>34</v>
      </c>
      <c r="F169" s="40" t="s">
        <v>28</v>
      </c>
      <c r="G169" s="26" t="s">
        <v>151</v>
      </c>
      <c r="H169" s="40" t="s">
        <v>28</v>
      </c>
      <c r="I169" s="26" t="s">
        <v>151</v>
      </c>
      <c r="J169" s="40" t="s">
        <v>27</v>
      </c>
      <c r="K169" s="26" t="s">
        <v>166</v>
      </c>
    </row>
    <row r="170" spans="2:11" x14ac:dyDescent="0.25">
      <c r="B170" s="46">
        <v>44939</v>
      </c>
      <c r="C170" t="s">
        <v>3</v>
      </c>
      <c r="D170" t="s">
        <v>86</v>
      </c>
      <c r="E170" t="s">
        <v>36</v>
      </c>
      <c r="F170" s="40" t="s">
        <v>28</v>
      </c>
      <c r="G170" s="26" t="s">
        <v>90</v>
      </c>
      <c r="H170" s="40" t="s">
        <v>28</v>
      </c>
      <c r="I170" s="26" t="s">
        <v>90</v>
      </c>
      <c r="J170" s="40" t="s">
        <v>14</v>
      </c>
      <c r="K170" s="26" t="s">
        <v>90</v>
      </c>
    </row>
    <row r="171" spans="2:11" x14ac:dyDescent="0.25">
      <c r="B171" s="46">
        <v>44939</v>
      </c>
      <c r="C171" t="s">
        <v>37</v>
      </c>
      <c r="D171" t="s">
        <v>86</v>
      </c>
      <c r="E171" t="s">
        <v>38</v>
      </c>
      <c r="F171" s="40" t="s">
        <v>20</v>
      </c>
      <c r="G171" s="26" t="s">
        <v>137</v>
      </c>
      <c r="H171" s="40" t="s">
        <v>20</v>
      </c>
      <c r="I171" s="26" t="s">
        <v>136</v>
      </c>
      <c r="J171" s="40" t="s">
        <v>20</v>
      </c>
      <c r="K171" s="26" t="s">
        <v>131</v>
      </c>
    </row>
    <row r="172" spans="2:11" x14ac:dyDescent="0.25">
      <c r="B172" s="46">
        <v>44939</v>
      </c>
      <c r="C172" t="s">
        <v>39</v>
      </c>
      <c r="D172" t="s">
        <v>86</v>
      </c>
      <c r="E172" t="s">
        <v>40</v>
      </c>
      <c r="F172" s="40" t="s">
        <v>28</v>
      </c>
      <c r="G172" s="26" t="s">
        <v>151</v>
      </c>
      <c r="H172" s="40" t="s">
        <v>28</v>
      </c>
      <c r="I172" s="26" t="s">
        <v>151</v>
      </c>
      <c r="J172" s="40" t="s">
        <v>27</v>
      </c>
      <c r="K172" s="26" t="s">
        <v>166</v>
      </c>
    </row>
    <row r="173" spans="2:11" x14ac:dyDescent="0.25">
      <c r="B173" s="46">
        <v>44939</v>
      </c>
      <c r="C173" t="s">
        <v>41</v>
      </c>
      <c r="D173" t="s">
        <v>86</v>
      </c>
      <c r="E173" t="s">
        <v>42</v>
      </c>
      <c r="F173" s="40" t="s">
        <v>26</v>
      </c>
      <c r="G173" s="26" t="s">
        <v>29</v>
      </c>
      <c r="H173" s="40" t="s">
        <v>26</v>
      </c>
      <c r="I173" s="26" t="s">
        <v>29</v>
      </c>
      <c r="J173" s="40" t="s">
        <v>26</v>
      </c>
      <c r="K173" s="26" t="s">
        <v>29</v>
      </c>
    </row>
    <row r="174" spans="2:11" x14ac:dyDescent="0.25">
      <c r="B174" s="46">
        <v>44939</v>
      </c>
      <c r="C174" t="s">
        <v>43</v>
      </c>
      <c r="D174" t="s">
        <v>86</v>
      </c>
      <c r="E174" t="s">
        <v>44</v>
      </c>
      <c r="F174" s="40" t="s">
        <v>28</v>
      </c>
      <c r="G174" s="26" t="s">
        <v>90</v>
      </c>
      <c r="H174" s="40" t="s">
        <v>28</v>
      </c>
      <c r="I174" s="26" t="s">
        <v>90</v>
      </c>
      <c r="J174" s="40" t="s">
        <v>28</v>
      </c>
      <c r="K174" s="26" t="s">
        <v>90</v>
      </c>
    </row>
    <row r="175" spans="2:11" x14ac:dyDescent="0.25">
      <c r="B175" s="46">
        <v>44939</v>
      </c>
      <c r="C175" t="s">
        <v>46</v>
      </c>
      <c r="D175" t="s">
        <v>86</v>
      </c>
      <c r="E175" t="s">
        <v>47</v>
      </c>
      <c r="F175" s="40" t="s">
        <v>27</v>
      </c>
      <c r="G175" s="26" t="s">
        <v>130</v>
      </c>
      <c r="H175" s="40" t="s">
        <v>27</v>
      </c>
      <c r="I175" s="26" t="s">
        <v>130</v>
      </c>
      <c r="J175" s="40" t="s">
        <v>25</v>
      </c>
      <c r="K175" s="26" t="s">
        <v>114</v>
      </c>
    </row>
    <row r="176" spans="2:11" x14ac:dyDescent="0.25">
      <c r="B176" s="46">
        <v>44939</v>
      </c>
      <c r="C176" t="s">
        <v>48</v>
      </c>
      <c r="D176" t="s">
        <v>86</v>
      </c>
      <c r="E176" t="s">
        <v>33</v>
      </c>
      <c r="F176" s="40" t="s">
        <v>19</v>
      </c>
      <c r="G176" s="26" t="s">
        <v>21</v>
      </c>
      <c r="H176" s="40" t="s">
        <v>20</v>
      </c>
      <c r="I176" s="26" t="s">
        <v>103</v>
      </c>
      <c r="J176" s="40" t="s">
        <v>20</v>
      </c>
      <c r="K176" s="26" t="s">
        <v>165</v>
      </c>
    </row>
    <row r="177" spans="2:11" x14ac:dyDescent="0.25">
      <c r="B177" s="46">
        <v>44939</v>
      </c>
      <c r="C177" t="s">
        <v>49</v>
      </c>
      <c r="D177" t="s">
        <v>86</v>
      </c>
      <c r="E177" t="s">
        <v>50</v>
      </c>
      <c r="F177" s="40" t="s">
        <v>27</v>
      </c>
      <c r="G177" s="26" t="s">
        <v>130</v>
      </c>
      <c r="H177" s="40" t="s">
        <v>27</v>
      </c>
      <c r="I177" s="26" t="s">
        <v>130</v>
      </c>
      <c r="J177" s="40" t="s">
        <v>25</v>
      </c>
      <c r="K177" s="26" t="s">
        <v>114</v>
      </c>
    </row>
    <row r="178" spans="2:11" x14ac:dyDescent="0.25">
      <c r="B178" s="46">
        <v>44939</v>
      </c>
      <c r="C178" t="s">
        <v>51</v>
      </c>
      <c r="D178" t="s">
        <v>86</v>
      </c>
      <c r="E178" t="s">
        <v>52</v>
      </c>
      <c r="F178" s="40" t="s">
        <v>27</v>
      </c>
      <c r="G178" s="26" t="s">
        <v>130</v>
      </c>
      <c r="H178" s="40" t="s">
        <v>27</v>
      </c>
      <c r="I178" s="26" t="s">
        <v>130</v>
      </c>
      <c r="J178" s="40" t="s">
        <v>25</v>
      </c>
      <c r="K178" s="26" t="s">
        <v>114</v>
      </c>
    </row>
    <row r="179" spans="2:11" x14ac:dyDescent="0.25">
      <c r="B179" s="46">
        <v>44939</v>
      </c>
      <c r="C179" t="s">
        <v>53</v>
      </c>
      <c r="D179" t="s">
        <v>86</v>
      </c>
      <c r="E179" t="s">
        <v>54</v>
      </c>
      <c r="F179" s="40" t="s">
        <v>28</v>
      </c>
      <c r="G179" s="26" t="s">
        <v>162</v>
      </c>
      <c r="H179" s="40" t="s">
        <v>28</v>
      </c>
      <c r="I179" s="26" t="s">
        <v>162</v>
      </c>
      <c r="J179" s="40" t="s">
        <v>14</v>
      </c>
      <c r="K179" s="26" t="s">
        <v>32</v>
      </c>
    </row>
    <row r="180" spans="2:11" x14ac:dyDescent="0.25">
      <c r="B180" s="46">
        <v>44940</v>
      </c>
      <c r="C180" t="s">
        <v>18</v>
      </c>
      <c r="D180" t="s">
        <v>86</v>
      </c>
      <c r="E180" t="s">
        <v>35</v>
      </c>
      <c r="F180" s="40" t="s">
        <v>20</v>
      </c>
      <c r="G180" s="26" t="s">
        <v>165</v>
      </c>
      <c r="H180" s="40" t="s">
        <v>20</v>
      </c>
      <c r="I180" s="26" t="s">
        <v>172</v>
      </c>
      <c r="J180" s="40" t="s">
        <v>20</v>
      </c>
      <c r="K180" s="26" t="s">
        <v>164</v>
      </c>
    </row>
    <row r="181" spans="2:11" x14ac:dyDescent="0.25">
      <c r="B181" s="46">
        <v>44940</v>
      </c>
      <c r="C181" t="s">
        <v>22</v>
      </c>
      <c r="D181" t="s">
        <v>86</v>
      </c>
      <c r="E181" t="s">
        <v>23</v>
      </c>
      <c r="F181" s="40" t="s">
        <v>20</v>
      </c>
      <c r="G181" s="26" t="s">
        <v>89</v>
      </c>
      <c r="H181" s="40" t="s">
        <v>17</v>
      </c>
      <c r="I181" s="26" t="s">
        <v>100</v>
      </c>
      <c r="J181" s="40" t="s">
        <v>17</v>
      </c>
      <c r="K181" s="26" t="s">
        <v>112</v>
      </c>
    </row>
    <row r="182" spans="2:11" x14ac:dyDescent="0.25">
      <c r="B182" s="46">
        <v>44940</v>
      </c>
      <c r="C182" t="s">
        <v>45</v>
      </c>
      <c r="D182" t="s">
        <v>86</v>
      </c>
      <c r="E182" t="s">
        <v>34</v>
      </c>
      <c r="F182" s="40" t="s">
        <v>19</v>
      </c>
      <c r="G182" s="26" t="s">
        <v>114</v>
      </c>
      <c r="H182" s="40" t="s">
        <v>19</v>
      </c>
      <c r="I182" s="26" t="s">
        <v>21</v>
      </c>
      <c r="J182" s="40" t="s">
        <v>19</v>
      </c>
      <c r="K182" s="26" t="s">
        <v>21</v>
      </c>
    </row>
    <row r="183" spans="2:11" x14ac:dyDescent="0.25">
      <c r="B183" s="46">
        <v>44940</v>
      </c>
      <c r="C183" t="s">
        <v>3</v>
      </c>
      <c r="D183" t="s">
        <v>86</v>
      </c>
      <c r="E183" t="s">
        <v>36</v>
      </c>
      <c r="F183" s="40" t="s">
        <v>14</v>
      </c>
      <c r="G183" s="26" t="s">
        <v>98</v>
      </c>
      <c r="H183" s="40" t="s">
        <v>14</v>
      </c>
      <c r="I183" s="26" t="s">
        <v>169</v>
      </c>
      <c r="J183" s="40" t="s">
        <v>14</v>
      </c>
      <c r="K183" s="26" t="s">
        <v>173</v>
      </c>
    </row>
    <row r="184" spans="2:11" x14ac:dyDescent="0.25">
      <c r="B184" s="46">
        <v>44940</v>
      </c>
      <c r="C184" t="s">
        <v>37</v>
      </c>
      <c r="D184" t="s">
        <v>86</v>
      </c>
      <c r="E184" t="s">
        <v>42</v>
      </c>
      <c r="F184" s="40" t="s">
        <v>20</v>
      </c>
      <c r="G184" s="26" t="s">
        <v>168</v>
      </c>
      <c r="H184" s="40" t="s">
        <v>20</v>
      </c>
      <c r="I184" s="26" t="s">
        <v>170</v>
      </c>
      <c r="J184" s="40" t="s">
        <v>20</v>
      </c>
      <c r="K184" s="26" t="s">
        <v>174</v>
      </c>
    </row>
    <row r="185" spans="2:11" x14ac:dyDescent="0.25">
      <c r="B185" s="46">
        <v>44940</v>
      </c>
      <c r="C185" t="s">
        <v>39</v>
      </c>
      <c r="D185" t="s">
        <v>86</v>
      </c>
      <c r="E185" t="s">
        <v>40</v>
      </c>
      <c r="F185" s="40" t="s">
        <v>25</v>
      </c>
      <c r="G185" s="26" t="s">
        <v>114</v>
      </c>
      <c r="H185" s="40" t="s">
        <v>25</v>
      </c>
      <c r="I185" s="26" t="s">
        <v>114</v>
      </c>
      <c r="J185" s="40" t="s">
        <v>25</v>
      </c>
      <c r="K185" s="26" t="s">
        <v>114</v>
      </c>
    </row>
    <row r="186" spans="2:11" x14ac:dyDescent="0.25">
      <c r="B186" s="46">
        <v>44940</v>
      </c>
      <c r="C186" t="s">
        <v>41</v>
      </c>
      <c r="D186" t="s">
        <v>86</v>
      </c>
      <c r="E186" t="s">
        <v>42</v>
      </c>
      <c r="F186" s="40" t="s">
        <v>26</v>
      </c>
      <c r="G186" s="26" t="s">
        <v>29</v>
      </c>
      <c r="H186" s="40" t="s">
        <v>26</v>
      </c>
      <c r="I186" s="26" t="s">
        <v>29</v>
      </c>
      <c r="J186" s="40" t="s">
        <v>26</v>
      </c>
      <c r="K186" s="26" t="s">
        <v>29</v>
      </c>
    </row>
    <row r="187" spans="2:11" x14ac:dyDescent="0.25">
      <c r="B187" s="46">
        <v>44940</v>
      </c>
      <c r="C187" t="s">
        <v>43</v>
      </c>
      <c r="D187" t="s">
        <v>86</v>
      </c>
      <c r="E187" t="s">
        <v>44</v>
      </c>
      <c r="F187" s="40" t="s">
        <v>28</v>
      </c>
      <c r="G187" s="26" t="s">
        <v>90</v>
      </c>
      <c r="H187" s="40" t="s">
        <v>28</v>
      </c>
      <c r="I187" s="26" t="s">
        <v>90</v>
      </c>
      <c r="J187" s="40" t="s">
        <v>14</v>
      </c>
      <c r="K187" s="26" t="s">
        <v>90</v>
      </c>
    </row>
    <row r="188" spans="2:11" x14ac:dyDescent="0.25">
      <c r="B188" s="46">
        <v>44940</v>
      </c>
      <c r="C188" t="s">
        <v>46</v>
      </c>
      <c r="D188" t="s">
        <v>86</v>
      </c>
      <c r="E188" t="s">
        <v>47</v>
      </c>
      <c r="F188" s="40" t="s">
        <v>25</v>
      </c>
      <c r="G188" s="26" t="s">
        <v>114</v>
      </c>
      <c r="H188" s="40" t="s">
        <v>25</v>
      </c>
      <c r="I188" s="26" t="s">
        <v>114</v>
      </c>
      <c r="J188" s="40" t="s">
        <v>25</v>
      </c>
      <c r="K188" s="26" t="s">
        <v>114</v>
      </c>
    </row>
    <row r="189" spans="2:11" x14ac:dyDescent="0.25">
      <c r="B189" s="46">
        <v>44940</v>
      </c>
      <c r="C189" t="s">
        <v>48</v>
      </c>
      <c r="D189" t="s">
        <v>86</v>
      </c>
      <c r="E189" t="s">
        <v>33</v>
      </c>
      <c r="F189" s="40" t="s">
        <v>20</v>
      </c>
      <c r="G189" s="26" t="s">
        <v>167</v>
      </c>
      <c r="H189" s="40" t="s">
        <v>20</v>
      </c>
      <c r="I189" s="26" t="s">
        <v>171</v>
      </c>
      <c r="J189" s="40" t="s">
        <v>20</v>
      </c>
      <c r="K189" s="26" t="s">
        <v>164</v>
      </c>
    </row>
    <row r="190" spans="2:11" x14ac:dyDescent="0.25">
      <c r="B190" s="46">
        <v>44940</v>
      </c>
      <c r="C190" t="s">
        <v>49</v>
      </c>
      <c r="D190" t="s">
        <v>86</v>
      </c>
      <c r="E190" t="s">
        <v>50</v>
      </c>
      <c r="F190" s="40" t="s">
        <v>25</v>
      </c>
      <c r="G190" s="26" t="s">
        <v>114</v>
      </c>
      <c r="H190" s="40" t="s">
        <v>25</v>
      </c>
      <c r="I190" s="26" t="s">
        <v>114</v>
      </c>
      <c r="J190" s="40" t="s">
        <v>25</v>
      </c>
      <c r="K190" s="26" t="s">
        <v>114</v>
      </c>
    </row>
    <row r="191" spans="2:11" x14ac:dyDescent="0.25">
      <c r="B191" s="46">
        <v>44940</v>
      </c>
      <c r="C191" t="s">
        <v>51</v>
      </c>
      <c r="D191" t="s">
        <v>86</v>
      </c>
      <c r="E191" t="s">
        <v>52</v>
      </c>
      <c r="F191" s="40" t="s">
        <v>25</v>
      </c>
      <c r="G191" s="26" t="s">
        <v>114</v>
      </c>
      <c r="H191" s="40" t="s">
        <v>25</v>
      </c>
      <c r="I191" s="26" t="s">
        <v>114</v>
      </c>
      <c r="J191" s="40" t="s">
        <v>25</v>
      </c>
      <c r="K191" s="26" t="s">
        <v>114</v>
      </c>
    </row>
    <row r="192" spans="2:11" x14ac:dyDescent="0.25">
      <c r="B192" s="46">
        <v>44940</v>
      </c>
      <c r="C192" t="s">
        <v>53</v>
      </c>
      <c r="D192" t="s">
        <v>86</v>
      </c>
      <c r="E192" t="s">
        <v>54</v>
      </c>
      <c r="F192" s="40" t="s">
        <v>14</v>
      </c>
      <c r="G192" s="26" t="s">
        <v>105</v>
      </c>
      <c r="H192" s="40" t="s">
        <v>14</v>
      </c>
      <c r="I192" s="26" t="s">
        <v>169</v>
      </c>
      <c r="J192" s="40" t="s">
        <v>14</v>
      </c>
      <c r="K192" s="26" t="s">
        <v>173</v>
      </c>
    </row>
    <row r="193" spans="2:11" x14ac:dyDescent="0.25">
      <c r="B193" s="46">
        <v>44941</v>
      </c>
      <c r="C193" t="s">
        <v>18</v>
      </c>
      <c r="D193" t="s">
        <v>86</v>
      </c>
      <c r="E193" t="s">
        <v>35</v>
      </c>
      <c r="F193" s="40" t="s">
        <v>20</v>
      </c>
      <c r="G193" s="26" t="s">
        <v>148</v>
      </c>
      <c r="H193" s="40" t="s">
        <v>20</v>
      </c>
      <c r="I193" s="26" t="s">
        <v>178</v>
      </c>
      <c r="J193" s="40" t="s">
        <v>28</v>
      </c>
      <c r="K193" s="26" t="s">
        <v>90</v>
      </c>
    </row>
    <row r="194" spans="2:11" x14ac:dyDescent="0.25">
      <c r="B194" s="46">
        <v>44941</v>
      </c>
      <c r="C194" t="s">
        <v>22</v>
      </c>
      <c r="D194" t="s">
        <v>86</v>
      </c>
      <c r="E194" t="s">
        <v>23</v>
      </c>
      <c r="F194" s="40" t="s">
        <v>17</v>
      </c>
      <c r="G194" s="26" t="s">
        <v>176</v>
      </c>
      <c r="H194" s="40" t="s">
        <v>17</v>
      </c>
      <c r="I194" s="26" t="s">
        <v>55</v>
      </c>
      <c r="J194" s="40" t="s">
        <v>17</v>
      </c>
      <c r="K194" s="26" t="s">
        <v>55</v>
      </c>
    </row>
    <row r="195" spans="2:11" x14ac:dyDescent="0.25">
      <c r="B195" s="46">
        <v>44941</v>
      </c>
      <c r="C195" t="s">
        <v>45</v>
      </c>
      <c r="D195" t="s">
        <v>86</v>
      </c>
      <c r="E195" t="s">
        <v>34</v>
      </c>
      <c r="F195" s="40" t="s">
        <v>28</v>
      </c>
      <c r="G195" s="26" t="s">
        <v>29</v>
      </c>
      <c r="H195" s="40" t="s">
        <v>28</v>
      </c>
      <c r="I195" s="26" t="s">
        <v>29</v>
      </c>
      <c r="J195" s="40" t="s">
        <v>28</v>
      </c>
      <c r="K195" s="26" t="s">
        <v>29</v>
      </c>
    </row>
    <row r="196" spans="2:11" x14ac:dyDescent="0.25">
      <c r="B196" s="46">
        <v>44941</v>
      </c>
      <c r="C196" t="s">
        <v>3</v>
      </c>
      <c r="D196" t="s">
        <v>86</v>
      </c>
      <c r="E196" t="s">
        <v>36</v>
      </c>
      <c r="F196" s="40" t="s">
        <v>14</v>
      </c>
      <c r="G196" s="26" t="s">
        <v>55</v>
      </c>
      <c r="H196" s="40" t="s">
        <v>14</v>
      </c>
      <c r="I196" s="26" t="s">
        <v>120</v>
      </c>
      <c r="J196" s="40" t="s">
        <v>14</v>
      </c>
      <c r="K196" s="26" t="s">
        <v>103</v>
      </c>
    </row>
    <row r="197" spans="2:11" x14ac:dyDescent="0.25">
      <c r="B197" s="46">
        <v>44941</v>
      </c>
      <c r="C197" t="s">
        <v>37</v>
      </c>
      <c r="D197" t="s">
        <v>86</v>
      </c>
      <c r="E197" t="s">
        <v>42</v>
      </c>
      <c r="F197" s="40" t="s">
        <v>28</v>
      </c>
      <c r="G197" s="26" t="s">
        <v>175</v>
      </c>
      <c r="H197" s="40" t="s">
        <v>28</v>
      </c>
      <c r="I197" s="26" t="s">
        <v>175</v>
      </c>
      <c r="J197" s="40" t="s">
        <v>28</v>
      </c>
      <c r="K197" s="26" t="s">
        <v>175</v>
      </c>
    </row>
    <row r="198" spans="2:11" x14ac:dyDescent="0.25">
      <c r="B198" s="46">
        <v>44941</v>
      </c>
      <c r="C198" t="s">
        <v>39</v>
      </c>
      <c r="D198" t="s">
        <v>86</v>
      </c>
      <c r="E198" t="s">
        <v>40</v>
      </c>
      <c r="F198" s="40" t="s">
        <v>25</v>
      </c>
      <c r="G198" s="26" t="s">
        <v>114</v>
      </c>
      <c r="H198" s="40" t="s">
        <v>25</v>
      </c>
      <c r="I198" s="26" t="s">
        <v>114</v>
      </c>
      <c r="J198" s="40" t="s">
        <v>25</v>
      </c>
      <c r="K198" s="26" t="s">
        <v>114</v>
      </c>
    </row>
    <row r="199" spans="2:11" x14ac:dyDescent="0.25">
      <c r="B199" s="46">
        <v>44941</v>
      </c>
      <c r="C199" t="s">
        <v>41</v>
      </c>
      <c r="D199" t="s">
        <v>86</v>
      </c>
      <c r="E199" t="s">
        <v>42</v>
      </c>
      <c r="F199" s="40" t="s">
        <v>26</v>
      </c>
      <c r="G199" s="26" t="s">
        <v>29</v>
      </c>
      <c r="H199" s="40" t="s">
        <v>26</v>
      </c>
      <c r="I199" s="26" t="s">
        <v>29</v>
      </c>
      <c r="J199" s="40" t="s">
        <v>26</v>
      </c>
      <c r="K199" s="26" t="s">
        <v>29</v>
      </c>
    </row>
    <row r="200" spans="2:11" x14ac:dyDescent="0.25">
      <c r="B200" s="46">
        <v>44941</v>
      </c>
      <c r="C200" t="s">
        <v>43</v>
      </c>
      <c r="D200" t="s">
        <v>86</v>
      </c>
      <c r="E200" t="s">
        <v>44</v>
      </c>
      <c r="F200" s="40" t="s">
        <v>14</v>
      </c>
      <c r="G200" s="26" t="s">
        <v>90</v>
      </c>
      <c r="H200" s="40" t="s">
        <v>14</v>
      </c>
      <c r="I200" s="26" t="s">
        <v>90</v>
      </c>
      <c r="J200" s="40" t="s">
        <v>14</v>
      </c>
      <c r="K200" s="26" t="s">
        <v>100</v>
      </c>
    </row>
    <row r="201" spans="2:11" x14ac:dyDescent="0.25">
      <c r="B201" s="46">
        <v>44941</v>
      </c>
      <c r="C201" t="s">
        <v>46</v>
      </c>
      <c r="D201" t="s">
        <v>86</v>
      </c>
      <c r="E201" t="s">
        <v>47</v>
      </c>
      <c r="F201" s="40" t="s">
        <v>25</v>
      </c>
      <c r="G201" s="26" t="s">
        <v>114</v>
      </c>
      <c r="H201" s="40" t="s">
        <v>25</v>
      </c>
      <c r="I201" s="26" t="s">
        <v>114</v>
      </c>
      <c r="J201" s="40" t="s">
        <v>25</v>
      </c>
      <c r="K201" s="26" t="s">
        <v>114</v>
      </c>
    </row>
    <row r="202" spans="2:11" x14ac:dyDescent="0.25">
      <c r="B202" s="46">
        <v>44941</v>
      </c>
      <c r="C202" t="s">
        <v>48</v>
      </c>
      <c r="D202" t="s">
        <v>86</v>
      </c>
      <c r="E202" t="s">
        <v>33</v>
      </c>
      <c r="F202" s="40" t="s">
        <v>20</v>
      </c>
      <c r="G202" s="26" t="s">
        <v>31</v>
      </c>
      <c r="H202" s="40" t="s">
        <v>20</v>
      </c>
      <c r="I202" s="26" t="s">
        <v>156</v>
      </c>
      <c r="J202" s="40" t="s">
        <v>28</v>
      </c>
      <c r="K202" s="26" t="s">
        <v>90</v>
      </c>
    </row>
    <row r="203" spans="2:11" x14ac:dyDescent="0.25">
      <c r="B203" s="46">
        <v>44941</v>
      </c>
      <c r="C203" t="s">
        <v>49</v>
      </c>
      <c r="D203" t="s">
        <v>86</v>
      </c>
      <c r="E203" t="s">
        <v>50</v>
      </c>
      <c r="F203" s="40" t="s">
        <v>25</v>
      </c>
      <c r="G203" s="26" t="s">
        <v>114</v>
      </c>
      <c r="H203" s="40" t="s">
        <v>25</v>
      </c>
      <c r="I203" s="26" t="s">
        <v>114</v>
      </c>
      <c r="J203" s="40" t="s">
        <v>25</v>
      </c>
      <c r="K203" s="26" t="s">
        <v>114</v>
      </c>
    </row>
    <row r="204" spans="2:11" x14ac:dyDescent="0.25">
      <c r="B204" s="46">
        <v>44941</v>
      </c>
      <c r="C204" t="s">
        <v>51</v>
      </c>
      <c r="D204" t="s">
        <v>86</v>
      </c>
      <c r="E204" t="s">
        <v>52</v>
      </c>
      <c r="F204" s="40" t="s">
        <v>25</v>
      </c>
      <c r="G204" s="26" t="s">
        <v>114</v>
      </c>
      <c r="H204" s="40" t="s">
        <v>25</v>
      </c>
      <c r="I204" s="26" t="s">
        <v>114</v>
      </c>
      <c r="J204" s="40" t="s">
        <v>25</v>
      </c>
      <c r="K204" s="26" t="s">
        <v>114</v>
      </c>
    </row>
    <row r="205" spans="2:11" x14ac:dyDescent="0.25">
      <c r="B205" s="46">
        <v>44941</v>
      </c>
      <c r="C205" t="s">
        <v>53</v>
      </c>
      <c r="D205" t="s">
        <v>86</v>
      </c>
      <c r="E205" t="s">
        <v>54</v>
      </c>
      <c r="F205" s="40" t="s">
        <v>14</v>
      </c>
      <c r="G205" s="26" t="s">
        <v>173</v>
      </c>
      <c r="H205" s="40" t="s">
        <v>14</v>
      </c>
      <c r="I205" s="26" t="s">
        <v>177</v>
      </c>
      <c r="J205" s="40" t="s">
        <v>14</v>
      </c>
      <c r="K205" s="26" t="s">
        <v>123</v>
      </c>
    </row>
    <row r="206" spans="2:11" x14ac:dyDescent="0.25">
      <c r="B206" s="46">
        <v>44942</v>
      </c>
      <c r="C206" t="s">
        <v>18</v>
      </c>
      <c r="D206" t="s">
        <v>86</v>
      </c>
      <c r="E206" t="s">
        <v>35</v>
      </c>
      <c r="F206" s="40" t="s">
        <v>28</v>
      </c>
      <c r="G206" s="26" t="s">
        <v>90</v>
      </c>
      <c r="H206" s="40" t="s">
        <v>28</v>
      </c>
      <c r="I206" s="26" t="s">
        <v>90</v>
      </c>
      <c r="J206" s="40" t="s">
        <v>28</v>
      </c>
      <c r="K206" s="26" t="s">
        <v>90</v>
      </c>
    </row>
    <row r="207" spans="2:11" x14ac:dyDescent="0.25">
      <c r="B207" s="46">
        <v>44942</v>
      </c>
      <c r="C207" t="s">
        <v>22</v>
      </c>
      <c r="D207" t="s">
        <v>86</v>
      </c>
      <c r="E207" t="s">
        <v>23</v>
      </c>
      <c r="F207" s="40" t="s">
        <v>17</v>
      </c>
      <c r="G207" s="26" t="s">
        <v>119</v>
      </c>
      <c r="H207" s="40" t="s">
        <v>17</v>
      </c>
      <c r="I207" s="26" t="s">
        <v>181</v>
      </c>
      <c r="J207" s="40" t="s">
        <v>17</v>
      </c>
      <c r="K207" s="26" t="s">
        <v>21</v>
      </c>
    </row>
    <row r="208" spans="2:11" x14ac:dyDescent="0.25">
      <c r="B208" s="46">
        <v>44942</v>
      </c>
      <c r="C208" t="s">
        <v>45</v>
      </c>
      <c r="D208" t="s">
        <v>86</v>
      </c>
      <c r="E208" t="s">
        <v>34</v>
      </c>
      <c r="F208" s="40" t="s">
        <v>28</v>
      </c>
      <c r="G208" s="26" t="s">
        <v>29</v>
      </c>
      <c r="H208" s="40" t="s">
        <v>28</v>
      </c>
      <c r="I208" s="26" t="s">
        <v>29</v>
      </c>
      <c r="J208" s="40" t="s">
        <v>26</v>
      </c>
      <c r="K208" s="26" t="s">
        <v>29</v>
      </c>
    </row>
    <row r="209" spans="2:11" x14ac:dyDescent="0.25">
      <c r="B209" s="46">
        <v>44942</v>
      </c>
      <c r="C209" t="s">
        <v>3</v>
      </c>
      <c r="D209" t="s">
        <v>86</v>
      </c>
      <c r="E209" t="s">
        <v>36</v>
      </c>
      <c r="F209" s="40" t="s">
        <v>14</v>
      </c>
      <c r="G209" s="26" t="s">
        <v>103</v>
      </c>
      <c r="H209" s="40" t="s">
        <v>14</v>
      </c>
      <c r="I209" s="26" t="s">
        <v>21</v>
      </c>
      <c r="J209" s="40" t="s">
        <v>14</v>
      </c>
      <c r="K209" s="26" t="s">
        <v>21</v>
      </c>
    </row>
    <row r="210" spans="2:11" x14ac:dyDescent="0.25">
      <c r="B210" s="46">
        <v>44942</v>
      </c>
      <c r="C210" t="s">
        <v>37</v>
      </c>
      <c r="D210" t="s">
        <v>86</v>
      </c>
      <c r="E210" t="s">
        <v>42</v>
      </c>
      <c r="F210" s="40" t="s">
        <v>14</v>
      </c>
      <c r="G210" s="26" t="s">
        <v>179</v>
      </c>
      <c r="H210" s="40" t="s">
        <v>14</v>
      </c>
      <c r="I210" s="26" t="s">
        <v>180</v>
      </c>
      <c r="J210" s="40" t="s">
        <v>14</v>
      </c>
      <c r="K210" s="26" t="s">
        <v>183</v>
      </c>
    </row>
    <row r="211" spans="2:11" x14ac:dyDescent="0.25">
      <c r="B211" s="46">
        <v>44942</v>
      </c>
      <c r="C211" t="s">
        <v>39</v>
      </c>
      <c r="D211" t="s">
        <v>86</v>
      </c>
      <c r="E211" t="s">
        <v>40</v>
      </c>
      <c r="F211" s="40" t="s">
        <v>25</v>
      </c>
      <c r="G211" s="26" t="s">
        <v>114</v>
      </c>
      <c r="H211" s="40" t="s">
        <v>25</v>
      </c>
      <c r="I211" s="26" t="s">
        <v>114</v>
      </c>
      <c r="J211" s="40" t="s">
        <v>25</v>
      </c>
      <c r="K211" s="26" t="s">
        <v>114</v>
      </c>
    </row>
    <row r="212" spans="2:11" x14ac:dyDescent="0.25">
      <c r="B212" s="46">
        <v>44942</v>
      </c>
      <c r="C212" t="s">
        <v>41</v>
      </c>
      <c r="D212" t="s">
        <v>86</v>
      </c>
      <c r="E212" t="s">
        <v>42</v>
      </c>
      <c r="F212" s="40" t="s">
        <v>26</v>
      </c>
      <c r="G212" s="26" t="s">
        <v>29</v>
      </c>
      <c r="H212" s="40" t="s">
        <v>26</v>
      </c>
      <c r="I212" s="26" t="s">
        <v>29</v>
      </c>
      <c r="J212" s="40" t="s">
        <v>26</v>
      </c>
      <c r="K212" s="26" t="s">
        <v>29</v>
      </c>
    </row>
    <row r="213" spans="2:11" x14ac:dyDescent="0.25">
      <c r="B213" s="46">
        <v>44942</v>
      </c>
      <c r="C213" t="s">
        <v>43</v>
      </c>
      <c r="D213" t="s">
        <v>86</v>
      </c>
      <c r="E213" t="s">
        <v>44</v>
      </c>
      <c r="F213" s="40" t="s">
        <v>14</v>
      </c>
      <c r="G213" s="26" t="s">
        <v>104</v>
      </c>
      <c r="H213" s="40" t="s">
        <v>14</v>
      </c>
      <c r="I213" s="26" t="s">
        <v>112</v>
      </c>
      <c r="J213" s="40" t="s">
        <v>14</v>
      </c>
      <c r="K213" s="26" t="s">
        <v>182</v>
      </c>
    </row>
    <row r="214" spans="2:11" x14ac:dyDescent="0.25">
      <c r="B214" s="46">
        <v>44942</v>
      </c>
      <c r="C214" t="s">
        <v>46</v>
      </c>
      <c r="D214" t="s">
        <v>86</v>
      </c>
      <c r="E214" t="s">
        <v>47</v>
      </c>
      <c r="F214" s="40" t="s">
        <v>25</v>
      </c>
      <c r="G214" s="26" t="s">
        <v>114</v>
      </c>
      <c r="H214" s="40" t="s">
        <v>25</v>
      </c>
      <c r="I214" s="26" t="s">
        <v>114</v>
      </c>
      <c r="J214" s="40" t="s">
        <v>25</v>
      </c>
      <c r="K214" s="26" t="s">
        <v>114</v>
      </c>
    </row>
    <row r="215" spans="2:11" x14ac:dyDescent="0.25">
      <c r="B215" s="46">
        <v>44942</v>
      </c>
      <c r="C215" t="s">
        <v>48</v>
      </c>
      <c r="D215" t="s">
        <v>86</v>
      </c>
      <c r="E215" t="s">
        <v>33</v>
      </c>
      <c r="F215" s="40" t="s">
        <v>28</v>
      </c>
      <c r="G215" s="26" t="s">
        <v>90</v>
      </c>
      <c r="H215" s="40" t="s">
        <v>28</v>
      </c>
      <c r="I215" s="26" t="s">
        <v>90</v>
      </c>
      <c r="J215" s="40" t="s">
        <v>14</v>
      </c>
      <c r="K215" s="26" t="s">
        <v>90</v>
      </c>
    </row>
    <row r="216" spans="2:11" x14ac:dyDescent="0.25">
      <c r="B216" s="46">
        <v>44942</v>
      </c>
      <c r="C216" t="s">
        <v>49</v>
      </c>
      <c r="D216" t="s">
        <v>86</v>
      </c>
      <c r="E216" t="s">
        <v>50</v>
      </c>
      <c r="F216" s="40" t="s">
        <v>25</v>
      </c>
      <c r="G216" s="26" t="s">
        <v>114</v>
      </c>
      <c r="H216" s="40" t="s">
        <v>25</v>
      </c>
      <c r="I216" s="26" t="s">
        <v>114</v>
      </c>
      <c r="J216" s="40" t="s">
        <v>25</v>
      </c>
      <c r="K216" s="26" t="s">
        <v>114</v>
      </c>
    </row>
    <row r="217" spans="2:11" x14ac:dyDescent="0.25">
      <c r="B217" s="46">
        <v>44942</v>
      </c>
      <c r="C217" t="s">
        <v>51</v>
      </c>
      <c r="D217" t="s">
        <v>86</v>
      </c>
      <c r="E217" t="s">
        <v>52</v>
      </c>
      <c r="F217" s="40" t="s">
        <v>25</v>
      </c>
      <c r="G217" s="26" t="s">
        <v>114</v>
      </c>
      <c r="H217" s="40" t="s">
        <v>25</v>
      </c>
      <c r="I217" s="26" t="s">
        <v>114</v>
      </c>
      <c r="J217" s="40" t="s">
        <v>25</v>
      </c>
      <c r="K217" s="26" t="s">
        <v>114</v>
      </c>
    </row>
    <row r="218" spans="2:11" x14ac:dyDescent="0.25">
      <c r="B218" s="46">
        <v>44942</v>
      </c>
      <c r="C218" t="s">
        <v>53</v>
      </c>
      <c r="D218" t="s">
        <v>86</v>
      </c>
      <c r="E218" t="s">
        <v>54</v>
      </c>
      <c r="F218" s="40" t="s">
        <v>14</v>
      </c>
      <c r="G218" s="26" t="s">
        <v>115</v>
      </c>
      <c r="H218" s="40" t="s">
        <v>14</v>
      </c>
      <c r="I218" s="26" t="s">
        <v>21</v>
      </c>
      <c r="J218" s="40" t="s">
        <v>14</v>
      </c>
      <c r="K218" s="26" t="s">
        <v>21</v>
      </c>
    </row>
    <row r="219" spans="2:11" x14ac:dyDescent="0.25">
      <c r="B219" s="46">
        <v>44943</v>
      </c>
      <c r="C219" t="s">
        <v>18</v>
      </c>
      <c r="D219" t="s">
        <v>86</v>
      </c>
      <c r="E219" t="s">
        <v>35</v>
      </c>
      <c r="F219" s="40" t="s">
        <v>28</v>
      </c>
      <c r="G219" s="26" t="s">
        <v>90</v>
      </c>
      <c r="H219" s="40" t="s">
        <v>28</v>
      </c>
      <c r="I219" s="26" t="s">
        <v>90</v>
      </c>
      <c r="J219" s="40" t="s">
        <v>14</v>
      </c>
      <c r="K219" s="26" t="s">
        <v>90</v>
      </c>
    </row>
    <row r="220" spans="2:11" x14ac:dyDescent="0.25">
      <c r="B220" s="46">
        <v>44943</v>
      </c>
      <c r="C220" t="s">
        <v>22</v>
      </c>
      <c r="D220" t="s">
        <v>86</v>
      </c>
      <c r="E220" t="s">
        <v>23</v>
      </c>
      <c r="F220" s="40" t="s">
        <v>26</v>
      </c>
      <c r="G220" s="26" t="s">
        <v>29</v>
      </c>
      <c r="H220" s="40" t="s">
        <v>26</v>
      </c>
      <c r="I220" s="26" t="s">
        <v>29</v>
      </c>
      <c r="J220" s="40" t="s">
        <v>26</v>
      </c>
      <c r="K220" s="26" t="s">
        <v>29</v>
      </c>
    </row>
    <row r="221" spans="2:11" x14ac:dyDescent="0.25">
      <c r="B221" s="46">
        <v>44943</v>
      </c>
      <c r="C221" t="s">
        <v>45</v>
      </c>
      <c r="D221" t="s">
        <v>86</v>
      </c>
      <c r="E221" t="s">
        <v>34</v>
      </c>
      <c r="F221" s="40" t="s">
        <v>26</v>
      </c>
      <c r="G221" s="26" t="s">
        <v>29</v>
      </c>
      <c r="H221" s="40" t="s">
        <v>26</v>
      </c>
      <c r="I221" s="26" t="s">
        <v>29</v>
      </c>
      <c r="J221" s="40" t="s">
        <v>26</v>
      </c>
      <c r="K221" s="26" t="s">
        <v>29</v>
      </c>
    </row>
    <row r="222" spans="2:11" x14ac:dyDescent="0.25">
      <c r="B222" s="46">
        <v>44943</v>
      </c>
      <c r="C222" t="s">
        <v>3</v>
      </c>
      <c r="D222" t="s">
        <v>86</v>
      </c>
      <c r="E222" t="s">
        <v>36</v>
      </c>
      <c r="F222" s="40" t="s">
        <v>27</v>
      </c>
      <c r="G222" s="26" t="s">
        <v>108</v>
      </c>
      <c r="H222" s="40" t="s">
        <v>27</v>
      </c>
      <c r="I222" s="26" t="s">
        <v>108</v>
      </c>
      <c r="J222" s="40" t="s">
        <v>27</v>
      </c>
      <c r="K222" s="26" t="s">
        <v>108</v>
      </c>
    </row>
    <row r="223" spans="2:11" x14ac:dyDescent="0.25">
      <c r="B223" s="46">
        <v>44943</v>
      </c>
      <c r="C223" t="s">
        <v>37</v>
      </c>
      <c r="D223" t="s">
        <v>86</v>
      </c>
      <c r="E223" t="s">
        <v>42</v>
      </c>
      <c r="F223" s="40" t="s">
        <v>14</v>
      </c>
      <c r="G223" s="26" t="s">
        <v>87</v>
      </c>
      <c r="H223" s="40" t="s">
        <v>14</v>
      </c>
      <c r="I223" s="26" t="s">
        <v>87</v>
      </c>
      <c r="J223" s="40" t="s">
        <v>14</v>
      </c>
      <c r="K223" s="26" t="s">
        <v>87</v>
      </c>
    </row>
    <row r="224" spans="2:11" x14ac:dyDescent="0.25">
      <c r="B224" s="46">
        <v>44943</v>
      </c>
      <c r="C224" t="s">
        <v>39</v>
      </c>
      <c r="D224" t="s">
        <v>86</v>
      </c>
      <c r="E224" t="s">
        <v>40</v>
      </c>
      <c r="F224" s="40" t="s">
        <v>25</v>
      </c>
      <c r="G224" s="26" t="s">
        <v>114</v>
      </c>
      <c r="H224" s="40" t="s">
        <v>25</v>
      </c>
      <c r="I224" s="26" t="s">
        <v>114</v>
      </c>
      <c r="J224" s="40" t="s">
        <v>19</v>
      </c>
      <c r="K224" s="26" t="s">
        <v>114</v>
      </c>
    </row>
    <row r="225" spans="2:11" x14ac:dyDescent="0.25">
      <c r="B225" s="46">
        <v>44943</v>
      </c>
      <c r="C225" t="s">
        <v>41</v>
      </c>
      <c r="D225" t="s">
        <v>86</v>
      </c>
      <c r="E225" t="s">
        <v>42</v>
      </c>
      <c r="F225" s="40" t="s">
        <v>26</v>
      </c>
      <c r="G225" s="26" t="s">
        <v>29</v>
      </c>
      <c r="H225" s="40" t="s">
        <v>26</v>
      </c>
      <c r="I225" s="26" t="s">
        <v>29</v>
      </c>
      <c r="J225" s="40" t="s">
        <v>26</v>
      </c>
      <c r="K225" s="26" t="s">
        <v>29</v>
      </c>
    </row>
    <row r="226" spans="2:11" x14ac:dyDescent="0.25">
      <c r="B226" s="46">
        <v>44943</v>
      </c>
      <c r="C226" t="s">
        <v>43</v>
      </c>
      <c r="D226" t="s">
        <v>86</v>
      </c>
      <c r="E226" t="s">
        <v>44</v>
      </c>
      <c r="F226" s="40" t="s">
        <v>14</v>
      </c>
      <c r="G226" s="26" t="s">
        <v>173</v>
      </c>
      <c r="H226" s="40" t="s">
        <v>14</v>
      </c>
      <c r="I226" s="26" t="s">
        <v>55</v>
      </c>
      <c r="J226" s="40" t="s">
        <v>17</v>
      </c>
      <c r="K226" s="26" t="s">
        <v>181</v>
      </c>
    </row>
    <row r="227" spans="2:11" x14ac:dyDescent="0.25">
      <c r="B227" s="46">
        <v>44943</v>
      </c>
      <c r="C227" t="s">
        <v>46</v>
      </c>
      <c r="D227" t="s">
        <v>86</v>
      </c>
      <c r="E227" t="s">
        <v>47</v>
      </c>
      <c r="F227" s="40" t="s">
        <v>25</v>
      </c>
      <c r="G227" s="26" t="s">
        <v>114</v>
      </c>
      <c r="H227" s="40" t="s">
        <v>25</v>
      </c>
      <c r="I227" s="26" t="s">
        <v>114</v>
      </c>
      <c r="J227" s="40" t="s">
        <v>19</v>
      </c>
      <c r="K227" s="26" t="s">
        <v>114</v>
      </c>
    </row>
    <row r="228" spans="2:11" x14ac:dyDescent="0.25">
      <c r="B228" s="46">
        <v>44943</v>
      </c>
      <c r="C228" t="s">
        <v>48</v>
      </c>
      <c r="D228" t="s">
        <v>86</v>
      </c>
      <c r="E228" t="s">
        <v>33</v>
      </c>
      <c r="F228" s="40" t="s">
        <v>14</v>
      </c>
      <c r="G228" s="26" t="s">
        <v>112</v>
      </c>
      <c r="H228" s="40" t="s">
        <v>14</v>
      </c>
      <c r="I228" s="26" t="s">
        <v>112</v>
      </c>
      <c r="J228" s="40" t="s">
        <v>14</v>
      </c>
      <c r="K228" s="26" t="s">
        <v>184</v>
      </c>
    </row>
    <row r="229" spans="2:11" x14ac:dyDescent="0.25">
      <c r="B229" s="46">
        <v>44943</v>
      </c>
      <c r="C229" t="s">
        <v>49</v>
      </c>
      <c r="D229" t="s">
        <v>86</v>
      </c>
      <c r="E229" t="s">
        <v>50</v>
      </c>
      <c r="F229" s="40" t="s">
        <v>25</v>
      </c>
      <c r="G229" s="26" t="s">
        <v>114</v>
      </c>
      <c r="H229" s="40" t="s">
        <v>25</v>
      </c>
      <c r="I229" s="26" t="s">
        <v>114</v>
      </c>
      <c r="J229" s="40" t="s">
        <v>19</v>
      </c>
      <c r="K229" s="26" t="s">
        <v>114</v>
      </c>
    </row>
    <row r="230" spans="2:11" x14ac:dyDescent="0.25">
      <c r="B230" s="46">
        <v>44943</v>
      </c>
      <c r="C230" t="s">
        <v>51</v>
      </c>
      <c r="D230" t="s">
        <v>86</v>
      </c>
      <c r="E230" t="s">
        <v>52</v>
      </c>
      <c r="F230" s="40" t="s">
        <v>25</v>
      </c>
      <c r="G230" s="26" t="s">
        <v>114</v>
      </c>
      <c r="H230" s="40" t="s">
        <v>19</v>
      </c>
      <c r="I230" s="26" t="s">
        <v>114</v>
      </c>
      <c r="J230" s="40" t="s">
        <v>19</v>
      </c>
      <c r="K230" s="26" t="s">
        <v>114</v>
      </c>
    </row>
    <row r="231" spans="2:11" x14ac:dyDescent="0.25">
      <c r="B231" s="46">
        <v>44943</v>
      </c>
      <c r="C231" t="s">
        <v>53</v>
      </c>
      <c r="D231" t="s">
        <v>86</v>
      </c>
      <c r="E231" t="s">
        <v>54</v>
      </c>
      <c r="F231" s="40" t="s">
        <v>27</v>
      </c>
      <c r="G231" s="26" t="s">
        <v>108</v>
      </c>
      <c r="H231" s="40" t="s">
        <v>27</v>
      </c>
      <c r="I231" s="26" t="s">
        <v>108</v>
      </c>
      <c r="J231" s="40" t="s">
        <v>27</v>
      </c>
      <c r="K231" s="26" t="s">
        <v>108</v>
      </c>
    </row>
    <row r="232" spans="2:11" x14ac:dyDescent="0.25">
      <c r="B232" s="46">
        <v>44944</v>
      </c>
      <c r="C232" t="s">
        <v>18</v>
      </c>
      <c r="D232" t="s">
        <v>86</v>
      </c>
      <c r="E232" t="s">
        <v>35</v>
      </c>
      <c r="F232" s="40" t="s">
        <v>14</v>
      </c>
      <c r="G232" s="26" t="s">
        <v>112</v>
      </c>
      <c r="H232" s="40" t="s">
        <v>14</v>
      </c>
      <c r="I232" s="26" t="s">
        <v>112</v>
      </c>
      <c r="J232" s="40" t="s">
        <v>14</v>
      </c>
      <c r="K232" s="26" t="s">
        <v>169</v>
      </c>
    </row>
    <row r="233" spans="2:11" x14ac:dyDescent="0.25">
      <c r="B233" s="46">
        <v>44944</v>
      </c>
      <c r="C233" t="s">
        <v>22</v>
      </c>
      <c r="D233" t="s">
        <v>86</v>
      </c>
      <c r="E233" t="s">
        <v>23</v>
      </c>
      <c r="F233" s="40" t="s">
        <v>26</v>
      </c>
      <c r="G233" s="26" t="s">
        <v>29</v>
      </c>
      <c r="H233" s="40" t="s">
        <v>26</v>
      </c>
      <c r="I233" s="26" t="s">
        <v>29</v>
      </c>
      <c r="J233" s="40" t="s">
        <v>26</v>
      </c>
      <c r="K233" s="26" t="s">
        <v>29</v>
      </c>
    </row>
    <row r="234" spans="2:11" x14ac:dyDescent="0.25">
      <c r="B234" s="46">
        <v>44944</v>
      </c>
      <c r="C234" t="s">
        <v>45</v>
      </c>
      <c r="D234" t="s">
        <v>86</v>
      </c>
      <c r="E234" t="s">
        <v>34</v>
      </c>
      <c r="F234" s="40" t="s">
        <v>26</v>
      </c>
      <c r="G234" s="26" t="s">
        <v>29</v>
      </c>
      <c r="H234" s="40" t="s">
        <v>25</v>
      </c>
      <c r="I234" s="26" t="s">
        <v>29</v>
      </c>
      <c r="J234" s="40" t="s">
        <v>25</v>
      </c>
      <c r="K234" s="26" t="s">
        <v>29</v>
      </c>
    </row>
    <row r="235" spans="2:11" x14ac:dyDescent="0.25">
      <c r="B235" s="46">
        <v>44944</v>
      </c>
      <c r="C235" t="s">
        <v>3</v>
      </c>
      <c r="D235" t="s">
        <v>86</v>
      </c>
      <c r="E235" t="s">
        <v>36</v>
      </c>
      <c r="F235" s="40" t="s">
        <v>27</v>
      </c>
      <c r="G235" s="26" t="s">
        <v>108</v>
      </c>
      <c r="H235" s="40" t="s">
        <v>27</v>
      </c>
      <c r="I235" s="26" t="s">
        <v>145</v>
      </c>
      <c r="J235" s="40" t="s">
        <v>27</v>
      </c>
      <c r="K235" s="26" t="s">
        <v>130</v>
      </c>
    </row>
    <row r="236" spans="2:11" x14ac:dyDescent="0.25">
      <c r="B236" s="46">
        <v>44944</v>
      </c>
      <c r="C236" t="s">
        <v>37</v>
      </c>
      <c r="D236" t="s">
        <v>86</v>
      </c>
      <c r="E236" t="s">
        <v>42</v>
      </c>
      <c r="F236" s="40" t="s">
        <v>14</v>
      </c>
      <c r="G236" s="26" t="s">
        <v>137</v>
      </c>
      <c r="H236" s="40" t="s">
        <v>14</v>
      </c>
      <c r="I236" s="26" t="s">
        <v>143</v>
      </c>
      <c r="J236" s="40" t="s">
        <v>17</v>
      </c>
      <c r="K236" s="26" t="s">
        <v>21</v>
      </c>
    </row>
    <row r="237" spans="2:11" x14ac:dyDescent="0.25">
      <c r="B237" s="46">
        <v>44944</v>
      </c>
      <c r="C237" t="s">
        <v>39</v>
      </c>
      <c r="D237" t="s">
        <v>86</v>
      </c>
      <c r="E237" t="s">
        <v>40</v>
      </c>
      <c r="F237" s="40" t="s">
        <v>20</v>
      </c>
      <c r="G237" s="26" t="s">
        <v>185</v>
      </c>
      <c r="H237" s="40" t="s">
        <v>20</v>
      </c>
      <c r="I237" s="26" t="s">
        <v>137</v>
      </c>
      <c r="J237" s="40" t="s">
        <v>20</v>
      </c>
      <c r="K237" s="26" t="s">
        <v>101</v>
      </c>
    </row>
    <row r="238" spans="2:11" x14ac:dyDescent="0.25">
      <c r="B238" s="46">
        <v>44944</v>
      </c>
      <c r="C238" t="s">
        <v>41</v>
      </c>
      <c r="D238" t="s">
        <v>86</v>
      </c>
      <c r="E238" t="s">
        <v>42</v>
      </c>
      <c r="F238" s="40" t="s">
        <v>26</v>
      </c>
      <c r="G238" s="26" t="s">
        <v>29</v>
      </c>
      <c r="H238" s="40" t="s">
        <v>26</v>
      </c>
      <c r="I238" s="26" t="s">
        <v>29</v>
      </c>
      <c r="J238" s="40" t="s">
        <v>26</v>
      </c>
      <c r="K238" s="26" t="s">
        <v>29</v>
      </c>
    </row>
    <row r="239" spans="2:11" x14ac:dyDescent="0.25">
      <c r="B239" s="46">
        <v>44944</v>
      </c>
      <c r="C239" t="s">
        <v>43</v>
      </c>
      <c r="D239" t="s">
        <v>86</v>
      </c>
      <c r="E239" t="s">
        <v>44</v>
      </c>
      <c r="F239" s="40" t="s">
        <v>17</v>
      </c>
      <c r="G239" s="26" t="s">
        <v>21</v>
      </c>
      <c r="H239" s="40" t="s">
        <v>17</v>
      </c>
      <c r="I239" s="26" t="s">
        <v>21</v>
      </c>
      <c r="J239" s="40" t="s">
        <v>17</v>
      </c>
      <c r="K239" s="26" t="s">
        <v>94</v>
      </c>
    </row>
    <row r="240" spans="2:11" x14ac:dyDescent="0.25">
      <c r="B240" s="46">
        <v>44944</v>
      </c>
      <c r="C240" t="s">
        <v>46</v>
      </c>
      <c r="D240" t="s">
        <v>86</v>
      </c>
      <c r="E240" t="s">
        <v>47</v>
      </c>
      <c r="F240" s="40" t="s">
        <v>19</v>
      </c>
      <c r="G240" s="26" t="s">
        <v>21</v>
      </c>
      <c r="H240" s="40" t="s">
        <v>20</v>
      </c>
      <c r="I240" s="26" t="s">
        <v>94</v>
      </c>
      <c r="J240" s="40" t="s">
        <v>20</v>
      </c>
      <c r="K240" s="26" t="s">
        <v>91</v>
      </c>
    </row>
    <row r="241" spans="2:11" x14ac:dyDescent="0.25">
      <c r="B241" s="46">
        <v>44944</v>
      </c>
      <c r="C241" t="s">
        <v>48</v>
      </c>
      <c r="D241" t="s">
        <v>86</v>
      </c>
      <c r="E241" t="s">
        <v>33</v>
      </c>
      <c r="F241" s="40" t="s">
        <v>14</v>
      </c>
      <c r="G241" s="26" t="s">
        <v>173</v>
      </c>
      <c r="H241" s="40" t="s">
        <v>14</v>
      </c>
      <c r="I241" s="26" t="s">
        <v>55</v>
      </c>
      <c r="J241" s="40" t="s">
        <v>14</v>
      </c>
      <c r="K241" s="26" t="s">
        <v>119</v>
      </c>
    </row>
    <row r="242" spans="2:11" x14ac:dyDescent="0.25">
      <c r="B242" s="46">
        <v>44944</v>
      </c>
      <c r="C242" t="s">
        <v>49</v>
      </c>
      <c r="D242" t="s">
        <v>86</v>
      </c>
      <c r="E242" t="s">
        <v>50</v>
      </c>
      <c r="F242" s="40" t="s">
        <v>19</v>
      </c>
      <c r="G242" s="26" t="s">
        <v>21</v>
      </c>
      <c r="H242" s="40" t="s">
        <v>19</v>
      </c>
      <c r="I242" s="26" t="s">
        <v>129</v>
      </c>
      <c r="J242" s="40" t="s">
        <v>20</v>
      </c>
      <c r="K242" s="26" t="s">
        <v>91</v>
      </c>
    </row>
    <row r="243" spans="2:11" x14ac:dyDescent="0.25">
      <c r="B243" s="46">
        <v>44944</v>
      </c>
      <c r="C243" t="s">
        <v>51</v>
      </c>
      <c r="D243" t="s">
        <v>86</v>
      </c>
      <c r="E243" t="s">
        <v>52</v>
      </c>
      <c r="F243" s="40" t="s">
        <v>19</v>
      </c>
      <c r="G243" s="26" t="s">
        <v>21</v>
      </c>
      <c r="H243" s="40" t="s">
        <v>20</v>
      </c>
      <c r="I243" s="26" t="s">
        <v>30</v>
      </c>
      <c r="J243" s="40" t="s">
        <v>20</v>
      </c>
      <c r="K243" s="26" t="s">
        <v>91</v>
      </c>
    </row>
    <row r="244" spans="2:11" x14ac:dyDescent="0.25">
      <c r="B244" s="46">
        <v>44944</v>
      </c>
      <c r="C244" t="s">
        <v>53</v>
      </c>
      <c r="D244" t="s">
        <v>86</v>
      </c>
      <c r="E244" t="s">
        <v>54</v>
      </c>
      <c r="F244" s="40" t="s">
        <v>27</v>
      </c>
      <c r="G244" s="26" t="s">
        <v>108</v>
      </c>
      <c r="H244" s="40" t="s">
        <v>27</v>
      </c>
      <c r="I244" s="26" t="s">
        <v>145</v>
      </c>
      <c r="J244" s="40" t="s">
        <v>27</v>
      </c>
      <c r="K244" s="26" t="s">
        <v>130</v>
      </c>
    </row>
    <row r="245" spans="2:11" x14ac:dyDescent="0.25">
      <c r="B245" s="46">
        <v>44945</v>
      </c>
      <c r="C245" t="s">
        <v>18</v>
      </c>
      <c r="D245" t="s">
        <v>86</v>
      </c>
      <c r="E245" t="s">
        <v>35</v>
      </c>
      <c r="F245" s="40" t="s">
        <v>14</v>
      </c>
      <c r="G245" s="26" t="s">
        <v>182</v>
      </c>
      <c r="H245" s="40" t="s">
        <v>14</v>
      </c>
      <c r="I245" s="26" t="s">
        <v>55</v>
      </c>
      <c r="J245" s="40" t="s">
        <v>14</v>
      </c>
      <c r="K245" s="26" t="s">
        <v>115</v>
      </c>
    </row>
    <row r="246" spans="2:11" x14ac:dyDescent="0.25">
      <c r="B246" s="46">
        <v>44945</v>
      </c>
      <c r="C246" t="s">
        <v>22</v>
      </c>
      <c r="D246" t="s">
        <v>86</v>
      </c>
      <c r="E246" t="s">
        <v>23</v>
      </c>
      <c r="F246" s="40" t="s">
        <v>26</v>
      </c>
      <c r="G246" s="26" t="s">
        <v>29</v>
      </c>
      <c r="H246" s="40" t="s">
        <v>26</v>
      </c>
      <c r="I246" s="26" t="s">
        <v>29</v>
      </c>
      <c r="J246" s="40" t="s">
        <v>26</v>
      </c>
      <c r="K246" s="26" t="s">
        <v>29</v>
      </c>
    </row>
    <row r="247" spans="2:11" x14ac:dyDescent="0.25">
      <c r="B247" s="46">
        <v>44945</v>
      </c>
      <c r="C247" t="s">
        <v>45</v>
      </c>
      <c r="D247" t="s">
        <v>86</v>
      </c>
      <c r="E247" t="s">
        <v>34</v>
      </c>
      <c r="F247" s="40" t="s">
        <v>28</v>
      </c>
      <c r="G247" s="26" t="s">
        <v>187</v>
      </c>
      <c r="H247" s="40" t="s">
        <v>27</v>
      </c>
      <c r="I247" s="26" t="s">
        <v>188</v>
      </c>
      <c r="J247" s="40" t="s">
        <v>27</v>
      </c>
      <c r="K247" s="26" t="s">
        <v>108</v>
      </c>
    </row>
    <row r="248" spans="2:11" x14ac:dyDescent="0.25">
      <c r="B248" s="46">
        <v>44945</v>
      </c>
      <c r="C248" t="s">
        <v>3</v>
      </c>
      <c r="D248" t="s">
        <v>86</v>
      </c>
      <c r="E248" t="s">
        <v>36</v>
      </c>
      <c r="F248" s="40" t="s">
        <v>27</v>
      </c>
      <c r="G248" s="26" t="s">
        <v>130</v>
      </c>
      <c r="H248" s="40" t="s">
        <v>27</v>
      </c>
      <c r="I248" s="26" t="s">
        <v>130</v>
      </c>
      <c r="J248" s="40" t="s">
        <v>25</v>
      </c>
      <c r="K248" s="26" t="s">
        <v>114</v>
      </c>
    </row>
    <row r="249" spans="2:11" x14ac:dyDescent="0.25">
      <c r="B249" s="46">
        <v>44945</v>
      </c>
      <c r="C249" t="s">
        <v>37</v>
      </c>
      <c r="D249" t="s">
        <v>86</v>
      </c>
      <c r="E249" t="s">
        <v>42</v>
      </c>
      <c r="F249" s="40" t="s">
        <v>17</v>
      </c>
      <c r="G249" s="26" t="s">
        <v>21</v>
      </c>
      <c r="H249" s="40" t="s">
        <v>17</v>
      </c>
      <c r="I249" s="26" t="s">
        <v>21</v>
      </c>
      <c r="J249" s="40" t="s">
        <v>14</v>
      </c>
      <c r="K249" s="26" t="s">
        <v>21</v>
      </c>
    </row>
    <row r="250" spans="2:11" x14ac:dyDescent="0.25">
      <c r="B250" s="46">
        <v>44945</v>
      </c>
      <c r="C250" t="s">
        <v>39</v>
      </c>
      <c r="D250" t="s">
        <v>86</v>
      </c>
      <c r="E250" t="s">
        <v>40</v>
      </c>
      <c r="F250" s="40" t="s">
        <v>20</v>
      </c>
      <c r="G250" s="26" t="s">
        <v>87</v>
      </c>
      <c r="H250" s="40" t="s">
        <v>20</v>
      </c>
      <c r="I250" s="26" t="s">
        <v>113</v>
      </c>
      <c r="J250" s="40" t="s">
        <v>20</v>
      </c>
      <c r="K250" s="26" t="s">
        <v>113</v>
      </c>
    </row>
    <row r="251" spans="2:11" x14ac:dyDescent="0.25">
      <c r="B251" s="46">
        <v>44945</v>
      </c>
      <c r="C251" t="s">
        <v>41</v>
      </c>
      <c r="D251" t="s">
        <v>86</v>
      </c>
      <c r="E251" t="s">
        <v>42</v>
      </c>
      <c r="F251" s="40" t="s">
        <v>26</v>
      </c>
      <c r="G251" s="26" t="s">
        <v>29</v>
      </c>
      <c r="H251" s="40" t="s">
        <v>26</v>
      </c>
      <c r="I251" s="26" t="s">
        <v>29</v>
      </c>
      <c r="J251" s="40" t="s">
        <v>26</v>
      </c>
      <c r="K251" s="26" t="s">
        <v>29</v>
      </c>
    </row>
    <row r="252" spans="2:11" x14ac:dyDescent="0.25">
      <c r="B252" s="46">
        <v>44945</v>
      </c>
      <c r="C252" t="s">
        <v>43</v>
      </c>
      <c r="D252" t="s">
        <v>86</v>
      </c>
      <c r="E252" t="s">
        <v>44</v>
      </c>
      <c r="F252" s="40" t="s">
        <v>26</v>
      </c>
      <c r="G252" s="26" t="s">
        <v>29</v>
      </c>
      <c r="H252" s="40" t="s">
        <v>26</v>
      </c>
      <c r="I252" s="26" t="s">
        <v>29</v>
      </c>
      <c r="J252" s="40" t="s">
        <v>26</v>
      </c>
      <c r="K252" s="26" t="s">
        <v>29</v>
      </c>
    </row>
    <row r="253" spans="2:11" x14ac:dyDescent="0.25">
      <c r="B253" s="46">
        <v>44945</v>
      </c>
      <c r="C253" t="s">
        <v>46</v>
      </c>
      <c r="D253" t="s">
        <v>86</v>
      </c>
      <c r="E253" t="s">
        <v>47</v>
      </c>
      <c r="F253" s="40" t="s">
        <v>20</v>
      </c>
      <c r="G253" s="26" t="s">
        <v>91</v>
      </c>
      <c r="H253" s="40" t="s">
        <v>20</v>
      </c>
      <c r="I253" s="26" t="s">
        <v>101</v>
      </c>
      <c r="J253" s="40" t="s">
        <v>20</v>
      </c>
      <c r="K253" s="26" t="s">
        <v>190</v>
      </c>
    </row>
    <row r="254" spans="2:11" x14ac:dyDescent="0.25">
      <c r="B254" s="46">
        <v>44945</v>
      </c>
      <c r="C254" t="s">
        <v>48</v>
      </c>
      <c r="D254" t="s">
        <v>86</v>
      </c>
      <c r="E254" t="s">
        <v>33</v>
      </c>
      <c r="F254" s="40" t="s">
        <v>14</v>
      </c>
      <c r="G254" s="26" t="s">
        <v>186</v>
      </c>
      <c r="H254" s="40" t="s">
        <v>14</v>
      </c>
      <c r="I254" s="26" t="s">
        <v>103</v>
      </c>
      <c r="J254" s="40" t="s">
        <v>17</v>
      </c>
      <c r="K254" s="26" t="s">
        <v>103</v>
      </c>
    </row>
    <row r="255" spans="2:11" x14ac:dyDescent="0.25">
      <c r="B255" s="46">
        <v>44945</v>
      </c>
      <c r="C255" t="s">
        <v>49</v>
      </c>
      <c r="D255" t="s">
        <v>86</v>
      </c>
      <c r="E255" t="s">
        <v>50</v>
      </c>
      <c r="F255" s="40" t="s">
        <v>20</v>
      </c>
      <c r="G255" s="26" t="s">
        <v>91</v>
      </c>
      <c r="H255" s="40" t="s">
        <v>20</v>
      </c>
      <c r="I255" s="26" t="s">
        <v>189</v>
      </c>
      <c r="J255" s="40" t="s">
        <v>20</v>
      </c>
      <c r="K255" s="26" t="s">
        <v>190</v>
      </c>
    </row>
    <row r="256" spans="2:11" x14ac:dyDescent="0.25">
      <c r="B256" s="46">
        <v>44945</v>
      </c>
      <c r="C256" t="s">
        <v>51</v>
      </c>
      <c r="D256" t="s">
        <v>86</v>
      </c>
      <c r="E256" t="s">
        <v>52</v>
      </c>
      <c r="F256" s="40" t="s">
        <v>20</v>
      </c>
      <c r="G256" s="26" t="s">
        <v>91</v>
      </c>
      <c r="H256" s="40" t="s">
        <v>20</v>
      </c>
      <c r="I256" s="26" t="s">
        <v>87</v>
      </c>
      <c r="J256" s="40" t="s">
        <v>20</v>
      </c>
      <c r="K256" s="26" t="s">
        <v>190</v>
      </c>
    </row>
    <row r="257" spans="2:11" x14ac:dyDescent="0.25">
      <c r="B257" s="46">
        <v>44945</v>
      </c>
      <c r="C257" t="s">
        <v>53</v>
      </c>
      <c r="D257" t="s">
        <v>86</v>
      </c>
      <c r="E257" t="s">
        <v>54</v>
      </c>
      <c r="F257" s="40" t="s">
        <v>27</v>
      </c>
      <c r="G257" s="26" t="s">
        <v>130</v>
      </c>
      <c r="H257" s="40" t="s">
        <v>27</v>
      </c>
      <c r="I257" s="26" t="s">
        <v>130</v>
      </c>
      <c r="J257" s="40" t="s">
        <v>25</v>
      </c>
      <c r="K257" s="26" t="s">
        <v>114</v>
      </c>
    </row>
    <row r="258" spans="2:11" x14ac:dyDescent="0.25">
      <c r="B258" s="46">
        <v>44946</v>
      </c>
      <c r="C258" t="s">
        <v>18</v>
      </c>
      <c r="D258" t="s">
        <v>86</v>
      </c>
      <c r="E258" t="s">
        <v>35</v>
      </c>
      <c r="F258" s="40" t="s">
        <v>14</v>
      </c>
      <c r="G258" s="26" t="s">
        <v>191</v>
      </c>
      <c r="H258" s="40" t="s">
        <v>15</v>
      </c>
      <c r="I258" s="26" t="s">
        <v>21</v>
      </c>
      <c r="J258" s="40" t="s">
        <v>27</v>
      </c>
      <c r="K258" s="26" t="s">
        <v>94</v>
      </c>
    </row>
    <row r="259" spans="2:11" x14ac:dyDescent="0.25">
      <c r="B259" s="46">
        <v>44946</v>
      </c>
      <c r="C259" t="s">
        <v>22</v>
      </c>
      <c r="D259" t="s">
        <v>86</v>
      </c>
      <c r="E259" t="s">
        <v>23</v>
      </c>
      <c r="F259" s="40" t="s">
        <v>26</v>
      </c>
      <c r="G259" s="26" t="s">
        <v>29</v>
      </c>
      <c r="H259" s="40" t="s">
        <v>26</v>
      </c>
      <c r="I259" s="26" t="s">
        <v>29</v>
      </c>
      <c r="J259" s="40" t="s">
        <v>26</v>
      </c>
      <c r="K259" s="26" t="s">
        <v>29</v>
      </c>
    </row>
    <row r="260" spans="2:11" x14ac:dyDescent="0.25">
      <c r="B260" s="46">
        <v>44946</v>
      </c>
      <c r="C260" t="s">
        <v>45</v>
      </c>
      <c r="D260" t="s">
        <v>86</v>
      </c>
      <c r="E260" t="s">
        <v>34</v>
      </c>
      <c r="F260" s="40" t="s">
        <v>27</v>
      </c>
      <c r="G260" s="26" t="s">
        <v>108</v>
      </c>
      <c r="H260" s="40" t="s">
        <v>27</v>
      </c>
      <c r="I260" s="26" t="s">
        <v>166</v>
      </c>
      <c r="J260" s="40" t="s">
        <v>25</v>
      </c>
      <c r="K260" s="26" t="s">
        <v>114</v>
      </c>
    </row>
    <row r="261" spans="2:11" x14ac:dyDescent="0.25">
      <c r="B261" s="46">
        <v>44946</v>
      </c>
      <c r="C261" t="s">
        <v>3</v>
      </c>
      <c r="D261" t="s">
        <v>86</v>
      </c>
      <c r="E261" t="s">
        <v>36</v>
      </c>
      <c r="F261" s="40" t="s">
        <v>25</v>
      </c>
      <c r="G261" s="26" t="s">
        <v>114</v>
      </c>
      <c r="H261" s="40" t="s">
        <v>25</v>
      </c>
      <c r="I261" s="26" t="s">
        <v>114</v>
      </c>
      <c r="J261" s="40" t="s">
        <v>20</v>
      </c>
      <c r="K261" s="26" t="s">
        <v>193</v>
      </c>
    </row>
    <row r="262" spans="2:11" x14ac:dyDescent="0.25">
      <c r="B262" s="46">
        <v>44946</v>
      </c>
      <c r="C262" t="s">
        <v>37</v>
      </c>
      <c r="D262" t="s">
        <v>86</v>
      </c>
      <c r="E262" t="s">
        <v>38</v>
      </c>
      <c r="F262" s="40" t="s">
        <v>27</v>
      </c>
      <c r="G262" s="26" t="s">
        <v>108</v>
      </c>
      <c r="H262" s="40" t="s">
        <v>27</v>
      </c>
      <c r="I262" s="26" t="s">
        <v>166</v>
      </c>
      <c r="J262" s="40" t="s">
        <v>25</v>
      </c>
      <c r="K262" s="26" t="s">
        <v>114</v>
      </c>
    </row>
    <row r="263" spans="2:11" x14ac:dyDescent="0.25">
      <c r="B263" s="46">
        <v>44946</v>
      </c>
      <c r="C263" t="s">
        <v>39</v>
      </c>
      <c r="D263" t="s">
        <v>86</v>
      </c>
      <c r="E263" t="s">
        <v>40</v>
      </c>
      <c r="F263" s="40" t="s">
        <v>20</v>
      </c>
      <c r="G263" s="26" t="s">
        <v>113</v>
      </c>
      <c r="H263" s="40" t="s">
        <v>28</v>
      </c>
      <c r="I263" s="26" t="s">
        <v>106</v>
      </c>
      <c r="J263" s="40" t="s">
        <v>14</v>
      </c>
      <c r="K263" s="26" t="s">
        <v>136</v>
      </c>
    </row>
    <row r="264" spans="2:11" x14ac:dyDescent="0.25">
      <c r="B264" s="46">
        <v>44946</v>
      </c>
      <c r="C264" t="s">
        <v>41</v>
      </c>
      <c r="D264" t="s">
        <v>86</v>
      </c>
      <c r="E264" t="s">
        <v>42</v>
      </c>
      <c r="F264" s="40" t="s">
        <v>26</v>
      </c>
      <c r="G264" s="26" t="s">
        <v>29</v>
      </c>
      <c r="H264" s="40" t="s">
        <v>26</v>
      </c>
      <c r="I264" s="26" t="s">
        <v>29</v>
      </c>
      <c r="J264" s="40" t="s">
        <v>26</v>
      </c>
      <c r="K264" s="26" t="s">
        <v>29</v>
      </c>
    </row>
    <row r="265" spans="2:11" x14ac:dyDescent="0.25">
      <c r="B265" s="46">
        <v>44946</v>
      </c>
      <c r="C265" t="s">
        <v>43</v>
      </c>
      <c r="D265" t="s">
        <v>86</v>
      </c>
      <c r="E265" t="s">
        <v>44</v>
      </c>
      <c r="F265" s="40" t="s">
        <v>26</v>
      </c>
      <c r="G265" s="26" t="s">
        <v>29</v>
      </c>
      <c r="H265" s="40" t="s">
        <v>26</v>
      </c>
      <c r="I265" s="26" t="s">
        <v>29</v>
      </c>
      <c r="J265" s="40" t="s">
        <v>26</v>
      </c>
      <c r="K265" s="26" t="s">
        <v>29</v>
      </c>
    </row>
    <row r="266" spans="2:11" x14ac:dyDescent="0.25">
      <c r="B266" s="46">
        <v>44946</v>
      </c>
      <c r="C266" t="s">
        <v>46</v>
      </c>
      <c r="D266" t="s">
        <v>86</v>
      </c>
      <c r="E266" t="s">
        <v>47</v>
      </c>
      <c r="F266" s="40" t="s">
        <v>20</v>
      </c>
      <c r="G266" s="26" t="s">
        <v>113</v>
      </c>
      <c r="H266" s="40" t="s">
        <v>28</v>
      </c>
      <c r="I266" s="26" t="s">
        <v>106</v>
      </c>
      <c r="J266" s="40" t="s">
        <v>14</v>
      </c>
      <c r="K266" s="26" t="s">
        <v>136</v>
      </c>
    </row>
    <row r="267" spans="2:11" x14ac:dyDescent="0.25">
      <c r="B267" s="46">
        <v>44946</v>
      </c>
      <c r="C267" t="s">
        <v>48</v>
      </c>
      <c r="D267" t="s">
        <v>86</v>
      </c>
      <c r="E267" t="s">
        <v>33</v>
      </c>
      <c r="F267" s="40" t="s">
        <v>17</v>
      </c>
      <c r="G267" s="26" t="s">
        <v>103</v>
      </c>
      <c r="H267" s="40" t="s">
        <v>17</v>
      </c>
      <c r="I267" s="26" t="s">
        <v>103</v>
      </c>
      <c r="J267" s="40" t="s">
        <v>17</v>
      </c>
      <c r="K267" s="26" t="s">
        <v>30</v>
      </c>
    </row>
    <row r="268" spans="2:11" x14ac:dyDescent="0.25">
      <c r="B268" s="46">
        <v>44946</v>
      </c>
      <c r="C268" t="s">
        <v>49</v>
      </c>
      <c r="D268" t="s">
        <v>86</v>
      </c>
      <c r="E268" t="s">
        <v>50</v>
      </c>
      <c r="F268" s="40" t="s">
        <v>20</v>
      </c>
      <c r="G268" s="26" t="s">
        <v>113</v>
      </c>
      <c r="H268" s="40" t="s">
        <v>28</v>
      </c>
      <c r="I268" s="26" t="s">
        <v>106</v>
      </c>
      <c r="J268" s="40" t="s">
        <v>14</v>
      </c>
      <c r="K268" s="26" t="s">
        <v>87</v>
      </c>
    </row>
    <row r="269" spans="2:11" x14ac:dyDescent="0.25">
      <c r="B269" s="46">
        <v>44946</v>
      </c>
      <c r="C269" t="s">
        <v>51</v>
      </c>
      <c r="D269" t="s">
        <v>86</v>
      </c>
      <c r="E269" t="s">
        <v>52</v>
      </c>
      <c r="F269" s="40" t="s">
        <v>20</v>
      </c>
      <c r="G269" s="26" t="s">
        <v>113</v>
      </c>
      <c r="H269" s="40" t="s">
        <v>14</v>
      </c>
      <c r="I269" s="26" t="s">
        <v>192</v>
      </c>
      <c r="J269" s="40" t="s">
        <v>14</v>
      </c>
      <c r="K269" s="26" t="s">
        <v>87</v>
      </c>
    </row>
    <row r="270" spans="2:11" x14ac:dyDescent="0.25">
      <c r="B270" s="46">
        <v>44946</v>
      </c>
      <c r="C270" t="s">
        <v>53</v>
      </c>
      <c r="D270" t="s">
        <v>86</v>
      </c>
      <c r="E270" t="s">
        <v>54</v>
      </c>
      <c r="F270" s="40" t="s">
        <v>25</v>
      </c>
      <c r="G270" s="26" t="s">
        <v>114</v>
      </c>
      <c r="H270" s="40" t="s">
        <v>25</v>
      </c>
      <c r="I270" s="26" t="s">
        <v>114</v>
      </c>
      <c r="J270" s="40" t="s">
        <v>20</v>
      </c>
      <c r="K270" s="26" t="s">
        <v>193</v>
      </c>
    </row>
    <row r="271" spans="2:11" x14ac:dyDescent="0.25">
      <c r="B271" s="46">
        <v>44947</v>
      </c>
      <c r="C271" t="s">
        <v>18</v>
      </c>
      <c r="D271" t="s">
        <v>86</v>
      </c>
      <c r="E271" t="s">
        <v>35</v>
      </c>
      <c r="F271" s="40" t="s">
        <v>27</v>
      </c>
      <c r="G271" s="26" t="s">
        <v>108</v>
      </c>
      <c r="H271" s="40" t="s">
        <v>27</v>
      </c>
      <c r="I271" s="26" t="s">
        <v>130</v>
      </c>
      <c r="J271" s="40" t="s">
        <v>25</v>
      </c>
      <c r="K271" s="26" t="s">
        <v>114</v>
      </c>
    </row>
    <row r="272" spans="2:11" x14ac:dyDescent="0.25">
      <c r="B272" s="46">
        <v>44947</v>
      </c>
      <c r="C272" t="s">
        <v>22</v>
      </c>
      <c r="D272" t="s">
        <v>86</v>
      </c>
      <c r="E272" t="s">
        <v>23</v>
      </c>
      <c r="F272" s="40" t="s">
        <v>26</v>
      </c>
      <c r="G272" s="26" t="s">
        <v>29</v>
      </c>
      <c r="H272" s="40" t="s">
        <v>26</v>
      </c>
      <c r="I272" s="26" t="s">
        <v>29</v>
      </c>
      <c r="J272" s="40" t="s">
        <v>26</v>
      </c>
      <c r="K272" s="26" t="s">
        <v>29</v>
      </c>
    </row>
    <row r="273" spans="2:11" x14ac:dyDescent="0.25">
      <c r="B273" s="46">
        <v>44947</v>
      </c>
      <c r="C273" t="s">
        <v>45</v>
      </c>
      <c r="D273" t="s">
        <v>86</v>
      </c>
      <c r="E273" t="s">
        <v>34</v>
      </c>
      <c r="F273" s="40" t="s">
        <v>25</v>
      </c>
      <c r="G273" s="26" t="s">
        <v>114</v>
      </c>
      <c r="H273" s="40" t="s">
        <v>25</v>
      </c>
      <c r="I273" s="26" t="s">
        <v>114</v>
      </c>
      <c r="J273" s="40" t="s">
        <v>25</v>
      </c>
      <c r="K273" s="26" t="s">
        <v>114</v>
      </c>
    </row>
    <row r="274" spans="2:11" x14ac:dyDescent="0.25">
      <c r="B274" s="46">
        <v>44947</v>
      </c>
      <c r="C274" t="s">
        <v>3</v>
      </c>
      <c r="D274" t="s">
        <v>86</v>
      </c>
      <c r="E274" t="s">
        <v>36</v>
      </c>
      <c r="F274" s="40" t="s">
        <v>19</v>
      </c>
      <c r="G274" s="26" t="s">
        <v>21</v>
      </c>
      <c r="H274" s="40" t="s">
        <v>19</v>
      </c>
      <c r="I274" s="26" t="s">
        <v>21</v>
      </c>
      <c r="J274" s="40" t="s">
        <v>19</v>
      </c>
      <c r="K274" s="26" t="s">
        <v>21</v>
      </c>
    </row>
    <row r="275" spans="2:11" x14ac:dyDescent="0.25">
      <c r="B275" s="46">
        <v>44947</v>
      </c>
      <c r="C275" t="s">
        <v>37</v>
      </c>
      <c r="D275" t="s">
        <v>86</v>
      </c>
      <c r="E275" t="s">
        <v>42</v>
      </c>
      <c r="F275" s="40" t="s">
        <v>25</v>
      </c>
      <c r="G275" s="26" t="s">
        <v>114</v>
      </c>
      <c r="H275" s="40" t="s">
        <v>25</v>
      </c>
      <c r="I275" s="26" t="s">
        <v>114</v>
      </c>
      <c r="J275" s="40" t="s">
        <v>25</v>
      </c>
      <c r="K275" s="26" t="s">
        <v>114</v>
      </c>
    </row>
    <row r="276" spans="2:11" x14ac:dyDescent="0.25">
      <c r="B276" s="46">
        <v>44947</v>
      </c>
      <c r="C276" t="s">
        <v>39</v>
      </c>
      <c r="D276" t="s">
        <v>86</v>
      </c>
      <c r="E276" t="s">
        <v>40</v>
      </c>
      <c r="F276" s="40" t="s">
        <v>17</v>
      </c>
      <c r="G276" s="26" t="s">
        <v>136</v>
      </c>
      <c r="H276" s="40" t="s">
        <v>15</v>
      </c>
      <c r="I276" s="26" t="s">
        <v>136</v>
      </c>
      <c r="J276" s="40" t="s">
        <v>15</v>
      </c>
      <c r="K276" s="26" t="s">
        <v>136</v>
      </c>
    </row>
    <row r="277" spans="2:11" x14ac:dyDescent="0.25">
      <c r="B277" s="46">
        <v>44947</v>
      </c>
      <c r="C277" t="s">
        <v>41</v>
      </c>
      <c r="D277" t="s">
        <v>86</v>
      </c>
      <c r="E277" t="s">
        <v>42</v>
      </c>
      <c r="F277" s="40" t="s">
        <v>26</v>
      </c>
      <c r="G277" s="26" t="s">
        <v>29</v>
      </c>
      <c r="H277" s="40" t="s">
        <v>26</v>
      </c>
      <c r="I277" s="26" t="s">
        <v>29</v>
      </c>
      <c r="J277" s="40" t="s">
        <v>26</v>
      </c>
      <c r="K277" s="26" t="s">
        <v>29</v>
      </c>
    </row>
    <row r="278" spans="2:11" x14ac:dyDescent="0.25">
      <c r="B278" s="46">
        <v>44947</v>
      </c>
      <c r="C278" t="s">
        <v>43</v>
      </c>
      <c r="D278" t="s">
        <v>86</v>
      </c>
      <c r="E278" t="s">
        <v>44</v>
      </c>
      <c r="F278" s="40" t="s">
        <v>26</v>
      </c>
      <c r="G278" s="26" t="s">
        <v>29</v>
      </c>
      <c r="H278" s="40" t="s">
        <v>26</v>
      </c>
      <c r="I278" s="26" t="s">
        <v>29</v>
      </c>
      <c r="J278" s="40" t="s">
        <v>26</v>
      </c>
      <c r="K278" s="26" t="s">
        <v>29</v>
      </c>
    </row>
    <row r="279" spans="2:11" x14ac:dyDescent="0.25">
      <c r="B279" s="46">
        <v>44947</v>
      </c>
      <c r="C279" t="s">
        <v>46</v>
      </c>
      <c r="D279" t="s">
        <v>86</v>
      </c>
      <c r="E279" t="s">
        <v>47</v>
      </c>
      <c r="F279" s="40" t="s">
        <v>17</v>
      </c>
      <c r="G279" s="26" t="s">
        <v>136</v>
      </c>
      <c r="H279" s="40" t="s">
        <v>17</v>
      </c>
      <c r="I279" s="26" t="s">
        <v>118</v>
      </c>
      <c r="J279" s="40" t="s">
        <v>17</v>
      </c>
      <c r="K279" s="26" t="s">
        <v>136</v>
      </c>
    </row>
    <row r="280" spans="2:11" x14ac:dyDescent="0.25">
      <c r="B280" s="46">
        <v>44947</v>
      </c>
      <c r="C280" t="s">
        <v>48</v>
      </c>
      <c r="D280" t="s">
        <v>86</v>
      </c>
      <c r="E280" t="s">
        <v>33</v>
      </c>
      <c r="F280" s="40" t="s">
        <v>26</v>
      </c>
      <c r="G280" s="26" t="s">
        <v>29</v>
      </c>
      <c r="H280" s="40" t="s">
        <v>26</v>
      </c>
      <c r="I280" s="26" t="s">
        <v>29</v>
      </c>
      <c r="J280" s="40" t="s">
        <v>26</v>
      </c>
      <c r="K280" s="26" t="s">
        <v>29</v>
      </c>
    </row>
    <row r="281" spans="2:11" x14ac:dyDescent="0.25">
      <c r="B281" s="46">
        <v>44947</v>
      </c>
      <c r="C281" t="s">
        <v>49</v>
      </c>
      <c r="D281" t="s">
        <v>86</v>
      </c>
      <c r="E281" t="s">
        <v>50</v>
      </c>
      <c r="F281" s="40" t="s">
        <v>14</v>
      </c>
      <c r="G281" s="26" t="s">
        <v>87</v>
      </c>
      <c r="H281" s="40" t="s">
        <v>14</v>
      </c>
      <c r="I281" s="26" t="s">
        <v>118</v>
      </c>
      <c r="J281" s="40" t="s">
        <v>14</v>
      </c>
      <c r="K281" s="26" t="s">
        <v>143</v>
      </c>
    </row>
    <row r="282" spans="2:11" x14ac:dyDescent="0.25">
      <c r="B282" s="46">
        <v>44947</v>
      </c>
      <c r="C282" t="s">
        <v>51</v>
      </c>
      <c r="D282" t="s">
        <v>86</v>
      </c>
      <c r="E282" t="s">
        <v>52</v>
      </c>
      <c r="F282" s="40" t="s">
        <v>14</v>
      </c>
      <c r="G282" s="26" t="s">
        <v>87</v>
      </c>
      <c r="H282" s="40" t="s">
        <v>14</v>
      </c>
      <c r="I282" s="26" t="s">
        <v>118</v>
      </c>
      <c r="J282" s="40" t="s">
        <v>14</v>
      </c>
      <c r="K282" s="26" t="s">
        <v>143</v>
      </c>
    </row>
    <row r="283" spans="2:11" x14ac:dyDescent="0.25">
      <c r="B283" s="46">
        <v>44947</v>
      </c>
      <c r="C283" t="s">
        <v>53</v>
      </c>
      <c r="D283" t="s">
        <v>86</v>
      </c>
      <c r="E283" t="s">
        <v>54</v>
      </c>
      <c r="F283" s="40" t="s">
        <v>19</v>
      </c>
      <c r="G283" s="26" t="s">
        <v>21</v>
      </c>
      <c r="H283" s="40" t="s">
        <v>19</v>
      </c>
      <c r="I283" s="26" t="s">
        <v>21</v>
      </c>
      <c r="J283" s="40" t="s">
        <v>19</v>
      </c>
      <c r="K283" s="26" t="s">
        <v>21</v>
      </c>
    </row>
    <row r="284" spans="2:11" x14ac:dyDescent="0.25">
      <c r="B284" s="46">
        <v>44948</v>
      </c>
      <c r="C284" t="s">
        <v>18</v>
      </c>
      <c r="D284" t="s">
        <v>86</v>
      </c>
      <c r="E284" t="s">
        <v>35</v>
      </c>
      <c r="F284" s="40" t="s">
        <v>25</v>
      </c>
      <c r="G284" s="26" t="s">
        <v>114</v>
      </c>
      <c r="H284" s="40" t="s">
        <v>25</v>
      </c>
      <c r="I284" s="26" t="s">
        <v>114</v>
      </c>
      <c r="J284" s="40" t="s">
        <v>25</v>
      </c>
      <c r="K284" s="26" t="s">
        <v>114</v>
      </c>
    </row>
    <row r="285" spans="2:11" x14ac:dyDescent="0.25">
      <c r="B285" s="46">
        <v>44948</v>
      </c>
      <c r="C285" t="s">
        <v>22</v>
      </c>
      <c r="D285" t="s">
        <v>86</v>
      </c>
      <c r="E285" t="s">
        <v>23</v>
      </c>
      <c r="F285" s="40" t="s">
        <v>26</v>
      </c>
      <c r="G285" s="26" t="s">
        <v>29</v>
      </c>
      <c r="H285" s="40" t="s">
        <v>26</v>
      </c>
      <c r="I285" s="26" t="s">
        <v>29</v>
      </c>
      <c r="J285" s="40" t="s">
        <v>26</v>
      </c>
      <c r="K285" s="26" t="s">
        <v>29</v>
      </c>
    </row>
    <row r="286" spans="2:11" x14ac:dyDescent="0.25">
      <c r="B286" s="46">
        <v>44948</v>
      </c>
      <c r="C286" t="s">
        <v>45</v>
      </c>
      <c r="D286" t="s">
        <v>86</v>
      </c>
      <c r="E286" t="s">
        <v>34</v>
      </c>
      <c r="F286" s="40" t="s">
        <v>25</v>
      </c>
      <c r="G286" s="26" t="s">
        <v>114</v>
      </c>
      <c r="H286" s="40" t="s">
        <v>25</v>
      </c>
      <c r="I286" s="26" t="s">
        <v>114</v>
      </c>
      <c r="J286" s="40" t="s">
        <v>19</v>
      </c>
      <c r="K286" s="26" t="s">
        <v>21</v>
      </c>
    </row>
    <row r="287" spans="2:11" x14ac:dyDescent="0.25">
      <c r="B287" s="46">
        <v>44948</v>
      </c>
      <c r="C287" t="s">
        <v>3</v>
      </c>
      <c r="D287" t="s">
        <v>86</v>
      </c>
      <c r="E287" t="s">
        <v>36</v>
      </c>
      <c r="F287" s="40" t="s">
        <v>19</v>
      </c>
      <c r="G287" s="26" t="s">
        <v>21</v>
      </c>
      <c r="H287" s="40" t="s">
        <v>20</v>
      </c>
      <c r="I287" s="26" t="s">
        <v>143</v>
      </c>
      <c r="J287" s="40" t="s">
        <v>20</v>
      </c>
      <c r="K287" s="26" t="s">
        <v>118</v>
      </c>
    </row>
    <row r="288" spans="2:11" x14ac:dyDescent="0.25">
      <c r="B288" s="46">
        <v>44948</v>
      </c>
      <c r="C288" t="s">
        <v>37</v>
      </c>
      <c r="D288" t="s">
        <v>86</v>
      </c>
      <c r="E288" t="s">
        <v>38</v>
      </c>
      <c r="F288" s="40" t="s">
        <v>25</v>
      </c>
      <c r="G288" s="26" t="s">
        <v>114</v>
      </c>
      <c r="H288" s="40" t="s">
        <v>25</v>
      </c>
      <c r="I288" s="26" t="s">
        <v>114</v>
      </c>
      <c r="J288" s="40" t="s">
        <v>19</v>
      </c>
      <c r="K288" s="26" t="s">
        <v>129</v>
      </c>
    </row>
    <row r="289" spans="2:11" x14ac:dyDescent="0.25">
      <c r="B289" s="46">
        <v>44948</v>
      </c>
      <c r="C289" t="s">
        <v>39</v>
      </c>
      <c r="D289" t="s">
        <v>86</v>
      </c>
      <c r="E289" t="s">
        <v>40</v>
      </c>
      <c r="F289" s="40" t="s">
        <v>15</v>
      </c>
      <c r="G289" s="26" t="s">
        <v>136</v>
      </c>
      <c r="H289" s="40" t="s">
        <v>17</v>
      </c>
      <c r="I289" s="26" t="s">
        <v>137</v>
      </c>
      <c r="J289" s="40" t="s">
        <v>17</v>
      </c>
      <c r="K289" s="26" t="s">
        <v>30</v>
      </c>
    </row>
    <row r="290" spans="2:11" x14ac:dyDescent="0.25">
      <c r="B290" s="46">
        <v>44948</v>
      </c>
      <c r="C290" t="s">
        <v>41</v>
      </c>
      <c r="D290" t="s">
        <v>86</v>
      </c>
      <c r="E290" t="s">
        <v>42</v>
      </c>
      <c r="F290" s="40" t="s">
        <v>26</v>
      </c>
      <c r="G290" s="26" t="s">
        <v>29</v>
      </c>
      <c r="H290" s="40" t="s">
        <v>26</v>
      </c>
      <c r="I290" s="26" t="s">
        <v>29</v>
      </c>
      <c r="J290" s="40" t="s">
        <v>26</v>
      </c>
      <c r="K290" s="26" t="s">
        <v>29</v>
      </c>
    </row>
    <row r="291" spans="2:11" x14ac:dyDescent="0.25">
      <c r="B291" s="46">
        <v>44948</v>
      </c>
      <c r="C291" t="s">
        <v>43</v>
      </c>
      <c r="D291" t="s">
        <v>86</v>
      </c>
      <c r="E291" t="s">
        <v>44</v>
      </c>
      <c r="F291" s="40" t="s">
        <v>26</v>
      </c>
      <c r="G291" s="26" t="s">
        <v>29</v>
      </c>
      <c r="H291" s="40" t="s">
        <v>26</v>
      </c>
      <c r="I291" s="26" t="s">
        <v>29</v>
      </c>
      <c r="J291" s="40" t="s">
        <v>26</v>
      </c>
      <c r="K291" s="26" t="s">
        <v>29</v>
      </c>
    </row>
    <row r="292" spans="2:11" x14ac:dyDescent="0.25">
      <c r="B292" s="46">
        <v>44948</v>
      </c>
      <c r="C292" t="s">
        <v>46</v>
      </c>
      <c r="D292" t="s">
        <v>86</v>
      </c>
      <c r="E292" t="s">
        <v>47</v>
      </c>
      <c r="F292" s="40" t="s">
        <v>17</v>
      </c>
      <c r="G292" s="26" t="s">
        <v>30</v>
      </c>
      <c r="H292" s="40" t="s">
        <v>17</v>
      </c>
      <c r="I292" s="26" t="s">
        <v>94</v>
      </c>
      <c r="J292" s="40" t="s">
        <v>17</v>
      </c>
      <c r="K292" s="26" t="s">
        <v>103</v>
      </c>
    </row>
    <row r="293" spans="2:11" x14ac:dyDescent="0.25">
      <c r="B293" s="46">
        <v>44948</v>
      </c>
      <c r="C293" t="s">
        <v>48</v>
      </c>
      <c r="D293" t="s">
        <v>86</v>
      </c>
      <c r="E293" t="s">
        <v>33</v>
      </c>
      <c r="F293" s="40" t="s">
        <v>26</v>
      </c>
      <c r="G293" s="26" t="s">
        <v>29</v>
      </c>
      <c r="H293" s="40" t="s">
        <v>26</v>
      </c>
      <c r="I293" s="26" t="s">
        <v>29</v>
      </c>
      <c r="J293" s="40" t="s">
        <v>26</v>
      </c>
      <c r="K293" s="26" t="s">
        <v>29</v>
      </c>
    </row>
    <row r="294" spans="2:11" x14ac:dyDescent="0.25">
      <c r="B294" s="46">
        <v>44948</v>
      </c>
      <c r="C294" t="s">
        <v>49</v>
      </c>
      <c r="D294" t="s">
        <v>86</v>
      </c>
      <c r="E294" t="s">
        <v>50</v>
      </c>
      <c r="F294" s="40" t="s">
        <v>14</v>
      </c>
      <c r="G294" s="26" t="s">
        <v>30</v>
      </c>
      <c r="H294" s="40" t="s">
        <v>14</v>
      </c>
      <c r="I294" s="26" t="s">
        <v>94</v>
      </c>
      <c r="J294" s="40" t="s">
        <v>27</v>
      </c>
      <c r="K294" s="26" t="s">
        <v>108</v>
      </c>
    </row>
    <row r="295" spans="2:11" x14ac:dyDescent="0.25">
      <c r="B295" s="46">
        <v>44948</v>
      </c>
      <c r="C295" t="s">
        <v>51</v>
      </c>
      <c r="D295" t="s">
        <v>86</v>
      </c>
      <c r="E295" t="s">
        <v>52</v>
      </c>
      <c r="F295" s="40" t="s">
        <v>14</v>
      </c>
      <c r="G295" s="26" t="s">
        <v>30</v>
      </c>
      <c r="H295" s="40" t="s">
        <v>14</v>
      </c>
      <c r="I295" s="26" t="s">
        <v>94</v>
      </c>
      <c r="J295" s="40" t="s">
        <v>27</v>
      </c>
      <c r="K295" s="26" t="s">
        <v>108</v>
      </c>
    </row>
    <row r="296" spans="2:11" x14ac:dyDescent="0.25">
      <c r="B296" s="46">
        <v>44948</v>
      </c>
      <c r="C296" t="s">
        <v>53</v>
      </c>
      <c r="D296" t="s">
        <v>86</v>
      </c>
      <c r="E296" t="s">
        <v>54</v>
      </c>
      <c r="F296" s="40" t="s">
        <v>19</v>
      </c>
      <c r="G296" s="26" t="s">
        <v>21</v>
      </c>
      <c r="H296" s="40" t="s">
        <v>20</v>
      </c>
      <c r="I296" s="26" t="s">
        <v>134</v>
      </c>
      <c r="J296" s="40" t="s">
        <v>20</v>
      </c>
      <c r="K296" s="26" t="s">
        <v>118</v>
      </c>
    </row>
    <row r="297" spans="2:11" x14ac:dyDescent="0.25">
      <c r="B297" s="46">
        <v>44949</v>
      </c>
      <c r="C297" t="s">
        <v>18</v>
      </c>
      <c r="D297" t="s">
        <v>86</v>
      </c>
      <c r="E297" t="s">
        <v>35</v>
      </c>
      <c r="F297" s="40" t="s">
        <v>25</v>
      </c>
      <c r="G297" s="26" t="s">
        <v>114</v>
      </c>
      <c r="H297" s="40" t="s">
        <v>25</v>
      </c>
      <c r="I297" s="26" t="s">
        <v>114</v>
      </c>
      <c r="J297" s="40" t="s">
        <v>25</v>
      </c>
      <c r="K297" s="26" t="s">
        <v>114</v>
      </c>
    </row>
    <row r="298" spans="2:11" x14ac:dyDescent="0.25">
      <c r="B298" s="46">
        <v>44949</v>
      </c>
      <c r="C298" t="s">
        <v>22</v>
      </c>
      <c r="D298" t="s">
        <v>86</v>
      </c>
      <c r="E298" t="s">
        <v>23</v>
      </c>
      <c r="F298" s="40" t="s">
        <v>26</v>
      </c>
      <c r="G298" s="26" t="s">
        <v>29</v>
      </c>
      <c r="H298" s="40" t="s">
        <v>26</v>
      </c>
      <c r="I298" s="26" t="s">
        <v>29</v>
      </c>
      <c r="J298" s="40" t="s">
        <v>26</v>
      </c>
      <c r="K298" s="26" t="s">
        <v>29</v>
      </c>
    </row>
    <row r="299" spans="2:11" x14ac:dyDescent="0.25">
      <c r="B299" s="46">
        <v>44949</v>
      </c>
      <c r="C299" t="s">
        <v>45</v>
      </c>
      <c r="D299" t="s">
        <v>86</v>
      </c>
      <c r="E299" t="s">
        <v>34</v>
      </c>
      <c r="F299" s="40" t="s">
        <v>19</v>
      </c>
      <c r="G299" s="26" t="s">
        <v>21</v>
      </c>
      <c r="H299" s="40" t="s">
        <v>19</v>
      </c>
      <c r="I299" s="26" t="s">
        <v>21</v>
      </c>
      <c r="J299" s="40" t="s">
        <v>20</v>
      </c>
      <c r="K299" s="26" t="s">
        <v>143</v>
      </c>
    </row>
    <row r="300" spans="2:11" x14ac:dyDescent="0.25">
      <c r="B300" s="46">
        <v>44949</v>
      </c>
      <c r="C300" t="s">
        <v>3</v>
      </c>
      <c r="D300" t="s">
        <v>86</v>
      </c>
      <c r="E300" t="s">
        <v>36</v>
      </c>
      <c r="F300" s="40" t="s">
        <v>20</v>
      </c>
      <c r="G300" s="26" t="s">
        <v>194</v>
      </c>
      <c r="H300" s="40" t="s">
        <v>20</v>
      </c>
      <c r="I300" s="26" t="s">
        <v>131</v>
      </c>
      <c r="J300" s="40" t="s">
        <v>20</v>
      </c>
      <c r="K300" s="26" t="s">
        <v>197</v>
      </c>
    </row>
    <row r="301" spans="2:11" x14ac:dyDescent="0.25">
      <c r="B301" s="46">
        <v>44949</v>
      </c>
      <c r="C301" t="s">
        <v>37</v>
      </c>
      <c r="D301" t="s">
        <v>86</v>
      </c>
      <c r="E301" t="s">
        <v>38</v>
      </c>
      <c r="F301" s="40" t="s">
        <v>20</v>
      </c>
      <c r="G301" s="26" t="s">
        <v>185</v>
      </c>
      <c r="H301" s="40" t="s">
        <v>20</v>
      </c>
      <c r="I301" s="26" t="s">
        <v>196</v>
      </c>
      <c r="J301" s="40" t="s">
        <v>20</v>
      </c>
      <c r="K301" s="26" t="s">
        <v>197</v>
      </c>
    </row>
    <row r="302" spans="2:11" x14ac:dyDescent="0.25">
      <c r="B302" s="46">
        <v>44949</v>
      </c>
      <c r="C302" t="s">
        <v>39</v>
      </c>
      <c r="D302" t="s">
        <v>86</v>
      </c>
      <c r="E302" t="s">
        <v>40</v>
      </c>
      <c r="F302" s="40" t="s">
        <v>17</v>
      </c>
      <c r="G302" s="26" t="s">
        <v>30</v>
      </c>
      <c r="H302" s="40" t="s">
        <v>17</v>
      </c>
      <c r="I302" s="26" t="s">
        <v>30</v>
      </c>
      <c r="J302" s="40" t="s">
        <v>17</v>
      </c>
      <c r="K302" s="26" t="s">
        <v>94</v>
      </c>
    </row>
    <row r="303" spans="2:11" x14ac:dyDescent="0.25">
      <c r="B303" s="46">
        <v>44949</v>
      </c>
      <c r="C303" t="s">
        <v>41</v>
      </c>
      <c r="D303" t="s">
        <v>86</v>
      </c>
      <c r="E303" t="s">
        <v>42</v>
      </c>
      <c r="F303" s="40" t="s">
        <v>26</v>
      </c>
      <c r="G303" s="26" t="s">
        <v>29</v>
      </c>
      <c r="H303" s="40" t="s">
        <v>26</v>
      </c>
      <c r="I303" s="26" t="s">
        <v>29</v>
      </c>
      <c r="J303" s="40" t="s">
        <v>26</v>
      </c>
      <c r="K303" s="26" t="s">
        <v>29</v>
      </c>
    </row>
    <row r="304" spans="2:11" x14ac:dyDescent="0.25">
      <c r="B304" s="46">
        <v>44949</v>
      </c>
      <c r="C304" t="s">
        <v>43</v>
      </c>
      <c r="D304" t="s">
        <v>86</v>
      </c>
      <c r="E304" t="s">
        <v>44</v>
      </c>
      <c r="F304" s="40" t="s">
        <v>26</v>
      </c>
      <c r="G304" s="26" t="s">
        <v>29</v>
      </c>
      <c r="H304" s="40" t="s">
        <v>26</v>
      </c>
      <c r="I304" s="26" t="s">
        <v>29</v>
      </c>
      <c r="J304" s="40" t="s">
        <v>26</v>
      </c>
      <c r="K304" s="26" t="s">
        <v>29</v>
      </c>
    </row>
    <row r="305" spans="2:11" x14ac:dyDescent="0.25">
      <c r="B305" s="46">
        <v>44949</v>
      </c>
      <c r="C305" t="s">
        <v>46</v>
      </c>
      <c r="D305" t="s">
        <v>86</v>
      </c>
      <c r="E305" t="s">
        <v>47</v>
      </c>
      <c r="F305" s="40" t="s">
        <v>26</v>
      </c>
      <c r="G305" s="26" t="s">
        <v>29</v>
      </c>
      <c r="H305" s="40" t="s">
        <v>26</v>
      </c>
      <c r="I305" s="26" t="s">
        <v>29</v>
      </c>
      <c r="J305" s="40" t="s">
        <v>26</v>
      </c>
      <c r="K305" s="26" t="s">
        <v>29</v>
      </c>
    </row>
    <row r="306" spans="2:11" x14ac:dyDescent="0.25">
      <c r="B306" s="46">
        <v>44949</v>
      </c>
      <c r="C306" t="s">
        <v>48</v>
      </c>
      <c r="D306" t="s">
        <v>86</v>
      </c>
      <c r="E306" t="s">
        <v>33</v>
      </c>
      <c r="F306" s="40" t="s">
        <v>26</v>
      </c>
      <c r="G306" s="26" t="s">
        <v>29</v>
      </c>
      <c r="H306" s="40" t="s">
        <v>26</v>
      </c>
      <c r="I306" s="26" t="s">
        <v>29</v>
      </c>
      <c r="J306" s="40" t="s">
        <v>26</v>
      </c>
      <c r="K306" s="26" t="s">
        <v>29</v>
      </c>
    </row>
    <row r="307" spans="2:11" x14ac:dyDescent="0.25">
      <c r="B307" s="46">
        <v>44949</v>
      </c>
      <c r="C307" t="s">
        <v>49</v>
      </c>
      <c r="D307" t="s">
        <v>86</v>
      </c>
      <c r="E307" t="s">
        <v>50</v>
      </c>
      <c r="F307" s="40" t="s">
        <v>27</v>
      </c>
      <c r="G307" s="26" t="s">
        <v>108</v>
      </c>
      <c r="H307" s="40" t="s">
        <v>27</v>
      </c>
      <c r="I307" s="26" t="s">
        <v>145</v>
      </c>
      <c r="J307" s="40" t="s">
        <v>25</v>
      </c>
      <c r="K307" s="26" t="s">
        <v>114</v>
      </c>
    </row>
    <row r="308" spans="2:11" x14ac:dyDescent="0.25">
      <c r="B308" s="46">
        <v>44949</v>
      </c>
      <c r="C308" t="s">
        <v>51</v>
      </c>
      <c r="D308" t="s">
        <v>86</v>
      </c>
      <c r="E308" t="s">
        <v>52</v>
      </c>
      <c r="F308" s="40" t="s">
        <v>27</v>
      </c>
      <c r="G308" s="26" t="s">
        <v>108</v>
      </c>
      <c r="H308" s="40" t="s">
        <v>27</v>
      </c>
      <c r="I308" s="26" t="s">
        <v>157</v>
      </c>
      <c r="J308" s="40" t="s">
        <v>25</v>
      </c>
      <c r="K308" s="26" t="s">
        <v>114</v>
      </c>
    </row>
    <row r="309" spans="2:11" x14ac:dyDescent="0.25">
      <c r="B309" s="46">
        <v>44949</v>
      </c>
      <c r="C309" t="s">
        <v>53</v>
      </c>
      <c r="D309" t="s">
        <v>86</v>
      </c>
      <c r="E309" t="s">
        <v>54</v>
      </c>
      <c r="F309" s="40" t="s">
        <v>20</v>
      </c>
      <c r="G309" s="26" t="s">
        <v>136</v>
      </c>
      <c r="H309" s="40" t="s">
        <v>24</v>
      </c>
      <c r="I309" s="26" t="s">
        <v>195</v>
      </c>
      <c r="J309" s="40" t="s">
        <v>24</v>
      </c>
      <c r="K309" s="26" t="s">
        <v>195</v>
      </c>
    </row>
    <row r="310" spans="2:11" x14ac:dyDescent="0.25">
      <c r="B310" s="46">
        <v>44950</v>
      </c>
      <c r="C310" t="s">
        <v>18</v>
      </c>
      <c r="D310" t="s">
        <v>86</v>
      </c>
      <c r="E310" t="s">
        <v>35</v>
      </c>
      <c r="F310" s="40" t="s">
        <v>25</v>
      </c>
      <c r="G310" s="26" t="s">
        <v>114</v>
      </c>
      <c r="H310" s="40" t="s">
        <v>25</v>
      </c>
      <c r="I310" s="26" t="s">
        <v>114</v>
      </c>
      <c r="J310" s="40" t="s">
        <v>25</v>
      </c>
      <c r="K310" s="26" t="s">
        <v>114</v>
      </c>
    </row>
    <row r="311" spans="2:11" x14ac:dyDescent="0.25">
      <c r="B311" s="46">
        <v>44950</v>
      </c>
      <c r="C311" t="s">
        <v>22</v>
      </c>
      <c r="D311" t="s">
        <v>86</v>
      </c>
      <c r="E311" t="s">
        <v>23</v>
      </c>
      <c r="F311" s="40" t="s">
        <v>26</v>
      </c>
      <c r="G311" s="26" t="s">
        <v>29</v>
      </c>
      <c r="H311" s="40" t="s">
        <v>26</v>
      </c>
      <c r="I311" s="26" t="s">
        <v>29</v>
      </c>
      <c r="J311" s="40" t="s">
        <v>26</v>
      </c>
      <c r="K311" s="26" t="s">
        <v>29</v>
      </c>
    </row>
    <row r="312" spans="2:11" x14ac:dyDescent="0.25">
      <c r="B312" s="46">
        <v>44950</v>
      </c>
      <c r="C312" t="s">
        <v>45</v>
      </c>
      <c r="D312" t="s">
        <v>86</v>
      </c>
      <c r="E312" t="s">
        <v>34</v>
      </c>
      <c r="F312" s="40" t="s">
        <v>20</v>
      </c>
      <c r="G312" s="26" t="s">
        <v>143</v>
      </c>
      <c r="H312" s="40" t="s">
        <v>20</v>
      </c>
      <c r="I312" s="26" t="s">
        <v>118</v>
      </c>
      <c r="J312" s="40" t="s">
        <v>20</v>
      </c>
      <c r="K312" s="26" t="s">
        <v>131</v>
      </c>
    </row>
    <row r="313" spans="2:11" x14ac:dyDescent="0.25">
      <c r="B313" s="46">
        <v>44950</v>
      </c>
      <c r="C313" t="s">
        <v>3</v>
      </c>
      <c r="D313" t="s">
        <v>86</v>
      </c>
      <c r="E313" t="s">
        <v>36</v>
      </c>
      <c r="F313" s="40" t="s">
        <v>20</v>
      </c>
      <c r="G313" s="26" t="s">
        <v>198</v>
      </c>
      <c r="H313" s="40" t="s">
        <v>28</v>
      </c>
      <c r="I313" s="26" t="s">
        <v>198</v>
      </c>
      <c r="J313" s="40" t="s">
        <v>28</v>
      </c>
      <c r="K313" s="26" t="s">
        <v>198</v>
      </c>
    </row>
    <row r="314" spans="2:11" x14ac:dyDescent="0.25">
      <c r="B314" s="46">
        <v>44950</v>
      </c>
      <c r="C314" t="s">
        <v>37</v>
      </c>
      <c r="D314" t="s">
        <v>86</v>
      </c>
      <c r="E314" t="s">
        <v>38</v>
      </c>
      <c r="F314" s="40" t="s">
        <v>20</v>
      </c>
      <c r="G314" s="26" t="s">
        <v>198</v>
      </c>
      <c r="H314" s="40" t="s">
        <v>28</v>
      </c>
      <c r="I314" s="26" t="s">
        <v>198</v>
      </c>
      <c r="J314" s="40" t="s">
        <v>28</v>
      </c>
      <c r="K314" s="26" t="s">
        <v>198</v>
      </c>
    </row>
    <row r="315" spans="2:11" x14ac:dyDescent="0.25">
      <c r="B315" s="46">
        <v>44950</v>
      </c>
      <c r="C315" t="s">
        <v>39</v>
      </c>
      <c r="D315" t="s">
        <v>86</v>
      </c>
      <c r="E315" t="s">
        <v>40</v>
      </c>
      <c r="F315" s="40" t="s">
        <v>26</v>
      </c>
      <c r="G315" s="26" t="s">
        <v>29</v>
      </c>
      <c r="H315" s="40" t="s">
        <v>26</v>
      </c>
      <c r="I315" s="26" t="s">
        <v>29</v>
      </c>
      <c r="J315" s="40" t="s">
        <v>26</v>
      </c>
      <c r="K315" s="26" t="s">
        <v>29</v>
      </c>
    </row>
    <row r="316" spans="2:11" x14ac:dyDescent="0.25">
      <c r="B316" s="46">
        <v>44950</v>
      </c>
      <c r="C316" t="s">
        <v>41</v>
      </c>
      <c r="D316" t="s">
        <v>86</v>
      </c>
      <c r="E316" t="s">
        <v>42</v>
      </c>
      <c r="F316" s="40" t="s">
        <v>26</v>
      </c>
      <c r="G316" s="26" t="s">
        <v>29</v>
      </c>
      <c r="H316" s="40" t="s">
        <v>26</v>
      </c>
      <c r="I316" s="26" t="s">
        <v>29</v>
      </c>
      <c r="J316" s="40" t="s">
        <v>26</v>
      </c>
      <c r="K316" s="26" t="s">
        <v>29</v>
      </c>
    </row>
    <row r="317" spans="2:11" x14ac:dyDescent="0.25">
      <c r="B317" s="46">
        <v>44950</v>
      </c>
      <c r="C317" t="s">
        <v>43</v>
      </c>
      <c r="D317" t="s">
        <v>86</v>
      </c>
      <c r="E317" t="s">
        <v>44</v>
      </c>
      <c r="F317" s="40" t="s">
        <v>26</v>
      </c>
      <c r="G317" s="26" t="s">
        <v>29</v>
      </c>
      <c r="H317" s="40" t="s">
        <v>26</v>
      </c>
      <c r="I317" s="26" t="s">
        <v>29</v>
      </c>
      <c r="J317" s="40" t="s">
        <v>26</v>
      </c>
      <c r="K317" s="26" t="s">
        <v>29</v>
      </c>
    </row>
    <row r="318" spans="2:11" x14ac:dyDescent="0.25">
      <c r="B318" s="46">
        <v>44950</v>
      </c>
      <c r="C318" t="s">
        <v>46</v>
      </c>
      <c r="D318" t="s">
        <v>86</v>
      </c>
      <c r="E318" t="s">
        <v>47</v>
      </c>
      <c r="F318" s="40" t="s">
        <v>26</v>
      </c>
      <c r="G318" s="26" t="s">
        <v>29</v>
      </c>
      <c r="H318" s="40" t="s">
        <v>26</v>
      </c>
      <c r="I318" s="26" t="s">
        <v>29</v>
      </c>
      <c r="J318" s="40" t="s">
        <v>26</v>
      </c>
      <c r="K318" s="26" t="s">
        <v>29</v>
      </c>
    </row>
    <row r="319" spans="2:11" x14ac:dyDescent="0.25">
      <c r="B319" s="46">
        <v>44950</v>
      </c>
      <c r="C319" t="s">
        <v>48</v>
      </c>
      <c r="D319" t="s">
        <v>86</v>
      </c>
      <c r="E319" t="s">
        <v>33</v>
      </c>
      <c r="F319" s="40" t="s">
        <v>26</v>
      </c>
      <c r="G319" s="26" t="s">
        <v>29</v>
      </c>
      <c r="H319" s="40" t="s">
        <v>26</v>
      </c>
      <c r="I319" s="26" t="s">
        <v>29</v>
      </c>
      <c r="J319" s="40" t="s">
        <v>26</v>
      </c>
      <c r="K319" s="26" t="s">
        <v>29</v>
      </c>
    </row>
    <row r="320" spans="2:11" x14ac:dyDescent="0.25">
      <c r="B320" s="46">
        <v>44950</v>
      </c>
      <c r="C320" t="s">
        <v>49</v>
      </c>
      <c r="D320" t="s">
        <v>86</v>
      </c>
      <c r="E320" t="s">
        <v>50</v>
      </c>
      <c r="F320" s="40" t="s">
        <v>25</v>
      </c>
      <c r="G320" s="26" t="s">
        <v>114</v>
      </c>
      <c r="H320" s="40" t="s">
        <v>25</v>
      </c>
      <c r="I320" s="26" t="s">
        <v>114</v>
      </c>
      <c r="J320" s="40" t="s">
        <v>25</v>
      </c>
      <c r="K320" s="26" t="s">
        <v>114</v>
      </c>
    </row>
    <row r="321" spans="2:11" x14ac:dyDescent="0.25">
      <c r="B321" s="46">
        <v>44950</v>
      </c>
      <c r="C321" t="s">
        <v>51</v>
      </c>
      <c r="D321" t="s">
        <v>86</v>
      </c>
      <c r="E321" t="s">
        <v>52</v>
      </c>
      <c r="F321" s="40" t="s">
        <v>25</v>
      </c>
      <c r="G321" s="26" t="s">
        <v>114</v>
      </c>
      <c r="H321" s="40" t="s">
        <v>25</v>
      </c>
      <c r="I321" s="26" t="s">
        <v>114</v>
      </c>
      <c r="J321" s="40" t="s">
        <v>25</v>
      </c>
      <c r="K321" s="26" t="s">
        <v>114</v>
      </c>
    </row>
    <row r="322" spans="2:11" x14ac:dyDescent="0.25">
      <c r="B322" s="46">
        <v>44950</v>
      </c>
      <c r="C322" t="s">
        <v>53</v>
      </c>
      <c r="D322" t="s">
        <v>86</v>
      </c>
      <c r="E322" t="s">
        <v>54</v>
      </c>
      <c r="F322" s="40" t="s">
        <v>20</v>
      </c>
      <c r="G322" s="26" t="s">
        <v>198</v>
      </c>
      <c r="H322" s="40" t="s">
        <v>28</v>
      </c>
      <c r="I322" s="26" t="s">
        <v>198</v>
      </c>
      <c r="J322" s="40" t="s">
        <v>28</v>
      </c>
      <c r="K322" s="26" t="s">
        <v>198</v>
      </c>
    </row>
    <row r="323" spans="2:11" x14ac:dyDescent="0.25">
      <c r="B323" s="46">
        <v>44951</v>
      </c>
      <c r="C323" t="s">
        <v>18</v>
      </c>
      <c r="D323" t="s">
        <v>86</v>
      </c>
      <c r="E323" t="s">
        <v>35</v>
      </c>
      <c r="F323" s="40" t="s">
        <v>25</v>
      </c>
      <c r="G323" s="26" t="s">
        <v>114</v>
      </c>
      <c r="H323" s="40" t="s">
        <v>25</v>
      </c>
      <c r="I323" s="26" t="s">
        <v>114</v>
      </c>
      <c r="J323" s="40" t="s">
        <v>25</v>
      </c>
      <c r="K323" s="26" t="s">
        <v>114</v>
      </c>
    </row>
    <row r="324" spans="2:11" x14ac:dyDescent="0.25">
      <c r="B324" s="46">
        <v>44951</v>
      </c>
      <c r="C324" t="s">
        <v>22</v>
      </c>
      <c r="D324" t="s">
        <v>86</v>
      </c>
      <c r="E324" t="s">
        <v>23</v>
      </c>
      <c r="F324" s="40" t="s">
        <v>26</v>
      </c>
      <c r="G324" s="26" t="s">
        <v>29</v>
      </c>
      <c r="H324" s="40" t="s">
        <v>26</v>
      </c>
      <c r="I324" s="26" t="s">
        <v>29</v>
      </c>
      <c r="J324" s="40" t="s">
        <v>26</v>
      </c>
      <c r="K324" s="26" t="s">
        <v>29</v>
      </c>
    </row>
    <row r="325" spans="2:11" x14ac:dyDescent="0.25">
      <c r="B325" s="46">
        <v>44951</v>
      </c>
      <c r="C325" t="s">
        <v>45</v>
      </c>
      <c r="D325" t="s">
        <v>86</v>
      </c>
      <c r="E325" t="s">
        <v>34</v>
      </c>
      <c r="F325" s="40" t="s">
        <v>20</v>
      </c>
      <c r="G325" s="26" t="s">
        <v>199</v>
      </c>
      <c r="H325" s="40" t="s">
        <v>28</v>
      </c>
      <c r="I325" s="26" t="s">
        <v>198</v>
      </c>
      <c r="J325" s="40" t="s">
        <v>28</v>
      </c>
      <c r="K325" s="26" t="s">
        <v>198</v>
      </c>
    </row>
    <row r="326" spans="2:11" x14ac:dyDescent="0.25">
      <c r="B326" s="46">
        <v>44951</v>
      </c>
      <c r="C326" t="s">
        <v>3</v>
      </c>
      <c r="D326" t="s">
        <v>86</v>
      </c>
      <c r="E326" t="s">
        <v>36</v>
      </c>
      <c r="F326" s="40" t="s">
        <v>28</v>
      </c>
      <c r="G326" s="26" t="s">
        <v>198</v>
      </c>
      <c r="H326" s="40" t="s">
        <v>28</v>
      </c>
      <c r="I326" s="26" t="s">
        <v>198</v>
      </c>
      <c r="J326" s="40" t="s">
        <v>28</v>
      </c>
      <c r="K326" s="26" t="s">
        <v>198</v>
      </c>
    </row>
    <row r="327" spans="2:11" x14ac:dyDescent="0.25">
      <c r="B327" s="46">
        <v>44951</v>
      </c>
      <c r="C327" t="s">
        <v>37</v>
      </c>
      <c r="D327" t="s">
        <v>86</v>
      </c>
      <c r="E327" t="s">
        <v>38</v>
      </c>
      <c r="F327" s="40" t="s">
        <v>28</v>
      </c>
      <c r="G327" s="26" t="s">
        <v>198</v>
      </c>
      <c r="H327" s="40" t="s">
        <v>28</v>
      </c>
      <c r="I327" s="26" t="s">
        <v>198</v>
      </c>
      <c r="J327" s="40" t="s">
        <v>28</v>
      </c>
      <c r="K327" s="26" t="s">
        <v>198</v>
      </c>
    </row>
    <row r="328" spans="2:11" x14ac:dyDescent="0.25">
      <c r="B328" s="46">
        <v>44951</v>
      </c>
      <c r="C328" t="s">
        <v>39</v>
      </c>
      <c r="D328" t="s">
        <v>86</v>
      </c>
      <c r="E328" t="s">
        <v>40</v>
      </c>
      <c r="F328" s="40" t="s">
        <v>26</v>
      </c>
      <c r="G328" s="26" t="s">
        <v>29</v>
      </c>
      <c r="H328" s="40" t="s">
        <v>26</v>
      </c>
      <c r="I328" s="26" t="s">
        <v>29</v>
      </c>
      <c r="J328" s="40" t="s">
        <v>26</v>
      </c>
      <c r="K328" s="26" t="s">
        <v>29</v>
      </c>
    </row>
    <row r="329" spans="2:11" x14ac:dyDescent="0.25">
      <c r="B329" s="46">
        <v>44951</v>
      </c>
      <c r="C329" t="s">
        <v>41</v>
      </c>
      <c r="D329" t="s">
        <v>86</v>
      </c>
      <c r="E329" t="s">
        <v>42</v>
      </c>
      <c r="F329" s="40" t="s">
        <v>26</v>
      </c>
      <c r="G329" s="26" t="s">
        <v>29</v>
      </c>
      <c r="H329" s="40" t="s">
        <v>26</v>
      </c>
      <c r="I329" s="26" t="s">
        <v>29</v>
      </c>
      <c r="J329" s="40" t="s">
        <v>26</v>
      </c>
      <c r="K329" s="26" t="s">
        <v>29</v>
      </c>
    </row>
    <row r="330" spans="2:11" x14ac:dyDescent="0.25">
      <c r="B330" s="46">
        <v>44951</v>
      </c>
      <c r="C330" t="s">
        <v>43</v>
      </c>
      <c r="D330" t="s">
        <v>86</v>
      </c>
      <c r="E330" t="s">
        <v>44</v>
      </c>
      <c r="F330" s="40" t="s">
        <v>26</v>
      </c>
      <c r="G330" s="26" t="s">
        <v>29</v>
      </c>
      <c r="H330" s="40" t="s">
        <v>26</v>
      </c>
      <c r="I330" s="26" t="s">
        <v>29</v>
      </c>
      <c r="J330" s="40" t="s">
        <v>26</v>
      </c>
      <c r="K330" s="26" t="s">
        <v>29</v>
      </c>
    </row>
    <row r="331" spans="2:11" x14ac:dyDescent="0.25">
      <c r="B331" s="46">
        <v>44951</v>
      </c>
      <c r="C331" t="s">
        <v>46</v>
      </c>
      <c r="D331" t="s">
        <v>86</v>
      </c>
      <c r="E331" t="s">
        <v>47</v>
      </c>
      <c r="F331" s="40" t="s">
        <v>26</v>
      </c>
      <c r="G331" s="26" t="s">
        <v>29</v>
      </c>
      <c r="H331" s="40" t="s">
        <v>26</v>
      </c>
      <c r="I331" s="26" t="s">
        <v>29</v>
      </c>
      <c r="J331" s="40" t="s">
        <v>26</v>
      </c>
      <c r="K331" s="26" t="s">
        <v>29</v>
      </c>
    </row>
    <row r="332" spans="2:11" x14ac:dyDescent="0.25">
      <c r="B332" s="46">
        <v>44951</v>
      </c>
      <c r="C332" t="s">
        <v>48</v>
      </c>
      <c r="D332" t="s">
        <v>86</v>
      </c>
      <c r="E332" t="s">
        <v>33</v>
      </c>
      <c r="F332" s="40" t="s">
        <v>26</v>
      </c>
      <c r="G332" s="26" t="s">
        <v>29</v>
      </c>
      <c r="H332" s="40" t="s">
        <v>26</v>
      </c>
      <c r="I332" s="26" t="s">
        <v>29</v>
      </c>
      <c r="J332" s="40" t="s">
        <v>26</v>
      </c>
      <c r="K332" s="26" t="s">
        <v>29</v>
      </c>
    </row>
    <row r="333" spans="2:11" x14ac:dyDescent="0.25">
      <c r="B333" s="46">
        <v>44951</v>
      </c>
      <c r="C333" t="s">
        <v>49</v>
      </c>
      <c r="D333" t="s">
        <v>86</v>
      </c>
      <c r="E333" t="s">
        <v>50</v>
      </c>
      <c r="F333" s="40" t="s">
        <v>25</v>
      </c>
      <c r="G333" s="26" t="s">
        <v>114</v>
      </c>
      <c r="H333" s="40" t="s">
        <v>25</v>
      </c>
      <c r="I333" s="26" t="s">
        <v>114</v>
      </c>
      <c r="J333" s="40" t="s">
        <v>25</v>
      </c>
      <c r="K333" s="26" t="s">
        <v>114</v>
      </c>
    </row>
    <row r="334" spans="2:11" x14ac:dyDescent="0.25">
      <c r="B334" s="46">
        <v>44951</v>
      </c>
      <c r="C334" t="s">
        <v>51</v>
      </c>
      <c r="D334" t="s">
        <v>86</v>
      </c>
      <c r="E334" t="s">
        <v>52</v>
      </c>
      <c r="F334" s="40" t="s">
        <v>25</v>
      </c>
      <c r="G334" s="26" t="s">
        <v>114</v>
      </c>
      <c r="H334" s="40" t="s">
        <v>25</v>
      </c>
      <c r="I334" s="26" t="s">
        <v>114</v>
      </c>
      <c r="J334" s="40" t="s">
        <v>25</v>
      </c>
      <c r="K334" s="26" t="s">
        <v>114</v>
      </c>
    </row>
    <row r="335" spans="2:11" x14ac:dyDescent="0.25">
      <c r="B335" s="46">
        <v>44951</v>
      </c>
      <c r="C335" t="s">
        <v>53</v>
      </c>
      <c r="D335" t="s">
        <v>86</v>
      </c>
      <c r="E335" t="s">
        <v>54</v>
      </c>
      <c r="F335" s="40" t="s">
        <v>28</v>
      </c>
      <c r="G335" s="26" t="s">
        <v>198</v>
      </c>
      <c r="H335" s="40" t="s">
        <v>28</v>
      </c>
      <c r="I335" s="26" t="s">
        <v>198</v>
      </c>
      <c r="J335" s="40" t="s">
        <v>28</v>
      </c>
      <c r="K335" s="26" t="s">
        <v>198</v>
      </c>
    </row>
    <row r="336" spans="2:11" x14ac:dyDescent="0.25">
      <c r="B336" s="46">
        <v>44952</v>
      </c>
      <c r="C336" t="s">
        <v>18</v>
      </c>
      <c r="D336" t="s">
        <v>86</v>
      </c>
      <c r="E336" t="s">
        <v>35</v>
      </c>
      <c r="F336" s="40" t="s">
        <v>25</v>
      </c>
      <c r="G336" s="26" t="s">
        <v>114</v>
      </c>
      <c r="H336" s="40" t="s">
        <v>25</v>
      </c>
      <c r="I336" s="26" t="s">
        <v>114</v>
      </c>
      <c r="J336" s="40" t="s">
        <v>25</v>
      </c>
      <c r="K336" s="26" t="s">
        <v>114</v>
      </c>
    </row>
    <row r="337" spans="2:11" x14ac:dyDescent="0.25">
      <c r="B337" s="46">
        <v>44952</v>
      </c>
      <c r="C337" t="s">
        <v>22</v>
      </c>
      <c r="D337" t="s">
        <v>86</v>
      </c>
      <c r="E337" t="s">
        <v>23</v>
      </c>
      <c r="F337" s="40" t="s">
        <v>26</v>
      </c>
      <c r="G337" s="26" t="s">
        <v>29</v>
      </c>
      <c r="H337" s="40" t="s">
        <v>26</v>
      </c>
      <c r="I337" s="26" t="s">
        <v>29</v>
      </c>
      <c r="J337" s="40" t="s">
        <v>26</v>
      </c>
      <c r="K337" s="26" t="s">
        <v>29</v>
      </c>
    </row>
    <row r="338" spans="2:11" x14ac:dyDescent="0.25">
      <c r="B338" s="46">
        <v>44952</v>
      </c>
      <c r="C338" t="s">
        <v>45</v>
      </c>
      <c r="D338" t="s">
        <v>86</v>
      </c>
      <c r="E338" t="s">
        <v>34</v>
      </c>
      <c r="F338" s="40" t="s">
        <v>28</v>
      </c>
      <c r="G338" s="26" t="s">
        <v>198</v>
      </c>
      <c r="H338" s="40" t="s">
        <v>28</v>
      </c>
      <c r="I338" s="26" t="s">
        <v>198</v>
      </c>
      <c r="J338" s="40" t="s">
        <v>28</v>
      </c>
      <c r="K338" s="26" t="s">
        <v>198</v>
      </c>
    </row>
    <row r="339" spans="2:11" x14ac:dyDescent="0.25">
      <c r="B339" s="46">
        <v>44952</v>
      </c>
      <c r="C339" t="s">
        <v>3</v>
      </c>
      <c r="D339" t="s">
        <v>86</v>
      </c>
      <c r="E339" t="s">
        <v>36</v>
      </c>
      <c r="F339" s="40" t="s">
        <v>28</v>
      </c>
      <c r="G339" s="26" t="s">
        <v>198</v>
      </c>
      <c r="H339" s="40" t="s">
        <v>14</v>
      </c>
      <c r="I339" s="26" t="s">
        <v>200</v>
      </c>
      <c r="J339" s="40" t="s">
        <v>14</v>
      </c>
      <c r="K339" s="26" t="s">
        <v>202</v>
      </c>
    </row>
    <row r="340" spans="2:11" x14ac:dyDescent="0.25">
      <c r="B340" s="46">
        <v>44952</v>
      </c>
      <c r="C340" t="s">
        <v>37</v>
      </c>
      <c r="D340" t="s">
        <v>86</v>
      </c>
      <c r="E340" t="s">
        <v>38</v>
      </c>
      <c r="F340" s="40" t="s">
        <v>28</v>
      </c>
      <c r="G340" s="26" t="s">
        <v>198</v>
      </c>
      <c r="H340" s="40" t="s">
        <v>28</v>
      </c>
      <c r="I340" s="26" t="s">
        <v>198</v>
      </c>
      <c r="J340" s="40" t="s">
        <v>14</v>
      </c>
      <c r="K340" s="26" t="s">
        <v>203</v>
      </c>
    </row>
    <row r="341" spans="2:11" x14ac:dyDescent="0.25">
      <c r="B341" s="46">
        <v>44952</v>
      </c>
      <c r="C341" t="s">
        <v>39</v>
      </c>
      <c r="D341" t="s">
        <v>86</v>
      </c>
      <c r="E341" t="s">
        <v>40</v>
      </c>
      <c r="F341" s="40" t="s">
        <v>26</v>
      </c>
      <c r="G341" s="26" t="s">
        <v>29</v>
      </c>
      <c r="H341" s="40" t="s">
        <v>26</v>
      </c>
      <c r="I341" s="26" t="s">
        <v>29</v>
      </c>
      <c r="J341" s="40" t="s">
        <v>26</v>
      </c>
      <c r="K341" s="26" t="s">
        <v>29</v>
      </c>
    </row>
    <row r="342" spans="2:11" x14ac:dyDescent="0.25">
      <c r="B342" s="46">
        <v>44952</v>
      </c>
      <c r="C342" t="s">
        <v>41</v>
      </c>
      <c r="D342" t="s">
        <v>86</v>
      </c>
      <c r="E342" t="s">
        <v>42</v>
      </c>
      <c r="F342" s="40" t="s">
        <v>26</v>
      </c>
      <c r="G342" s="26" t="s">
        <v>29</v>
      </c>
      <c r="H342" s="40" t="s">
        <v>26</v>
      </c>
      <c r="I342" s="26" t="s">
        <v>29</v>
      </c>
      <c r="J342" s="40" t="s">
        <v>26</v>
      </c>
      <c r="K342" s="26" t="s">
        <v>29</v>
      </c>
    </row>
    <row r="343" spans="2:11" x14ac:dyDescent="0.25">
      <c r="B343" s="46">
        <v>44952</v>
      </c>
      <c r="C343" t="s">
        <v>43</v>
      </c>
      <c r="D343" t="s">
        <v>86</v>
      </c>
      <c r="E343" t="s">
        <v>44</v>
      </c>
      <c r="F343" s="40" t="s">
        <v>26</v>
      </c>
      <c r="G343" s="26" t="s">
        <v>29</v>
      </c>
      <c r="H343" s="40" t="s">
        <v>26</v>
      </c>
      <c r="I343" s="26" t="s">
        <v>29</v>
      </c>
      <c r="J343" s="40" t="s">
        <v>26</v>
      </c>
      <c r="K343" s="26" t="s">
        <v>29</v>
      </c>
    </row>
    <row r="344" spans="2:11" x14ac:dyDescent="0.25">
      <c r="B344" s="46">
        <v>44952</v>
      </c>
      <c r="C344" t="s">
        <v>46</v>
      </c>
      <c r="D344" t="s">
        <v>86</v>
      </c>
      <c r="E344" t="s">
        <v>47</v>
      </c>
      <c r="F344" s="40" t="s">
        <v>26</v>
      </c>
      <c r="G344" s="26" t="s">
        <v>29</v>
      </c>
      <c r="H344" s="40" t="s">
        <v>26</v>
      </c>
      <c r="I344" s="26" t="s">
        <v>29</v>
      </c>
      <c r="J344" s="40" t="s">
        <v>26</v>
      </c>
      <c r="K344" s="26" t="s">
        <v>29</v>
      </c>
    </row>
    <row r="345" spans="2:11" x14ac:dyDescent="0.25">
      <c r="B345" s="46">
        <v>44952</v>
      </c>
      <c r="C345" t="s">
        <v>48</v>
      </c>
      <c r="D345" t="s">
        <v>86</v>
      </c>
      <c r="E345" t="s">
        <v>33</v>
      </c>
      <c r="F345" s="40" t="s">
        <v>26</v>
      </c>
      <c r="G345" s="26" t="s">
        <v>29</v>
      </c>
      <c r="H345" s="40" t="s">
        <v>26</v>
      </c>
      <c r="I345" s="26" t="s">
        <v>29</v>
      </c>
      <c r="J345" s="40" t="s">
        <v>26</v>
      </c>
      <c r="K345" s="26" t="s">
        <v>29</v>
      </c>
    </row>
    <row r="346" spans="2:11" x14ac:dyDescent="0.25">
      <c r="B346" s="46">
        <v>44952</v>
      </c>
      <c r="C346" t="s">
        <v>49</v>
      </c>
      <c r="D346" t="s">
        <v>86</v>
      </c>
      <c r="E346" t="s">
        <v>50</v>
      </c>
      <c r="F346" s="40" t="s">
        <v>25</v>
      </c>
      <c r="G346" s="26" t="s">
        <v>114</v>
      </c>
      <c r="H346" s="40" t="s">
        <v>25</v>
      </c>
      <c r="I346" s="26" t="s">
        <v>114</v>
      </c>
      <c r="J346" s="40" t="s">
        <v>25</v>
      </c>
      <c r="K346" s="26" t="s">
        <v>114</v>
      </c>
    </row>
    <row r="347" spans="2:11" x14ac:dyDescent="0.25">
      <c r="B347" s="46">
        <v>44952</v>
      </c>
      <c r="C347" t="s">
        <v>51</v>
      </c>
      <c r="D347" t="s">
        <v>86</v>
      </c>
      <c r="E347" t="s">
        <v>52</v>
      </c>
      <c r="F347" s="40" t="s">
        <v>25</v>
      </c>
      <c r="G347" s="26" t="s">
        <v>114</v>
      </c>
      <c r="H347" s="40" t="s">
        <v>25</v>
      </c>
      <c r="I347" s="26" t="s">
        <v>114</v>
      </c>
      <c r="J347" s="40" t="s">
        <v>25</v>
      </c>
      <c r="K347" s="26" t="s">
        <v>114</v>
      </c>
    </row>
    <row r="348" spans="2:11" x14ac:dyDescent="0.25">
      <c r="B348" s="46">
        <v>44952</v>
      </c>
      <c r="C348" t="s">
        <v>53</v>
      </c>
      <c r="D348" t="s">
        <v>86</v>
      </c>
      <c r="E348" t="s">
        <v>54</v>
      </c>
      <c r="F348" s="40" t="s">
        <v>28</v>
      </c>
      <c r="G348" s="26" t="s">
        <v>198</v>
      </c>
      <c r="H348" s="40" t="s">
        <v>28</v>
      </c>
      <c r="I348" s="26" t="s">
        <v>198</v>
      </c>
      <c r="J348" s="40" t="s">
        <v>14</v>
      </c>
      <c r="K348" s="26" t="s">
        <v>201</v>
      </c>
    </row>
    <row r="349" spans="2:11" x14ac:dyDescent="0.25">
      <c r="B349" s="46">
        <v>44953</v>
      </c>
      <c r="C349" t="s">
        <v>18</v>
      </c>
      <c r="D349" t="s">
        <v>86</v>
      </c>
      <c r="E349" t="s">
        <v>35</v>
      </c>
      <c r="F349" s="40" t="s">
        <v>25</v>
      </c>
      <c r="G349" s="26" t="s">
        <v>114</v>
      </c>
      <c r="H349" s="40" t="s">
        <v>19</v>
      </c>
      <c r="I349" s="26" t="s">
        <v>114</v>
      </c>
      <c r="J349" s="40" t="s">
        <v>20</v>
      </c>
      <c r="K349" s="26" t="s">
        <v>130</v>
      </c>
    </row>
    <row r="350" spans="2:11" x14ac:dyDescent="0.25">
      <c r="B350" s="46">
        <v>44953</v>
      </c>
      <c r="C350" t="s">
        <v>22</v>
      </c>
      <c r="D350" t="s">
        <v>86</v>
      </c>
      <c r="E350" t="s">
        <v>23</v>
      </c>
      <c r="F350" s="40" t="s">
        <v>26</v>
      </c>
      <c r="G350" s="26" t="s">
        <v>29</v>
      </c>
      <c r="H350" s="40" t="s">
        <v>26</v>
      </c>
      <c r="I350" s="26" t="s">
        <v>29</v>
      </c>
      <c r="J350" s="40" t="s">
        <v>26</v>
      </c>
      <c r="K350" s="26" t="s">
        <v>29</v>
      </c>
    </row>
    <row r="351" spans="2:11" x14ac:dyDescent="0.25">
      <c r="B351" s="46">
        <v>44953</v>
      </c>
      <c r="C351" t="s">
        <v>45</v>
      </c>
      <c r="D351" t="s">
        <v>86</v>
      </c>
      <c r="E351" t="s">
        <v>34</v>
      </c>
      <c r="F351" s="40" t="s">
        <v>14</v>
      </c>
      <c r="G351" s="26" t="s">
        <v>131</v>
      </c>
      <c r="H351" s="40" t="s">
        <v>14</v>
      </c>
      <c r="I351" s="26" t="s">
        <v>91</v>
      </c>
      <c r="J351" s="40" t="s">
        <v>17</v>
      </c>
      <c r="K351" s="26" t="s">
        <v>21</v>
      </c>
    </row>
    <row r="352" spans="2:11" x14ac:dyDescent="0.25">
      <c r="B352" s="46">
        <v>44953</v>
      </c>
      <c r="C352" t="s">
        <v>3</v>
      </c>
      <c r="D352" t="s">
        <v>86</v>
      </c>
      <c r="E352" t="s">
        <v>36</v>
      </c>
      <c r="F352" s="40" t="s">
        <v>14</v>
      </c>
      <c r="G352" s="26" t="s">
        <v>87</v>
      </c>
      <c r="H352" s="40" t="s">
        <v>14</v>
      </c>
      <c r="I352" s="26" t="s">
        <v>91</v>
      </c>
      <c r="J352" s="40" t="s">
        <v>14</v>
      </c>
      <c r="K352" s="26" t="s">
        <v>21</v>
      </c>
    </row>
    <row r="353" spans="2:11" x14ac:dyDescent="0.25">
      <c r="B353" s="46">
        <v>44953</v>
      </c>
      <c r="C353" t="s">
        <v>37</v>
      </c>
      <c r="D353" t="s">
        <v>86</v>
      </c>
      <c r="E353" t="s">
        <v>38</v>
      </c>
      <c r="F353" s="40" t="s">
        <v>14</v>
      </c>
      <c r="G353" s="26" t="s">
        <v>197</v>
      </c>
      <c r="H353" s="40" t="s">
        <v>14</v>
      </c>
      <c r="I353" s="26" t="s">
        <v>91</v>
      </c>
      <c r="J353" s="40" t="s">
        <v>14</v>
      </c>
      <c r="K353" s="26" t="s">
        <v>91</v>
      </c>
    </row>
    <row r="354" spans="2:11" x14ac:dyDescent="0.25">
      <c r="B354" s="46">
        <v>44953</v>
      </c>
      <c r="C354" t="s">
        <v>39</v>
      </c>
      <c r="D354" t="s">
        <v>86</v>
      </c>
      <c r="E354" t="s">
        <v>40</v>
      </c>
      <c r="F354" s="40" t="s">
        <v>26</v>
      </c>
      <c r="G354" s="26" t="s">
        <v>29</v>
      </c>
      <c r="H354" s="40" t="s">
        <v>26</v>
      </c>
      <c r="I354" s="26" t="s">
        <v>29</v>
      </c>
      <c r="J354" s="40" t="s">
        <v>26</v>
      </c>
      <c r="K354" s="26" t="s">
        <v>29</v>
      </c>
    </row>
    <row r="355" spans="2:11" x14ac:dyDescent="0.25">
      <c r="B355" s="46">
        <v>44953</v>
      </c>
      <c r="C355" t="s">
        <v>41</v>
      </c>
      <c r="D355" t="s">
        <v>86</v>
      </c>
      <c r="E355" t="s">
        <v>42</v>
      </c>
      <c r="F355" s="40" t="s">
        <v>26</v>
      </c>
      <c r="G355" s="26" t="s">
        <v>29</v>
      </c>
      <c r="H355" s="40" t="s">
        <v>26</v>
      </c>
      <c r="I355" s="26" t="s">
        <v>29</v>
      </c>
      <c r="J355" s="40" t="s">
        <v>26</v>
      </c>
      <c r="K355" s="26" t="s">
        <v>29</v>
      </c>
    </row>
    <row r="356" spans="2:11" x14ac:dyDescent="0.25">
      <c r="B356" s="46">
        <v>44953</v>
      </c>
      <c r="C356" t="s">
        <v>43</v>
      </c>
      <c r="D356" t="s">
        <v>86</v>
      </c>
      <c r="E356" t="s">
        <v>44</v>
      </c>
      <c r="F356" s="40" t="s">
        <v>26</v>
      </c>
      <c r="G356" s="26" t="s">
        <v>29</v>
      </c>
      <c r="H356" s="40" t="s">
        <v>26</v>
      </c>
      <c r="I356" s="26" t="s">
        <v>29</v>
      </c>
      <c r="J356" s="40" t="s">
        <v>26</v>
      </c>
      <c r="K356" s="26" t="s">
        <v>29</v>
      </c>
    </row>
    <row r="357" spans="2:11" x14ac:dyDescent="0.25">
      <c r="B357" s="46">
        <v>44953</v>
      </c>
      <c r="C357" t="s">
        <v>46</v>
      </c>
      <c r="D357" t="s">
        <v>86</v>
      </c>
      <c r="E357" t="s">
        <v>47</v>
      </c>
      <c r="F357" s="40" t="s">
        <v>26</v>
      </c>
      <c r="G357" s="26" t="s">
        <v>29</v>
      </c>
      <c r="H357" s="40" t="s">
        <v>26</v>
      </c>
      <c r="I357" s="26" t="s">
        <v>29</v>
      </c>
      <c r="J357" s="40" t="s">
        <v>26</v>
      </c>
      <c r="K357" s="26" t="s">
        <v>29</v>
      </c>
    </row>
    <row r="358" spans="2:11" x14ac:dyDescent="0.25">
      <c r="B358" s="46">
        <v>44953</v>
      </c>
      <c r="C358" t="s">
        <v>48</v>
      </c>
      <c r="D358" t="s">
        <v>86</v>
      </c>
      <c r="E358" t="s">
        <v>33</v>
      </c>
      <c r="F358" s="40" t="s">
        <v>26</v>
      </c>
      <c r="G358" s="26" t="s">
        <v>29</v>
      </c>
      <c r="H358" s="40" t="s">
        <v>26</v>
      </c>
      <c r="I358" s="26" t="s">
        <v>29</v>
      </c>
      <c r="J358" s="40" t="s">
        <v>26</v>
      </c>
      <c r="K358" s="26" t="s">
        <v>29</v>
      </c>
    </row>
    <row r="359" spans="2:11" x14ac:dyDescent="0.25">
      <c r="B359" s="46">
        <v>44953</v>
      </c>
      <c r="C359" t="s">
        <v>49</v>
      </c>
      <c r="D359" t="s">
        <v>86</v>
      </c>
      <c r="E359" t="s">
        <v>50</v>
      </c>
      <c r="F359" s="40" t="s">
        <v>25</v>
      </c>
      <c r="G359" s="26" t="s">
        <v>114</v>
      </c>
      <c r="H359" s="40" t="s">
        <v>19</v>
      </c>
      <c r="I359" s="26" t="s">
        <v>114</v>
      </c>
      <c r="J359" s="40" t="s">
        <v>20</v>
      </c>
      <c r="K359" s="26" t="s">
        <v>206</v>
      </c>
    </row>
    <row r="360" spans="2:11" x14ac:dyDescent="0.25">
      <c r="B360" s="46">
        <v>44953</v>
      </c>
      <c r="C360" t="s">
        <v>51</v>
      </c>
      <c r="D360" t="s">
        <v>86</v>
      </c>
      <c r="E360" t="s">
        <v>52</v>
      </c>
      <c r="F360" s="40" t="s">
        <v>25</v>
      </c>
      <c r="G360" s="26" t="s">
        <v>114</v>
      </c>
      <c r="H360" s="40" t="s">
        <v>19</v>
      </c>
      <c r="I360" s="26" t="s">
        <v>114</v>
      </c>
      <c r="J360" s="40" t="s">
        <v>20</v>
      </c>
      <c r="K360" s="26" t="s">
        <v>206</v>
      </c>
    </row>
    <row r="361" spans="2:11" x14ac:dyDescent="0.25">
      <c r="B361" s="46">
        <v>44953</v>
      </c>
      <c r="C361" t="s">
        <v>53</v>
      </c>
      <c r="D361" t="s">
        <v>86</v>
      </c>
      <c r="E361" t="s">
        <v>54</v>
      </c>
      <c r="F361" s="40" t="s">
        <v>14</v>
      </c>
      <c r="G361" s="26" t="s">
        <v>204</v>
      </c>
      <c r="H361" s="40" t="s">
        <v>14</v>
      </c>
      <c r="I361" s="26" t="s">
        <v>91</v>
      </c>
      <c r="J361" s="40" t="s">
        <v>14</v>
      </c>
      <c r="K361" s="26" t="s">
        <v>21</v>
      </c>
    </row>
    <row r="362" spans="2:11" x14ac:dyDescent="0.25">
      <c r="B362" s="46">
        <v>44953</v>
      </c>
      <c r="C362" s="26" t="s">
        <v>205</v>
      </c>
      <c r="D362" s="26" t="s">
        <v>86</v>
      </c>
      <c r="E362" s="26" t="s">
        <v>207</v>
      </c>
      <c r="F362" s="44" t="s">
        <v>25</v>
      </c>
      <c r="G362" s="26" t="s">
        <v>29</v>
      </c>
      <c r="H362" s="44" t="s">
        <v>25</v>
      </c>
      <c r="I362" s="26" t="s">
        <v>29</v>
      </c>
      <c r="J362" s="44" t="s">
        <v>25</v>
      </c>
      <c r="K362" s="26" t="s">
        <v>29</v>
      </c>
    </row>
    <row r="363" spans="2:11" x14ac:dyDescent="0.25">
      <c r="B363" s="46">
        <v>44954</v>
      </c>
      <c r="C363" t="s">
        <v>18</v>
      </c>
      <c r="D363" t="s">
        <v>86</v>
      </c>
      <c r="E363" t="s">
        <v>35</v>
      </c>
      <c r="F363" s="40" t="s">
        <v>19</v>
      </c>
      <c r="G363" s="26" t="s">
        <v>21</v>
      </c>
      <c r="H363" s="40" t="s">
        <v>19</v>
      </c>
      <c r="I363" s="26" t="s">
        <v>21</v>
      </c>
      <c r="J363" s="40" t="s">
        <v>20</v>
      </c>
      <c r="K363" s="26" t="s">
        <v>161</v>
      </c>
    </row>
    <row r="364" spans="2:11" x14ac:dyDescent="0.25">
      <c r="B364" s="46">
        <v>44954</v>
      </c>
      <c r="C364" t="s">
        <v>22</v>
      </c>
      <c r="D364" t="s">
        <v>86</v>
      </c>
      <c r="E364" t="s">
        <v>23</v>
      </c>
      <c r="F364" s="40" t="s">
        <v>26</v>
      </c>
      <c r="G364" s="26" t="s">
        <v>29</v>
      </c>
      <c r="H364" s="40" t="s">
        <v>26</v>
      </c>
      <c r="I364" s="26" t="s">
        <v>29</v>
      </c>
      <c r="J364" s="40" t="s">
        <v>26</v>
      </c>
      <c r="K364" s="26" t="s">
        <v>29</v>
      </c>
    </row>
    <row r="365" spans="2:11" x14ac:dyDescent="0.25">
      <c r="B365" s="46">
        <v>44954</v>
      </c>
      <c r="C365" t="s">
        <v>45</v>
      </c>
      <c r="D365" t="s">
        <v>86</v>
      </c>
      <c r="E365" t="s">
        <v>34</v>
      </c>
      <c r="F365" s="40" t="s">
        <v>17</v>
      </c>
      <c r="G365" s="26" t="s">
        <v>21</v>
      </c>
      <c r="H365" s="40" t="s">
        <v>17</v>
      </c>
      <c r="I365" s="26" t="s">
        <v>21</v>
      </c>
      <c r="J365" s="40" t="s">
        <v>17</v>
      </c>
      <c r="K365" s="26" t="s">
        <v>21</v>
      </c>
    </row>
    <row r="366" spans="2:11" x14ac:dyDescent="0.25">
      <c r="B366" s="46">
        <v>44954</v>
      </c>
      <c r="C366" t="s">
        <v>3</v>
      </c>
      <c r="D366" t="s">
        <v>86</v>
      </c>
      <c r="E366" t="s">
        <v>36</v>
      </c>
      <c r="F366" s="40" t="s">
        <v>14</v>
      </c>
      <c r="G366" s="26" t="s">
        <v>21</v>
      </c>
      <c r="H366" s="40" t="s">
        <v>27</v>
      </c>
      <c r="I366" s="26" t="s">
        <v>157</v>
      </c>
      <c r="J366" s="40" t="s">
        <v>25</v>
      </c>
      <c r="K366" s="26" t="s">
        <v>114</v>
      </c>
    </row>
    <row r="367" spans="2:11" x14ac:dyDescent="0.25">
      <c r="B367" s="46">
        <v>44954</v>
      </c>
      <c r="C367" t="s">
        <v>37</v>
      </c>
      <c r="D367" t="s">
        <v>86</v>
      </c>
      <c r="E367" t="s">
        <v>38</v>
      </c>
      <c r="F367" s="40" t="s">
        <v>14</v>
      </c>
      <c r="G367" s="26" t="s">
        <v>91</v>
      </c>
      <c r="H367" s="40" t="s">
        <v>14</v>
      </c>
      <c r="I367" s="26" t="s">
        <v>30</v>
      </c>
      <c r="J367" s="40" t="s">
        <v>27</v>
      </c>
      <c r="K367" s="26" t="s">
        <v>108</v>
      </c>
    </row>
    <row r="368" spans="2:11" x14ac:dyDescent="0.25">
      <c r="B368" s="46">
        <v>44954</v>
      </c>
      <c r="C368" t="s">
        <v>39</v>
      </c>
      <c r="D368" t="s">
        <v>86</v>
      </c>
      <c r="E368" t="s">
        <v>40</v>
      </c>
      <c r="F368" s="40" t="s">
        <v>26</v>
      </c>
      <c r="G368" s="26" t="s">
        <v>29</v>
      </c>
      <c r="H368" s="40" t="s">
        <v>26</v>
      </c>
      <c r="I368" s="26" t="s">
        <v>29</v>
      </c>
      <c r="J368" s="40" t="s">
        <v>26</v>
      </c>
      <c r="K368" s="26" t="s">
        <v>29</v>
      </c>
    </row>
    <row r="369" spans="2:11" x14ac:dyDescent="0.25">
      <c r="B369" s="46">
        <v>44954</v>
      </c>
      <c r="C369" t="s">
        <v>41</v>
      </c>
      <c r="D369" t="s">
        <v>86</v>
      </c>
      <c r="E369" t="s">
        <v>42</v>
      </c>
      <c r="F369" s="40" t="s">
        <v>26</v>
      </c>
      <c r="G369" s="26" t="s">
        <v>29</v>
      </c>
      <c r="H369" s="40" t="s">
        <v>26</v>
      </c>
      <c r="I369" s="26" t="s">
        <v>29</v>
      </c>
      <c r="J369" s="40" t="s">
        <v>26</v>
      </c>
      <c r="K369" s="26" t="s">
        <v>29</v>
      </c>
    </row>
    <row r="370" spans="2:11" x14ac:dyDescent="0.25">
      <c r="B370" s="46">
        <v>44954</v>
      </c>
      <c r="C370" t="s">
        <v>43</v>
      </c>
      <c r="D370" t="s">
        <v>86</v>
      </c>
      <c r="E370" t="s">
        <v>44</v>
      </c>
      <c r="F370" s="40" t="s">
        <v>26</v>
      </c>
      <c r="G370" s="26" t="s">
        <v>29</v>
      </c>
      <c r="H370" s="40" t="s">
        <v>25</v>
      </c>
      <c r="I370" s="26" t="s">
        <v>29</v>
      </c>
      <c r="J370" s="40" t="s">
        <v>25</v>
      </c>
      <c r="K370" s="26" t="s">
        <v>29</v>
      </c>
    </row>
    <row r="371" spans="2:11" x14ac:dyDescent="0.25">
      <c r="B371" s="46">
        <v>44954</v>
      </c>
      <c r="C371" t="s">
        <v>46</v>
      </c>
      <c r="D371" t="s">
        <v>86</v>
      </c>
      <c r="E371" t="s">
        <v>47</v>
      </c>
      <c r="F371" s="40" t="s">
        <v>26</v>
      </c>
      <c r="G371" s="26" t="s">
        <v>29</v>
      </c>
      <c r="H371" s="40" t="s">
        <v>25</v>
      </c>
      <c r="I371" s="26" t="s">
        <v>29</v>
      </c>
      <c r="J371" s="40" t="s">
        <v>25</v>
      </c>
      <c r="K371" s="26" t="s">
        <v>29</v>
      </c>
    </row>
    <row r="372" spans="2:11" x14ac:dyDescent="0.25">
      <c r="B372" s="46">
        <v>44954</v>
      </c>
      <c r="C372" t="s">
        <v>48</v>
      </c>
      <c r="D372" t="s">
        <v>86</v>
      </c>
      <c r="E372" t="s">
        <v>33</v>
      </c>
      <c r="F372" s="40" t="s">
        <v>26</v>
      </c>
      <c r="G372" s="26" t="s">
        <v>29</v>
      </c>
      <c r="H372" s="40" t="s">
        <v>26</v>
      </c>
      <c r="I372" s="26" t="s">
        <v>29</v>
      </c>
      <c r="J372" s="40" t="s">
        <v>25</v>
      </c>
      <c r="K372" s="26" t="s">
        <v>29</v>
      </c>
    </row>
    <row r="373" spans="2:11" x14ac:dyDescent="0.25">
      <c r="B373" s="46">
        <v>44954</v>
      </c>
      <c r="C373" t="s">
        <v>49</v>
      </c>
      <c r="D373" t="s">
        <v>86</v>
      </c>
      <c r="E373" t="s">
        <v>50</v>
      </c>
      <c r="F373" s="40" t="s">
        <v>19</v>
      </c>
      <c r="G373" s="26" t="s">
        <v>21</v>
      </c>
      <c r="H373" s="40" t="s">
        <v>20</v>
      </c>
      <c r="I373" s="26" t="s">
        <v>103</v>
      </c>
      <c r="J373" s="40" t="s">
        <v>20</v>
      </c>
      <c r="K373" s="26" t="s">
        <v>165</v>
      </c>
    </row>
    <row r="374" spans="2:11" x14ac:dyDescent="0.25">
      <c r="B374" s="46">
        <v>44954</v>
      </c>
      <c r="C374" t="s">
        <v>51</v>
      </c>
      <c r="D374" t="s">
        <v>86</v>
      </c>
      <c r="E374" t="s">
        <v>52</v>
      </c>
      <c r="F374" s="40" t="s">
        <v>19</v>
      </c>
      <c r="G374" s="26" t="s">
        <v>21</v>
      </c>
      <c r="H374" s="40" t="s">
        <v>20</v>
      </c>
      <c r="I374" s="26" t="s">
        <v>103</v>
      </c>
      <c r="J374" s="40" t="s">
        <v>20</v>
      </c>
      <c r="K374" s="26" t="s">
        <v>165</v>
      </c>
    </row>
    <row r="375" spans="2:11" x14ac:dyDescent="0.25">
      <c r="B375" s="46">
        <v>44954</v>
      </c>
      <c r="C375" t="s">
        <v>53</v>
      </c>
      <c r="D375" t="s">
        <v>86</v>
      </c>
      <c r="E375" t="s">
        <v>54</v>
      </c>
      <c r="F375" s="40" t="s">
        <v>14</v>
      </c>
      <c r="G375" s="26" t="s">
        <v>21</v>
      </c>
      <c r="H375" s="40" t="s">
        <v>27</v>
      </c>
      <c r="I375" s="26" t="s">
        <v>209</v>
      </c>
      <c r="J375" s="40" t="s">
        <v>25</v>
      </c>
      <c r="K375" s="26" t="s">
        <v>114</v>
      </c>
    </row>
    <row r="376" spans="2:11" x14ac:dyDescent="0.25">
      <c r="B376" s="46">
        <v>44954</v>
      </c>
      <c r="C376" s="26" t="s">
        <v>205</v>
      </c>
      <c r="D376" s="26" t="s">
        <v>86</v>
      </c>
      <c r="E376" s="26" t="s">
        <v>207</v>
      </c>
      <c r="F376" s="44" t="s">
        <v>27</v>
      </c>
      <c r="G376" s="26" t="s">
        <v>208</v>
      </c>
      <c r="H376" s="44" t="s">
        <v>27</v>
      </c>
      <c r="I376" s="26" t="s">
        <v>159</v>
      </c>
      <c r="J376" s="44" t="s">
        <v>25</v>
      </c>
      <c r="K376" s="26" t="s">
        <v>114</v>
      </c>
    </row>
    <row r="377" spans="2:11" x14ac:dyDescent="0.25">
      <c r="B377" s="46">
        <v>44955</v>
      </c>
      <c r="C377" t="s">
        <v>18</v>
      </c>
      <c r="D377" t="s">
        <v>86</v>
      </c>
      <c r="E377" t="s">
        <v>35</v>
      </c>
      <c r="F377" s="40" t="s">
        <v>20</v>
      </c>
      <c r="G377" s="26" t="s">
        <v>139</v>
      </c>
      <c r="H377" s="40" t="s">
        <v>20</v>
      </c>
      <c r="I377" s="26" t="s">
        <v>171</v>
      </c>
      <c r="J377" s="40" t="s">
        <v>20</v>
      </c>
      <c r="K377" s="26" t="s">
        <v>210</v>
      </c>
    </row>
    <row r="378" spans="2:11" x14ac:dyDescent="0.25">
      <c r="B378" s="46">
        <v>44955</v>
      </c>
      <c r="C378" t="s">
        <v>22</v>
      </c>
      <c r="D378" t="s">
        <v>86</v>
      </c>
      <c r="E378" t="s">
        <v>23</v>
      </c>
      <c r="F378" s="40" t="s">
        <v>26</v>
      </c>
      <c r="G378" s="26" t="s">
        <v>29</v>
      </c>
      <c r="H378" s="40" t="s">
        <v>26</v>
      </c>
      <c r="I378" s="26" t="s">
        <v>29</v>
      </c>
      <c r="J378" s="40" t="s">
        <v>26</v>
      </c>
      <c r="K378" s="26" t="s">
        <v>29</v>
      </c>
    </row>
    <row r="379" spans="2:11" x14ac:dyDescent="0.25">
      <c r="B379" s="46">
        <v>44955</v>
      </c>
      <c r="C379" t="s">
        <v>45</v>
      </c>
      <c r="D379" t="s">
        <v>86</v>
      </c>
      <c r="E379" t="s">
        <v>34</v>
      </c>
      <c r="F379" s="40" t="s">
        <v>26</v>
      </c>
      <c r="G379" s="26" t="s">
        <v>29</v>
      </c>
      <c r="H379" s="40" t="s">
        <v>26</v>
      </c>
      <c r="I379" s="26" t="s">
        <v>29</v>
      </c>
      <c r="J379" s="40" t="s">
        <v>26</v>
      </c>
      <c r="K379" s="26" t="s">
        <v>29</v>
      </c>
    </row>
    <row r="380" spans="2:11" x14ac:dyDescent="0.25">
      <c r="B380" s="46">
        <v>44955</v>
      </c>
      <c r="C380" t="s">
        <v>3</v>
      </c>
      <c r="D380" t="s">
        <v>86</v>
      </c>
      <c r="E380" t="s">
        <v>36</v>
      </c>
      <c r="F380" s="40" t="s">
        <v>25</v>
      </c>
      <c r="G380" s="26" t="s">
        <v>114</v>
      </c>
      <c r="H380" s="40" t="s">
        <v>25</v>
      </c>
      <c r="I380" s="26" t="s">
        <v>114</v>
      </c>
      <c r="J380" s="40" t="s">
        <v>25</v>
      </c>
      <c r="K380" s="26" t="s">
        <v>114</v>
      </c>
    </row>
    <row r="381" spans="2:11" x14ac:dyDescent="0.25">
      <c r="B381" s="46">
        <v>44955</v>
      </c>
      <c r="C381" t="s">
        <v>37</v>
      </c>
      <c r="D381" t="s">
        <v>86</v>
      </c>
      <c r="E381" t="s">
        <v>38</v>
      </c>
      <c r="F381" s="40" t="s">
        <v>27</v>
      </c>
      <c r="G381" s="26" t="s">
        <v>108</v>
      </c>
      <c r="H381" s="40" t="s">
        <v>25</v>
      </c>
      <c r="I381" s="26" t="s">
        <v>114</v>
      </c>
      <c r="J381" s="40" t="s">
        <v>25</v>
      </c>
      <c r="K381" s="26" t="s">
        <v>114</v>
      </c>
    </row>
    <row r="382" spans="2:11" x14ac:dyDescent="0.25">
      <c r="B382" s="46">
        <v>44955</v>
      </c>
      <c r="C382" t="s">
        <v>39</v>
      </c>
      <c r="D382" t="s">
        <v>86</v>
      </c>
      <c r="E382" t="s">
        <v>40</v>
      </c>
      <c r="F382" s="40" t="s">
        <v>26</v>
      </c>
      <c r="G382" s="26" t="s">
        <v>29</v>
      </c>
      <c r="H382" s="40" t="s">
        <v>26</v>
      </c>
      <c r="I382" s="26" t="s">
        <v>29</v>
      </c>
      <c r="J382" s="40" t="s">
        <v>26</v>
      </c>
      <c r="K382" s="26" t="s">
        <v>29</v>
      </c>
    </row>
    <row r="383" spans="2:11" x14ac:dyDescent="0.25">
      <c r="B383" s="46">
        <v>44955</v>
      </c>
      <c r="C383" t="s">
        <v>41</v>
      </c>
      <c r="D383" t="s">
        <v>86</v>
      </c>
      <c r="E383" t="s">
        <v>42</v>
      </c>
      <c r="F383" s="40" t="s">
        <v>26</v>
      </c>
      <c r="G383" s="26" t="s">
        <v>29</v>
      </c>
      <c r="H383" s="40" t="s">
        <v>26</v>
      </c>
      <c r="I383" s="26" t="s">
        <v>29</v>
      </c>
      <c r="J383" s="40" t="s">
        <v>26</v>
      </c>
      <c r="K383" s="26" t="s">
        <v>29</v>
      </c>
    </row>
    <row r="384" spans="2:11" x14ac:dyDescent="0.25">
      <c r="B384" s="46">
        <v>44955</v>
      </c>
      <c r="C384" t="s">
        <v>43</v>
      </c>
      <c r="D384" t="s">
        <v>86</v>
      </c>
      <c r="E384" t="s">
        <v>44</v>
      </c>
      <c r="F384" s="40" t="s">
        <v>25</v>
      </c>
      <c r="G384" s="26" t="s">
        <v>29</v>
      </c>
      <c r="H384" s="40" t="s">
        <v>26</v>
      </c>
      <c r="I384" s="26" t="s">
        <v>29</v>
      </c>
      <c r="J384" s="40" t="s">
        <v>26</v>
      </c>
      <c r="K384" s="26" t="s">
        <v>29</v>
      </c>
    </row>
    <row r="385" spans="2:11" x14ac:dyDescent="0.25">
      <c r="B385" s="46">
        <v>44955</v>
      </c>
      <c r="C385" t="s">
        <v>46</v>
      </c>
      <c r="D385" t="s">
        <v>86</v>
      </c>
      <c r="E385" t="s">
        <v>47</v>
      </c>
      <c r="F385" s="40" t="s">
        <v>25</v>
      </c>
      <c r="G385" s="26" t="s">
        <v>29</v>
      </c>
      <c r="H385" s="40" t="s">
        <v>26</v>
      </c>
      <c r="I385" s="26" t="s">
        <v>29</v>
      </c>
      <c r="J385" s="40" t="s">
        <v>26</v>
      </c>
      <c r="K385" s="26" t="s">
        <v>29</v>
      </c>
    </row>
    <row r="386" spans="2:11" x14ac:dyDescent="0.25">
      <c r="B386" s="46">
        <v>44955</v>
      </c>
      <c r="C386" t="s">
        <v>48</v>
      </c>
      <c r="D386" t="s">
        <v>86</v>
      </c>
      <c r="E386" t="s">
        <v>33</v>
      </c>
      <c r="F386" s="40" t="s">
        <v>25</v>
      </c>
      <c r="G386" s="26" t="s">
        <v>29</v>
      </c>
      <c r="H386" s="40" t="s">
        <v>26</v>
      </c>
      <c r="I386" s="26" t="s">
        <v>29</v>
      </c>
      <c r="J386" s="40" t="s">
        <v>26</v>
      </c>
      <c r="K386" s="26" t="s">
        <v>29</v>
      </c>
    </row>
    <row r="387" spans="2:11" x14ac:dyDescent="0.25">
      <c r="B387" s="46">
        <v>44955</v>
      </c>
      <c r="C387" t="s">
        <v>49</v>
      </c>
      <c r="D387" t="s">
        <v>86</v>
      </c>
      <c r="E387" t="s">
        <v>50</v>
      </c>
      <c r="F387" s="40" t="s">
        <v>20</v>
      </c>
      <c r="G387" s="26" t="s">
        <v>167</v>
      </c>
      <c r="H387" s="40" t="s">
        <v>20</v>
      </c>
      <c r="I387" s="26" t="s">
        <v>211</v>
      </c>
      <c r="J387" s="40" t="s">
        <v>20</v>
      </c>
      <c r="K387" s="26" t="s">
        <v>144</v>
      </c>
    </row>
    <row r="388" spans="2:11" x14ac:dyDescent="0.25">
      <c r="B388" s="46">
        <v>44955</v>
      </c>
      <c r="C388" t="s">
        <v>51</v>
      </c>
      <c r="D388" t="s">
        <v>86</v>
      </c>
      <c r="E388" t="s">
        <v>52</v>
      </c>
      <c r="F388" s="40" t="s">
        <v>20</v>
      </c>
      <c r="G388" s="26" t="s">
        <v>167</v>
      </c>
      <c r="H388" s="40" t="s">
        <v>20</v>
      </c>
      <c r="I388" s="26" t="s">
        <v>171</v>
      </c>
      <c r="J388" s="40" t="s">
        <v>20</v>
      </c>
      <c r="K388" s="26" t="s">
        <v>144</v>
      </c>
    </row>
    <row r="389" spans="2:11" x14ac:dyDescent="0.25">
      <c r="B389" s="46">
        <v>44955</v>
      </c>
      <c r="C389" t="s">
        <v>53</v>
      </c>
      <c r="D389" t="s">
        <v>86</v>
      </c>
      <c r="E389" t="s">
        <v>54</v>
      </c>
      <c r="F389" s="40" t="s">
        <v>25</v>
      </c>
      <c r="G389" s="26" t="s">
        <v>114</v>
      </c>
      <c r="H389" s="40" t="s">
        <v>25</v>
      </c>
      <c r="I389" s="26" t="s">
        <v>114</v>
      </c>
      <c r="J389" s="40" t="s">
        <v>25</v>
      </c>
      <c r="K389" s="26" t="s">
        <v>114</v>
      </c>
    </row>
    <row r="390" spans="2:11" x14ac:dyDescent="0.25">
      <c r="B390" s="46">
        <v>44955</v>
      </c>
      <c r="C390" s="26" t="s">
        <v>205</v>
      </c>
      <c r="D390" s="26" t="s">
        <v>86</v>
      </c>
      <c r="E390" s="26" t="s">
        <v>207</v>
      </c>
      <c r="F390" s="44" t="s">
        <v>25</v>
      </c>
      <c r="G390" s="26" t="s">
        <v>114</v>
      </c>
      <c r="H390" s="44" t="s">
        <v>15</v>
      </c>
      <c r="I390" s="26" t="s">
        <v>114</v>
      </c>
      <c r="J390" s="44" t="s">
        <v>15</v>
      </c>
      <c r="K390" s="26" t="s">
        <v>114</v>
      </c>
    </row>
    <row r="391" spans="2:11" x14ac:dyDescent="0.25">
      <c r="B391" s="46">
        <v>44956</v>
      </c>
      <c r="C391" t="s">
        <v>18</v>
      </c>
      <c r="D391" t="s">
        <v>86</v>
      </c>
      <c r="E391" t="s">
        <v>35</v>
      </c>
      <c r="F391" s="40" t="s">
        <v>20</v>
      </c>
      <c r="G391" s="26" t="s">
        <v>31</v>
      </c>
      <c r="H391" s="40" t="s">
        <v>20</v>
      </c>
      <c r="I391" s="26" t="s">
        <v>156</v>
      </c>
      <c r="J391" s="40" t="s">
        <v>20</v>
      </c>
      <c r="K391" s="26" t="s">
        <v>32</v>
      </c>
    </row>
    <row r="392" spans="2:11" x14ac:dyDescent="0.25">
      <c r="B392" s="46">
        <v>44956</v>
      </c>
      <c r="C392" t="s">
        <v>22</v>
      </c>
      <c r="D392" t="s">
        <v>86</v>
      </c>
      <c r="E392" t="s">
        <v>23</v>
      </c>
      <c r="F392" s="40" t="s">
        <v>26</v>
      </c>
      <c r="G392" s="26" t="s">
        <v>29</v>
      </c>
      <c r="H392" s="40" t="s">
        <v>26</v>
      </c>
      <c r="I392" s="26" t="s">
        <v>29</v>
      </c>
      <c r="J392" s="40" t="s">
        <v>26</v>
      </c>
      <c r="K392" s="26" t="s">
        <v>29</v>
      </c>
    </row>
    <row r="393" spans="2:11" x14ac:dyDescent="0.25">
      <c r="B393" s="46">
        <v>44956</v>
      </c>
      <c r="C393" t="s">
        <v>45</v>
      </c>
      <c r="D393" t="s">
        <v>86</v>
      </c>
      <c r="E393" t="s">
        <v>34</v>
      </c>
      <c r="F393" s="40" t="s">
        <v>26</v>
      </c>
      <c r="G393" s="26" t="s">
        <v>29</v>
      </c>
      <c r="H393" s="40" t="s">
        <v>26</v>
      </c>
      <c r="I393" s="26" t="s">
        <v>29</v>
      </c>
      <c r="J393" s="40" t="s">
        <v>27</v>
      </c>
      <c r="K393" s="26" t="s">
        <v>127</v>
      </c>
    </row>
    <row r="394" spans="2:11" x14ac:dyDescent="0.25">
      <c r="B394" s="46">
        <v>44956</v>
      </c>
      <c r="C394" t="s">
        <v>3</v>
      </c>
      <c r="D394" t="s">
        <v>86</v>
      </c>
      <c r="E394" t="s">
        <v>36</v>
      </c>
      <c r="F394" s="40" t="s">
        <v>25</v>
      </c>
      <c r="G394" s="26" t="s">
        <v>114</v>
      </c>
      <c r="H394" s="40" t="s">
        <v>25</v>
      </c>
      <c r="I394" s="26" t="s">
        <v>114</v>
      </c>
      <c r="J394" s="40" t="s">
        <v>25</v>
      </c>
      <c r="K394" s="26" t="s">
        <v>114</v>
      </c>
    </row>
    <row r="395" spans="2:11" x14ac:dyDescent="0.25">
      <c r="B395" s="46">
        <v>44956</v>
      </c>
      <c r="C395" t="s">
        <v>37</v>
      </c>
      <c r="D395" t="s">
        <v>86</v>
      </c>
      <c r="E395" t="s">
        <v>38</v>
      </c>
      <c r="F395" s="40" t="s">
        <v>25</v>
      </c>
      <c r="G395" s="26" t="s">
        <v>114</v>
      </c>
      <c r="H395" s="40" t="s">
        <v>25</v>
      </c>
      <c r="I395" s="26" t="s">
        <v>114</v>
      </c>
      <c r="J395" s="40" t="s">
        <v>25</v>
      </c>
      <c r="K395" s="26" t="s">
        <v>114</v>
      </c>
    </row>
    <row r="396" spans="2:11" x14ac:dyDescent="0.25">
      <c r="B396" s="46">
        <v>44956</v>
      </c>
      <c r="C396" t="s">
        <v>39</v>
      </c>
      <c r="D396" t="s">
        <v>86</v>
      </c>
      <c r="E396" t="s">
        <v>40</v>
      </c>
      <c r="F396" s="40" t="s">
        <v>26</v>
      </c>
      <c r="G396" s="26" t="s">
        <v>29</v>
      </c>
      <c r="H396" s="40" t="s">
        <v>26</v>
      </c>
      <c r="I396" s="26" t="s">
        <v>29</v>
      </c>
      <c r="J396" s="40" t="s">
        <v>26</v>
      </c>
      <c r="K396" s="26" t="s">
        <v>29</v>
      </c>
    </row>
    <row r="397" spans="2:11" x14ac:dyDescent="0.25">
      <c r="B397" s="46">
        <v>44956</v>
      </c>
      <c r="C397" t="s">
        <v>41</v>
      </c>
      <c r="D397" t="s">
        <v>86</v>
      </c>
      <c r="E397" t="s">
        <v>42</v>
      </c>
      <c r="F397" s="40" t="s">
        <v>26</v>
      </c>
      <c r="G397" s="26" t="s">
        <v>29</v>
      </c>
      <c r="H397" s="40" t="s">
        <v>26</v>
      </c>
      <c r="I397" s="26" t="s">
        <v>29</v>
      </c>
      <c r="J397" s="40" t="s">
        <v>26</v>
      </c>
      <c r="K397" s="26" t="s">
        <v>29</v>
      </c>
    </row>
    <row r="398" spans="2:11" x14ac:dyDescent="0.25">
      <c r="B398" s="46">
        <v>44956</v>
      </c>
      <c r="C398" t="s">
        <v>43</v>
      </c>
      <c r="D398" t="s">
        <v>86</v>
      </c>
      <c r="E398" t="s">
        <v>44</v>
      </c>
      <c r="F398" s="40" t="s">
        <v>26</v>
      </c>
      <c r="G398" s="26" t="s">
        <v>29</v>
      </c>
      <c r="H398" s="40" t="s">
        <v>25</v>
      </c>
      <c r="I398" s="26" t="s">
        <v>212</v>
      </c>
      <c r="J398" s="40" t="s">
        <v>27</v>
      </c>
      <c r="K398" s="26" t="s">
        <v>127</v>
      </c>
    </row>
    <row r="399" spans="2:11" x14ac:dyDescent="0.25">
      <c r="B399" s="46">
        <v>44956</v>
      </c>
      <c r="C399" t="s">
        <v>46</v>
      </c>
      <c r="D399" t="s">
        <v>86</v>
      </c>
      <c r="E399" t="s">
        <v>47</v>
      </c>
      <c r="F399" s="40" t="s">
        <v>26</v>
      </c>
      <c r="G399" s="26" t="s">
        <v>29</v>
      </c>
      <c r="H399" s="40" t="s">
        <v>25</v>
      </c>
      <c r="I399" s="26" t="s">
        <v>212</v>
      </c>
      <c r="J399" s="40" t="s">
        <v>27</v>
      </c>
      <c r="K399" s="26" t="s">
        <v>127</v>
      </c>
    </row>
    <row r="400" spans="2:11" x14ac:dyDescent="0.25">
      <c r="B400" s="46">
        <v>44956</v>
      </c>
      <c r="C400" t="s">
        <v>48</v>
      </c>
      <c r="D400" t="s">
        <v>86</v>
      </c>
      <c r="E400" t="s">
        <v>33</v>
      </c>
      <c r="F400" s="40" t="s">
        <v>26</v>
      </c>
      <c r="G400" s="26" t="s">
        <v>29</v>
      </c>
      <c r="H400" s="40" t="s">
        <v>14</v>
      </c>
      <c r="I400" s="26" t="s">
        <v>127</v>
      </c>
      <c r="J400" s="40" t="s">
        <v>27</v>
      </c>
      <c r="K400" s="26" t="s">
        <v>127</v>
      </c>
    </row>
    <row r="401" spans="2:11" x14ac:dyDescent="0.25">
      <c r="B401" s="46">
        <v>44956</v>
      </c>
      <c r="C401" t="s">
        <v>49</v>
      </c>
      <c r="D401" t="s">
        <v>86</v>
      </c>
      <c r="E401" t="s">
        <v>50</v>
      </c>
      <c r="F401" s="40" t="s">
        <v>20</v>
      </c>
      <c r="G401" s="26" t="s">
        <v>156</v>
      </c>
      <c r="H401" s="40" t="s">
        <v>20</v>
      </c>
      <c r="I401" s="26" t="s">
        <v>89</v>
      </c>
      <c r="J401" s="40" t="s">
        <v>20</v>
      </c>
      <c r="K401" s="26" t="s">
        <v>89</v>
      </c>
    </row>
    <row r="402" spans="2:11" x14ac:dyDescent="0.25">
      <c r="B402" s="46">
        <v>44956</v>
      </c>
      <c r="C402" t="s">
        <v>51</v>
      </c>
      <c r="D402" t="s">
        <v>86</v>
      </c>
      <c r="E402" t="s">
        <v>52</v>
      </c>
      <c r="F402" s="40" t="s">
        <v>20</v>
      </c>
      <c r="G402" s="26" t="s">
        <v>156</v>
      </c>
      <c r="H402" s="40" t="s">
        <v>20</v>
      </c>
      <c r="I402" s="26" t="s">
        <v>89</v>
      </c>
      <c r="J402" s="40" t="s">
        <v>20</v>
      </c>
      <c r="K402" s="26" t="s">
        <v>89</v>
      </c>
    </row>
    <row r="403" spans="2:11" x14ac:dyDescent="0.25">
      <c r="B403" s="46">
        <v>44956</v>
      </c>
      <c r="C403" t="s">
        <v>53</v>
      </c>
      <c r="D403" t="s">
        <v>86</v>
      </c>
      <c r="E403" t="s">
        <v>54</v>
      </c>
      <c r="F403" s="40" t="s">
        <v>25</v>
      </c>
      <c r="G403" s="26" t="s">
        <v>114</v>
      </c>
      <c r="H403" s="40" t="s">
        <v>25</v>
      </c>
      <c r="I403" s="26" t="s">
        <v>114</v>
      </c>
      <c r="J403" s="40" t="s">
        <v>25</v>
      </c>
      <c r="K403" s="26" t="s">
        <v>114</v>
      </c>
    </row>
    <row r="404" spans="2:11" x14ac:dyDescent="0.25">
      <c r="B404" s="46">
        <v>44956</v>
      </c>
      <c r="C404" s="26" t="s">
        <v>205</v>
      </c>
      <c r="D404" s="26" t="s">
        <v>86</v>
      </c>
      <c r="E404" s="26" t="s">
        <v>207</v>
      </c>
      <c r="F404" s="44" t="s">
        <v>15</v>
      </c>
      <c r="G404" s="26" t="s">
        <v>114</v>
      </c>
      <c r="H404" s="44" t="s">
        <v>15</v>
      </c>
      <c r="I404" s="26" t="s">
        <v>114</v>
      </c>
      <c r="J404" s="44" t="s">
        <v>15</v>
      </c>
      <c r="K404" s="26" t="s">
        <v>114</v>
      </c>
    </row>
    <row r="405" spans="2:11" x14ac:dyDescent="0.25">
      <c r="B405" s="46">
        <v>44957</v>
      </c>
      <c r="C405" t="s">
        <v>18</v>
      </c>
      <c r="D405" t="s">
        <v>86</v>
      </c>
      <c r="E405" t="s">
        <v>35</v>
      </c>
      <c r="F405" s="40" t="s">
        <v>20</v>
      </c>
      <c r="G405" s="26" t="s">
        <v>213</v>
      </c>
      <c r="H405" s="40" t="s">
        <v>14</v>
      </c>
      <c r="I405" s="26" t="s">
        <v>99</v>
      </c>
      <c r="J405" s="40" t="s">
        <v>14</v>
      </c>
      <c r="K405" s="26" t="s">
        <v>112</v>
      </c>
    </row>
    <row r="406" spans="2:11" x14ac:dyDescent="0.25">
      <c r="B406" s="46">
        <v>44957</v>
      </c>
      <c r="C406" t="s">
        <v>22</v>
      </c>
      <c r="D406" t="s">
        <v>86</v>
      </c>
      <c r="E406" t="s">
        <v>23</v>
      </c>
      <c r="F406" s="40" t="s">
        <v>26</v>
      </c>
      <c r="G406" s="26" t="s">
        <v>29</v>
      </c>
      <c r="H406" s="40" t="s">
        <v>26</v>
      </c>
      <c r="I406" s="26" t="s">
        <v>29</v>
      </c>
      <c r="J406" s="40" t="s">
        <v>26</v>
      </c>
      <c r="K406" s="26" t="s">
        <v>29</v>
      </c>
    </row>
    <row r="407" spans="2:11" x14ac:dyDescent="0.25">
      <c r="B407" s="46">
        <v>44957</v>
      </c>
      <c r="C407" t="s">
        <v>45</v>
      </c>
      <c r="D407" t="s">
        <v>86</v>
      </c>
      <c r="E407" t="s">
        <v>34</v>
      </c>
      <c r="F407" s="40" t="s">
        <v>27</v>
      </c>
      <c r="G407" s="26" t="s">
        <v>108</v>
      </c>
      <c r="H407" s="40" t="s">
        <v>27</v>
      </c>
      <c r="I407" s="26" t="s">
        <v>108</v>
      </c>
      <c r="J407" s="40" t="s">
        <v>19</v>
      </c>
      <c r="K407" s="26" t="s">
        <v>114</v>
      </c>
    </row>
    <row r="408" spans="2:11" x14ac:dyDescent="0.25">
      <c r="B408" s="46">
        <v>44957</v>
      </c>
      <c r="C408" t="s">
        <v>3</v>
      </c>
      <c r="D408" t="s">
        <v>86</v>
      </c>
      <c r="E408" t="s">
        <v>36</v>
      </c>
      <c r="F408" s="40" t="s">
        <v>25</v>
      </c>
      <c r="G408" s="26" t="s">
        <v>114</v>
      </c>
      <c r="H408" s="40" t="s">
        <v>25</v>
      </c>
      <c r="I408" s="26" t="s">
        <v>114</v>
      </c>
      <c r="J408" s="40" t="s">
        <v>19</v>
      </c>
      <c r="K408" s="26" t="s">
        <v>114</v>
      </c>
    </row>
    <row r="409" spans="2:11" x14ac:dyDescent="0.25">
      <c r="B409" s="46">
        <v>44957</v>
      </c>
      <c r="C409" t="s">
        <v>37</v>
      </c>
      <c r="D409" t="s">
        <v>86</v>
      </c>
      <c r="E409" t="s">
        <v>38</v>
      </c>
      <c r="F409" s="40" t="s">
        <v>25</v>
      </c>
      <c r="G409" s="26" t="s">
        <v>114</v>
      </c>
      <c r="H409" s="40" t="s">
        <v>25</v>
      </c>
      <c r="I409" s="26" t="s">
        <v>114</v>
      </c>
      <c r="J409" s="40" t="s">
        <v>19</v>
      </c>
      <c r="K409" s="26" t="s">
        <v>114</v>
      </c>
    </row>
    <row r="410" spans="2:11" x14ac:dyDescent="0.25">
      <c r="B410" s="46">
        <v>44957</v>
      </c>
      <c r="C410" t="s">
        <v>39</v>
      </c>
      <c r="D410" t="s">
        <v>86</v>
      </c>
      <c r="E410" t="s">
        <v>40</v>
      </c>
      <c r="F410" s="40" t="s">
        <v>26</v>
      </c>
      <c r="G410" s="26" t="s">
        <v>29</v>
      </c>
      <c r="H410" s="40" t="s">
        <v>26</v>
      </c>
      <c r="I410" s="26" t="s">
        <v>29</v>
      </c>
      <c r="J410" s="40" t="s">
        <v>26</v>
      </c>
      <c r="K410" s="26" t="s">
        <v>29</v>
      </c>
    </row>
    <row r="411" spans="2:11" x14ac:dyDescent="0.25">
      <c r="B411" s="46">
        <v>44957</v>
      </c>
      <c r="C411" t="s">
        <v>41</v>
      </c>
      <c r="D411" t="s">
        <v>86</v>
      </c>
      <c r="E411" t="s">
        <v>42</v>
      </c>
      <c r="F411" s="40" t="s">
        <v>26</v>
      </c>
      <c r="G411" s="26" t="s">
        <v>29</v>
      </c>
      <c r="H411" s="40" t="s">
        <v>26</v>
      </c>
      <c r="I411" s="26" t="s">
        <v>29</v>
      </c>
      <c r="J411" s="40" t="s">
        <v>26</v>
      </c>
      <c r="K411" s="26" t="s">
        <v>29</v>
      </c>
    </row>
    <row r="412" spans="2:11" x14ac:dyDescent="0.25">
      <c r="B412" s="46">
        <v>44957</v>
      </c>
      <c r="C412" t="s">
        <v>43</v>
      </c>
      <c r="D412" t="s">
        <v>86</v>
      </c>
      <c r="E412" t="s">
        <v>44</v>
      </c>
      <c r="F412" s="40" t="s">
        <v>27</v>
      </c>
      <c r="G412" s="26" t="s">
        <v>108</v>
      </c>
      <c r="H412" s="40" t="s">
        <v>27</v>
      </c>
      <c r="I412" s="26" t="s">
        <v>108</v>
      </c>
      <c r="J412" s="40" t="s">
        <v>19</v>
      </c>
      <c r="K412" s="26" t="s">
        <v>114</v>
      </c>
    </row>
    <row r="413" spans="2:11" x14ac:dyDescent="0.25">
      <c r="B413" s="46">
        <v>44957</v>
      </c>
      <c r="C413" t="s">
        <v>46</v>
      </c>
      <c r="D413" t="s">
        <v>86</v>
      </c>
      <c r="E413" t="s">
        <v>47</v>
      </c>
      <c r="F413" s="40" t="s">
        <v>27</v>
      </c>
      <c r="G413" s="26" t="s">
        <v>108</v>
      </c>
      <c r="H413" s="40" t="s">
        <v>27</v>
      </c>
      <c r="I413" s="26" t="s">
        <v>108</v>
      </c>
      <c r="J413" s="40" t="s">
        <v>19</v>
      </c>
      <c r="K413" s="26" t="s">
        <v>114</v>
      </c>
    </row>
    <row r="414" spans="2:11" x14ac:dyDescent="0.25">
      <c r="B414" s="46">
        <v>44957</v>
      </c>
      <c r="C414" t="s">
        <v>48</v>
      </c>
      <c r="D414" t="s">
        <v>86</v>
      </c>
      <c r="E414" t="s">
        <v>33</v>
      </c>
      <c r="F414" s="40" t="s">
        <v>27</v>
      </c>
      <c r="G414" s="26" t="s">
        <v>108</v>
      </c>
      <c r="H414" s="40" t="s">
        <v>27</v>
      </c>
      <c r="I414" s="26" t="s">
        <v>108</v>
      </c>
      <c r="J414" s="40" t="s">
        <v>19</v>
      </c>
      <c r="K414" s="26" t="s">
        <v>114</v>
      </c>
    </row>
    <row r="415" spans="2:11" x14ac:dyDescent="0.25">
      <c r="B415" s="46">
        <v>44957</v>
      </c>
      <c r="C415" t="s">
        <v>49</v>
      </c>
      <c r="D415" t="s">
        <v>86</v>
      </c>
      <c r="E415" t="s">
        <v>50</v>
      </c>
      <c r="F415" s="40" t="s">
        <v>20</v>
      </c>
      <c r="G415" s="26" t="s">
        <v>213</v>
      </c>
      <c r="H415" s="40" t="s">
        <v>14</v>
      </c>
      <c r="I415" s="26" t="s">
        <v>99</v>
      </c>
      <c r="J415" s="40" t="s">
        <v>14</v>
      </c>
      <c r="K415" s="26" t="s">
        <v>214</v>
      </c>
    </row>
    <row r="416" spans="2:11" x14ac:dyDescent="0.25">
      <c r="B416" s="46">
        <v>44957</v>
      </c>
      <c r="C416" t="s">
        <v>51</v>
      </c>
      <c r="D416" t="s">
        <v>86</v>
      </c>
      <c r="E416" t="s">
        <v>52</v>
      </c>
      <c r="F416" s="40" t="s">
        <v>20</v>
      </c>
      <c r="G416" s="26" t="s">
        <v>89</v>
      </c>
      <c r="H416" s="40" t="s">
        <v>20</v>
      </c>
      <c r="I416" s="26" t="s">
        <v>89</v>
      </c>
      <c r="J416" s="40" t="s">
        <v>20</v>
      </c>
      <c r="K416" s="26" t="s">
        <v>32</v>
      </c>
    </row>
    <row r="417" spans="2:11" x14ac:dyDescent="0.25">
      <c r="B417" s="46">
        <v>44957</v>
      </c>
      <c r="C417" t="s">
        <v>53</v>
      </c>
      <c r="D417" t="s">
        <v>86</v>
      </c>
      <c r="E417" t="s">
        <v>54</v>
      </c>
      <c r="F417" s="40" t="s">
        <v>25</v>
      </c>
      <c r="G417" s="26" t="s">
        <v>114</v>
      </c>
      <c r="H417" s="40" t="s">
        <v>25</v>
      </c>
      <c r="I417" s="26" t="s">
        <v>114</v>
      </c>
      <c r="J417" s="40" t="s">
        <v>19</v>
      </c>
      <c r="K417" s="26" t="s">
        <v>114</v>
      </c>
    </row>
    <row r="418" spans="2:11" x14ac:dyDescent="0.25">
      <c r="B418" s="46">
        <v>44957</v>
      </c>
      <c r="C418" s="26" t="s">
        <v>205</v>
      </c>
      <c r="D418" s="26" t="s">
        <v>86</v>
      </c>
      <c r="E418" s="26" t="s">
        <v>207</v>
      </c>
      <c r="F418" s="44" t="s">
        <v>25</v>
      </c>
      <c r="G418" s="26" t="s">
        <v>114</v>
      </c>
      <c r="H418" s="44" t="s">
        <v>25</v>
      </c>
      <c r="I418" s="26" t="s">
        <v>114</v>
      </c>
      <c r="J418" s="44" t="s">
        <v>19</v>
      </c>
      <c r="K418" s="26" t="s">
        <v>114</v>
      </c>
    </row>
    <row r="419" spans="2:11" x14ac:dyDescent="0.25">
      <c r="B419" s="46">
        <v>44958</v>
      </c>
      <c r="C419" t="s">
        <v>18</v>
      </c>
      <c r="D419" t="s">
        <v>86</v>
      </c>
      <c r="E419" t="s">
        <v>35</v>
      </c>
      <c r="F419" s="40" t="s">
        <v>14</v>
      </c>
      <c r="G419" s="26" t="s">
        <v>182</v>
      </c>
      <c r="H419" s="40" t="s">
        <v>14</v>
      </c>
      <c r="I419" s="26" t="s">
        <v>55</v>
      </c>
      <c r="J419" s="40" t="s">
        <v>14</v>
      </c>
      <c r="K419" s="26" t="s">
        <v>115</v>
      </c>
    </row>
    <row r="420" spans="2:11" x14ac:dyDescent="0.25">
      <c r="B420" s="46">
        <v>44958</v>
      </c>
      <c r="C420" t="s">
        <v>22</v>
      </c>
      <c r="D420" t="s">
        <v>86</v>
      </c>
      <c r="E420" t="s">
        <v>23</v>
      </c>
      <c r="F420" s="40" t="s">
        <v>26</v>
      </c>
      <c r="G420" s="26" t="s">
        <v>29</v>
      </c>
      <c r="H420" s="40" t="s">
        <v>26</v>
      </c>
      <c r="I420" s="26" t="s">
        <v>29</v>
      </c>
      <c r="J420" s="40" t="s">
        <v>26</v>
      </c>
      <c r="K420" s="26" t="s">
        <v>29</v>
      </c>
    </row>
    <row r="421" spans="2:11" x14ac:dyDescent="0.25">
      <c r="B421" s="46">
        <v>44958</v>
      </c>
      <c r="C421" t="s">
        <v>45</v>
      </c>
      <c r="D421" t="s">
        <v>86</v>
      </c>
      <c r="E421" t="s">
        <v>34</v>
      </c>
      <c r="F421" s="40" t="s">
        <v>19</v>
      </c>
      <c r="G421" s="26" t="s">
        <v>21</v>
      </c>
      <c r="H421" s="40" t="s">
        <v>19</v>
      </c>
      <c r="I421" s="26" t="s">
        <v>129</v>
      </c>
      <c r="J421" s="40" t="s">
        <v>20</v>
      </c>
      <c r="K421" s="26" t="s">
        <v>115</v>
      </c>
    </row>
    <row r="422" spans="2:11" x14ac:dyDescent="0.25">
      <c r="B422" s="46">
        <v>44958</v>
      </c>
      <c r="C422" t="s">
        <v>3</v>
      </c>
      <c r="D422" t="s">
        <v>86</v>
      </c>
      <c r="E422" t="s">
        <v>36</v>
      </c>
      <c r="F422" s="40" t="s">
        <v>19</v>
      </c>
      <c r="G422" s="26" t="s">
        <v>21</v>
      </c>
      <c r="H422" s="40" t="s">
        <v>19</v>
      </c>
      <c r="I422" s="26" t="s">
        <v>21</v>
      </c>
      <c r="J422" s="40" t="s">
        <v>20</v>
      </c>
      <c r="K422" s="26" t="s">
        <v>103</v>
      </c>
    </row>
    <row r="423" spans="2:11" x14ac:dyDescent="0.25">
      <c r="B423" s="46">
        <v>44958</v>
      </c>
      <c r="C423" t="s">
        <v>37</v>
      </c>
      <c r="D423" t="s">
        <v>86</v>
      </c>
      <c r="E423" t="s">
        <v>38</v>
      </c>
      <c r="F423" s="40" t="s">
        <v>15</v>
      </c>
      <c r="G423" s="26" t="s">
        <v>21</v>
      </c>
      <c r="H423" s="40" t="s">
        <v>20</v>
      </c>
      <c r="I423" s="26" t="s">
        <v>132</v>
      </c>
      <c r="J423" s="40" t="s">
        <v>20</v>
      </c>
      <c r="K423" s="26" t="s">
        <v>139</v>
      </c>
    </row>
    <row r="424" spans="2:11" x14ac:dyDescent="0.25">
      <c r="B424" s="46">
        <v>44958</v>
      </c>
      <c r="C424" t="s">
        <v>39</v>
      </c>
      <c r="D424" t="s">
        <v>86</v>
      </c>
      <c r="E424" t="s">
        <v>40</v>
      </c>
      <c r="F424" s="40" t="s">
        <v>26</v>
      </c>
      <c r="G424" s="26" t="s">
        <v>29</v>
      </c>
      <c r="H424" s="40" t="s">
        <v>26</v>
      </c>
      <c r="I424" s="26" t="s">
        <v>29</v>
      </c>
      <c r="J424" s="40" t="s">
        <v>25</v>
      </c>
      <c r="K424" s="26" t="s">
        <v>127</v>
      </c>
    </row>
    <row r="425" spans="2:11" x14ac:dyDescent="0.25">
      <c r="B425" s="46">
        <v>44958</v>
      </c>
      <c r="C425" t="s">
        <v>41</v>
      </c>
      <c r="D425" t="s">
        <v>86</v>
      </c>
      <c r="E425" t="s">
        <v>42</v>
      </c>
      <c r="F425" s="40" t="s">
        <v>26</v>
      </c>
      <c r="G425" s="26" t="s">
        <v>29</v>
      </c>
      <c r="H425" s="40" t="s">
        <v>26</v>
      </c>
      <c r="I425" s="26" t="s">
        <v>29</v>
      </c>
      <c r="J425" s="40" t="s">
        <v>26</v>
      </c>
      <c r="K425" s="26" t="s">
        <v>29</v>
      </c>
    </row>
    <row r="426" spans="2:11" x14ac:dyDescent="0.25">
      <c r="B426" s="46">
        <v>44958</v>
      </c>
      <c r="C426" t="s">
        <v>43</v>
      </c>
      <c r="D426" t="s">
        <v>86</v>
      </c>
      <c r="E426" t="s">
        <v>44</v>
      </c>
      <c r="F426" s="40" t="s">
        <v>19</v>
      </c>
      <c r="G426" s="26" t="s">
        <v>21</v>
      </c>
      <c r="H426" s="40" t="s">
        <v>19</v>
      </c>
      <c r="I426" s="26" t="s">
        <v>21</v>
      </c>
      <c r="J426" s="40" t="s">
        <v>20</v>
      </c>
      <c r="K426" s="26" t="s">
        <v>103</v>
      </c>
    </row>
    <row r="427" spans="2:11" x14ac:dyDescent="0.25">
      <c r="B427" s="46">
        <v>44958</v>
      </c>
      <c r="C427" t="s">
        <v>46</v>
      </c>
      <c r="D427" t="s">
        <v>86</v>
      </c>
      <c r="E427" t="s">
        <v>47</v>
      </c>
      <c r="F427" s="40" t="s">
        <v>19</v>
      </c>
      <c r="G427" s="26" t="s">
        <v>21</v>
      </c>
      <c r="H427" s="40" t="s">
        <v>19</v>
      </c>
      <c r="I427" s="26" t="s">
        <v>21</v>
      </c>
      <c r="J427" s="40" t="s">
        <v>20</v>
      </c>
      <c r="K427" s="26" t="s">
        <v>103</v>
      </c>
    </row>
    <row r="428" spans="2:11" x14ac:dyDescent="0.25">
      <c r="B428" s="46">
        <v>44958</v>
      </c>
      <c r="C428" t="s">
        <v>48</v>
      </c>
      <c r="D428" t="s">
        <v>86</v>
      </c>
      <c r="E428" t="s">
        <v>33</v>
      </c>
      <c r="F428" s="40" t="s">
        <v>19</v>
      </c>
      <c r="G428" s="26" t="s">
        <v>21</v>
      </c>
      <c r="H428" s="40" t="s">
        <v>19</v>
      </c>
      <c r="I428" s="26" t="s">
        <v>21</v>
      </c>
      <c r="J428" s="40" t="s">
        <v>15</v>
      </c>
      <c r="K428" s="26" t="s">
        <v>103</v>
      </c>
    </row>
    <row r="429" spans="2:11" x14ac:dyDescent="0.25">
      <c r="B429" s="46">
        <v>44958</v>
      </c>
      <c r="C429" t="s">
        <v>49</v>
      </c>
      <c r="D429" t="s">
        <v>86</v>
      </c>
      <c r="E429" t="s">
        <v>50</v>
      </c>
      <c r="F429" s="40" t="s">
        <v>14</v>
      </c>
      <c r="G429" s="26" t="s">
        <v>214</v>
      </c>
      <c r="H429" s="40" t="s">
        <v>14</v>
      </c>
      <c r="I429" s="26" t="s">
        <v>169</v>
      </c>
      <c r="J429" s="40" t="s">
        <v>14</v>
      </c>
      <c r="K429" s="26" t="s">
        <v>173</v>
      </c>
    </row>
    <row r="430" spans="2:11" x14ac:dyDescent="0.25">
      <c r="B430" s="46">
        <v>44958</v>
      </c>
      <c r="C430" t="s">
        <v>51</v>
      </c>
      <c r="D430" t="s">
        <v>86</v>
      </c>
      <c r="E430" t="s">
        <v>52</v>
      </c>
      <c r="F430" s="40" t="s">
        <v>20</v>
      </c>
      <c r="G430" s="26" t="s">
        <v>90</v>
      </c>
      <c r="H430" s="40" t="s">
        <v>14</v>
      </c>
      <c r="I430" s="26" t="s">
        <v>105</v>
      </c>
      <c r="J430" s="40" t="s">
        <v>14</v>
      </c>
      <c r="K430" s="26" t="s">
        <v>184</v>
      </c>
    </row>
    <row r="431" spans="2:11" x14ac:dyDescent="0.25">
      <c r="B431" s="46">
        <v>44958</v>
      </c>
      <c r="C431" t="s">
        <v>53</v>
      </c>
      <c r="D431" t="s">
        <v>86</v>
      </c>
      <c r="E431" t="s">
        <v>54</v>
      </c>
      <c r="F431" s="40" t="s">
        <v>19</v>
      </c>
      <c r="G431" s="26" t="s">
        <v>21</v>
      </c>
      <c r="H431" s="40" t="s">
        <v>19</v>
      </c>
      <c r="I431" s="26" t="s">
        <v>21</v>
      </c>
      <c r="J431" s="40" t="s">
        <v>20</v>
      </c>
      <c r="K431" s="26" t="s">
        <v>103</v>
      </c>
    </row>
    <row r="432" spans="2:11" x14ac:dyDescent="0.25">
      <c r="B432" s="46">
        <v>44958</v>
      </c>
      <c r="C432" s="26" t="s">
        <v>205</v>
      </c>
      <c r="D432" s="26" t="s">
        <v>86</v>
      </c>
      <c r="E432" s="26" t="s">
        <v>207</v>
      </c>
      <c r="F432" s="44" t="s">
        <v>15</v>
      </c>
      <c r="G432" s="26" t="s">
        <v>21</v>
      </c>
      <c r="H432" s="44" t="s">
        <v>15</v>
      </c>
      <c r="I432" s="26" t="s">
        <v>30</v>
      </c>
      <c r="J432" s="44" t="s">
        <v>20</v>
      </c>
      <c r="K432" s="26" t="s">
        <v>30</v>
      </c>
    </row>
    <row r="433" spans="2:11" x14ac:dyDescent="0.25">
      <c r="B433" s="46">
        <v>44959</v>
      </c>
      <c r="C433" t="s">
        <v>18</v>
      </c>
      <c r="D433" s="26" t="s">
        <v>86</v>
      </c>
      <c r="E433" t="s">
        <v>35</v>
      </c>
      <c r="H433" s="44"/>
      <c r="J433" s="44" t="s">
        <v>27</v>
      </c>
      <c r="K433" s="26" t="s">
        <v>220</v>
      </c>
    </row>
    <row r="434" spans="2:11" x14ac:dyDescent="0.25">
      <c r="B434" s="46">
        <v>44959</v>
      </c>
      <c r="C434" t="s">
        <v>22</v>
      </c>
      <c r="D434" s="26" t="s">
        <v>86</v>
      </c>
      <c r="E434" t="s">
        <v>23</v>
      </c>
      <c r="H434" s="44"/>
      <c r="J434" s="44" t="s">
        <v>26</v>
      </c>
      <c r="K434" s="26" t="s">
        <v>29</v>
      </c>
    </row>
    <row r="435" spans="2:11" x14ac:dyDescent="0.25">
      <c r="B435" s="46">
        <v>44959</v>
      </c>
      <c r="C435" t="s">
        <v>45</v>
      </c>
      <c r="D435" s="26" t="s">
        <v>86</v>
      </c>
      <c r="E435" t="s">
        <v>34</v>
      </c>
      <c r="H435" s="44"/>
      <c r="J435" s="44" t="s">
        <v>20</v>
      </c>
      <c r="K435" s="26" t="s">
        <v>229</v>
      </c>
    </row>
    <row r="436" spans="2:11" x14ac:dyDescent="0.25">
      <c r="B436" s="46">
        <v>44959</v>
      </c>
      <c r="C436" t="s">
        <v>3</v>
      </c>
      <c r="D436" s="26" t="s">
        <v>86</v>
      </c>
      <c r="E436" t="s">
        <v>36</v>
      </c>
      <c r="H436" s="44"/>
      <c r="J436" s="44" t="s">
        <v>20</v>
      </c>
      <c r="K436" s="26" t="s">
        <v>229</v>
      </c>
    </row>
    <row r="437" spans="2:11" x14ac:dyDescent="0.25">
      <c r="B437" s="46">
        <v>44959</v>
      </c>
      <c r="C437" t="s">
        <v>37</v>
      </c>
      <c r="D437" s="26" t="s">
        <v>86</v>
      </c>
      <c r="E437" t="s">
        <v>38</v>
      </c>
      <c r="H437" s="44"/>
      <c r="J437" s="44" t="s">
        <v>20</v>
      </c>
      <c r="K437" s="26" t="s">
        <v>229</v>
      </c>
    </row>
    <row r="438" spans="2:11" x14ac:dyDescent="0.25">
      <c r="B438" s="46">
        <v>44959</v>
      </c>
      <c r="C438" t="s">
        <v>39</v>
      </c>
      <c r="D438" s="26" t="s">
        <v>86</v>
      </c>
      <c r="E438" t="s">
        <v>40</v>
      </c>
      <c r="H438" s="44"/>
      <c r="J438" s="44" t="s">
        <v>25</v>
      </c>
      <c r="K438" s="26" t="s">
        <v>114</v>
      </c>
    </row>
    <row r="439" spans="2:11" x14ac:dyDescent="0.25">
      <c r="B439" s="46">
        <v>44959</v>
      </c>
      <c r="C439" t="s">
        <v>41</v>
      </c>
      <c r="D439" s="26" t="s">
        <v>86</v>
      </c>
      <c r="E439" t="s">
        <v>42</v>
      </c>
      <c r="H439" s="44"/>
      <c r="J439" s="44" t="s">
        <v>26</v>
      </c>
      <c r="K439" s="26" t="s">
        <v>215</v>
      </c>
    </row>
    <row r="440" spans="2:11" x14ac:dyDescent="0.25">
      <c r="B440" s="46">
        <v>44959</v>
      </c>
      <c r="C440" t="s">
        <v>43</v>
      </c>
      <c r="D440" s="26" t="s">
        <v>86</v>
      </c>
      <c r="E440" t="s">
        <v>44</v>
      </c>
      <c r="H440" s="44"/>
      <c r="J440" s="44" t="s">
        <v>20</v>
      </c>
      <c r="K440" s="26" t="s">
        <v>221</v>
      </c>
    </row>
    <row r="441" spans="2:11" x14ac:dyDescent="0.25">
      <c r="B441" s="46">
        <v>44959</v>
      </c>
      <c r="C441" t="s">
        <v>46</v>
      </c>
      <c r="D441" s="26" t="s">
        <v>86</v>
      </c>
      <c r="E441" t="s">
        <v>47</v>
      </c>
      <c r="H441" s="44"/>
      <c r="J441" s="44" t="s">
        <v>20</v>
      </c>
      <c r="K441" s="26" t="s">
        <v>221</v>
      </c>
    </row>
    <row r="442" spans="2:11" x14ac:dyDescent="0.25">
      <c r="B442" s="46">
        <v>44959</v>
      </c>
      <c r="C442" t="s">
        <v>48</v>
      </c>
      <c r="D442" s="26" t="s">
        <v>86</v>
      </c>
      <c r="E442" t="s">
        <v>33</v>
      </c>
      <c r="H442" s="44"/>
      <c r="J442" s="44" t="s">
        <v>15</v>
      </c>
      <c r="K442" s="26" t="s">
        <v>228</v>
      </c>
    </row>
    <row r="443" spans="2:11" x14ac:dyDescent="0.25">
      <c r="B443" s="46">
        <v>44959</v>
      </c>
      <c r="C443" t="s">
        <v>49</v>
      </c>
      <c r="D443" s="26" t="s">
        <v>86</v>
      </c>
      <c r="E443" t="s">
        <v>50</v>
      </c>
      <c r="H443" s="44"/>
      <c r="J443" s="44" t="s">
        <v>27</v>
      </c>
      <c r="K443" s="26" t="s">
        <v>232</v>
      </c>
    </row>
    <row r="444" spans="2:11" x14ac:dyDescent="0.25">
      <c r="B444" s="46">
        <v>44959</v>
      </c>
      <c r="C444" t="s">
        <v>51</v>
      </c>
      <c r="D444" s="26" t="s">
        <v>86</v>
      </c>
      <c r="E444" t="s">
        <v>52</v>
      </c>
      <c r="H444" s="44"/>
      <c r="J444" s="44" t="s">
        <v>20</v>
      </c>
      <c r="K444" s="26" t="s">
        <v>232</v>
      </c>
    </row>
    <row r="445" spans="2:11" x14ac:dyDescent="0.25">
      <c r="B445" s="46">
        <v>44959</v>
      </c>
      <c r="C445" t="s">
        <v>53</v>
      </c>
      <c r="D445" s="26" t="s">
        <v>86</v>
      </c>
      <c r="E445" t="s">
        <v>54</v>
      </c>
      <c r="H445" s="44"/>
      <c r="J445" s="44" t="s">
        <v>20</v>
      </c>
      <c r="K445" s="26" t="s">
        <v>233</v>
      </c>
    </row>
    <row r="446" spans="2:11" x14ac:dyDescent="0.25">
      <c r="B446" s="46">
        <v>44959</v>
      </c>
      <c r="C446" s="26" t="s">
        <v>205</v>
      </c>
      <c r="D446" s="26" t="s">
        <v>86</v>
      </c>
      <c r="E446" s="26" t="s">
        <v>207</v>
      </c>
      <c r="H446" s="44"/>
      <c r="J446" s="44" t="s">
        <v>20</v>
      </c>
      <c r="K446" s="26" t="s">
        <v>229</v>
      </c>
    </row>
    <row r="447" spans="2:11" x14ac:dyDescent="0.25">
      <c r="B447" s="46">
        <v>44960</v>
      </c>
      <c r="C447" t="s">
        <v>18</v>
      </c>
      <c r="D447" s="26" t="s">
        <v>86</v>
      </c>
      <c r="E447" t="s">
        <v>35</v>
      </c>
      <c r="F447" s="44" t="s">
        <v>27</v>
      </c>
      <c r="G447" s="26" t="s">
        <v>220</v>
      </c>
      <c r="H447" s="44" t="s">
        <v>27</v>
      </c>
      <c r="I447" s="26" t="s">
        <v>21</v>
      </c>
      <c r="J447" s="44"/>
    </row>
    <row r="448" spans="2:11" x14ac:dyDescent="0.25">
      <c r="B448" s="46">
        <v>44960</v>
      </c>
      <c r="C448" t="s">
        <v>22</v>
      </c>
      <c r="D448" s="26" t="s">
        <v>86</v>
      </c>
      <c r="E448" t="s">
        <v>23</v>
      </c>
      <c r="F448" s="44" t="s">
        <v>26</v>
      </c>
      <c r="G448" s="26" t="s">
        <v>29</v>
      </c>
      <c r="H448" s="44" t="s">
        <v>26</v>
      </c>
      <c r="I448" s="26" t="s">
        <v>29</v>
      </c>
      <c r="J448" s="44"/>
    </row>
    <row r="449" spans="2:10" x14ac:dyDescent="0.25">
      <c r="B449" s="46">
        <v>44960</v>
      </c>
      <c r="C449" t="s">
        <v>45</v>
      </c>
      <c r="D449" s="26" t="s">
        <v>86</v>
      </c>
      <c r="E449" t="s">
        <v>34</v>
      </c>
      <c r="F449" s="44" t="s">
        <v>20</v>
      </c>
      <c r="G449" s="26" t="s">
        <v>229</v>
      </c>
      <c r="H449" s="44" t="s">
        <v>20</v>
      </c>
      <c r="I449" s="26" t="s">
        <v>226</v>
      </c>
      <c r="J449" s="44"/>
    </row>
    <row r="450" spans="2:10" x14ac:dyDescent="0.25">
      <c r="B450" s="46">
        <v>44960</v>
      </c>
      <c r="C450" t="s">
        <v>3</v>
      </c>
      <c r="D450" s="26" t="s">
        <v>86</v>
      </c>
      <c r="E450" t="s">
        <v>36</v>
      </c>
      <c r="F450" s="44" t="s">
        <v>20</v>
      </c>
      <c r="G450" s="26" t="s">
        <v>229</v>
      </c>
      <c r="H450" s="44" t="s">
        <v>20</v>
      </c>
      <c r="I450" s="26" t="s">
        <v>235</v>
      </c>
      <c r="J450" s="44"/>
    </row>
    <row r="451" spans="2:10" x14ac:dyDescent="0.25">
      <c r="B451" s="46">
        <v>44960</v>
      </c>
      <c r="C451" t="s">
        <v>37</v>
      </c>
      <c r="D451" s="26" t="s">
        <v>86</v>
      </c>
      <c r="E451" t="s">
        <v>38</v>
      </c>
      <c r="F451" s="44" t="s">
        <v>20</v>
      </c>
      <c r="G451" s="26" t="s">
        <v>229</v>
      </c>
      <c r="H451" s="44" t="s">
        <v>28</v>
      </c>
      <c r="I451" s="26" t="s">
        <v>217</v>
      </c>
      <c r="J451" s="44"/>
    </row>
    <row r="452" spans="2:10" x14ac:dyDescent="0.25">
      <c r="B452" s="46">
        <v>44960</v>
      </c>
      <c r="C452" t="s">
        <v>39</v>
      </c>
      <c r="D452" s="26" t="s">
        <v>86</v>
      </c>
      <c r="E452" t="s">
        <v>40</v>
      </c>
      <c r="F452" s="44" t="s">
        <v>25</v>
      </c>
      <c r="G452" s="26" t="s">
        <v>114</v>
      </c>
      <c r="H452" s="44" t="s">
        <v>25</v>
      </c>
      <c r="I452" s="26" t="s">
        <v>114</v>
      </c>
      <c r="J452" s="44"/>
    </row>
    <row r="453" spans="2:10" x14ac:dyDescent="0.25">
      <c r="B453" s="46">
        <v>44960</v>
      </c>
      <c r="C453" t="s">
        <v>41</v>
      </c>
      <c r="D453" s="26" t="s">
        <v>86</v>
      </c>
      <c r="E453" t="s">
        <v>42</v>
      </c>
      <c r="F453" s="44" t="s">
        <v>26</v>
      </c>
      <c r="G453" s="26" t="s">
        <v>215</v>
      </c>
      <c r="H453" s="44" t="s">
        <v>26</v>
      </c>
      <c r="I453" s="26" t="s">
        <v>215</v>
      </c>
      <c r="J453" s="44"/>
    </row>
    <row r="454" spans="2:10" x14ac:dyDescent="0.25">
      <c r="B454" s="46">
        <v>44960</v>
      </c>
      <c r="C454" t="s">
        <v>43</v>
      </c>
      <c r="D454" s="26" t="s">
        <v>86</v>
      </c>
      <c r="E454" t="s">
        <v>44</v>
      </c>
      <c r="F454" s="44" t="s">
        <v>20</v>
      </c>
      <c r="G454" s="26" t="s">
        <v>221</v>
      </c>
      <c r="H454" s="44" t="s">
        <v>20</v>
      </c>
      <c r="I454" s="26" t="s">
        <v>226</v>
      </c>
      <c r="J454" s="44"/>
    </row>
    <row r="455" spans="2:10" x14ac:dyDescent="0.25">
      <c r="B455" s="46">
        <v>44960</v>
      </c>
      <c r="C455" t="s">
        <v>46</v>
      </c>
      <c r="D455" s="26" t="s">
        <v>86</v>
      </c>
      <c r="E455" t="s">
        <v>47</v>
      </c>
      <c r="F455" s="44" t="s">
        <v>20</v>
      </c>
      <c r="G455" s="26" t="s">
        <v>221</v>
      </c>
      <c r="H455" s="44" t="s">
        <v>20</v>
      </c>
      <c r="I455" s="26" t="s">
        <v>226</v>
      </c>
      <c r="J455" s="44"/>
    </row>
    <row r="456" spans="2:10" x14ac:dyDescent="0.25">
      <c r="B456" s="46">
        <v>44960</v>
      </c>
      <c r="C456" t="s">
        <v>48</v>
      </c>
      <c r="D456" s="26" t="s">
        <v>86</v>
      </c>
      <c r="E456" t="s">
        <v>33</v>
      </c>
      <c r="F456" s="44" t="s">
        <v>15</v>
      </c>
      <c r="G456" s="26" t="s">
        <v>228</v>
      </c>
      <c r="H456" s="44" t="s">
        <v>15</v>
      </c>
      <c r="I456" s="26" t="s">
        <v>228</v>
      </c>
      <c r="J456" s="44"/>
    </row>
    <row r="457" spans="2:10" x14ac:dyDescent="0.25">
      <c r="B457" s="46">
        <v>44960</v>
      </c>
      <c r="C457" t="s">
        <v>49</v>
      </c>
      <c r="D457" s="26" t="s">
        <v>86</v>
      </c>
      <c r="E457" t="s">
        <v>50</v>
      </c>
      <c r="F457" s="44" t="s">
        <v>27</v>
      </c>
      <c r="G457" s="26" t="s">
        <v>232</v>
      </c>
      <c r="H457" s="44" t="s">
        <v>27</v>
      </c>
      <c r="I457" s="26" t="s">
        <v>237</v>
      </c>
      <c r="J457" s="44"/>
    </row>
    <row r="458" spans="2:10" x14ac:dyDescent="0.25">
      <c r="B458" s="46">
        <v>44960</v>
      </c>
      <c r="C458" t="s">
        <v>51</v>
      </c>
      <c r="D458" s="26" t="s">
        <v>86</v>
      </c>
      <c r="E458" t="s">
        <v>52</v>
      </c>
      <c r="F458" s="44" t="s">
        <v>20</v>
      </c>
      <c r="G458" s="26" t="s">
        <v>232</v>
      </c>
      <c r="H458" s="44" t="s">
        <v>27</v>
      </c>
      <c r="I458" s="26" t="s">
        <v>115</v>
      </c>
      <c r="J458" s="44"/>
    </row>
    <row r="459" spans="2:10" x14ac:dyDescent="0.25">
      <c r="B459" s="46">
        <v>44960</v>
      </c>
      <c r="C459" t="s">
        <v>53</v>
      </c>
      <c r="D459" s="26" t="s">
        <v>86</v>
      </c>
      <c r="E459" t="s">
        <v>54</v>
      </c>
      <c r="F459" s="44" t="s">
        <v>20</v>
      </c>
      <c r="G459" s="26" t="s">
        <v>233</v>
      </c>
      <c r="H459" s="44" t="s">
        <v>20</v>
      </c>
      <c r="I459" s="26" t="s">
        <v>231</v>
      </c>
      <c r="J459" s="44"/>
    </row>
    <row r="460" spans="2:10" x14ac:dyDescent="0.25">
      <c r="B460" s="46">
        <v>44960</v>
      </c>
      <c r="C460" s="26" t="s">
        <v>205</v>
      </c>
      <c r="D460" s="26" t="s">
        <v>86</v>
      </c>
      <c r="E460" s="26" t="s">
        <v>207</v>
      </c>
      <c r="F460" s="44" t="s">
        <v>20</v>
      </c>
      <c r="G460" s="26" t="s">
        <v>229</v>
      </c>
      <c r="H460" s="44" t="s">
        <v>20</v>
      </c>
      <c r="I460" s="26" t="s">
        <v>226</v>
      </c>
      <c r="J460" s="44"/>
    </row>
    <row r="461" spans="2:10" x14ac:dyDescent="0.25">
      <c r="B461" s="46">
        <v>44961</v>
      </c>
      <c r="C461" t="s">
        <v>18</v>
      </c>
      <c r="D461" s="26" t="s">
        <v>86</v>
      </c>
      <c r="E461" t="s">
        <v>35</v>
      </c>
      <c r="F461" s="44" t="s">
        <v>25</v>
      </c>
      <c r="G461" s="26" t="s">
        <v>236</v>
      </c>
      <c r="H461" s="44" t="s">
        <v>25</v>
      </c>
      <c r="I461" s="26" t="s">
        <v>236</v>
      </c>
      <c r="J461" s="44"/>
    </row>
    <row r="462" spans="2:10" x14ac:dyDescent="0.25">
      <c r="B462" s="46">
        <v>44961</v>
      </c>
      <c r="C462" t="s">
        <v>22</v>
      </c>
      <c r="D462" s="26" t="s">
        <v>86</v>
      </c>
      <c r="E462" t="s">
        <v>23</v>
      </c>
      <c r="F462" s="44" t="s">
        <v>26</v>
      </c>
      <c r="G462" s="26" t="s">
        <v>29</v>
      </c>
      <c r="H462" s="44" t="s">
        <v>26</v>
      </c>
      <c r="I462" s="26" t="s">
        <v>29</v>
      </c>
      <c r="J462" s="44"/>
    </row>
    <row r="463" spans="2:10" x14ac:dyDescent="0.25">
      <c r="B463" s="46">
        <v>44961</v>
      </c>
      <c r="C463" t="s">
        <v>45</v>
      </c>
      <c r="D463" s="26" t="s">
        <v>86</v>
      </c>
      <c r="E463" t="s">
        <v>34</v>
      </c>
      <c r="F463" s="44" t="s">
        <v>20</v>
      </c>
      <c r="G463" s="26" t="s">
        <v>216</v>
      </c>
      <c r="H463" s="44" t="s">
        <v>20</v>
      </c>
      <c r="I463" s="26" t="s">
        <v>216</v>
      </c>
      <c r="J463" s="44"/>
    </row>
    <row r="464" spans="2:10" x14ac:dyDescent="0.25">
      <c r="B464" s="46">
        <v>44961</v>
      </c>
      <c r="C464" t="s">
        <v>3</v>
      </c>
      <c r="D464" s="26" t="s">
        <v>86</v>
      </c>
      <c r="E464" t="s">
        <v>36</v>
      </c>
      <c r="F464" s="44" t="s">
        <v>20</v>
      </c>
      <c r="G464" s="26" t="s">
        <v>238</v>
      </c>
      <c r="H464" s="44" t="s">
        <v>20</v>
      </c>
      <c r="I464" s="26" t="s">
        <v>90</v>
      </c>
      <c r="J464" s="44"/>
    </row>
    <row r="465" spans="2:10" x14ac:dyDescent="0.25">
      <c r="B465" s="46">
        <v>44961</v>
      </c>
      <c r="C465" t="s">
        <v>37</v>
      </c>
      <c r="D465" s="26" t="s">
        <v>86</v>
      </c>
      <c r="E465" t="s">
        <v>38</v>
      </c>
      <c r="F465" s="44" t="s">
        <v>27</v>
      </c>
      <c r="G465" s="26" t="s">
        <v>217</v>
      </c>
      <c r="H465" s="44" t="s">
        <v>27</v>
      </c>
      <c r="I465" s="26" t="s">
        <v>217</v>
      </c>
      <c r="J465" s="44"/>
    </row>
    <row r="466" spans="2:10" x14ac:dyDescent="0.25">
      <c r="B466" s="46">
        <v>44961</v>
      </c>
      <c r="C466" t="s">
        <v>39</v>
      </c>
      <c r="D466" s="26" t="s">
        <v>86</v>
      </c>
      <c r="E466" t="s">
        <v>40</v>
      </c>
      <c r="F466" s="45" t="s">
        <v>19</v>
      </c>
      <c r="G466" s="26" t="s">
        <v>220</v>
      </c>
      <c r="H466" s="44" t="s">
        <v>19</v>
      </c>
      <c r="I466" s="26" t="s">
        <v>21</v>
      </c>
      <c r="J466" s="44"/>
    </row>
    <row r="467" spans="2:10" x14ac:dyDescent="0.25">
      <c r="B467" s="46">
        <v>44961</v>
      </c>
      <c r="C467" t="s">
        <v>41</v>
      </c>
      <c r="D467" s="26" t="s">
        <v>86</v>
      </c>
      <c r="E467" t="s">
        <v>42</v>
      </c>
      <c r="F467" s="45" t="s">
        <v>26</v>
      </c>
      <c r="G467" s="26" t="s">
        <v>29</v>
      </c>
      <c r="H467" s="45" t="s">
        <v>26</v>
      </c>
      <c r="I467" s="26" t="s">
        <v>29</v>
      </c>
      <c r="J467" s="44"/>
    </row>
    <row r="468" spans="2:10" x14ac:dyDescent="0.25">
      <c r="B468" s="46">
        <v>44961</v>
      </c>
      <c r="C468" t="s">
        <v>43</v>
      </c>
      <c r="D468" s="26" t="s">
        <v>86</v>
      </c>
      <c r="E468" t="s">
        <v>44</v>
      </c>
      <c r="F468" s="45" t="s">
        <v>20</v>
      </c>
      <c r="G468" s="26" t="s">
        <v>239</v>
      </c>
      <c r="H468" s="45" t="s">
        <v>20</v>
      </c>
      <c r="I468" s="26" t="s">
        <v>90</v>
      </c>
      <c r="J468" s="44"/>
    </row>
    <row r="469" spans="2:10" x14ac:dyDescent="0.25">
      <c r="B469" s="46">
        <v>44961</v>
      </c>
      <c r="C469" t="s">
        <v>46</v>
      </c>
      <c r="D469" s="26" t="s">
        <v>86</v>
      </c>
      <c r="E469" t="s">
        <v>47</v>
      </c>
      <c r="F469" s="45" t="s">
        <v>20</v>
      </c>
      <c r="G469" s="26" t="s">
        <v>156</v>
      </c>
      <c r="H469" s="45" t="s">
        <v>20</v>
      </c>
      <c r="I469" s="26" t="s">
        <v>90</v>
      </c>
      <c r="J469" s="44"/>
    </row>
    <row r="470" spans="2:10" x14ac:dyDescent="0.25">
      <c r="B470" s="46">
        <v>44961</v>
      </c>
      <c r="C470" t="s">
        <v>48</v>
      </c>
      <c r="D470" s="26" t="s">
        <v>86</v>
      </c>
      <c r="E470" t="s">
        <v>33</v>
      </c>
      <c r="F470" s="45" t="s">
        <v>15</v>
      </c>
      <c r="G470" s="26" t="s">
        <v>240</v>
      </c>
      <c r="H470" s="45" t="s">
        <v>15</v>
      </c>
      <c r="I470" s="26" t="s">
        <v>240</v>
      </c>
      <c r="J470" s="44"/>
    </row>
    <row r="471" spans="2:10" x14ac:dyDescent="0.25">
      <c r="B471" s="46">
        <v>44961</v>
      </c>
      <c r="C471" t="s">
        <v>49</v>
      </c>
      <c r="D471" s="26" t="s">
        <v>86</v>
      </c>
      <c r="E471" t="s">
        <v>50</v>
      </c>
      <c r="F471" s="45" t="s">
        <v>27</v>
      </c>
      <c r="G471" s="26" t="s">
        <v>228</v>
      </c>
      <c r="H471" s="45" t="s">
        <v>27</v>
      </c>
      <c r="I471" s="26" t="s">
        <v>228</v>
      </c>
      <c r="J471" s="44"/>
    </row>
    <row r="472" spans="2:10" x14ac:dyDescent="0.25">
      <c r="B472" s="46">
        <v>44961</v>
      </c>
      <c r="C472" t="s">
        <v>51</v>
      </c>
      <c r="D472" s="26" t="s">
        <v>86</v>
      </c>
      <c r="E472" t="s">
        <v>52</v>
      </c>
      <c r="F472" s="45" t="s">
        <v>27</v>
      </c>
      <c r="G472" s="26" t="s">
        <v>228</v>
      </c>
      <c r="H472" s="45" t="s">
        <v>27</v>
      </c>
      <c r="I472" s="26" t="s">
        <v>228</v>
      </c>
      <c r="J472" s="44"/>
    </row>
    <row r="473" spans="2:10" x14ac:dyDescent="0.25">
      <c r="B473" s="46">
        <v>44961</v>
      </c>
      <c r="C473" t="s">
        <v>53</v>
      </c>
      <c r="D473" s="26" t="s">
        <v>86</v>
      </c>
      <c r="E473" t="s">
        <v>54</v>
      </c>
      <c r="F473" s="45" t="s">
        <v>20</v>
      </c>
      <c r="G473" s="26" t="s">
        <v>156</v>
      </c>
      <c r="H473" s="45" t="s">
        <v>20</v>
      </c>
      <c r="I473" s="26" t="s">
        <v>90</v>
      </c>
      <c r="J473" s="44"/>
    </row>
    <row r="474" spans="2:10" x14ac:dyDescent="0.25">
      <c r="B474" s="46">
        <v>44961</v>
      </c>
      <c r="C474" s="26" t="s">
        <v>205</v>
      </c>
      <c r="D474" s="26" t="s">
        <v>86</v>
      </c>
      <c r="E474" s="26" t="s">
        <v>207</v>
      </c>
      <c r="F474" s="45" t="s">
        <v>26</v>
      </c>
      <c r="G474" s="26" t="s">
        <v>216</v>
      </c>
      <c r="H474" s="45" t="s">
        <v>26</v>
      </c>
      <c r="I474" s="26" t="s">
        <v>216</v>
      </c>
      <c r="J474" s="44"/>
    </row>
    <row r="475" spans="2:10" x14ac:dyDescent="0.25">
      <c r="B475" s="46">
        <v>44962</v>
      </c>
      <c r="C475" t="s">
        <v>18</v>
      </c>
      <c r="D475" s="26" t="s">
        <v>86</v>
      </c>
      <c r="E475" t="s">
        <v>35</v>
      </c>
      <c r="F475" s="44" t="s">
        <v>25</v>
      </c>
      <c r="G475" s="26" t="s">
        <v>236</v>
      </c>
      <c r="H475" s="44"/>
      <c r="J475" s="44"/>
    </row>
    <row r="476" spans="2:10" x14ac:dyDescent="0.25">
      <c r="B476" s="46">
        <v>44962</v>
      </c>
      <c r="C476" t="s">
        <v>22</v>
      </c>
      <c r="D476" s="26" t="s">
        <v>86</v>
      </c>
      <c r="E476" t="s">
        <v>23</v>
      </c>
      <c r="F476" s="44" t="s">
        <v>26</v>
      </c>
      <c r="G476" s="26" t="s">
        <v>29</v>
      </c>
      <c r="H476" s="44"/>
      <c r="J476" s="44"/>
    </row>
    <row r="477" spans="2:10" x14ac:dyDescent="0.25">
      <c r="B477" s="46">
        <v>44962</v>
      </c>
      <c r="C477" t="s">
        <v>45</v>
      </c>
      <c r="D477" s="26" t="s">
        <v>86</v>
      </c>
      <c r="E477" t="s">
        <v>34</v>
      </c>
      <c r="F477" s="44" t="s">
        <v>20</v>
      </c>
      <c r="G477" s="26" t="s">
        <v>216</v>
      </c>
      <c r="H477" s="44"/>
      <c r="J477" s="44"/>
    </row>
    <row r="478" spans="2:10" x14ac:dyDescent="0.25">
      <c r="B478" s="46">
        <v>44962</v>
      </c>
      <c r="C478" t="s">
        <v>3</v>
      </c>
      <c r="D478" s="26" t="s">
        <v>86</v>
      </c>
      <c r="E478" t="s">
        <v>36</v>
      </c>
      <c r="F478" s="45" t="s">
        <v>28</v>
      </c>
      <c r="G478" s="26" t="s">
        <v>227</v>
      </c>
      <c r="H478" s="44"/>
      <c r="J478" s="44"/>
    </row>
    <row r="479" spans="2:10" x14ac:dyDescent="0.25">
      <c r="B479" s="46">
        <v>44962</v>
      </c>
      <c r="C479" t="s">
        <v>37</v>
      </c>
      <c r="D479" s="26" t="s">
        <v>86</v>
      </c>
      <c r="E479" t="s">
        <v>38</v>
      </c>
      <c r="F479" s="45" t="s">
        <v>27</v>
      </c>
      <c r="G479" s="26" t="s">
        <v>217</v>
      </c>
      <c r="H479" s="44"/>
      <c r="J479" s="44"/>
    </row>
    <row r="480" spans="2:10" x14ac:dyDescent="0.25">
      <c r="B480" s="46">
        <v>44962</v>
      </c>
      <c r="C480" t="s">
        <v>39</v>
      </c>
      <c r="D480" s="26" t="s">
        <v>86</v>
      </c>
      <c r="E480" t="s">
        <v>40</v>
      </c>
      <c r="F480" s="45" t="s">
        <v>20</v>
      </c>
      <c r="G480" s="26" t="s">
        <v>241</v>
      </c>
      <c r="H480" s="44"/>
      <c r="J480" s="44"/>
    </row>
    <row r="481" spans="2:10" x14ac:dyDescent="0.25">
      <c r="B481" s="46">
        <v>44962</v>
      </c>
      <c r="C481" t="s">
        <v>41</v>
      </c>
      <c r="D481" s="26" t="s">
        <v>86</v>
      </c>
      <c r="E481" t="s">
        <v>42</v>
      </c>
      <c r="F481" s="45" t="s">
        <v>26</v>
      </c>
      <c r="G481" s="26" t="s">
        <v>29</v>
      </c>
      <c r="H481" s="44"/>
      <c r="J481" s="44"/>
    </row>
    <row r="482" spans="2:10" x14ac:dyDescent="0.25">
      <c r="B482" s="46">
        <v>44962</v>
      </c>
      <c r="C482" t="s">
        <v>43</v>
      </c>
      <c r="D482" s="26" t="s">
        <v>86</v>
      </c>
      <c r="E482" t="s">
        <v>44</v>
      </c>
      <c r="F482" s="45" t="s">
        <v>20</v>
      </c>
      <c r="G482" s="26" t="s">
        <v>219</v>
      </c>
      <c r="H482" s="44"/>
      <c r="J482" s="44"/>
    </row>
    <row r="483" spans="2:10" x14ac:dyDescent="0.25">
      <c r="B483" s="46">
        <v>44962</v>
      </c>
      <c r="C483" t="s">
        <v>46</v>
      </c>
      <c r="D483" s="26" t="s">
        <v>86</v>
      </c>
      <c r="E483" t="s">
        <v>47</v>
      </c>
      <c r="F483" s="45" t="s">
        <v>20</v>
      </c>
      <c r="G483" s="26" t="s">
        <v>156</v>
      </c>
      <c r="H483" s="44"/>
      <c r="J483" s="44"/>
    </row>
    <row r="484" spans="2:10" x14ac:dyDescent="0.25">
      <c r="B484" s="46">
        <v>44962</v>
      </c>
      <c r="C484" t="s">
        <v>48</v>
      </c>
      <c r="D484" s="26" t="s">
        <v>86</v>
      </c>
      <c r="E484" t="s">
        <v>33</v>
      </c>
      <c r="F484" s="45" t="s">
        <v>15</v>
      </c>
      <c r="G484" s="26" t="s">
        <v>240</v>
      </c>
      <c r="H484" s="44"/>
      <c r="J484" s="44"/>
    </row>
    <row r="485" spans="2:10" x14ac:dyDescent="0.25">
      <c r="B485" s="46">
        <v>44962</v>
      </c>
      <c r="C485" t="s">
        <v>49</v>
      </c>
      <c r="D485" s="26" t="s">
        <v>86</v>
      </c>
      <c r="E485" t="s">
        <v>50</v>
      </c>
      <c r="F485" s="45" t="s">
        <v>27</v>
      </c>
      <c r="G485" s="26" t="s">
        <v>240</v>
      </c>
      <c r="H485" s="44"/>
      <c r="J485" s="44"/>
    </row>
    <row r="486" spans="2:10" x14ac:dyDescent="0.25">
      <c r="B486" s="46">
        <v>44962</v>
      </c>
      <c r="C486" t="s">
        <v>51</v>
      </c>
      <c r="D486" s="26" t="s">
        <v>86</v>
      </c>
      <c r="E486" t="s">
        <v>52</v>
      </c>
      <c r="F486" s="45" t="s">
        <v>27</v>
      </c>
      <c r="G486" s="26" t="s">
        <v>240</v>
      </c>
      <c r="H486" s="44"/>
      <c r="J486" s="44"/>
    </row>
    <row r="487" spans="2:10" x14ac:dyDescent="0.25">
      <c r="B487" s="46">
        <v>44962</v>
      </c>
      <c r="C487" t="s">
        <v>53</v>
      </c>
      <c r="D487" s="26" t="s">
        <v>86</v>
      </c>
      <c r="E487" t="s">
        <v>54</v>
      </c>
      <c r="F487" s="45" t="s">
        <v>27</v>
      </c>
      <c r="G487" s="26" t="s">
        <v>240</v>
      </c>
      <c r="H487" s="44"/>
      <c r="J487" s="44"/>
    </row>
    <row r="488" spans="2:10" x14ac:dyDescent="0.25">
      <c r="B488" s="46">
        <v>44962</v>
      </c>
      <c r="C488" s="26" t="s">
        <v>205</v>
      </c>
      <c r="D488" s="26" t="s">
        <v>86</v>
      </c>
      <c r="E488" s="26" t="s">
        <v>207</v>
      </c>
      <c r="F488" s="45" t="s">
        <v>26</v>
      </c>
      <c r="G488" s="26" t="s">
        <v>216</v>
      </c>
      <c r="H488" s="44"/>
      <c r="J488" s="44"/>
    </row>
    <row r="489" spans="2:10" x14ac:dyDescent="0.25">
      <c r="B489" s="46">
        <v>44963</v>
      </c>
      <c r="C489" t="s">
        <v>18</v>
      </c>
      <c r="D489" s="26" t="s">
        <v>86</v>
      </c>
      <c r="E489" t="s">
        <v>35</v>
      </c>
      <c r="F489" s="44" t="s">
        <v>25</v>
      </c>
      <c r="G489" s="26" t="s">
        <v>236</v>
      </c>
      <c r="H489" s="44"/>
      <c r="J489" s="44"/>
    </row>
    <row r="490" spans="2:10" x14ac:dyDescent="0.25">
      <c r="B490" s="46">
        <v>44963</v>
      </c>
      <c r="C490" t="s">
        <v>22</v>
      </c>
      <c r="D490" s="26" t="s">
        <v>86</v>
      </c>
      <c r="E490" t="s">
        <v>23</v>
      </c>
      <c r="F490" s="44" t="s">
        <v>26</v>
      </c>
      <c r="G490" s="26" t="s">
        <v>29</v>
      </c>
      <c r="H490" s="44"/>
      <c r="J490" s="44"/>
    </row>
    <row r="491" spans="2:10" x14ac:dyDescent="0.25">
      <c r="B491" s="46">
        <v>44963</v>
      </c>
      <c r="C491" t="s">
        <v>45</v>
      </c>
      <c r="D491" s="26" t="s">
        <v>86</v>
      </c>
      <c r="E491" t="s">
        <v>34</v>
      </c>
      <c r="F491" s="44" t="s">
        <v>20</v>
      </c>
      <c r="G491" s="26" t="s">
        <v>242</v>
      </c>
      <c r="H491" s="44"/>
      <c r="J491" s="44"/>
    </row>
    <row r="492" spans="2:10" x14ac:dyDescent="0.25">
      <c r="B492" s="46">
        <v>44963</v>
      </c>
      <c r="C492" t="s">
        <v>3</v>
      </c>
      <c r="D492" s="26" t="s">
        <v>86</v>
      </c>
      <c r="E492" t="s">
        <v>36</v>
      </c>
      <c r="F492" s="45" t="s">
        <v>28</v>
      </c>
      <c r="G492" s="26" t="s">
        <v>227</v>
      </c>
      <c r="H492" s="44"/>
      <c r="J492" s="44"/>
    </row>
    <row r="493" spans="2:10" x14ac:dyDescent="0.25">
      <c r="B493" s="46">
        <v>44963</v>
      </c>
      <c r="C493" t="s">
        <v>37</v>
      </c>
      <c r="D493" s="26" t="s">
        <v>86</v>
      </c>
      <c r="E493" t="s">
        <v>38</v>
      </c>
      <c r="F493" s="45" t="s">
        <v>27</v>
      </c>
      <c r="G493" s="26" t="s">
        <v>243</v>
      </c>
      <c r="H493" s="44"/>
      <c r="J493" s="44"/>
    </row>
    <row r="494" spans="2:10" x14ac:dyDescent="0.25">
      <c r="B494" s="46">
        <v>44963</v>
      </c>
      <c r="C494" t="s">
        <v>39</v>
      </c>
      <c r="D494" s="26" t="s">
        <v>86</v>
      </c>
      <c r="E494" t="s">
        <v>40</v>
      </c>
      <c r="F494" s="45" t="s">
        <v>20</v>
      </c>
      <c r="G494" s="26" t="s">
        <v>226</v>
      </c>
      <c r="H494" s="44"/>
      <c r="J494" s="44"/>
    </row>
    <row r="495" spans="2:10" x14ac:dyDescent="0.25">
      <c r="B495" s="46">
        <v>44963</v>
      </c>
      <c r="C495" t="s">
        <v>41</v>
      </c>
      <c r="D495" s="26" t="s">
        <v>86</v>
      </c>
      <c r="E495" t="s">
        <v>42</v>
      </c>
      <c r="F495" s="44" t="s">
        <v>26</v>
      </c>
      <c r="G495" s="26" t="s">
        <v>29</v>
      </c>
      <c r="H495" s="44"/>
      <c r="J495" s="44"/>
    </row>
    <row r="496" spans="2:10" x14ac:dyDescent="0.25">
      <c r="B496" s="46">
        <v>44963</v>
      </c>
      <c r="C496" t="s">
        <v>43</v>
      </c>
      <c r="D496" s="26" t="s">
        <v>86</v>
      </c>
      <c r="E496" t="s">
        <v>44</v>
      </c>
      <c r="F496" s="45" t="s">
        <v>27</v>
      </c>
      <c r="G496" s="26" t="s">
        <v>224</v>
      </c>
      <c r="H496" s="44"/>
      <c r="J496" s="44"/>
    </row>
    <row r="497" spans="2:10" x14ac:dyDescent="0.25">
      <c r="B497" s="46">
        <v>44963</v>
      </c>
      <c r="C497" t="s">
        <v>46</v>
      </c>
      <c r="D497" s="26" t="s">
        <v>86</v>
      </c>
      <c r="E497" t="s">
        <v>47</v>
      </c>
      <c r="F497" s="45" t="s">
        <v>20</v>
      </c>
      <c r="G497" s="26" t="s">
        <v>224</v>
      </c>
      <c r="H497" s="44"/>
      <c r="J497" s="44"/>
    </row>
    <row r="498" spans="2:10" x14ac:dyDescent="0.25">
      <c r="B498" s="46">
        <v>44963</v>
      </c>
      <c r="C498" t="s">
        <v>48</v>
      </c>
      <c r="D498" s="26" t="s">
        <v>86</v>
      </c>
      <c r="E498" t="s">
        <v>33</v>
      </c>
      <c r="F498" s="45" t="s">
        <v>20</v>
      </c>
      <c r="G498" s="26" t="s">
        <v>225</v>
      </c>
      <c r="H498" s="44"/>
      <c r="J498" s="44"/>
    </row>
    <row r="499" spans="2:10" x14ac:dyDescent="0.25">
      <c r="B499" s="46">
        <v>44963</v>
      </c>
      <c r="C499" t="s">
        <v>49</v>
      </c>
      <c r="D499" s="26" t="s">
        <v>86</v>
      </c>
      <c r="E499" t="s">
        <v>50</v>
      </c>
      <c r="F499" s="45" t="s">
        <v>27</v>
      </c>
      <c r="G499" s="26" t="s">
        <v>244</v>
      </c>
      <c r="H499" s="44"/>
      <c r="J499" s="44"/>
    </row>
    <row r="500" spans="2:10" x14ac:dyDescent="0.25">
      <c r="B500" s="46">
        <v>44963</v>
      </c>
      <c r="C500" t="s">
        <v>51</v>
      </c>
      <c r="D500" s="26" t="s">
        <v>86</v>
      </c>
      <c r="E500" t="s">
        <v>52</v>
      </c>
      <c r="F500" s="45" t="s">
        <v>27</v>
      </c>
      <c r="G500" s="26" t="s">
        <v>244</v>
      </c>
      <c r="H500" s="44"/>
      <c r="J500" s="44"/>
    </row>
    <row r="501" spans="2:10" x14ac:dyDescent="0.25">
      <c r="B501" s="46">
        <v>44963</v>
      </c>
      <c r="C501" t="s">
        <v>53</v>
      </c>
      <c r="D501" s="26" t="s">
        <v>86</v>
      </c>
      <c r="E501" t="s">
        <v>54</v>
      </c>
      <c r="F501" s="45" t="s">
        <v>27</v>
      </c>
      <c r="G501" s="26" t="s">
        <v>245</v>
      </c>
      <c r="H501" s="44"/>
      <c r="J501" s="44"/>
    </row>
    <row r="502" spans="2:10" x14ac:dyDescent="0.25">
      <c r="B502" s="46">
        <v>44963</v>
      </c>
      <c r="C502" s="26" t="s">
        <v>205</v>
      </c>
      <c r="D502" s="26" t="s">
        <v>86</v>
      </c>
      <c r="E502" s="26" t="s">
        <v>207</v>
      </c>
      <c r="F502" s="45" t="s">
        <v>26</v>
      </c>
      <c r="G502" s="26" t="s">
        <v>216</v>
      </c>
      <c r="H502" s="44"/>
      <c r="J502" s="44"/>
    </row>
    <row r="503" spans="2:10" x14ac:dyDescent="0.25">
      <c r="B503" s="46">
        <v>44964</v>
      </c>
      <c r="C503" t="s">
        <v>18</v>
      </c>
      <c r="D503" s="26" t="s">
        <v>86</v>
      </c>
      <c r="E503" t="s">
        <v>35</v>
      </c>
      <c r="F503" s="44" t="s">
        <v>25</v>
      </c>
      <c r="G503" s="26" t="s">
        <v>236</v>
      </c>
      <c r="H503" s="44" t="s">
        <v>25</v>
      </c>
      <c r="I503" s="26" t="s">
        <v>236</v>
      </c>
      <c r="J503" s="44"/>
    </row>
    <row r="504" spans="2:10" x14ac:dyDescent="0.25">
      <c r="B504" s="46">
        <v>44964</v>
      </c>
      <c r="C504" t="s">
        <v>22</v>
      </c>
      <c r="D504" s="26" t="s">
        <v>86</v>
      </c>
      <c r="E504" t="s">
        <v>23</v>
      </c>
      <c r="F504" s="44" t="s">
        <v>26</v>
      </c>
      <c r="G504" s="26" t="s">
        <v>29</v>
      </c>
      <c r="H504" s="44" t="s">
        <v>14</v>
      </c>
      <c r="I504" s="26" t="s">
        <v>228</v>
      </c>
      <c r="J504" s="44"/>
    </row>
    <row r="505" spans="2:10" x14ac:dyDescent="0.25">
      <c r="B505" s="46">
        <v>44964</v>
      </c>
      <c r="C505" t="s">
        <v>45</v>
      </c>
      <c r="D505" s="26" t="s">
        <v>86</v>
      </c>
      <c r="E505" t="s">
        <v>34</v>
      </c>
      <c r="F505" s="45" t="s">
        <v>27</v>
      </c>
      <c r="G505" s="26" t="s">
        <v>246</v>
      </c>
      <c r="H505" s="44" t="s">
        <v>27</v>
      </c>
      <c r="I505" s="26" t="s">
        <v>112</v>
      </c>
      <c r="J505" s="44"/>
    </row>
    <row r="506" spans="2:10" x14ac:dyDescent="0.25">
      <c r="B506" s="46">
        <v>44964</v>
      </c>
      <c r="C506" t="s">
        <v>3</v>
      </c>
      <c r="D506" s="26" t="s">
        <v>86</v>
      </c>
      <c r="E506" t="s">
        <v>36</v>
      </c>
      <c r="F506" s="45" t="s">
        <v>27</v>
      </c>
      <c r="G506" s="26" t="s">
        <v>246</v>
      </c>
      <c r="H506" s="44" t="s">
        <v>27</v>
      </c>
      <c r="I506" s="26" t="s">
        <v>252</v>
      </c>
      <c r="J506" s="44"/>
    </row>
    <row r="507" spans="2:10" x14ac:dyDescent="0.25">
      <c r="B507" s="46">
        <v>44964</v>
      </c>
      <c r="C507" t="s">
        <v>37</v>
      </c>
      <c r="D507" s="26" t="s">
        <v>86</v>
      </c>
      <c r="E507" t="s">
        <v>38</v>
      </c>
      <c r="F507" s="45" t="s">
        <v>27</v>
      </c>
      <c r="G507" s="26" t="s">
        <v>243</v>
      </c>
      <c r="H507" s="44" t="s">
        <v>27</v>
      </c>
      <c r="I507" s="26" t="s">
        <v>243</v>
      </c>
      <c r="J507" s="44"/>
    </row>
    <row r="508" spans="2:10" x14ac:dyDescent="0.25">
      <c r="B508" s="46">
        <v>44964</v>
      </c>
      <c r="C508" t="s">
        <v>39</v>
      </c>
      <c r="D508" s="26" t="s">
        <v>86</v>
      </c>
      <c r="E508" t="s">
        <v>40</v>
      </c>
      <c r="F508" s="45" t="s">
        <v>28</v>
      </c>
      <c r="G508" s="26" t="s">
        <v>247</v>
      </c>
      <c r="H508" s="44" t="s">
        <v>28</v>
      </c>
      <c r="I508" s="26" t="s">
        <v>90</v>
      </c>
      <c r="J508" s="44"/>
    </row>
    <row r="509" spans="2:10" x14ac:dyDescent="0.25">
      <c r="B509" s="46">
        <v>44964</v>
      </c>
      <c r="C509" t="s">
        <v>41</v>
      </c>
      <c r="D509" s="26" t="s">
        <v>86</v>
      </c>
      <c r="E509" t="s">
        <v>42</v>
      </c>
      <c r="F509" s="44" t="s">
        <v>26</v>
      </c>
      <c r="G509" s="26" t="s">
        <v>29</v>
      </c>
      <c r="H509" s="44" t="s">
        <v>26</v>
      </c>
      <c r="I509" s="26" t="s">
        <v>29</v>
      </c>
      <c r="J509" s="44"/>
    </row>
    <row r="510" spans="2:10" x14ac:dyDescent="0.25">
      <c r="B510" s="46">
        <v>44964</v>
      </c>
      <c r="C510" t="s">
        <v>43</v>
      </c>
      <c r="D510" s="26" t="s">
        <v>86</v>
      </c>
      <c r="E510" t="s">
        <v>44</v>
      </c>
      <c r="F510" s="45" t="s">
        <v>27</v>
      </c>
      <c r="G510" s="26" t="s">
        <v>229</v>
      </c>
      <c r="H510" s="44" t="s">
        <v>27</v>
      </c>
      <c r="I510" s="26" t="s">
        <v>222</v>
      </c>
      <c r="J510" s="44"/>
    </row>
    <row r="511" spans="2:10" x14ac:dyDescent="0.25">
      <c r="B511" s="46">
        <v>44964</v>
      </c>
      <c r="C511" t="s">
        <v>46</v>
      </c>
      <c r="D511" s="26" t="s">
        <v>86</v>
      </c>
      <c r="E511" t="s">
        <v>47</v>
      </c>
      <c r="F511" s="45" t="s">
        <v>20</v>
      </c>
      <c r="G511" s="26" t="s">
        <v>248</v>
      </c>
      <c r="H511" s="44" t="s">
        <v>28</v>
      </c>
      <c r="I511" s="26" t="s">
        <v>249</v>
      </c>
      <c r="J511" s="44"/>
    </row>
    <row r="512" spans="2:10" x14ac:dyDescent="0.25">
      <c r="B512" s="46">
        <v>44964</v>
      </c>
      <c r="C512" t="s">
        <v>48</v>
      </c>
      <c r="D512" s="26" t="s">
        <v>86</v>
      </c>
      <c r="E512" t="s">
        <v>33</v>
      </c>
      <c r="F512" s="45" t="s">
        <v>20</v>
      </c>
      <c r="G512" s="26" t="s">
        <v>156</v>
      </c>
      <c r="H512" s="44" t="s">
        <v>20</v>
      </c>
      <c r="I512" s="26" t="s">
        <v>249</v>
      </c>
      <c r="J512" s="44"/>
    </row>
    <row r="513" spans="2:10" x14ac:dyDescent="0.25">
      <c r="B513" s="46">
        <v>44964</v>
      </c>
      <c r="C513" t="s">
        <v>49</v>
      </c>
      <c r="D513" s="26" t="s">
        <v>86</v>
      </c>
      <c r="E513" t="s">
        <v>50</v>
      </c>
      <c r="F513" s="45" t="s">
        <v>27</v>
      </c>
      <c r="G513" s="26" t="s">
        <v>244</v>
      </c>
      <c r="H513" s="45" t="s">
        <v>27</v>
      </c>
      <c r="I513" s="26" t="s">
        <v>21</v>
      </c>
      <c r="J513" s="44"/>
    </row>
    <row r="514" spans="2:10" x14ac:dyDescent="0.25">
      <c r="B514" s="46">
        <v>44964</v>
      </c>
      <c r="C514" t="s">
        <v>51</v>
      </c>
      <c r="D514" s="26" t="s">
        <v>86</v>
      </c>
      <c r="E514" t="s">
        <v>52</v>
      </c>
      <c r="F514" s="45" t="s">
        <v>27</v>
      </c>
      <c r="G514" s="26" t="s">
        <v>244</v>
      </c>
      <c r="H514" s="45" t="s">
        <v>27</v>
      </c>
      <c r="I514" s="26" t="s">
        <v>21</v>
      </c>
      <c r="J514" s="44"/>
    </row>
    <row r="515" spans="2:10" x14ac:dyDescent="0.25">
      <c r="B515" s="46">
        <v>44964</v>
      </c>
      <c r="C515" t="s">
        <v>53</v>
      </c>
      <c r="D515" s="26" t="s">
        <v>86</v>
      </c>
      <c r="E515" t="s">
        <v>54</v>
      </c>
      <c r="F515" s="45" t="s">
        <v>27</v>
      </c>
      <c r="G515" s="26" t="s">
        <v>229</v>
      </c>
      <c r="H515" s="45" t="s">
        <v>27</v>
      </c>
      <c r="I515" s="26" t="s">
        <v>222</v>
      </c>
      <c r="J515" s="44"/>
    </row>
    <row r="516" spans="2:10" x14ac:dyDescent="0.25">
      <c r="B516" s="46">
        <v>44964</v>
      </c>
      <c r="C516" s="26" t="s">
        <v>205</v>
      </c>
      <c r="D516" s="26" t="s">
        <v>86</v>
      </c>
      <c r="E516" s="26" t="s">
        <v>207</v>
      </c>
      <c r="F516" s="45" t="s">
        <v>26</v>
      </c>
      <c r="G516" s="26" t="s">
        <v>216</v>
      </c>
      <c r="H516" s="45" t="s">
        <v>26</v>
      </c>
      <c r="I516" s="26" t="s">
        <v>216</v>
      </c>
      <c r="J516" s="44"/>
    </row>
    <row r="517" spans="2:10" x14ac:dyDescent="0.25">
      <c r="B517" s="46">
        <v>44965</v>
      </c>
      <c r="C517" t="s">
        <v>18</v>
      </c>
      <c r="D517" s="26" t="s">
        <v>86</v>
      </c>
      <c r="E517" t="s">
        <v>35</v>
      </c>
      <c r="F517" s="44" t="s">
        <v>25</v>
      </c>
      <c r="G517" s="26" t="s">
        <v>236</v>
      </c>
      <c r="H517" s="44" t="s">
        <v>25</v>
      </c>
      <c r="I517" s="26" t="s">
        <v>236</v>
      </c>
      <c r="J517" s="44"/>
    </row>
    <row r="518" spans="2:10" x14ac:dyDescent="0.25">
      <c r="B518" s="46">
        <v>44965</v>
      </c>
      <c r="C518" t="s">
        <v>22</v>
      </c>
      <c r="D518" s="26" t="s">
        <v>86</v>
      </c>
      <c r="E518" t="s">
        <v>23</v>
      </c>
      <c r="F518" s="44" t="s">
        <v>25</v>
      </c>
      <c r="G518" s="26" t="s">
        <v>236</v>
      </c>
      <c r="H518" s="44" t="s">
        <v>25</v>
      </c>
      <c r="I518" s="26" t="s">
        <v>236</v>
      </c>
      <c r="J518" s="44"/>
    </row>
    <row r="519" spans="2:10" x14ac:dyDescent="0.25">
      <c r="B519" s="46">
        <v>44965</v>
      </c>
      <c r="C519" t="s">
        <v>45</v>
      </c>
      <c r="D519" s="26" t="s">
        <v>86</v>
      </c>
      <c r="E519" t="s">
        <v>34</v>
      </c>
      <c r="F519" s="45" t="s">
        <v>27</v>
      </c>
      <c r="G519" s="26" t="s">
        <v>182</v>
      </c>
      <c r="H519" s="44" t="s">
        <v>27</v>
      </c>
      <c r="I519" s="26" t="s">
        <v>251</v>
      </c>
      <c r="J519" s="44"/>
    </row>
    <row r="520" spans="2:10" x14ac:dyDescent="0.25">
      <c r="B520" s="46">
        <v>44965</v>
      </c>
      <c r="C520" t="s">
        <v>3</v>
      </c>
      <c r="D520" s="26" t="s">
        <v>86</v>
      </c>
      <c r="E520" t="s">
        <v>36</v>
      </c>
      <c r="F520" s="45" t="s">
        <v>27</v>
      </c>
      <c r="G520" s="26" t="s">
        <v>122</v>
      </c>
      <c r="H520" s="44" t="s">
        <v>27</v>
      </c>
      <c r="I520" s="26" t="s">
        <v>21</v>
      </c>
      <c r="J520" s="44"/>
    </row>
    <row r="521" spans="2:10" x14ac:dyDescent="0.25">
      <c r="B521" s="46">
        <v>44965</v>
      </c>
      <c r="C521" t="s">
        <v>37</v>
      </c>
      <c r="D521" s="26" t="s">
        <v>86</v>
      </c>
      <c r="E521" t="s">
        <v>38</v>
      </c>
      <c r="F521" s="45" t="s">
        <v>27</v>
      </c>
      <c r="G521" s="26" t="s">
        <v>107</v>
      </c>
      <c r="H521" s="44" t="s">
        <v>27</v>
      </c>
      <c r="I521" s="26" t="s">
        <v>251</v>
      </c>
      <c r="J521" s="44"/>
    </row>
    <row r="522" spans="2:10" x14ac:dyDescent="0.25">
      <c r="B522" s="46">
        <v>44965</v>
      </c>
      <c r="C522" t="s">
        <v>39</v>
      </c>
      <c r="D522" s="26" t="s">
        <v>86</v>
      </c>
      <c r="E522" t="s">
        <v>40</v>
      </c>
      <c r="F522" s="45" t="s">
        <v>27</v>
      </c>
      <c r="G522" s="26" t="s">
        <v>218</v>
      </c>
      <c r="H522" s="44" t="s">
        <v>27</v>
      </c>
      <c r="I522" s="26" t="s">
        <v>218</v>
      </c>
      <c r="J522" s="44"/>
    </row>
    <row r="523" spans="2:10" x14ac:dyDescent="0.25">
      <c r="B523" s="46">
        <v>44965</v>
      </c>
      <c r="C523" t="s">
        <v>41</v>
      </c>
      <c r="D523" s="26" t="s">
        <v>86</v>
      </c>
      <c r="E523" t="s">
        <v>42</v>
      </c>
      <c r="F523" s="45" t="s">
        <v>26</v>
      </c>
      <c r="G523" s="26" t="s">
        <v>234</v>
      </c>
      <c r="H523" s="45" t="s">
        <v>26</v>
      </c>
      <c r="I523" s="26" t="s">
        <v>234</v>
      </c>
      <c r="J523" s="44"/>
    </row>
    <row r="524" spans="2:10" x14ac:dyDescent="0.25">
      <c r="B524" s="46">
        <v>44965</v>
      </c>
      <c r="C524" t="s">
        <v>43</v>
      </c>
      <c r="D524" s="26" t="s">
        <v>86</v>
      </c>
      <c r="E524" t="s">
        <v>44</v>
      </c>
      <c r="F524" s="45" t="s">
        <v>27</v>
      </c>
      <c r="G524" s="26" t="s">
        <v>184</v>
      </c>
      <c r="H524" s="44" t="s">
        <v>27</v>
      </c>
      <c r="I524" s="26" t="s">
        <v>21</v>
      </c>
      <c r="J524" s="44"/>
    </row>
    <row r="525" spans="2:10" x14ac:dyDescent="0.25">
      <c r="B525" s="46">
        <v>44965</v>
      </c>
      <c r="C525" t="s">
        <v>46</v>
      </c>
      <c r="D525" s="26" t="s">
        <v>86</v>
      </c>
      <c r="E525" t="s">
        <v>47</v>
      </c>
      <c r="F525" s="45" t="s">
        <v>28</v>
      </c>
      <c r="G525" s="26" t="s">
        <v>249</v>
      </c>
      <c r="H525" s="44" t="s">
        <v>20</v>
      </c>
      <c r="I525" s="26" t="s">
        <v>32</v>
      </c>
      <c r="J525" s="44"/>
    </row>
    <row r="526" spans="2:10" x14ac:dyDescent="0.25">
      <c r="B526" s="46">
        <v>44965</v>
      </c>
      <c r="C526" t="s">
        <v>48</v>
      </c>
      <c r="D526" s="26" t="s">
        <v>86</v>
      </c>
      <c r="E526" t="s">
        <v>33</v>
      </c>
      <c r="F526" s="45" t="s">
        <v>28</v>
      </c>
      <c r="G526" s="26" t="s">
        <v>250</v>
      </c>
      <c r="H526" s="44" t="s">
        <v>27</v>
      </c>
      <c r="I526" s="26" t="s">
        <v>250</v>
      </c>
      <c r="J526" s="44"/>
    </row>
    <row r="527" spans="2:10" x14ac:dyDescent="0.25">
      <c r="B527" s="46">
        <v>44965</v>
      </c>
      <c r="C527" t="s">
        <v>49</v>
      </c>
      <c r="D527" s="26" t="s">
        <v>86</v>
      </c>
      <c r="E527" t="s">
        <v>50</v>
      </c>
      <c r="F527" s="45" t="s">
        <v>26</v>
      </c>
      <c r="G527" s="26" t="s">
        <v>29</v>
      </c>
      <c r="H527" s="44" t="s">
        <v>26</v>
      </c>
      <c r="I527" s="26" t="s">
        <v>29</v>
      </c>
      <c r="J527" s="44"/>
    </row>
    <row r="528" spans="2:10" x14ac:dyDescent="0.25">
      <c r="B528" s="46">
        <v>44965</v>
      </c>
      <c r="C528" t="s">
        <v>51</v>
      </c>
      <c r="D528" s="26" t="s">
        <v>86</v>
      </c>
      <c r="E528" t="s">
        <v>52</v>
      </c>
      <c r="F528" s="45" t="s">
        <v>26</v>
      </c>
      <c r="G528" s="26" t="s">
        <v>234</v>
      </c>
      <c r="H528" s="44" t="s">
        <v>26</v>
      </c>
      <c r="I528" s="26" t="s">
        <v>234</v>
      </c>
      <c r="J528" s="44"/>
    </row>
    <row r="529" spans="2:10" x14ac:dyDescent="0.25">
      <c r="B529" s="46">
        <v>44965</v>
      </c>
      <c r="C529" t="s">
        <v>53</v>
      </c>
      <c r="D529" s="26" t="s">
        <v>86</v>
      </c>
      <c r="E529" t="s">
        <v>54</v>
      </c>
      <c r="F529" s="45" t="s">
        <v>27</v>
      </c>
      <c r="G529" s="26" t="s">
        <v>228</v>
      </c>
      <c r="H529" s="44" t="s">
        <v>27</v>
      </c>
      <c r="I529" s="26" t="s">
        <v>21</v>
      </c>
      <c r="J529" s="44"/>
    </row>
    <row r="530" spans="2:10" x14ac:dyDescent="0.25">
      <c r="B530" s="46">
        <v>44965</v>
      </c>
      <c r="C530" s="26" t="s">
        <v>205</v>
      </c>
      <c r="D530" s="26" t="s">
        <v>86</v>
      </c>
      <c r="E530" s="26" t="s">
        <v>207</v>
      </c>
      <c r="F530" s="45" t="s">
        <v>26</v>
      </c>
      <c r="G530" s="26" t="s">
        <v>216</v>
      </c>
      <c r="H530" s="44" t="s">
        <v>26</v>
      </c>
      <c r="I530" s="26" t="s">
        <v>216</v>
      </c>
      <c r="J530" s="44"/>
    </row>
    <row r="531" spans="2:10" x14ac:dyDescent="0.25">
      <c r="B531" s="46">
        <v>44966</v>
      </c>
      <c r="C531" t="s">
        <v>18</v>
      </c>
      <c r="D531" s="26" t="s">
        <v>86</v>
      </c>
      <c r="E531" t="s">
        <v>35</v>
      </c>
      <c r="F531" s="44" t="s">
        <v>25</v>
      </c>
      <c r="G531" s="26" t="s">
        <v>236</v>
      </c>
      <c r="H531" s="44" t="s">
        <v>25</v>
      </c>
      <c r="I531" s="26" t="s">
        <v>236</v>
      </c>
      <c r="J531" s="44"/>
    </row>
    <row r="532" spans="2:10" x14ac:dyDescent="0.25">
      <c r="B532" s="46">
        <v>44966</v>
      </c>
      <c r="C532" t="s">
        <v>22</v>
      </c>
      <c r="D532" s="26" t="s">
        <v>86</v>
      </c>
      <c r="E532" t="s">
        <v>23</v>
      </c>
      <c r="F532" s="44" t="s">
        <v>25</v>
      </c>
      <c r="G532" s="26" t="s">
        <v>236</v>
      </c>
      <c r="H532" s="44" t="s">
        <v>25</v>
      </c>
      <c r="I532" s="26" t="s">
        <v>236</v>
      </c>
      <c r="J532" s="44"/>
    </row>
    <row r="533" spans="2:10" x14ac:dyDescent="0.25">
      <c r="B533" s="46">
        <v>44966</v>
      </c>
      <c r="C533" t="s">
        <v>45</v>
      </c>
      <c r="D533" s="26" t="s">
        <v>86</v>
      </c>
      <c r="E533" t="s">
        <v>34</v>
      </c>
      <c r="F533" s="45" t="s">
        <v>27</v>
      </c>
      <c r="G533" s="26" t="s">
        <v>241</v>
      </c>
      <c r="H533" s="44" t="s">
        <v>27</v>
      </c>
      <c r="I533" s="26" t="s">
        <v>237</v>
      </c>
      <c r="J533" s="44"/>
    </row>
    <row r="534" spans="2:10" x14ac:dyDescent="0.25">
      <c r="B534" s="46">
        <v>44966</v>
      </c>
      <c r="C534" t="s">
        <v>3</v>
      </c>
      <c r="D534" s="26" t="s">
        <v>86</v>
      </c>
      <c r="E534" t="s">
        <v>36</v>
      </c>
      <c r="F534" s="45" t="s">
        <v>26</v>
      </c>
      <c r="G534" s="26" t="s">
        <v>29</v>
      </c>
      <c r="H534" s="44" t="s">
        <v>26</v>
      </c>
      <c r="I534" s="26" t="s">
        <v>234</v>
      </c>
      <c r="J534" s="44"/>
    </row>
    <row r="535" spans="2:10" x14ac:dyDescent="0.25">
      <c r="B535" s="46">
        <v>44966</v>
      </c>
      <c r="C535" t="s">
        <v>37</v>
      </c>
      <c r="D535" s="26" t="s">
        <v>86</v>
      </c>
      <c r="E535" t="s">
        <v>38</v>
      </c>
      <c r="F535" s="45" t="s">
        <v>27</v>
      </c>
      <c r="G535" s="26" t="s">
        <v>240</v>
      </c>
      <c r="H535" s="44" t="s">
        <v>26</v>
      </c>
      <c r="I535" s="26" t="s">
        <v>21</v>
      </c>
      <c r="J535" s="44"/>
    </row>
    <row r="536" spans="2:10" x14ac:dyDescent="0.25">
      <c r="B536" s="46">
        <v>44966</v>
      </c>
      <c r="C536" t="s">
        <v>39</v>
      </c>
      <c r="D536" s="26" t="s">
        <v>86</v>
      </c>
      <c r="E536" t="s">
        <v>40</v>
      </c>
      <c r="F536" s="45" t="s">
        <v>27</v>
      </c>
      <c r="G536" s="26" t="s">
        <v>232</v>
      </c>
      <c r="H536" s="44" t="s">
        <v>27</v>
      </c>
      <c r="I536" s="26" t="s">
        <v>253</v>
      </c>
      <c r="J536" s="44"/>
    </row>
    <row r="537" spans="2:10" x14ac:dyDescent="0.25">
      <c r="B537" s="46">
        <v>44966</v>
      </c>
      <c r="C537" t="s">
        <v>41</v>
      </c>
      <c r="D537" s="26" t="s">
        <v>86</v>
      </c>
      <c r="E537" t="s">
        <v>42</v>
      </c>
      <c r="F537" s="45" t="s">
        <v>26</v>
      </c>
      <c r="G537" s="26" t="s">
        <v>29</v>
      </c>
      <c r="H537" s="44" t="s">
        <v>26</v>
      </c>
      <c r="I537" s="26" t="s">
        <v>234</v>
      </c>
      <c r="J537" s="44"/>
    </row>
    <row r="538" spans="2:10" x14ac:dyDescent="0.25">
      <c r="B538" s="46">
        <v>44966</v>
      </c>
      <c r="C538" t="s">
        <v>43</v>
      </c>
      <c r="D538" s="26" t="s">
        <v>86</v>
      </c>
      <c r="E538" t="s">
        <v>44</v>
      </c>
      <c r="F538" s="45" t="s">
        <v>27</v>
      </c>
      <c r="G538" s="26" t="s">
        <v>254</v>
      </c>
      <c r="H538" s="44" t="s">
        <v>25</v>
      </c>
      <c r="I538" s="26" t="s">
        <v>254</v>
      </c>
      <c r="J538" s="44"/>
    </row>
    <row r="539" spans="2:10" x14ac:dyDescent="0.25">
      <c r="B539" s="46">
        <v>44966</v>
      </c>
      <c r="C539" t="s">
        <v>46</v>
      </c>
      <c r="D539" s="26" t="s">
        <v>86</v>
      </c>
      <c r="E539" t="s">
        <v>47</v>
      </c>
      <c r="F539" s="45" t="s">
        <v>20</v>
      </c>
      <c r="G539" s="26" t="s">
        <v>249</v>
      </c>
      <c r="H539" s="44" t="s">
        <v>20</v>
      </c>
      <c r="I539" s="26" t="s">
        <v>249</v>
      </c>
      <c r="J539" s="44"/>
    </row>
    <row r="540" spans="2:10" x14ac:dyDescent="0.25">
      <c r="B540" s="46">
        <v>44966</v>
      </c>
      <c r="C540" t="s">
        <v>48</v>
      </c>
      <c r="D540" s="26" t="s">
        <v>86</v>
      </c>
      <c r="E540" t="s">
        <v>33</v>
      </c>
      <c r="F540" s="45" t="s">
        <v>27</v>
      </c>
      <c r="G540" s="26" t="s">
        <v>232</v>
      </c>
      <c r="H540" s="44" t="s">
        <v>27</v>
      </c>
      <c r="I540" s="26" t="s">
        <v>253</v>
      </c>
      <c r="J540" s="44"/>
    </row>
    <row r="541" spans="2:10" x14ac:dyDescent="0.25">
      <c r="B541" s="46">
        <v>44966</v>
      </c>
      <c r="C541" t="s">
        <v>49</v>
      </c>
      <c r="D541" s="26" t="s">
        <v>86</v>
      </c>
      <c r="E541" t="s">
        <v>50</v>
      </c>
      <c r="F541" s="44" t="s">
        <v>26</v>
      </c>
      <c r="G541" s="26" t="s">
        <v>234</v>
      </c>
      <c r="H541" s="44" t="s">
        <v>26</v>
      </c>
      <c r="I541" s="26" t="s">
        <v>234</v>
      </c>
      <c r="J541" s="44"/>
    </row>
    <row r="542" spans="2:10" x14ac:dyDescent="0.25">
      <c r="B542" s="46">
        <v>44966</v>
      </c>
      <c r="C542" t="s">
        <v>51</v>
      </c>
      <c r="D542" s="26" t="s">
        <v>86</v>
      </c>
      <c r="E542" t="s">
        <v>52</v>
      </c>
      <c r="F542" s="44" t="s">
        <v>26</v>
      </c>
      <c r="G542" s="26" t="s">
        <v>234</v>
      </c>
      <c r="H542" s="44" t="s">
        <v>26</v>
      </c>
      <c r="I542" s="26" t="s">
        <v>234</v>
      </c>
      <c r="J542" s="44"/>
    </row>
    <row r="543" spans="2:10" x14ac:dyDescent="0.25">
      <c r="B543" s="46">
        <v>44966</v>
      </c>
      <c r="C543" t="s">
        <v>53</v>
      </c>
      <c r="D543" s="26" t="s">
        <v>86</v>
      </c>
      <c r="E543" t="s">
        <v>54</v>
      </c>
      <c r="F543" s="44" t="s">
        <v>26</v>
      </c>
      <c r="G543" s="26" t="s">
        <v>234</v>
      </c>
      <c r="H543" s="44" t="s">
        <v>26</v>
      </c>
      <c r="I543" s="26" t="s">
        <v>234</v>
      </c>
      <c r="J543" s="44"/>
    </row>
    <row r="544" spans="2:10" x14ac:dyDescent="0.25">
      <c r="B544" s="46">
        <v>44966</v>
      </c>
      <c r="C544" s="26" t="s">
        <v>205</v>
      </c>
      <c r="D544" s="26" t="s">
        <v>86</v>
      </c>
      <c r="E544" s="26" t="s">
        <v>207</v>
      </c>
      <c r="F544" s="45" t="s">
        <v>26</v>
      </c>
      <c r="G544" s="26" t="s">
        <v>216</v>
      </c>
      <c r="H544" s="44" t="s">
        <v>26</v>
      </c>
      <c r="I544" s="26" t="s">
        <v>216</v>
      </c>
      <c r="J544" s="44"/>
    </row>
    <row r="545" spans="2:11" x14ac:dyDescent="0.25">
      <c r="B545" s="46">
        <v>44967</v>
      </c>
      <c r="C545" t="s">
        <v>18</v>
      </c>
      <c r="D545" s="26" t="s">
        <v>86</v>
      </c>
      <c r="E545" t="s">
        <v>35</v>
      </c>
      <c r="F545" s="45"/>
      <c r="H545" s="44"/>
      <c r="J545" s="44" t="s">
        <v>19</v>
      </c>
      <c r="K545" s="26" t="s">
        <v>220</v>
      </c>
    </row>
    <row r="546" spans="2:11" x14ac:dyDescent="0.25">
      <c r="B546" s="46">
        <v>44967</v>
      </c>
      <c r="C546" t="s">
        <v>22</v>
      </c>
      <c r="D546" s="26" t="s">
        <v>86</v>
      </c>
      <c r="E546" t="s">
        <v>23</v>
      </c>
      <c r="F546" s="45"/>
      <c r="H546" s="44"/>
      <c r="J546" s="44" t="s">
        <v>25</v>
      </c>
      <c r="K546" s="26" t="s">
        <v>254</v>
      </c>
    </row>
    <row r="547" spans="2:11" x14ac:dyDescent="0.25">
      <c r="B547" s="46">
        <v>44967</v>
      </c>
      <c r="C547" t="s">
        <v>45</v>
      </c>
      <c r="D547" s="26" t="s">
        <v>86</v>
      </c>
      <c r="E547" t="s">
        <v>34</v>
      </c>
      <c r="F547" s="45"/>
      <c r="H547" s="44"/>
      <c r="J547" s="44" t="s">
        <v>25</v>
      </c>
      <c r="K547" s="26" t="s">
        <v>220</v>
      </c>
    </row>
    <row r="548" spans="2:11" x14ac:dyDescent="0.25">
      <c r="B548" s="46">
        <v>44967</v>
      </c>
      <c r="C548" t="s">
        <v>3</v>
      </c>
      <c r="D548" s="26" t="s">
        <v>86</v>
      </c>
      <c r="E548" t="s">
        <v>36</v>
      </c>
      <c r="F548" s="45"/>
      <c r="H548" s="44"/>
      <c r="J548" s="44" t="s">
        <v>26</v>
      </c>
      <c r="K548" s="26" t="s">
        <v>234</v>
      </c>
    </row>
    <row r="549" spans="2:11" x14ac:dyDescent="0.25">
      <c r="B549" s="46">
        <v>44967</v>
      </c>
      <c r="C549" t="s">
        <v>37</v>
      </c>
      <c r="D549" s="26" t="s">
        <v>86</v>
      </c>
      <c r="E549" t="s">
        <v>38</v>
      </c>
      <c r="F549" s="45"/>
      <c r="H549" s="44"/>
      <c r="J549" s="44" t="s">
        <v>26</v>
      </c>
      <c r="K549" s="26" t="s">
        <v>234</v>
      </c>
    </row>
    <row r="550" spans="2:11" x14ac:dyDescent="0.25">
      <c r="B550" s="46">
        <v>44967</v>
      </c>
      <c r="C550" t="s">
        <v>39</v>
      </c>
      <c r="D550" s="26" t="s">
        <v>86</v>
      </c>
      <c r="E550" t="s">
        <v>40</v>
      </c>
      <c r="F550" s="45"/>
      <c r="H550" s="44"/>
      <c r="J550" s="44" t="s">
        <v>25</v>
      </c>
      <c r="K550" s="26" t="s">
        <v>220</v>
      </c>
    </row>
    <row r="551" spans="2:11" x14ac:dyDescent="0.25">
      <c r="B551" s="46">
        <v>44967</v>
      </c>
      <c r="C551" t="s">
        <v>41</v>
      </c>
      <c r="D551" s="26" t="s">
        <v>86</v>
      </c>
      <c r="E551" t="s">
        <v>42</v>
      </c>
      <c r="F551" s="45"/>
      <c r="H551" s="44"/>
      <c r="J551" s="44" t="s">
        <v>26</v>
      </c>
      <c r="K551" s="26" t="s">
        <v>234</v>
      </c>
    </row>
    <row r="552" spans="2:11" x14ac:dyDescent="0.25">
      <c r="B552" s="46">
        <v>44967</v>
      </c>
      <c r="C552" t="s">
        <v>43</v>
      </c>
      <c r="D552" s="26" t="s">
        <v>86</v>
      </c>
      <c r="E552" t="s">
        <v>44</v>
      </c>
      <c r="F552" s="45"/>
      <c r="H552" s="44"/>
      <c r="J552" s="44" t="s">
        <v>25</v>
      </c>
      <c r="K552" s="26" t="s">
        <v>254</v>
      </c>
    </row>
    <row r="553" spans="2:11" x14ac:dyDescent="0.25">
      <c r="B553" s="46">
        <v>44967</v>
      </c>
      <c r="C553" t="s">
        <v>46</v>
      </c>
      <c r="D553" s="26" t="s">
        <v>86</v>
      </c>
      <c r="E553" t="s">
        <v>47</v>
      </c>
      <c r="F553" s="45"/>
      <c r="H553" s="44"/>
      <c r="J553" s="44" t="s">
        <v>20</v>
      </c>
      <c r="K553" s="26" t="s">
        <v>255</v>
      </c>
    </row>
    <row r="554" spans="2:11" x14ac:dyDescent="0.25">
      <c r="B554" s="46">
        <v>44967</v>
      </c>
      <c r="C554" t="s">
        <v>48</v>
      </c>
      <c r="D554" s="26" t="s">
        <v>86</v>
      </c>
      <c r="E554" t="s">
        <v>33</v>
      </c>
      <c r="F554" s="45"/>
      <c r="H554" s="44"/>
      <c r="J554" s="44" t="s">
        <v>25</v>
      </c>
      <c r="K554" s="26" t="s">
        <v>220</v>
      </c>
    </row>
    <row r="555" spans="2:11" x14ac:dyDescent="0.25">
      <c r="B555" s="46">
        <v>44967</v>
      </c>
      <c r="C555" t="s">
        <v>49</v>
      </c>
      <c r="D555" s="26" t="s">
        <v>86</v>
      </c>
      <c r="E555" t="s">
        <v>50</v>
      </c>
      <c r="F555" s="45"/>
      <c r="H555" s="44"/>
      <c r="J555" s="44" t="s">
        <v>26</v>
      </c>
      <c r="K555" s="26" t="s">
        <v>234</v>
      </c>
    </row>
    <row r="556" spans="2:11" x14ac:dyDescent="0.25">
      <c r="B556" s="46">
        <v>44967</v>
      </c>
      <c r="C556" t="s">
        <v>51</v>
      </c>
      <c r="D556" s="26" t="s">
        <v>86</v>
      </c>
      <c r="E556" t="s">
        <v>52</v>
      </c>
      <c r="F556" s="45"/>
      <c r="H556" s="44"/>
      <c r="J556" s="44" t="s">
        <v>26</v>
      </c>
      <c r="K556" s="26" t="s">
        <v>234</v>
      </c>
    </row>
    <row r="557" spans="2:11" x14ac:dyDescent="0.25">
      <c r="B557" s="46">
        <v>44967</v>
      </c>
      <c r="C557" t="s">
        <v>53</v>
      </c>
      <c r="D557" s="26" t="s">
        <v>86</v>
      </c>
      <c r="E557" t="s">
        <v>54</v>
      </c>
      <c r="F557" s="45"/>
      <c r="H557" s="44"/>
      <c r="J557" s="44" t="s">
        <v>26</v>
      </c>
      <c r="K557" s="26" t="s">
        <v>234</v>
      </c>
    </row>
    <row r="558" spans="2:11" x14ac:dyDescent="0.25">
      <c r="B558" s="46">
        <v>44967</v>
      </c>
      <c r="C558" s="26" t="s">
        <v>205</v>
      </c>
      <c r="D558" s="26" t="s">
        <v>86</v>
      </c>
      <c r="E558" s="26" t="s">
        <v>207</v>
      </c>
      <c r="F558" s="45"/>
      <c r="H558" s="44"/>
      <c r="J558" s="44" t="s">
        <v>79</v>
      </c>
      <c r="K558" s="26" t="s">
        <v>216</v>
      </c>
    </row>
    <row r="559" spans="2:11" x14ac:dyDescent="0.25">
      <c r="B559" s="46">
        <v>44968</v>
      </c>
      <c r="H559" s="44"/>
      <c r="J559" s="44"/>
    </row>
    <row r="560" spans="2:11" x14ac:dyDescent="0.25">
      <c r="B560" s="46">
        <v>44969</v>
      </c>
      <c r="C560" t="s">
        <v>18</v>
      </c>
      <c r="D560" s="26" t="s">
        <v>86</v>
      </c>
      <c r="E560" t="s">
        <v>35</v>
      </c>
      <c r="H560" s="44" t="s">
        <v>20</v>
      </c>
      <c r="I560" s="26" t="s">
        <v>256</v>
      </c>
      <c r="J560" s="44"/>
    </row>
    <row r="561" spans="2:11" x14ac:dyDescent="0.25">
      <c r="B561" s="46">
        <v>44969</v>
      </c>
      <c r="C561" t="s">
        <v>22</v>
      </c>
      <c r="D561" s="26" t="s">
        <v>86</v>
      </c>
      <c r="E561" t="s">
        <v>23</v>
      </c>
      <c r="H561" s="44" t="s">
        <v>25</v>
      </c>
      <c r="I561" s="26" t="s">
        <v>254</v>
      </c>
      <c r="J561" s="44"/>
    </row>
    <row r="562" spans="2:11" x14ac:dyDescent="0.25">
      <c r="B562" s="46">
        <v>44969</v>
      </c>
      <c r="C562" t="s">
        <v>45</v>
      </c>
      <c r="D562" s="26" t="s">
        <v>86</v>
      </c>
      <c r="E562" t="s">
        <v>34</v>
      </c>
      <c r="H562" s="44" t="s">
        <v>25</v>
      </c>
      <c r="I562" s="26" t="s">
        <v>254</v>
      </c>
      <c r="J562" s="44"/>
    </row>
    <row r="563" spans="2:11" x14ac:dyDescent="0.25">
      <c r="B563" s="46">
        <v>44969</v>
      </c>
      <c r="C563" t="s">
        <v>3</v>
      </c>
      <c r="D563" s="26" t="s">
        <v>86</v>
      </c>
      <c r="E563" t="s">
        <v>36</v>
      </c>
      <c r="H563" s="44" t="s">
        <v>25</v>
      </c>
      <c r="I563" s="26" t="s">
        <v>254</v>
      </c>
      <c r="J563" s="44"/>
    </row>
    <row r="564" spans="2:11" x14ac:dyDescent="0.25">
      <c r="B564" s="46">
        <v>44969</v>
      </c>
      <c r="C564" t="s">
        <v>37</v>
      </c>
      <c r="D564" s="26" t="s">
        <v>86</v>
      </c>
      <c r="E564" t="s">
        <v>38</v>
      </c>
      <c r="H564" s="44" t="s">
        <v>26</v>
      </c>
      <c r="I564" s="26" t="s">
        <v>234</v>
      </c>
      <c r="J564" s="44"/>
    </row>
    <row r="565" spans="2:11" x14ac:dyDescent="0.25">
      <c r="B565" s="46">
        <v>44969</v>
      </c>
      <c r="C565" t="s">
        <v>39</v>
      </c>
      <c r="D565" s="26" t="s">
        <v>86</v>
      </c>
      <c r="E565" t="s">
        <v>40</v>
      </c>
      <c r="H565" s="44" t="s">
        <v>25</v>
      </c>
      <c r="I565" s="26" t="s">
        <v>254</v>
      </c>
      <c r="J565" s="44"/>
    </row>
    <row r="566" spans="2:11" x14ac:dyDescent="0.25">
      <c r="B566" s="46">
        <v>44969</v>
      </c>
      <c r="C566" t="s">
        <v>41</v>
      </c>
      <c r="D566" s="26" t="s">
        <v>86</v>
      </c>
      <c r="E566" t="s">
        <v>42</v>
      </c>
      <c r="H566" s="44" t="s">
        <v>26</v>
      </c>
      <c r="I566" s="26" t="s">
        <v>234</v>
      </c>
      <c r="J566" s="44"/>
    </row>
    <row r="567" spans="2:11" x14ac:dyDescent="0.25">
      <c r="B567" s="46">
        <v>44969</v>
      </c>
      <c r="C567" t="s">
        <v>43</v>
      </c>
      <c r="D567" s="26" t="s">
        <v>86</v>
      </c>
      <c r="E567" t="s">
        <v>44</v>
      </c>
      <c r="H567" s="44" t="s">
        <v>25</v>
      </c>
      <c r="I567" s="26" t="s">
        <v>254</v>
      </c>
      <c r="J567" s="44"/>
    </row>
    <row r="568" spans="2:11" x14ac:dyDescent="0.25">
      <c r="B568" s="46">
        <v>44969</v>
      </c>
      <c r="C568" t="s">
        <v>46</v>
      </c>
      <c r="D568" s="26" t="s">
        <v>86</v>
      </c>
      <c r="E568" t="s">
        <v>47</v>
      </c>
      <c r="H568" s="44" t="s">
        <v>20</v>
      </c>
      <c r="I568" s="26" t="s">
        <v>90</v>
      </c>
      <c r="J568" s="44"/>
    </row>
    <row r="569" spans="2:11" x14ac:dyDescent="0.25">
      <c r="B569" s="46">
        <v>44969</v>
      </c>
      <c r="C569" t="s">
        <v>48</v>
      </c>
      <c r="D569" s="26" t="s">
        <v>86</v>
      </c>
      <c r="E569" t="s">
        <v>33</v>
      </c>
      <c r="H569" s="44" t="s">
        <v>25</v>
      </c>
      <c r="I569" s="26" t="s">
        <v>254</v>
      </c>
      <c r="J569" s="44"/>
    </row>
    <row r="570" spans="2:11" x14ac:dyDescent="0.25">
      <c r="B570" s="46">
        <v>44969</v>
      </c>
      <c r="C570" t="s">
        <v>49</v>
      </c>
      <c r="D570" s="26" t="s">
        <v>86</v>
      </c>
      <c r="E570" t="s">
        <v>50</v>
      </c>
      <c r="H570" s="44" t="s">
        <v>26</v>
      </c>
      <c r="I570" s="26" t="s">
        <v>29</v>
      </c>
      <c r="J570" s="44"/>
    </row>
    <row r="571" spans="2:11" x14ac:dyDescent="0.25">
      <c r="B571" s="46">
        <v>44969</v>
      </c>
      <c r="C571" t="s">
        <v>51</v>
      </c>
      <c r="D571" s="26" t="s">
        <v>86</v>
      </c>
      <c r="E571" t="s">
        <v>52</v>
      </c>
      <c r="H571" s="44" t="s">
        <v>26</v>
      </c>
      <c r="I571" s="26" t="s">
        <v>29</v>
      </c>
      <c r="J571" s="44"/>
    </row>
    <row r="572" spans="2:11" x14ac:dyDescent="0.25">
      <c r="B572" s="46">
        <v>44969</v>
      </c>
      <c r="C572" t="s">
        <v>53</v>
      </c>
      <c r="D572" s="26" t="s">
        <v>86</v>
      </c>
      <c r="E572" t="s">
        <v>54</v>
      </c>
      <c r="H572" s="44" t="s">
        <v>25</v>
      </c>
      <c r="I572" s="26" t="s">
        <v>228</v>
      </c>
      <c r="J572" s="44"/>
    </row>
    <row r="573" spans="2:11" x14ac:dyDescent="0.25">
      <c r="B573" s="46">
        <v>44969</v>
      </c>
      <c r="C573" s="26" t="s">
        <v>205</v>
      </c>
      <c r="D573" s="26" t="s">
        <v>86</v>
      </c>
      <c r="E573" s="26" t="s">
        <v>207</v>
      </c>
      <c r="H573" s="44" t="s">
        <v>79</v>
      </c>
      <c r="I573" s="26" t="s">
        <v>234</v>
      </c>
      <c r="J573" s="44"/>
    </row>
    <row r="574" spans="2:11" x14ac:dyDescent="0.25">
      <c r="B574" s="46">
        <v>44970</v>
      </c>
      <c r="C574" t="s">
        <v>18</v>
      </c>
      <c r="D574" s="26" t="s">
        <v>86</v>
      </c>
      <c r="E574" t="s">
        <v>35</v>
      </c>
      <c r="F574" s="45" t="s">
        <v>20</v>
      </c>
      <c r="G574" s="26" t="s">
        <v>248</v>
      </c>
      <c r="H574" s="44" t="s">
        <v>20</v>
      </c>
      <c r="I574" s="26" t="s">
        <v>219</v>
      </c>
      <c r="J574" s="44" t="s">
        <v>20</v>
      </c>
      <c r="K574" s="26" t="s">
        <v>90</v>
      </c>
    </row>
    <row r="575" spans="2:11" x14ac:dyDescent="0.25">
      <c r="B575" s="46">
        <v>44970</v>
      </c>
      <c r="C575" t="s">
        <v>22</v>
      </c>
      <c r="D575" s="26" t="s">
        <v>86</v>
      </c>
      <c r="E575" t="s">
        <v>23</v>
      </c>
      <c r="F575" s="45" t="s">
        <v>25</v>
      </c>
      <c r="G575" s="26" t="s">
        <v>254</v>
      </c>
      <c r="H575" s="45" t="s">
        <v>25</v>
      </c>
      <c r="I575" s="26" t="s">
        <v>254</v>
      </c>
      <c r="J575" s="45" t="s">
        <v>25</v>
      </c>
      <c r="K575" s="26" t="s">
        <v>254</v>
      </c>
    </row>
    <row r="576" spans="2:11" x14ac:dyDescent="0.25">
      <c r="B576" s="46">
        <v>44970</v>
      </c>
      <c r="C576" t="s">
        <v>45</v>
      </c>
      <c r="D576" s="26" t="s">
        <v>86</v>
      </c>
      <c r="E576" t="s">
        <v>34</v>
      </c>
      <c r="F576" s="45" t="s">
        <v>25</v>
      </c>
      <c r="G576" s="26" t="s">
        <v>254</v>
      </c>
      <c r="H576" s="45" t="s">
        <v>25</v>
      </c>
      <c r="I576" s="26" t="s">
        <v>254</v>
      </c>
      <c r="J576" s="45" t="s">
        <v>25</v>
      </c>
      <c r="K576" s="26" t="s">
        <v>254</v>
      </c>
    </row>
    <row r="577" spans="2:11" x14ac:dyDescent="0.25">
      <c r="B577" s="46">
        <v>44970</v>
      </c>
      <c r="C577" t="s">
        <v>3</v>
      </c>
      <c r="D577" s="26" t="s">
        <v>86</v>
      </c>
      <c r="E577" t="s">
        <v>36</v>
      </c>
      <c r="F577" s="45" t="s">
        <v>25</v>
      </c>
      <c r="G577" s="26" t="s">
        <v>254</v>
      </c>
      <c r="H577" s="45" t="s">
        <v>25</v>
      </c>
      <c r="I577" s="26" t="s">
        <v>254</v>
      </c>
      <c r="J577" s="45" t="s">
        <v>25</v>
      </c>
      <c r="K577" s="26" t="s">
        <v>254</v>
      </c>
    </row>
    <row r="578" spans="2:11" x14ac:dyDescent="0.25">
      <c r="B578" s="46">
        <v>44970</v>
      </c>
      <c r="C578" t="s">
        <v>37</v>
      </c>
      <c r="D578" s="26" t="s">
        <v>86</v>
      </c>
      <c r="E578" t="s">
        <v>38</v>
      </c>
      <c r="F578" s="45" t="s">
        <v>26</v>
      </c>
      <c r="G578" s="26" t="s">
        <v>234</v>
      </c>
      <c r="H578" s="45" t="s">
        <v>26</v>
      </c>
      <c r="I578" s="26" t="s">
        <v>234</v>
      </c>
      <c r="J578" s="45" t="s">
        <v>26</v>
      </c>
      <c r="K578" s="26" t="s">
        <v>234</v>
      </c>
    </row>
    <row r="579" spans="2:11" x14ac:dyDescent="0.25">
      <c r="B579" s="46">
        <v>44970</v>
      </c>
      <c r="C579" t="s">
        <v>39</v>
      </c>
      <c r="D579" s="26" t="s">
        <v>86</v>
      </c>
      <c r="E579" t="s">
        <v>40</v>
      </c>
      <c r="F579" s="45" t="s">
        <v>25</v>
      </c>
      <c r="G579" s="26" t="s">
        <v>254</v>
      </c>
      <c r="H579" s="45" t="s">
        <v>25</v>
      </c>
      <c r="I579" s="26" t="s">
        <v>254</v>
      </c>
      <c r="J579" s="45" t="s">
        <v>25</v>
      </c>
      <c r="K579" s="26" t="s">
        <v>254</v>
      </c>
    </row>
    <row r="580" spans="2:11" x14ac:dyDescent="0.25">
      <c r="B580" s="46">
        <v>44970</v>
      </c>
      <c r="C580" t="s">
        <v>41</v>
      </c>
      <c r="D580" s="26" t="s">
        <v>86</v>
      </c>
      <c r="E580" t="s">
        <v>42</v>
      </c>
      <c r="F580" s="44" t="s">
        <v>26</v>
      </c>
      <c r="G580" s="26" t="s">
        <v>29</v>
      </c>
      <c r="H580" s="44" t="s">
        <v>26</v>
      </c>
      <c r="I580" s="26" t="s">
        <v>29</v>
      </c>
      <c r="J580" s="44" t="s">
        <v>26</v>
      </c>
      <c r="K580" s="26" t="s">
        <v>29</v>
      </c>
    </row>
    <row r="581" spans="2:11" x14ac:dyDescent="0.25">
      <c r="B581" s="46">
        <v>44970</v>
      </c>
      <c r="C581" t="s">
        <v>43</v>
      </c>
      <c r="D581" s="26" t="s">
        <v>86</v>
      </c>
      <c r="E581" t="s">
        <v>44</v>
      </c>
      <c r="F581" s="44" t="s">
        <v>25</v>
      </c>
      <c r="G581" s="26" t="s">
        <v>254</v>
      </c>
      <c r="H581" s="44" t="s">
        <v>25</v>
      </c>
      <c r="I581" s="26" t="s">
        <v>254</v>
      </c>
      <c r="J581" s="44" t="s">
        <v>25</v>
      </c>
      <c r="K581" s="26" t="s">
        <v>254</v>
      </c>
    </row>
    <row r="582" spans="2:11" x14ac:dyDescent="0.25">
      <c r="B582" s="46">
        <v>44970</v>
      </c>
      <c r="C582" t="s">
        <v>46</v>
      </c>
      <c r="D582" s="26" t="s">
        <v>86</v>
      </c>
      <c r="E582" t="s">
        <v>47</v>
      </c>
      <c r="F582" s="44" t="s">
        <v>28</v>
      </c>
      <c r="G582" s="26" t="s">
        <v>90</v>
      </c>
      <c r="H582" s="44" t="s">
        <v>28</v>
      </c>
      <c r="I582" s="26" t="s">
        <v>90</v>
      </c>
      <c r="J582" s="44" t="s">
        <v>28</v>
      </c>
      <c r="K582" s="26" t="s">
        <v>90</v>
      </c>
    </row>
    <row r="583" spans="2:11" x14ac:dyDescent="0.25">
      <c r="B583" s="46">
        <v>44970</v>
      </c>
      <c r="C583" t="s">
        <v>48</v>
      </c>
      <c r="D583" s="26" t="s">
        <v>86</v>
      </c>
      <c r="E583" t="s">
        <v>33</v>
      </c>
      <c r="F583" s="44" t="s">
        <v>25</v>
      </c>
      <c r="G583" s="26" t="s">
        <v>254</v>
      </c>
      <c r="H583" s="44" t="s">
        <v>25</v>
      </c>
      <c r="I583" s="26" t="s">
        <v>254</v>
      </c>
      <c r="J583" s="44" t="s">
        <v>25</v>
      </c>
      <c r="K583" s="26" t="s">
        <v>254</v>
      </c>
    </row>
    <row r="584" spans="2:11" x14ac:dyDescent="0.25">
      <c r="B584" s="46">
        <v>44970</v>
      </c>
      <c r="C584" t="s">
        <v>49</v>
      </c>
      <c r="D584" s="26" t="s">
        <v>86</v>
      </c>
      <c r="E584" t="s">
        <v>50</v>
      </c>
      <c r="F584" s="44" t="s">
        <v>26</v>
      </c>
      <c r="G584" s="26" t="s">
        <v>29</v>
      </c>
      <c r="H584" s="44" t="s">
        <v>26</v>
      </c>
      <c r="I584" s="26" t="s">
        <v>29</v>
      </c>
      <c r="J584" s="44" t="s">
        <v>26</v>
      </c>
      <c r="K584" s="26" t="s">
        <v>29</v>
      </c>
    </row>
    <row r="585" spans="2:11" x14ac:dyDescent="0.25">
      <c r="B585" s="46">
        <v>44970</v>
      </c>
      <c r="C585" t="s">
        <v>51</v>
      </c>
      <c r="D585" s="26" t="s">
        <v>86</v>
      </c>
      <c r="E585" t="s">
        <v>52</v>
      </c>
      <c r="F585" s="44" t="s">
        <v>26</v>
      </c>
      <c r="G585" s="26" t="s">
        <v>29</v>
      </c>
      <c r="H585" s="44" t="s">
        <v>26</v>
      </c>
      <c r="I585" s="26" t="s">
        <v>29</v>
      </c>
      <c r="J585" s="44" t="s">
        <v>27</v>
      </c>
      <c r="K585" s="26" t="s">
        <v>228</v>
      </c>
    </row>
    <row r="586" spans="2:11" x14ac:dyDescent="0.25">
      <c r="B586" s="46">
        <v>44970</v>
      </c>
      <c r="C586" t="s">
        <v>53</v>
      </c>
      <c r="D586" s="26" t="s">
        <v>86</v>
      </c>
      <c r="E586" t="s">
        <v>54</v>
      </c>
      <c r="F586" s="44" t="s">
        <v>25</v>
      </c>
      <c r="G586" s="26" t="s">
        <v>254</v>
      </c>
      <c r="H586" s="44" t="s">
        <v>25</v>
      </c>
      <c r="I586" s="26" t="s">
        <v>254</v>
      </c>
      <c r="J586" s="44" t="s">
        <v>25</v>
      </c>
      <c r="K586" s="26" t="s">
        <v>254</v>
      </c>
    </row>
    <row r="587" spans="2:11" x14ac:dyDescent="0.25">
      <c r="B587" s="46">
        <v>44970</v>
      </c>
      <c r="C587" s="26" t="s">
        <v>205</v>
      </c>
      <c r="D587" s="26" t="s">
        <v>86</v>
      </c>
      <c r="E587" s="26" t="s">
        <v>207</v>
      </c>
      <c r="F587" s="44" t="s">
        <v>79</v>
      </c>
      <c r="G587" s="26" t="s">
        <v>29</v>
      </c>
      <c r="H587" s="44" t="s">
        <v>79</v>
      </c>
      <c r="I587" s="26" t="s">
        <v>29</v>
      </c>
      <c r="J587" s="44" t="s">
        <v>79</v>
      </c>
      <c r="K587" s="26" t="s">
        <v>29</v>
      </c>
    </row>
    <row r="588" spans="2:11" x14ac:dyDescent="0.25">
      <c r="B588" s="46">
        <v>44971</v>
      </c>
      <c r="C588" t="s">
        <v>18</v>
      </c>
      <c r="D588" s="26" t="s">
        <v>86</v>
      </c>
      <c r="E588" t="s">
        <v>35</v>
      </c>
      <c r="F588" s="45" t="s">
        <v>28</v>
      </c>
      <c r="G588" s="26" t="s">
        <v>90</v>
      </c>
      <c r="H588" s="44"/>
      <c r="J588" s="45" t="s">
        <v>28</v>
      </c>
      <c r="K588" s="26" t="s">
        <v>90</v>
      </c>
    </row>
    <row r="589" spans="2:11" x14ac:dyDescent="0.25">
      <c r="B589" s="46">
        <v>44971</v>
      </c>
      <c r="C589" t="s">
        <v>22</v>
      </c>
      <c r="D589" s="26" t="s">
        <v>86</v>
      </c>
      <c r="E589" t="s">
        <v>23</v>
      </c>
      <c r="F589" s="45" t="s">
        <v>19</v>
      </c>
      <c r="G589" s="26" t="s">
        <v>220</v>
      </c>
      <c r="H589" s="44"/>
      <c r="J589" s="45" t="s">
        <v>19</v>
      </c>
      <c r="K589" s="26" t="s">
        <v>220</v>
      </c>
    </row>
    <row r="590" spans="2:11" x14ac:dyDescent="0.25">
      <c r="B590" s="46">
        <v>44971</v>
      </c>
      <c r="C590" t="s">
        <v>45</v>
      </c>
      <c r="D590" s="26" t="s">
        <v>86</v>
      </c>
      <c r="E590" t="s">
        <v>34</v>
      </c>
      <c r="F590" s="45" t="s">
        <v>25</v>
      </c>
      <c r="G590" s="26" t="s">
        <v>254</v>
      </c>
      <c r="H590" s="44"/>
      <c r="J590" s="45" t="s">
        <v>25</v>
      </c>
      <c r="K590" s="26" t="s">
        <v>254</v>
      </c>
    </row>
    <row r="591" spans="2:11" x14ac:dyDescent="0.25">
      <c r="B591" s="46">
        <v>44971</v>
      </c>
      <c r="C591" t="s">
        <v>3</v>
      </c>
      <c r="D591" s="26" t="s">
        <v>86</v>
      </c>
      <c r="E591" t="s">
        <v>36</v>
      </c>
      <c r="F591" s="45" t="s">
        <v>25</v>
      </c>
      <c r="G591" s="26" t="s">
        <v>254</v>
      </c>
      <c r="H591" s="44"/>
      <c r="J591" s="45" t="s">
        <v>25</v>
      </c>
      <c r="K591" s="26" t="s">
        <v>254</v>
      </c>
    </row>
    <row r="592" spans="2:11" x14ac:dyDescent="0.25">
      <c r="B592" s="46">
        <v>44971</v>
      </c>
      <c r="C592" t="s">
        <v>37</v>
      </c>
      <c r="D592" s="26" t="s">
        <v>86</v>
      </c>
      <c r="E592" t="s">
        <v>38</v>
      </c>
      <c r="F592" s="45" t="s">
        <v>26</v>
      </c>
      <c r="G592" s="26" t="s">
        <v>234</v>
      </c>
      <c r="H592" s="44"/>
      <c r="J592" s="45" t="s">
        <v>26</v>
      </c>
      <c r="K592" s="26" t="s">
        <v>234</v>
      </c>
    </row>
    <row r="593" spans="2:11" x14ac:dyDescent="0.25">
      <c r="B593" s="46">
        <v>44971</v>
      </c>
      <c r="C593" t="s">
        <v>39</v>
      </c>
      <c r="D593" s="26" t="s">
        <v>86</v>
      </c>
      <c r="E593" t="s">
        <v>40</v>
      </c>
      <c r="F593" s="45" t="s">
        <v>25</v>
      </c>
      <c r="G593" s="26" t="s">
        <v>254</v>
      </c>
      <c r="H593" s="44"/>
      <c r="J593" s="45" t="s">
        <v>25</v>
      </c>
      <c r="K593" s="26" t="s">
        <v>254</v>
      </c>
    </row>
    <row r="594" spans="2:11" x14ac:dyDescent="0.25">
      <c r="B594" s="46">
        <v>44971</v>
      </c>
      <c r="C594" t="s">
        <v>41</v>
      </c>
      <c r="D594" s="26" t="s">
        <v>86</v>
      </c>
      <c r="E594" t="s">
        <v>42</v>
      </c>
      <c r="F594" s="44" t="s">
        <v>26</v>
      </c>
      <c r="G594" s="26" t="s">
        <v>29</v>
      </c>
      <c r="H594" s="44"/>
      <c r="J594" s="44" t="s">
        <v>26</v>
      </c>
      <c r="K594" s="26" t="s">
        <v>29</v>
      </c>
    </row>
    <row r="595" spans="2:11" x14ac:dyDescent="0.25">
      <c r="B595" s="46">
        <v>44971</v>
      </c>
      <c r="C595" t="s">
        <v>43</v>
      </c>
      <c r="D595" s="26" t="s">
        <v>86</v>
      </c>
      <c r="E595" t="s">
        <v>44</v>
      </c>
      <c r="F595" s="44" t="s">
        <v>19</v>
      </c>
      <c r="G595" s="26" t="s">
        <v>220</v>
      </c>
      <c r="H595" s="44"/>
      <c r="J595" s="44" t="s">
        <v>19</v>
      </c>
      <c r="K595" s="26" t="s">
        <v>220</v>
      </c>
    </row>
    <row r="596" spans="2:11" x14ac:dyDescent="0.25">
      <c r="B596" s="46">
        <v>44971</v>
      </c>
      <c r="C596" t="s">
        <v>46</v>
      </c>
      <c r="D596" s="26" t="s">
        <v>86</v>
      </c>
      <c r="E596" t="s">
        <v>47</v>
      </c>
      <c r="F596" s="44" t="s">
        <v>28</v>
      </c>
      <c r="G596" s="26" t="s">
        <v>90</v>
      </c>
      <c r="H596" s="44"/>
      <c r="J596" s="44" t="s">
        <v>28</v>
      </c>
      <c r="K596" s="26" t="s">
        <v>90</v>
      </c>
    </row>
    <row r="597" spans="2:11" x14ac:dyDescent="0.25">
      <c r="B597" s="46">
        <v>44971</v>
      </c>
      <c r="C597" t="s">
        <v>48</v>
      </c>
      <c r="D597" s="26" t="s">
        <v>86</v>
      </c>
      <c r="E597" t="s">
        <v>33</v>
      </c>
      <c r="F597" s="44" t="s">
        <v>25</v>
      </c>
      <c r="G597" s="26" t="s">
        <v>254</v>
      </c>
      <c r="H597" s="44"/>
      <c r="J597" s="44" t="s">
        <v>25</v>
      </c>
      <c r="K597" s="26" t="s">
        <v>254</v>
      </c>
    </row>
    <row r="598" spans="2:11" x14ac:dyDescent="0.25">
      <c r="B598" s="46">
        <v>44971</v>
      </c>
      <c r="C598" t="s">
        <v>49</v>
      </c>
      <c r="D598" s="26" t="s">
        <v>86</v>
      </c>
      <c r="E598" t="s">
        <v>50</v>
      </c>
      <c r="F598" s="44" t="s">
        <v>26</v>
      </c>
      <c r="G598" s="26" t="s">
        <v>29</v>
      </c>
      <c r="H598" s="44"/>
      <c r="J598" s="44" t="s">
        <v>26</v>
      </c>
      <c r="K598" s="26" t="s">
        <v>29</v>
      </c>
    </row>
    <row r="599" spans="2:11" x14ac:dyDescent="0.25">
      <c r="B599" s="46">
        <v>44971</v>
      </c>
      <c r="C599" t="s">
        <v>51</v>
      </c>
      <c r="D599" s="26" t="s">
        <v>86</v>
      </c>
      <c r="E599" t="s">
        <v>52</v>
      </c>
      <c r="F599" s="44" t="s">
        <v>26</v>
      </c>
      <c r="G599" s="26" t="s">
        <v>29</v>
      </c>
      <c r="H599" s="44"/>
      <c r="J599" s="44" t="s">
        <v>26</v>
      </c>
      <c r="K599" s="26" t="s">
        <v>29</v>
      </c>
    </row>
    <row r="600" spans="2:11" x14ac:dyDescent="0.25">
      <c r="B600" s="46">
        <v>44971</v>
      </c>
      <c r="C600" t="s">
        <v>53</v>
      </c>
      <c r="D600" s="26" t="s">
        <v>86</v>
      </c>
      <c r="E600" t="s">
        <v>54</v>
      </c>
      <c r="F600" s="44" t="s">
        <v>25</v>
      </c>
      <c r="G600" s="26" t="s">
        <v>254</v>
      </c>
      <c r="H600" s="44"/>
      <c r="J600" s="44" t="s">
        <v>25</v>
      </c>
      <c r="K600" s="26" t="s">
        <v>254</v>
      </c>
    </row>
    <row r="601" spans="2:11" x14ac:dyDescent="0.25">
      <c r="B601" s="46">
        <v>44971</v>
      </c>
      <c r="C601" s="26" t="s">
        <v>205</v>
      </c>
      <c r="D601" s="26" t="s">
        <v>86</v>
      </c>
      <c r="E601" s="26" t="s">
        <v>207</v>
      </c>
      <c r="F601" s="44" t="s">
        <v>79</v>
      </c>
      <c r="G601" s="26" t="s">
        <v>29</v>
      </c>
      <c r="H601" s="44"/>
      <c r="J601" s="44" t="s">
        <v>79</v>
      </c>
      <c r="K601" s="26" t="s">
        <v>29</v>
      </c>
    </row>
    <row r="602" spans="2:11" x14ac:dyDescent="0.25">
      <c r="B602" s="46">
        <v>44972</v>
      </c>
      <c r="C602" t="s">
        <v>18</v>
      </c>
      <c r="D602" s="26" t="s">
        <v>86</v>
      </c>
      <c r="E602" t="s">
        <v>35</v>
      </c>
      <c r="F602" s="45" t="s">
        <v>28</v>
      </c>
      <c r="G602" s="26" t="s">
        <v>90</v>
      </c>
      <c r="H602" s="45" t="s">
        <v>28</v>
      </c>
      <c r="I602" s="26" t="s">
        <v>90</v>
      </c>
      <c r="J602" s="45" t="s">
        <v>28</v>
      </c>
      <c r="K602" s="26" t="s">
        <v>90</v>
      </c>
    </row>
    <row r="603" spans="2:11" x14ac:dyDescent="0.25">
      <c r="B603" s="46">
        <v>44972</v>
      </c>
      <c r="C603" t="s">
        <v>22</v>
      </c>
      <c r="D603" s="26" t="s">
        <v>86</v>
      </c>
      <c r="E603" t="s">
        <v>23</v>
      </c>
      <c r="F603" s="45" t="s">
        <v>19</v>
      </c>
      <c r="G603" s="26" t="s">
        <v>220</v>
      </c>
      <c r="H603" s="45" t="s">
        <v>20</v>
      </c>
      <c r="I603" s="26" t="s">
        <v>228</v>
      </c>
      <c r="J603" s="45" t="s">
        <v>20</v>
      </c>
      <c r="K603" s="26" t="s">
        <v>241</v>
      </c>
    </row>
    <row r="604" spans="2:11" x14ac:dyDescent="0.25">
      <c r="B604" s="46">
        <v>44972</v>
      </c>
      <c r="C604" t="s">
        <v>45</v>
      </c>
      <c r="D604" s="26" t="s">
        <v>86</v>
      </c>
      <c r="E604" t="s">
        <v>34</v>
      </c>
      <c r="F604" s="45" t="s">
        <v>25</v>
      </c>
      <c r="G604" s="26" t="s">
        <v>254</v>
      </c>
      <c r="H604" s="45" t="s">
        <v>25</v>
      </c>
      <c r="I604" s="26" t="s">
        <v>254</v>
      </c>
      <c r="J604" s="45" t="s">
        <v>19</v>
      </c>
      <c r="K604" s="26" t="s">
        <v>254</v>
      </c>
    </row>
    <row r="605" spans="2:11" x14ac:dyDescent="0.25">
      <c r="B605" s="46">
        <v>44972</v>
      </c>
      <c r="C605" t="s">
        <v>3</v>
      </c>
      <c r="D605" s="26" t="s">
        <v>86</v>
      </c>
      <c r="E605" t="s">
        <v>36</v>
      </c>
      <c r="F605" s="45" t="s">
        <v>25</v>
      </c>
      <c r="G605" s="26" t="s">
        <v>254</v>
      </c>
      <c r="H605" s="45" t="s">
        <v>25</v>
      </c>
      <c r="I605" s="26" t="s">
        <v>254</v>
      </c>
      <c r="J605" s="45" t="s">
        <v>19</v>
      </c>
      <c r="K605" s="26" t="s">
        <v>254</v>
      </c>
    </row>
    <row r="606" spans="2:11" x14ac:dyDescent="0.25">
      <c r="B606" s="46">
        <v>44972</v>
      </c>
      <c r="C606" t="s">
        <v>37</v>
      </c>
      <c r="D606" s="26" t="s">
        <v>86</v>
      </c>
      <c r="E606" t="s">
        <v>38</v>
      </c>
      <c r="F606" s="45" t="s">
        <v>26</v>
      </c>
      <c r="G606" s="26" t="s">
        <v>234</v>
      </c>
      <c r="H606" s="45" t="s">
        <v>26</v>
      </c>
      <c r="I606" s="26" t="s">
        <v>234</v>
      </c>
      <c r="J606" s="45" t="s">
        <v>26</v>
      </c>
      <c r="K606" s="26" t="s">
        <v>234</v>
      </c>
    </row>
    <row r="607" spans="2:11" x14ac:dyDescent="0.25">
      <c r="B607" s="46">
        <v>44972</v>
      </c>
      <c r="C607" t="s">
        <v>39</v>
      </c>
      <c r="D607" s="26" t="s">
        <v>86</v>
      </c>
      <c r="E607" t="s">
        <v>40</v>
      </c>
      <c r="F607" s="45" t="s">
        <v>25</v>
      </c>
      <c r="G607" s="26" t="s">
        <v>254</v>
      </c>
      <c r="H607" s="45" t="s">
        <v>25</v>
      </c>
      <c r="I607" s="26" t="s">
        <v>254</v>
      </c>
      <c r="J607" s="45" t="s">
        <v>19</v>
      </c>
      <c r="K607" s="26" t="s">
        <v>254</v>
      </c>
    </row>
    <row r="608" spans="2:11" x14ac:dyDescent="0.25">
      <c r="B608" s="46">
        <v>44972</v>
      </c>
      <c r="C608" t="s">
        <v>41</v>
      </c>
      <c r="D608" s="26" t="s">
        <v>86</v>
      </c>
      <c r="E608" t="s">
        <v>42</v>
      </c>
      <c r="F608" s="44" t="s">
        <v>26</v>
      </c>
      <c r="G608" s="26" t="s">
        <v>29</v>
      </c>
      <c r="H608" s="44" t="s">
        <v>26</v>
      </c>
      <c r="I608" s="26" t="s">
        <v>29</v>
      </c>
      <c r="J608" s="44" t="s">
        <v>26</v>
      </c>
      <c r="K608" s="26" t="s">
        <v>29</v>
      </c>
    </row>
    <row r="609" spans="2:11" x14ac:dyDescent="0.25">
      <c r="B609" s="46">
        <v>44972</v>
      </c>
      <c r="C609" t="s">
        <v>43</v>
      </c>
      <c r="D609" s="26" t="s">
        <v>86</v>
      </c>
      <c r="E609" t="s">
        <v>44</v>
      </c>
      <c r="F609" s="44" t="s">
        <v>20</v>
      </c>
      <c r="G609" s="26" t="s">
        <v>220</v>
      </c>
      <c r="H609" s="44" t="s">
        <v>20</v>
      </c>
      <c r="I609" s="26" t="s">
        <v>228</v>
      </c>
      <c r="J609" s="44" t="s">
        <v>20</v>
      </c>
      <c r="K609" s="26" t="s">
        <v>228</v>
      </c>
    </row>
    <row r="610" spans="2:11" x14ac:dyDescent="0.25">
      <c r="B610" s="46">
        <v>44972</v>
      </c>
      <c r="C610" t="s">
        <v>46</v>
      </c>
      <c r="D610" s="26" t="s">
        <v>86</v>
      </c>
      <c r="E610" t="s">
        <v>47</v>
      </c>
      <c r="F610" s="44" t="s">
        <v>28</v>
      </c>
      <c r="G610" s="26" t="s">
        <v>90</v>
      </c>
      <c r="H610" s="44" t="s">
        <v>28</v>
      </c>
      <c r="I610" s="26" t="s">
        <v>90</v>
      </c>
      <c r="J610" s="44" t="s">
        <v>28</v>
      </c>
      <c r="K610" s="26" t="s">
        <v>90</v>
      </c>
    </row>
    <row r="611" spans="2:11" x14ac:dyDescent="0.25">
      <c r="B611" s="46">
        <v>44972</v>
      </c>
      <c r="C611" t="s">
        <v>48</v>
      </c>
      <c r="D611" s="26" t="s">
        <v>86</v>
      </c>
      <c r="E611" t="s">
        <v>33</v>
      </c>
      <c r="F611" s="44" t="s">
        <v>25</v>
      </c>
      <c r="G611" s="26" t="s">
        <v>254</v>
      </c>
      <c r="H611" s="44" t="s">
        <v>25</v>
      </c>
      <c r="I611" s="26" t="s">
        <v>254</v>
      </c>
      <c r="J611" s="44" t="s">
        <v>19</v>
      </c>
      <c r="K611" s="26" t="s">
        <v>254</v>
      </c>
    </row>
    <row r="612" spans="2:11" x14ac:dyDescent="0.25">
      <c r="B612" s="46">
        <v>44972</v>
      </c>
      <c r="C612" t="s">
        <v>49</v>
      </c>
      <c r="D612" s="26" t="s">
        <v>86</v>
      </c>
      <c r="E612" t="s">
        <v>50</v>
      </c>
      <c r="F612" s="44" t="s">
        <v>26</v>
      </c>
      <c r="G612" s="26" t="s">
        <v>29</v>
      </c>
      <c r="H612" s="44" t="s">
        <v>26</v>
      </c>
      <c r="I612" s="26" t="s">
        <v>29</v>
      </c>
      <c r="J612" s="44" t="s">
        <v>26</v>
      </c>
      <c r="K612" s="26" t="s">
        <v>29</v>
      </c>
    </row>
    <row r="613" spans="2:11" x14ac:dyDescent="0.25">
      <c r="B613" s="46">
        <v>44972</v>
      </c>
      <c r="C613" t="s">
        <v>51</v>
      </c>
      <c r="D613" s="26" t="s">
        <v>86</v>
      </c>
      <c r="E613" t="s">
        <v>52</v>
      </c>
      <c r="F613" s="44" t="s">
        <v>26</v>
      </c>
      <c r="G613" s="26" t="s">
        <v>29</v>
      </c>
      <c r="H613" s="44" t="s">
        <v>27</v>
      </c>
      <c r="I613" s="26" t="s">
        <v>228</v>
      </c>
      <c r="J613" s="44" t="s">
        <v>27</v>
      </c>
      <c r="K613" s="26" t="s">
        <v>228</v>
      </c>
    </row>
    <row r="614" spans="2:11" x14ac:dyDescent="0.25">
      <c r="B614" s="46">
        <v>44972</v>
      </c>
      <c r="C614" t="s">
        <v>53</v>
      </c>
      <c r="D614" s="26" t="s">
        <v>86</v>
      </c>
      <c r="E614" t="s">
        <v>54</v>
      </c>
      <c r="F614" s="44" t="s">
        <v>25</v>
      </c>
      <c r="G614" s="26" t="s">
        <v>254</v>
      </c>
      <c r="H614" s="44" t="s">
        <v>25</v>
      </c>
      <c r="I614" s="26" t="s">
        <v>254</v>
      </c>
      <c r="J614" s="44" t="s">
        <v>25</v>
      </c>
      <c r="K614" s="26" t="s">
        <v>254</v>
      </c>
    </row>
    <row r="615" spans="2:11" x14ac:dyDescent="0.25">
      <c r="B615" s="46">
        <v>44972</v>
      </c>
      <c r="C615" s="26" t="s">
        <v>205</v>
      </c>
      <c r="D615" s="26" t="s">
        <v>86</v>
      </c>
      <c r="E615" s="26" t="s">
        <v>207</v>
      </c>
      <c r="F615" s="44" t="s">
        <v>79</v>
      </c>
      <c r="G615" s="26" t="s">
        <v>29</v>
      </c>
      <c r="H615" s="44" t="s">
        <v>79</v>
      </c>
      <c r="I615" s="26" t="s">
        <v>29</v>
      </c>
      <c r="J615" s="44" t="s">
        <v>79</v>
      </c>
      <c r="K615" s="26" t="s">
        <v>29</v>
      </c>
    </row>
    <row r="616" spans="2:11" x14ac:dyDescent="0.25">
      <c r="B616" s="46">
        <v>44973</v>
      </c>
      <c r="C616" t="s">
        <v>18</v>
      </c>
      <c r="D616" s="26" t="s">
        <v>86</v>
      </c>
      <c r="E616" t="s">
        <v>35</v>
      </c>
      <c r="F616" s="45"/>
      <c r="H616" s="45" t="s">
        <v>27</v>
      </c>
      <c r="I616" s="26" t="s">
        <v>112</v>
      </c>
      <c r="J616" s="45" t="s">
        <v>27</v>
      </c>
      <c r="K616" s="26" t="s">
        <v>184</v>
      </c>
    </row>
    <row r="617" spans="2:11" x14ac:dyDescent="0.25">
      <c r="B617" s="46">
        <v>44973</v>
      </c>
      <c r="C617" t="s">
        <v>22</v>
      </c>
      <c r="D617" s="26" t="s">
        <v>86</v>
      </c>
      <c r="E617" t="s">
        <v>23</v>
      </c>
      <c r="F617" s="45"/>
      <c r="H617" s="44" t="s">
        <v>20</v>
      </c>
      <c r="I617" s="26" t="s">
        <v>155</v>
      </c>
      <c r="J617" s="44" t="s">
        <v>20</v>
      </c>
      <c r="K617" s="26" t="s">
        <v>164</v>
      </c>
    </row>
    <row r="618" spans="2:11" x14ac:dyDescent="0.25">
      <c r="B618" s="46">
        <v>44973</v>
      </c>
      <c r="C618" t="s">
        <v>45</v>
      </c>
      <c r="D618" s="26" t="s">
        <v>86</v>
      </c>
      <c r="E618" t="s">
        <v>34</v>
      </c>
      <c r="F618" s="45"/>
      <c r="H618" s="44" t="s">
        <v>19</v>
      </c>
      <c r="I618" s="26" t="s">
        <v>21</v>
      </c>
      <c r="J618" s="44" t="s">
        <v>20</v>
      </c>
      <c r="K618" s="26" t="s">
        <v>228</v>
      </c>
    </row>
    <row r="619" spans="2:11" x14ac:dyDescent="0.25">
      <c r="B619" s="46">
        <v>44973</v>
      </c>
      <c r="C619" t="s">
        <v>3</v>
      </c>
      <c r="D619" s="26" t="s">
        <v>86</v>
      </c>
      <c r="E619" t="s">
        <v>36</v>
      </c>
      <c r="F619" s="45"/>
      <c r="H619" s="44" t="s">
        <v>19</v>
      </c>
      <c r="I619" s="26" t="s">
        <v>21</v>
      </c>
      <c r="J619" s="44" t="s">
        <v>20</v>
      </c>
      <c r="K619" s="26" t="s">
        <v>230</v>
      </c>
    </row>
    <row r="620" spans="2:11" x14ac:dyDescent="0.25">
      <c r="B620" s="46">
        <v>44973</v>
      </c>
      <c r="C620" t="s">
        <v>37</v>
      </c>
      <c r="D620" s="26" t="s">
        <v>86</v>
      </c>
      <c r="E620" t="s">
        <v>38</v>
      </c>
      <c r="F620" s="45"/>
      <c r="H620" s="44" t="s">
        <v>26</v>
      </c>
      <c r="I620" s="26" t="s">
        <v>234</v>
      </c>
      <c r="J620" s="44" t="s">
        <v>26</v>
      </c>
      <c r="K620" s="26" t="s">
        <v>234</v>
      </c>
    </row>
    <row r="621" spans="2:11" x14ac:dyDescent="0.25">
      <c r="B621" s="46">
        <v>44973</v>
      </c>
      <c r="C621" t="s">
        <v>39</v>
      </c>
      <c r="D621" s="26" t="s">
        <v>86</v>
      </c>
      <c r="E621" t="s">
        <v>40</v>
      </c>
      <c r="F621" s="45"/>
      <c r="H621" s="44" t="s">
        <v>19</v>
      </c>
      <c r="I621" s="26" t="s">
        <v>21</v>
      </c>
      <c r="J621" s="44" t="s">
        <v>19</v>
      </c>
      <c r="K621" s="26" t="s">
        <v>21</v>
      </c>
    </row>
    <row r="622" spans="2:11" x14ac:dyDescent="0.25">
      <c r="B622" s="46">
        <v>44973</v>
      </c>
      <c r="C622" t="s">
        <v>41</v>
      </c>
      <c r="D622" s="26" t="s">
        <v>86</v>
      </c>
      <c r="E622" t="s">
        <v>42</v>
      </c>
      <c r="F622" s="45"/>
      <c r="H622" s="44" t="s">
        <v>26</v>
      </c>
      <c r="I622" s="26" t="s">
        <v>234</v>
      </c>
      <c r="J622" s="44" t="s">
        <v>26</v>
      </c>
      <c r="K622" s="26" t="s">
        <v>234</v>
      </c>
    </row>
    <row r="623" spans="2:11" x14ac:dyDescent="0.25">
      <c r="B623" s="46">
        <v>44973</v>
      </c>
      <c r="C623" t="s">
        <v>43</v>
      </c>
      <c r="D623" s="26" t="s">
        <v>86</v>
      </c>
      <c r="E623" t="s">
        <v>44</v>
      </c>
      <c r="F623" s="45"/>
      <c r="H623" s="44" t="s">
        <v>20</v>
      </c>
      <c r="I623" s="26" t="s">
        <v>223</v>
      </c>
      <c r="J623" s="44" t="s">
        <v>20</v>
      </c>
      <c r="K623" s="26" t="s">
        <v>229</v>
      </c>
    </row>
    <row r="624" spans="2:11" x14ac:dyDescent="0.25">
      <c r="B624" s="46">
        <v>44973</v>
      </c>
      <c r="C624" t="s">
        <v>46</v>
      </c>
      <c r="D624" s="26" t="s">
        <v>86</v>
      </c>
      <c r="E624" t="s">
        <v>47</v>
      </c>
      <c r="F624" s="45"/>
      <c r="H624" s="44" t="s">
        <v>28</v>
      </c>
      <c r="I624" s="26" t="s">
        <v>90</v>
      </c>
      <c r="J624" s="44" t="s">
        <v>28</v>
      </c>
      <c r="K624" s="26" t="s">
        <v>90</v>
      </c>
    </row>
    <row r="625" spans="2:11" x14ac:dyDescent="0.25">
      <c r="B625" s="46">
        <v>44973</v>
      </c>
      <c r="C625" t="s">
        <v>48</v>
      </c>
      <c r="D625" s="26" t="s">
        <v>86</v>
      </c>
      <c r="E625" t="s">
        <v>33</v>
      </c>
      <c r="F625" s="45"/>
      <c r="H625" s="44" t="s">
        <v>19</v>
      </c>
      <c r="I625" s="26" t="s">
        <v>21</v>
      </c>
      <c r="J625" s="44" t="s">
        <v>20</v>
      </c>
      <c r="K625" s="26" t="s">
        <v>257</v>
      </c>
    </row>
    <row r="626" spans="2:11" x14ac:dyDescent="0.25">
      <c r="B626" s="46">
        <v>44973</v>
      </c>
      <c r="C626" t="s">
        <v>49</v>
      </c>
      <c r="D626" s="26" t="s">
        <v>86</v>
      </c>
      <c r="E626" t="s">
        <v>50</v>
      </c>
      <c r="F626" s="45"/>
      <c r="H626" s="44" t="s">
        <v>26</v>
      </c>
      <c r="I626" s="26" t="s">
        <v>234</v>
      </c>
      <c r="J626" s="44" t="s">
        <v>26</v>
      </c>
      <c r="K626" s="26" t="s">
        <v>234</v>
      </c>
    </row>
    <row r="627" spans="2:11" x14ac:dyDescent="0.25">
      <c r="B627" s="46">
        <v>44973</v>
      </c>
      <c r="C627" t="s">
        <v>51</v>
      </c>
      <c r="D627" s="26" t="s">
        <v>86</v>
      </c>
      <c r="E627" t="s">
        <v>52</v>
      </c>
      <c r="F627" s="45"/>
      <c r="H627" s="44" t="s">
        <v>26</v>
      </c>
      <c r="I627" s="26" t="s">
        <v>234</v>
      </c>
      <c r="J627" s="44" t="s">
        <v>26</v>
      </c>
      <c r="K627" s="26" t="s">
        <v>234</v>
      </c>
    </row>
    <row r="628" spans="2:11" x14ac:dyDescent="0.25">
      <c r="B628" s="46">
        <v>44973</v>
      </c>
      <c r="C628" t="s">
        <v>53</v>
      </c>
      <c r="D628" s="26" t="s">
        <v>86</v>
      </c>
      <c r="E628" t="s">
        <v>54</v>
      </c>
      <c r="F628" s="45"/>
      <c r="H628" s="44" t="s">
        <v>19</v>
      </c>
      <c r="I628" s="26" t="s">
        <v>21</v>
      </c>
      <c r="J628" s="44" t="s">
        <v>20</v>
      </c>
      <c r="K628" s="26" t="s">
        <v>257</v>
      </c>
    </row>
    <row r="629" spans="2:11" x14ac:dyDescent="0.25">
      <c r="B629" s="46">
        <v>44973</v>
      </c>
      <c r="C629" s="26" t="s">
        <v>205</v>
      </c>
      <c r="D629" s="26" t="s">
        <v>86</v>
      </c>
      <c r="E629" s="26" t="s">
        <v>207</v>
      </c>
      <c r="F629" s="45"/>
      <c r="H629" s="44" t="s">
        <v>79</v>
      </c>
      <c r="I629" s="26" t="s">
        <v>29</v>
      </c>
      <c r="J629" s="44" t="s">
        <v>79</v>
      </c>
      <c r="K629" s="26" t="s">
        <v>29</v>
      </c>
    </row>
    <row r="630" spans="2:11" x14ac:dyDescent="0.25">
      <c r="B630" s="46">
        <v>44974</v>
      </c>
      <c r="C630" t="s">
        <v>18</v>
      </c>
      <c r="D630" s="26" t="s">
        <v>86</v>
      </c>
      <c r="E630" t="s">
        <v>35</v>
      </c>
      <c r="F630" s="45"/>
      <c r="H630" s="44"/>
      <c r="J630" s="45" t="s">
        <v>27</v>
      </c>
      <c r="K630" s="26" t="s">
        <v>173</v>
      </c>
    </row>
    <row r="631" spans="2:11" x14ac:dyDescent="0.25">
      <c r="B631" s="46">
        <v>44974</v>
      </c>
      <c r="C631" t="s">
        <v>22</v>
      </c>
      <c r="D631" s="26" t="s">
        <v>86</v>
      </c>
      <c r="E631" t="s">
        <v>23</v>
      </c>
      <c r="F631" s="45"/>
      <c r="H631" s="44"/>
      <c r="J631" s="44" t="s">
        <v>20</v>
      </c>
      <c r="K631" s="26" t="s">
        <v>32</v>
      </c>
    </row>
    <row r="632" spans="2:11" x14ac:dyDescent="0.25">
      <c r="B632" s="46">
        <v>44974</v>
      </c>
      <c r="C632" t="s">
        <v>45</v>
      </c>
      <c r="D632" s="26" t="s">
        <v>86</v>
      </c>
      <c r="E632" t="s">
        <v>34</v>
      </c>
      <c r="F632" s="45"/>
      <c r="H632" s="44"/>
      <c r="J632" s="44" t="s">
        <v>20</v>
      </c>
      <c r="K632" s="26" t="s">
        <v>221</v>
      </c>
    </row>
    <row r="633" spans="2:11" x14ac:dyDescent="0.25">
      <c r="B633" s="46">
        <v>44974</v>
      </c>
      <c r="C633" t="s">
        <v>3</v>
      </c>
      <c r="D633" s="26" t="s">
        <v>86</v>
      </c>
      <c r="E633" t="s">
        <v>36</v>
      </c>
      <c r="F633" s="45"/>
      <c r="H633" s="44"/>
      <c r="J633" s="44" t="s">
        <v>20</v>
      </c>
      <c r="K633" s="26" t="s">
        <v>144</v>
      </c>
    </row>
    <row r="634" spans="2:11" x14ac:dyDescent="0.25">
      <c r="B634" s="46">
        <v>44974</v>
      </c>
      <c r="C634" t="s">
        <v>37</v>
      </c>
      <c r="D634" s="26" t="s">
        <v>86</v>
      </c>
      <c r="E634" t="s">
        <v>38</v>
      </c>
      <c r="F634" s="45"/>
      <c r="H634" s="44"/>
      <c r="J634" s="44" t="s">
        <v>25</v>
      </c>
      <c r="K634" s="26" t="s">
        <v>254</v>
      </c>
    </row>
    <row r="635" spans="2:11" x14ac:dyDescent="0.25">
      <c r="B635" s="46">
        <v>44974</v>
      </c>
      <c r="C635" t="s">
        <v>39</v>
      </c>
      <c r="D635" s="26" t="s">
        <v>86</v>
      </c>
      <c r="E635" t="s">
        <v>40</v>
      </c>
      <c r="F635" s="45"/>
      <c r="H635" s="44"/>
      <c r="J635" s="44" t="s">
        <v>20</v>
      </c>
      <c r="K635" s="26" t="s">
        <v>258</v>
      </c>
    </row>
    <row r="636" spans="2:11" x14ac:dyDescent="0.25">
      <c r="B636" s="46">
        <v>44974</v>
      </c>
      <c r="C636" t="s">
        <v>41</v>
      </c>
      <c r="D636" s="26" t="s">
        <v>86</v>
      </c>
      <c r="E636" t="s">
        <v>42</v>
      </c>
      <c r="F636" s="45"/>
      <c r="H636" s="44"/>
      <c r="J636" s="44" t="s">
        <v>26</v>
      </c>
      <c r="K636" s="26" t="s">
        <v>234</v>
      </c>
    </row>
    <row r="637" spans="2:11" x14ac:dyDescent="0.25">
      <c r="B637" s="46">
        <v>44974</v>
      </c>
      <c r="C637" t="s">
        <v>43</v>
      </c>
      <c r="D637" s="26" t="s">
        <v>86</v>
      </c>
      <c r="E637" t="s">
        <v>44</v>
      </c>
      <c r="F637" s="45"/>
      <c r="H637" s="44"/>
      <c r="J637" s="44" t="s">
        <v>20</v>
      </c>
      <c r="K637" s="26" t="s">
        <v>259</v>
      </c>
    </row>
    <row r="638" spans="2:11" x14ac:dyDescent="0.25">
      <c r="B638" s="46">
        <v>44974</v>
      </c>
      <c r="C638" t="s">
        <v>46</v>
      </c>
      <c r="D638" s="26" t="s">
        <v>86</v>
      </c>
      <c r="E638" t="s">
        <v>47</v>
      </c>
      <c r="F638" s="45"/>
      <c r="H638" s="44"/>
      <c r="J638" s="44" t="s">
        <v>28</v>
      </c>
      <c r="K638" s="26" t="s">
        <v>90</v>
      </c>
    </row>
    <row r="639" spans="2:11" x14ac:dyDescent="0.25">
      <c r="B639" s="46">
        <v>44974</v>
      </c>
      <c r="C639" t="s">
        <v>48</v>
      </c>
      <c r="D639" s="26" t="s">
        <v>86</v>
      </c>
      <c r="E639" t="s">
        <v>33</v>
      </c>
      <c r="F639" s="45"/>
      <c r="H639" s="44"/>
      <c r="J639" s="44" t="s">
        <v>20</v>
      </c>
      <c r="K639" s="26" t="s">
        <v>144</v>
      </c>
    </row>
    <row r="640" spans="2:11" x14ac:dyDescent="0.25">
      <c r="B640" s="46">
        <v>44974</v>
      </c>
      <c r="C640" t="s">
        <v>49</v>
      </c>
      <c r="D640" s="26" t="s">
        <v>86</v>
      </c>
      <c r="E640" t="s">
        <v>50</v>
      </c>
      <c r="F640" s="45"/>
      <c r="H640" s="44"/>
      <c r="J640" s="44" t="s">
        <v>25</v>
      </c>
      <c r="K640" s="26" t="s">
        <v>254</v>
      </c>
    </row>
    <row r="641" spans="2:11" x14ac:dyDescent="0.25">
      <c r="B641" s="46">
        <v>44974</v>
      </c>
      <c r="C641" t="s">
        <v>51</v>
      </c>
      <c r="D641" s="26" t="s">
        <v>86</v>
      </c>
      <c r="E641" t="s">
        <v>52</v>
      </c>
      <c r="F641" s="45"/>
      <c r="H641" s="44"/>
      <c r="J641" s="44" t="s">
        <v>25</v>
      </c>
      <c r="K641" s="26" t="s">
        <v>254</v>
      </c>
    </row>
    <row r="642" spans="2:11" x14ac:dyDescent="0.25">
      <c r="B642" s="46">
        <v>44974</v>
      </c>
      <c r="C642" t="s">
        <v>53</v>
      </c>
      <c r="D642" s="26" t="s">
        <v>86</v>
      </c>
      <c r="E642" t="s">
        <v>54</v>
      </c>
      <c r="F642" s="45"/>
      <c r="H642" s="44"/>
      <c r="J642" s="44" t="s">
        <v>20</v>
      </c>
      <c r="K642" s="26" t="s">
        <v>146</v>
      </c>
    </row>
    <row r="643" spans="2:11" x14ac:dyDescent="0.25">
      <c r="B643" s="46">
        <v>44974</v>
      </c>
      <c r="C643" s="26" t="s">
        <v>205</v>
      </c>
      <c r="D643" s="26" t="s">
        <v>86</v>
      </c>
      <c r="E643" s="26" t="s">
        <v>207</v>
      </c>
      <c r="F643" s="45"/>
      <c r="H643" s="44"/>
      <c r="J643" s="44" t="s">
        <v>79</v>
      </c>
      <c r="K643" s="26" t="s">
        <v>29</v>
      </c>
    </row>
    <row r="644" spans="2:11" x14ac:dyDescent="0.25">
      <c r="B644" s="46">
        <v>44975</v>
      </c>
      <c r="F644" s="45"/>
      <c r="H644" s="44"/>
      <c r="J644" s="44"/>
    </row>
    <row r="645" spans="2:11" x14ac:dyDescent="0.25">
      <c r="B645" s="46">
        <v>44976</v>
      </c>
      <c r="F645" s="45"/>
      <c r="H645" s="44"/>
      <c r="J645" s="44"/>
    </row>
    <row r="646" spans="2:11" x14ac:dyDescent="0.25">
      <c r="B646" s="46">
        <v>44977</v>
      </c>
      <c r="C646" t="s">
        <v>18</v>
      </c>
      <c r="D646" s="26" t="s">
        <v>86</v>
      </c>
      <c r="E646" t="s">
        <v>35</v>
      </c>
      <c r="F646" s="45" t="s">
        <v>26</v>
      </c>
      <c r="G646" s="26" t="s">
        <v>234</v>
      </c>
      <c r="H646" s="45" t="s">
        <v>26</v>
      </c>
      <c r="I646" s="26" t="s">
        <v>29</v>
      </c>
      <c r="J646" s="45" t="s">
        <v>26</v>
      </c>
      <c r="K646" s="26" t="s">
        <v>29</v>
      </c>
    </row>
    <row r="647" spans="2:11" x14ac:dyDescent="0.25">
      <c r="B647" s="46">
        <v>44977</v>
      </c>
      <c r="C647" t="s">
        <v>22</v>
      </c>
      <c r="D647" s="26" t="s">
        <v>86</v>
      </c>
      <c r="E647" t="s">
        <v>23</v>
      </c>
      <c r="F647" s="44" t="s">
        <v>27</v>
      </c>
      <c r="G647" s="26" t="s">
        <v>260</v>
      </c>
      <c r="H647" s="44" t="s">
        <v>14</v>
      </c>
      <c r="I647" s="26" t="s">
        <v>252</v>
      </c>
      <c r="J647" s="44" t="s">
        <v>17</v>
      </c>
      <c r="K647" s="26" t="s">
        <v>262</v>
      </c>
    </row>
    <row r="648" spans="2:11" x14ac:dyDescent="0.25">
      <c r="B648" s="46">
        <v>44977</v>
      </c>
      <c r="C648" t="s">
        <v>45</v>
      </c>
      <c r="D648" s="26" t="s">
        <v>86</v>
      </c>
      <c r="E648" t="s">
        <v>34</v>
      </c>
      <c r="F648" s="44" t="s">
        <v>27</v>
      </c>
      <c r="G648" s="26" t="s">
        <v>261</v>
      </c>
      <c r="H648" s="44" t="s">
        <v>14</v>
      </c>
      <c r="I648" s="26" t="s">
        <v>261</v>
      </c>
      <c r="J648" s="44" t="s">
        <v>14</v>
      </c>
      <c r="K648" s="26" t="s">
        <v>263</v>
      </c>
    </row>
    <row r="649" spans="2:11" x14ac:dyDescent="0.25">
      <c r="B649" s="46">
        <v>44977</v>
      </c>
      <c r="C649" t="s">
        <v>3</v>
      </c>
      <c r="D649" s="26" t="s">
        <v>86</v>
      </c>
      <c r="E649" t="s">
        <v>36</v>
      </c>
      <c r="F649" s="44" t="s">
        <v>20</v>
      </c>
      <c r="G649" s="26" t="s">
        <v>90</v>
      </c>
      <c r="H649" s="44" t="s">
        <v>28</v>
      </c>
      <c r="I649" s="26" t="s">
        <v>90</v>
      </c>
      <c r="J649" s="44" t="s">
        <v>28</v>
      </c>
      <c r="K649" s="26" t="s">
        <v>90</v>
      </c>
    </row>
    <row r="650" spans="2:11" x14ac:dyDescent="0.25">
      <c r="B650" s="46">
        <v>44977</v>
      </c>
      <c r="C650" t="s">
        <v>37</v>
      </c>
      <c r="D650" s="26" t="s">
        <v>86</v>
      </c>
      <c r="E650" t="s">
        <v>38</v>
      </c>
      <c r="F650" s="44" t="s">
        <v>25</v>
      </c>
      <c r="G650" s="26" t="s">
        <v>254</v>
      </c>
      <c r="H650" s="44" t="s">
        <v>25</v>
      </c>
      <c r="I650" s="26" t="s">
        <v>114</v>
      </c>
      <c r="J650" s="44" t="s">
        <v>25</v>
      </c>
      <c r="K650" s="26" t="s">
        <v>114</v>
      </c>
    </row>
    <row r="651" spans="2:11" x14ac:dyDescent="0.25">
      <c r="B651" s="46">
        <v>44977</v>
      </c>
      <c r="C651" t="s">
        <v>39</v>
      </c>
      <c r="D651" s="26" t="s">
        <v>86</v>
      </c>
      <c r="E651" t="s">
        <v>40</v>
      </c>
      <c r="F651" s="44" t="s">
        <v>28</v>
      </c>
      <c r="G651" s="26" t="s">
        <v>90</v>
      </c>
      <c r="H651" s="44" t="s">
        <v>28</v>
      </c>
      <c r="I651" s="26" t="s">
        <v>90</v>
      </c>
      <c r="J651" s="44" t="s">
        <v>28</v>
      </c>
      <c r="K651" s="26" t="s">
        <v>90</v>
      </c>
    </row>
    <row r="652" spans="2:11" x14ac:dyDescent="0.25">
      <c r="B652" s="46">
        <v>44977</v>
      </c>
      <c r="C652" t="s">
        <v>41</v>
      </c>
      <c r="D652" s="26" t="s">
        <v>86</v>
      </c>
      <c r="E652" t="s">
        <v>42</v>
      </c>
      <c r="F652" s="44" t="s">
        <v>26</v>
      </c>
      <c r="G652" s="26" t="s">
        <v>234</v>
      </c>
      <c r="H652" s="44" t="s">
        <v>26</v>
      </c>
      <c r="I652" s="26" t="s">
        <v>29</v>
      </c>
      <c r="J652" s="44" t="s">
        <v>26</v>
      </c>
      <c r="K652" s="26" t="s">
        <v>29</v>
      </c>
    </row>
    <row r="653" spans="2:11" x14ac:dyDescent="0.25">
      <c r="B653" s="46">
        <v>44977</v>
      </c>
      <c r="C653" t="s">
        <v>43</v>
      </c>
      <c r="D653" s="26" t="s">
        <v>86</v>
      </c>
      <c r="E653" t="s">
        <v>44</v>
      </c>
      <c r="F653" s="44" t="s">
        <v>28</v>
      </c>
      <c r="G653" s="26" t="s">
        <v>90</v>
      </c>
      <c r="H653" s="44" t="s">
        <v>28</v>
      </c>
      <c r="I653" s="26" t="s">
        <v>90</v>
      </c>
      <c r="J653" s="44" t="s">
        <v>28</v>
      </c>
      <c r="K653" s="26" t="s">
        <v>90</v>
      </c>
    </row>
    <row r="654" spans="2:11" x14ac:dyDescent="0.25">
      <c r="B654" s="46">
        <v>44977</v>
      </c>
      <c r="C654" t="s">
        <v>46</v>
      </c>
      <c r="D654" s="26" t="s">
        <v>86</v>
      </c>
      <c r="E654" t="s">
        <v>47</v>
      </c>
      <c r="F654" s="44" t="s">
        <v>28</v>
      </c>
      <c r="G654" s="26" t="s">
        <v>90</v>
      </c>
      <c r="H654" s="44" t="s">
        <v>28</v>
      </c>
      <c r="I654" s="26" t="s">
        <v>90</v>
      </c>
      <c r="J654" s="44" t="s">
        <v>28</v>
      </c>
      <c r="K654" s="26" t="s">
        <v>90</v>
      </c>
    </row>
    <row r="655" spans="2:11" x14ac:dyDescent="0.25">
      <c r="B655" s="46">
        <v>44977</v>
      </c>
      <c r="C655" t="s">
        <v>48</v>
      </c>
      <c r="D655" s="26" t="s">
        <v>86</v>
      </c>
      <c r="E655" t="s">
        <v>33</v>
      </c>
      <c r="F655" s="44" t="s">
        <v>28</v>
      </c>
      <c r="G655" s="26" t="s">
        <v>90</v>
      </c>
      <c r="H655" s="44" t="s">
        <v>28</v>
      </c>
      <c r="I655" s="26" t="s">
        <v>90</v>
      </c>
      <c r="J655" s="44" t="s">
        <v>28</v>
      </c>
      <c r="K655" s="26" t="s">
        <v>90</v>
      </c>
    </row>
    <row r="656" spans="2:11" x14ac:dyDescent="0.25">
      <c r="B656" s="46">
        <v>44977</v>
      </c>
      <c r="C656" t="s">
        <v>49</v>
      </c>
      <c r="D656" s="26" t="s">
        <v>86</v>
      </c>
      <c r="E656" t="s">
        <v>50</v>
      </c>
      <c r="F656" s="44" t="s">
        <v>25</v>
      </c>
      <c r="G656" s="26" t="s">
        <v>254</v>
      </c>
      <c r="H656" s="44" t="s">
        <v>25</v>
      </c>
      <c r="I656" s="26" t="s">
        <v>114</v>
      </c>
      <c r="J656" s="44" t="s">
        <v>25</v>
      </c>
      <c r="K656" s="26" t="s">
        <v>114</v>
      </c>
    </row>
    <row r="657" spans="2:11" x14ac:dyDescent="0.25">
      <c r="B657" s="46">
        <v>44977</v>
      </c>
      <c r="C657" t="s">
        <v>51</v>
      </c>
      <c r="D657" s="26" t="s">
        <v>86</v>
      </c>
      <c r="E657" t="s">
        <v>52</v>
      </c>
      <c r="F657" s="44" t="s">
        <v>25</v>
      </c>
      <c r="G657" s="26" t="s">
        <v>254</v>
      </c>
      <c r="H657" s="44" t="s">
        <v>25</v>
      </c>
      <c r="I657" s="26" t="s">
        <v>114</v>
      </c>
      <c r="J657" s="44" t="s">
        <v>25</v>
      </c>
      <c r="K657" s="26" t="s">
        <v>114</v>
      </c>
    </row>
    <row r="658" spans="2:11" x14ac:dyDescent="0.25">
      <c r="B658" s="46">
        <v>44977</v>
      </c>
      <c r="C658" t="s">
        <v>53</v>
      </c>
      <c r="D658" s="26" t="s">
        <v>86</v>
      </c>
      <c r="E658" t="s">
        <v>54</v>
      </c>
      <c r="F658" s="44" t="s">
        <v>28</v>
      </c>
      <c r="G658" s="26" t="s">
        <v>90</v>
      </c>
      <c r="H658" s="44" t="s">
        <v>14</v>
      </c>
      <c r="I658" s="26" t="s">
        <v>98</v>
      </c>
      <c r="J658" s="44" t="s">
        <v>14</v>
      </c>
      <c r="K658" s="26" t="s">
        <v>214</v>
      </c>
    </row>
    <row r="659" spans="2:11" x14ac:dyDescent="0.25">
      <c r="B659" s="46">
        <v>44977</v>
      </c>
      <c r="C659" s="26" t="s">
        <v>205</v>
      </c>
      <c r="D659" s="26" t="s">
        <v>86</v>
      </c>
      <c r="E659" s="26" t="s">
        <v>207</v>
      </c>
      <c r="F659" s="44" t="s">
        <v>26</v>
      </c>
      <c r="G659" s="26" t="s">
        <v>234</v>
      </c>
      <c r="H659" s="44" t="s">
        <v>26</v>
      </c>
      <c r="I659" s="26" t="s">
        <v>234</v>
      </c>
      <c r="J659" s="44" t="s">
        <v>26</v>
      </c>
      <c r="K659" s="26" t="s">
        <v>234</v>
      </c>
    </row>
    <row r="660" spans="2:11" x14ac:dyDescent="0.25">
      <c r="B660" s="46">
        <v>44978</v>
      </c>
      <c r="C660" t="s">
        <v>18</v>
      </c>
      <c r="D660" s="26" t="s">
        <v>86</v>
      </c>
      <c r="E660" t="s">
        <v>35</v>
      </c>
      <c r="F660" s="45" t="s">
        <v>26</v>
      </c>
      <c r="G660" s="26" t="s">
        <v>29</v>
      </c>
      <c r="H660" s="45" t="s">
        <v>26</v>
      </c>
      <c r="I660" s="26" t="s">
        <v>29</v>
      </c>
      <c r="J660" s="45" t="s">
        <v>26</v>
      </c>
      <c r="K660" s="26" t="s">
        <v>29</v>
      </c>
    </row>
    <row r="661" spans="2:11" x14ac:dyDescent="0.25">
      <c r="B661" s="46">
        <v>44978</v>
      </c>
      <c r="C661" t="s">
        <v>22</v>
      </c>
      <c r="D661" s="26" t="s">
        <v>86</v>
      </c>
      <c r="E661" t="s">
        <v>23</v>
      </c>
      <c r="F661" s="44" t="s">
        <v>17</v>
      </c>
      <c r="G661" s="26" t="s">
        <v>264</v>
      </c>
      <c r="H661" s="44" t="s">
        <v>17</v>
      </c>
      <c r="I661" s="26" t="s">
        <v>21</v>
      </c>
      <c r="J661" s="44" t="s">
        <v>26</v>
      </c>
      <c r="K661" s="26" t="s">
        <v>29</v>
      </c>
    </row>
    <row r="662" spans="2:11" x14ac:dyDescent="0.25">
      <c r="B662" s="46">
        <v>44978</v>
      </c>
      <c r="C662" t="s">
        <v>45</v>
      </c>
      <c r="D662" s="26" t="s">
        <v>86</v>
      </c>
      <c r="E662" t="s">
        <v>34</v>
      </c>
      <c r="F662" s="44" t="s">
        <v>14</v>
      </c>
      <c r="G662" s="26" t="s">
        <v>251</v>
      </c>
      <c r="H662" s="44" t="s">
        <v>14</v>
      </c>
      <c r="I662" s="26" t="s">
        <v>55</v>
      </c>
      <c r="J662" s="44" t="s">
        <v>14</v>
      </c>
      <c r="K662" s="26" t="s">
        <v>121</v>
      </c>
    </row>
    <row r="663" spans="2:11" x14ac:dyDescent="0.25">
      <c r="B663" s="46">
        <v>44978</v>
      </c>
      <c r="C663" t="s">
        <v>3</v>
      </c>
      <c r="D663" s="26" t="s">
        <v>86</v>
      </c>
      <c r="E663" t="s">
        <v>36</v>
      </c>
      <c r="F663" s="44" t="s">
        <v>28</v>
      </c>
      <c r="G663" s="26" t="s">
        <v>90</v>
      </c>
      <c r="H663" s="44" t="s">
        <v>28</v>
      </c>
      <c r="I663" s="26" t="s">
        <v>90</v>
      </c>
      <c r="J663" s="44" t="s">
        <v>28</v>
      </c>
      <c r="K663" s="26" t="s">
        <v>90</v>
      </c>
    </row>
    <row r="664" spans="2:11" x14ac:dyDescent="0.25">
      <c r="B664" s="46">
        <v>44978</v>
      </c>
      <c r="C664" t="s">
        <v>37</v>
      </c>
      <c r="D664" s="26" t="s">
        <v>86</v>
      </c>
      <c r="E664" t="s">
        <v>38</v>
      </c>
      <c r="F664" s="44" t="s">
        <v>25</v>
      </c>
      <c r="G664" s="26" t="s">
        <v>114</v>
      </c>
      <c r="H664" s="44" t="s">
        <v>25</v>
      </c>
      <c r="I664" s="26" t="s">
        <v>114</v>
      </c>
      <c r="J664" s="44" t="s">
        <v>19</v>
      </c>
      <c r="K664" s="26" t="s">
        <v>114</v>
      </c>
    </row>
    <row r="665" spans="2:11" x14ac:dyDescent="0.25">
      <c r="B665" s="46">
        <v>44978</v>
      </c>
      <c r="C665" t="s">
        <v>39</v>
      </c>
      <c r="D665" s="26" t="s">
        <v>86</v>
      </c>
      <c r="E665" t="s">
        <v>40</v>
      </c>
      <c r="F665" s="44" t="s">
        <v>14</v>
      </c>
      <c r="G665" s="26" t="s">
        <v>265</v>
      </c>
      <c r="H665" s="44" t="s">
        <v>14</v>
      </c>
      <c r="I665" s="26" t="s">
        <v>169</v>
      </c>
      <c r="J665" s="44" t="s">
        <v>14</v>
      </c>
      <c r="K665" s="26" t="s">
        <v>252</v>
      </c>
    </row>
    <row r="666" spans="2:11" x14ac:dyDescent="0.25">
      <c r="B666" s="46">
        <v>44978</v>
      </c>
      <c r="C666" t="s">
        <v>41</v>
      </c>
      <c r="D666" s="26" t="s">
        <v>86</v>
      </c>
      <c r="E666" t="s">
        <v>42</v>
      </c>
      <c r="F666" s="44" t="s">
        <v>26</v>
      </c>
      <c r="G666" s="26" t="s">
        <v>29</v>
      </c>
      <c r="H666" s="44" t="s">
        <v>26</v>
      </c>
      <c r="I666" s="26" t="s">
        <v>29</v>
      </c>
      <c r="J666" s="44" t="s">
        <v>26</v>
      </c>
      <c r="K666" s="26" t="s">
        <v>29</v>
      </c>
    </row>
    <row r="667" spans="2:11" x14ac:dyDescent="0.25">
      <c r="B667" s="46">
        <v>44978</v>
      </c>
      <c r="C667" t="s">
        <v>43</v>
      </c>
      <c r="D667" s="26" t="s">
        <v>86</v>
      </c>
      <c r="E667" t="s">
        <v>44</v>
      </c>
      <c r="F667" s="44" t="s">
        <v>14</v>
      </c>
      <c r="G667" s="26" t="s">
        <v>90</v>
      </c>
      <c r="H667" s="44" t="s">
        <v>14</v>
      </c>
      <c r="I667" s="26" t="s">
        <v>90</v>
      </c>
      <c r="J667" s="44" t="s">
        <v>14</v>
      </c>
      <c r="K667" s="26" t="s">
        <v>90</v>
      </c>
    </row>
    <row r="668" spans="2:11" x14ac:dyDescent="0.25">
      <c r="B668" s="46">
        <v>44978</v>
      </c>
      <c r="C668" t="s">
        <v>46</v>
      </c>
      <c r="D668" s="26" t="s">
        <v>86</v>
      </c>
      <c r="E668" t="s">
        <v>47</v>
      </c>
      <c r="F668" s="44" t="s">
        <v>28</v>
      </c>
      <c r="G668" s="26" t="s">
        <v>90</v>
      </c>
      <c r="H668" s="44" t="s">
        <v>28</v>
      </c>
      <c r="I668" s="26" t="s">
        <v>90</v>
      </c>
      <c r="J668" s="44" t="s">
        <v>28</v>
      </c>
      <c r="K668" s="26" t="s">
        <v>90</v>
      </c>
    </row>
    <row r="669" spans="2:11" x14ac:dyDescent="0.25">
      <c r="B669" s="46">
        <v>44978</v>
      </c>
      <c r="C669" t="s">
        <v>48</v>
      </c>
      <c r="D669" s="26" t="s">
        <v>86</v>
      </c>
      <c r="E669" t="s">
        <v>33</v>
      </c>
      <c r="F669" s="44" t="s">
        <v>28</v>
      </c>
      <c r="G669" s="26" t="s">
        <v>90</v>
      </c>
      <c r="H669" s="44" t="s">
        <v>28</v>
      </c>
      <c r="I669" s="26" t="s">
        <v>90</v>
      </c>
      <c r="J669" s="44" t="s">
        <v>14</v>
      </c>
      <c r="K669" s="26" t="s">
        <v>90</v>
      </c>
    </row>
    <row r="670" spans="2:11" x14ac:dyDescent="0.25">
      <c r="B670" s="46">
        <v>44978</v>
      </c>
      <c r="C670" t="s">
        <v>49</v>
      </c>
      <c r="D670" s="26" t="s">
        <v>86</v>
      </c>
      <c r="E670" t="s">
        <v>50</v>
      </c>
      <c r="F670" s="44" t="s">
        <v>25</v>
      </c>
      <c r="G670" s="26" t="s">
        <v>114</v>
      </c>
      <c r="H670" s="44" t="s">
        <v>25</v>
      </c>
      <c r="I670" s="26" t="s">
        <v>114</v>
      </c>
      <c r="J670" s="44" t="s">
        <v>19</v>
      </c>
      <c r="K670" s="26" t="s">
        <v>114</v>
      </c>
    </row>
    <row r="671" spans="2:11" x14ac:dyDescent="0.25">
      <c r="B671" s="46">
        <v>44978</v>
      </c>
      <c r="C671" t="s">
        <v>51</v>
      </c>
      <c r="D671" s="26" t="s">
        <v>86</v>
      </c>
      <c r="E671" t="s">
        <v>52</v>
      </c>
      <c r="F671" s="44" t="s">
        <v>25</v>
      </c>
      <c r="G671" s="26" t="s">
        <v>114</v>
      </c>
      <c r="H671" s="44" t="s">
        <v>19</v>
      </c>
      <c r="I671" s="26" t="s">
        <v>114</v>
      </c>
      <c r="J671" s="44" t="s">
        <v>19</v>
      </c>
      <c r="K671" s="26" t="s">
        <v>114</v>
      </c>
    </row>
    <row r="672" spans="2:11" x14ac:dyDescent="0.25">
      <c r="B672" s="46">
        <v>44978</v>
      </c>
      <c r="C672" t="s">
        <v>53</v>
      </c>
      <c r="D672" s="26" t="s">
        <v>86</v>
      </c>
      <c r="E672" t="s">
        <v>54</v>
      </c>
      <c r="F672" s="44" t="s">
        <v>14</v>
      </c>
      <c r="G672" s="26" t="s">
        <v>214</v>
      </c>
      <c r="H672" s="44" t="s">
        <v>14</v>
      </c>
      <c r="I672" s="26" t="s">
        <v>214</v>
      </c>
      <c r="J672" s="44" t="s">
        <v>14</v>
      </c>
      <c r="K672" s="26" t="s">
        <v>214</v>
      </c>
    </row>
    <row r="673" spans="2:11" x14ac:dyDescent="0.25">
      <c r="B673" s="46">
        <v>44978</v>
      </c>
      <c r="C673" s="26" t="s">
        <v>205</v>
      </c>
      <c r="D673" s="26" t="s">
        <v>86</v>
      </c>
      <c r="E673" s="26" t="s">
        <v>207</v>
      </c>
      <c r="F673" s="44" t="s">
        <v>26</v>
      </c>
      <c r="G673" s="26" t="s">
        <v>234</v>
      </c>
      <c r="H673" s="44" t="s">
        <v>26</v>
      </c>
      <c r="I673" s="26" t="s">
        <v>234</v>
      </c>
      <c r="J673" s="44" t="s">
        <v>26</v>
      </c>
      <c r="K673" s="26" t="s">
        <v>234</v>
      </c>
    </row>
    <row r="674" spans="2:11" x14ac:dyDescent="0.25">
      <c r="B674" s="46">
        <v>44979</v>
      </c>
      <c r="C674" t="s">
        <v>18</v>
      </c>
      <c r="D674" s="26" t="s">
        <v>86</v>
      </c>
      <c r="E674" t="s">
        <v>35</v>
      </c>
      <c r="F674" s="45" t="s">
        <v>26</v>
      </c>
      <c r="G674" s="26" t="s">
        <v>29</v>
      </c>
      <c r="H674" s="45" t="s">
        <v>26</v>
      </c>
      <c r="I674" s="26" t="s">
        <v>29</v>
      </c>
      <c r="J674" s="45" t="s">
        <v>26</v>
      </c>
      <c r="K674" s="26" t="s">
        <v>29</v>
      </c>
    </row>
    <row r="675" spans="2:11" x14ac:dyDescent="0.25">
      <c r="B675" s="46">
        <v>44979</v>
      </c>
      <c r="C675" t="s">
        <v>22</v>
      </c>
      <c r="D675" s="26" t="s">
        <v>86</v>
      </c>
      <c r="E675" t="s">
        <v>23</v>
      </c>
      <c r="F675" s="44" t="s">
        <v>26</v>
      </c>
      <c r="G675" s="26" t="s">
        <v>29</v>
      </c>
      <c r="H675" s="44" t="s">
        <v>26</v>
      </c>
      <c r="I675" s="26" t="s">
        <v>29</v>
      </c>
      <c r="J675" s="44" t="s">
        <v>26</v>
      </c>
      <c r="K675" s="26" t="s">
        <v>29</v>
      </c>
    </row>
    <row r="676" spans="2:11" x14ac:dyDescent="0.25">
      <c r="B676" s="46">
        <v>44979</v>
      </c>
      <c r="C676" t="s">
        <v>45</v>
      </c>
      <c r="D676" s="26" t="s">
        <v>86</v>
      </c>
      <c r="E676" t="s">
        <v>34</v>
      </c>
      <c r="F676" s="44" t="s">
        <v>14</v>
      </c>
      <c r="G676" s="26" t="s">
        <v>181</v>
      </c>
      <c r="H676" s="44" t="s">
        <v>14</v>
      </c>
      <c r="I676" s="26" t="s">
        <v>21</v>
      </c>
      <c r="J676" s="44" t="s">
        <v>26</v>
      </c>
      <c r="K676" s="26" t="s">
        <v>29</v>
      </c>
    </row>
    <row r="677" spans="2:11" x14ac:dyDescent="0.25">
      <c r="B677" s="46">
        <v>44979</v>
      </c>
      <c r="C677" t="s">
        <v>3</v>
      </c>
      <c r="D677" s="26" t="s">
        <v>86</v>
      </c>
      <c r="E677" t="s">
        <v>36</v>
      </c>
      <c r="F677" s="44" t="s">
        <v>14</v>
      </c>
      <c r="G677" s="26" t="s">
        <v>98</v>
      </c>
      <c r="H677" s="44" t="s">
        <v>14</v>
      </c>
      <c r="I677" s="26" t="s">
        <v>112</v>
      </c>
      <c r="J677" s="44" t="s">
        <v>14</v>
      </c>
      <c r="K677" s="26" t="s">
        <v>182</v>
      </c>
    </row>
    <row r="678" spans="2:11" x14ac:dyDescent="0.25">
      <c r="B678" s="46">
        <v>44979</v>
      </c>
      <c r="C678" t="s">
        <v>37</v>
      </c>
      <c r="D678" s="26" t="s">
        <v>86</v>
      </c>
      <c r="E678" t="s">
        <v>38</v>
      </c>
      <c r="F678" s="44" t="s">
        <v>19</v>
      </c>
      <c r="G678" s="26" t="s">
        <v>114</v>
      </c>
      <c r="H678" s="44" t="s">
        <v>19</v>
      </c>
      <c r="I678" s="26" t="s">
        <v>114</v>
      </c>
      <c r="J678" s="44" t="s">
        <v>19</v>
      </c>
      <c r="K678" s="26" t="s">
        <v>21</v>
      </c>
    </row>
    <row r="679" spans="2:11" x14ac:dyDescent="0.25">
      <c r="B679" s="46">
        <v>44979</v>
      </c>
      <c r="C679" t="s">
        <v>39</v>
      </c>
      <c r="D679" s="26" t="s">
        <v>86</v>
      </c>
      <c r="E679" t="s">
        <v>40</v>
      </c>
      <c r="F679" s="44" t="s">
        <v>14</v>
      </c>
      <c r="G679" s="26" t="s">
        <v>55</v>
      </c>
      <c r="H679" s="44" t="s">
        <v>14</v>
      </c>
      <c r="I679" s="26" t="s">
        <v>253</v>
      </c>
      <c r="J679" s="44" t="s">
        <v>26</v>
      </c>
      <c r="K679" s="26" t="s">
        <v>29</v>
      </c>
    </row>
    <row r="680" spans="2:11" x14ac:dyDescent="0.25">
      <c r="B680" s="46">
        <v>44979</v>
      </c>
      <c r="C680" t="s">
        <v>41</v>
      </c>
      <c r="D680" s="26" t="s">
        <v>86</v>
      </c>
      <c r="E680" t="s">
        <v>42</v>
      </c>
      <c r="F680" s="44" t="s">
        <v>26</v>
      </c>
      <c r="G680" s="26" t="s">
        <v>29</v>
      </c>
      <c r="H680" s="44" t="s">
        <v>26</v>
      </c>
      <c r="I680" s="26" t="s">
        <v>29</v>
      </c>
      <c r="J680" s="44" t="s">
        <v>26</v>
      </c>
      <c r="K680" s="26" t="s">
        <v>29</v>
      </c>
    </row>
    <row r="681" spans="2:11" x14ac:dyDescent="0.25">
      <c r="B681" s="46">
        <v>44979</v>
      </c>
      <c r="C681" t="s">
        <v>43</v>
      </c>
      <c r="D681" s="26" t="s">
        <v>86</v>
      </c>
      <c r="E681" t="s">
        <v>44</v>
      </c>
      <c r="F681" s="44" t="s">
        <v>14</v>
      </c>
      <c r="G681" s="26" t="s">
        <v>90</v>
      </c>
      <c r="H681" s="44" t="s">
        <v>14</v>
      </c>
      <c r="I681" s="26" t="s">
        <v>150</v>
      </c>
      <c r="J681" s="44" t="s">
        <v>14</v>
      </c>
      <c r="K681" s="26" t="s">
        <v>171</v>
      </c>
    </row>
    <row r="682" spans="2:11" x14ac:dyDescent="0.25">
      <c r="B682" s="46">
        <v>44979</v>
      </c>
      <c r="C682" t="s">
        <v>46</v>
      </c>
      <c r="D682" s="26" t="s">
        <v>86</v>
      </c>
      <c r="E682" t="s">
        <v>47</v>
      </c>
      <c r="F682" s="44" t="s">
        <v>28</v>
      </c>
      <c r="G682" s="26" t="s">
        <v>90</v>
      </c>
      <c r="H682" s="44" t="s">
        <v>28</v>
      </c>
      <c r="I682" s="26" t="s">
        <v>90</v>
      </c>
      <c r="J682" s="44" t="s">
        <v>28</v>
      </c>
      <c r="K682" s="26" t="s">
        <v>90</v>
      </c>
    </row>
    <row r="683" spans="2:11" x14ac:dyDescent="0.25">
      <c r="B683" s="46">
        <v>44979</v>
      </c>
      <c r="C683" t="s">
        <v>48</v>
      </c>
      <c r="D683" s="26" t="s">
        <v>86</v>
      </c>
      <c r="E683" t="s">
        <v>33</v>
      </c>
      <c r="F683" s="44" t="s">
        <v>14</v>
      </c>
      <c r="G683" s="26" t="s">
        <v>90</v>
      </c>
      <c r="H683" s="44" t="s">
        <v>14</v>
      </c>
      <c r="I683" s="26" t="s">
        <v>90</v>
      </c>
      <c r="J683" s="44" t="s">
        <v>14</v>
      </c>
      <c r="K683" s="26" t="s">
        <v>112</v>
      </c>
    </row>
    <row r="684" spans="2:11" x14ac:dyDescent="0.25">
      <c r="B684" s="46">
        <v>44979</v>
      </c>
      <c r="C684" t="s">
        <v>49</v>
      </c>
      <c r="D684" s="26" t="s">
        <v>86</v>
      </c>
      <c r="E684" t="s">
        <v>50</v>
      </c>
      <c r="F684" s="44" t="s">
        <v>19</v>
      </c>
      <c r="G684" s="26" t="s">
        <v>114</v>
      </c>
      <c r="H684" s="44" t="s">
        <v>19</v>
      </c>
      <c r="I684" s="26" t="s">
        <v>114</v>
      </c>
      <c r="J684" s="44" t="s">
        <v>19</v>
      </c>
      <c r="K684" s="26" t="s">
        <v>21</v>
      </c>
    </row>
    <row r="685" spans="2:11" x14ac:dyDescent="0.25">
      <c r="B685" s="46">
        <v>44979</v>
      </c>
      <c r="C685" t="s">
        <v>51</v>
      </c>
      <c r="D685" s="26" t="s">
        <v>86</v>
      </c>
      <c r="E685" t="s">
        <v>52</v>
      </c>
      <c r="F685" s="44" t="s">
        <v>19</v>
      </c>
      <c r="G685" s="26" t="s">
        <v>114</v>
      </c>
      <c r="H685" s="44" t="s">
        <v>19</v>
      </c>
      <c r="I685" s="26" t="s">
        <v>114</v>
      </c>
      <c r="J685" s="44" t="s">
        <v>19</v>
      </c>
      <c r="K685" s="26" t="s">
        <v>21</v>
      </c>
    </row>
    <row r="686" spans="2:11" x14ac:dyDescent="0.25">
      <c r="B686" s="46">
        <v>44979</v>
      </c>
      <c r="C686" t="s">
        <v>53</v>
      </c>
      <c r="D686" s="26" t="s">
        <v>86</v>
      </c>
      <c r="E686" t="s">
        <v>54</v>
      </c>
      <c r="F686" s="44" t="s">
        <v>14</v>
      </c>
      <c r="G686" s="26" t="s">
        <v>214</v>
      </c>
      <c r="H686" s="44" t="s">
        <v>14</v>
      </c>
      <c r="I686" s="26" t="s">
        <v>112</v>
      </c>
      <c r="J686" s="44" t="s">
        <v>14</v>
      </c>
      <c r="K686" s="26" t="s">
        <v>182</v>
      </c>
    </row>
    <row r="687" spans="2:11" x14ac:dyDescent="0.25">
      <c r="B687" s="46">
        <v>44979</v>
      </c>
      <c r="C687" s="26" t="s">
        <v>205</v>
      </c>
      <c r="D687" s="26" t="s">
        <v>86</v>
      </c>
      <c r="E687" s="26" t="s">
        <v>207</v>
      </c>
      <c r="F687" s="44" t="s">
        <v>26</v>
      </c>
      <c r="G687" s="26" t="s">
        <v>234</v>
      </c>
      <c r="H687" s="44" t="s">
        <v>26</v>
      </c>
      <c r="I687" s="26" t="s">
        <v>234</v>
      </c>
      <c r="J687" s="44" t="s">
        <v>26</v>
      </c>
      <c r="K687" s="26" t="s">
        <v>234</v>
      </c>
    </row>
    <row r="688" spans="2:11" x14ac:dyDescent="0.25">
      <c r="B688" s="46">
        <v>44980</v>
      </c>
      <c r="C688" t="s">
        <v>18</v>
      </c>
      <c r="D688" s="26" t="s">
        <v>86</v>
      </c>
      <c r="E688" t="s">
        <v>35</v>
      </c>
      <c r="F688" s="45" t="s">
        <v>26</v>
      </c>
      <c r="G688" s="26" t="s">
        <v>29</v>
      </c>
      <c r="H688" s="45" t="s">
        <v>26</v>
      </c>
      <c r="I688" s="26" t="s">
        <v>29</v>
      </c>
      <c r="J688" s="45" t="s">
        <v>26</v>
      </c>
      <c r="K688" s="26" t="s">
        <v>29</v>
      </c>
    </row>
    <row r="689" spans="2:11" x14ac:dyDescent="0.25">
      <c r="B689" s="46">
        <v>44980</v>
      </c>
      <c r="C689" t="s">
        <v>22</v>
      </c>
      <c r="D689" s="26" t="s">
        <v>86</v>
      </c>
      <c r="E689" t="s">
        <v>23</v>
      </c>
      <c r="F689" s="44" t="s">
        <v>26</v>
      </c>
      <c r="G689" s="26" t="s">
        <v>29</v>
      </c>
      <c r="H689" s="44" t="s">
        <v>26</v>
      </c>
      <c r="I689" s="26" t="s">
        <v>29</v>
      </c>
      <c r="J689" s="44" t="s">
        <v>26</v>
      </c>
      <c r="K689" s="26" t="s">
        <v>29</v>
      </c>
    </row>
    <row r="690" spans="2:11" x14ac:dyDescent="0.25">
      <c r="B690" s="46">
        <v>44980</v>
      </c>
      <c r="C690" t="s">
        <v>45</v>
      </c>
      <c r="D690" s="26" t="s">
        <v>86</v>
      </c>
      <c r="E690" t="s">
        <v>34</v>
      </c>
      <c r="F690" s="44" t="s">
        <v>26</v>
      </c>
      <c r="G690" s="26" t="s">
        <v>29</v>
      </c>
      <c r="H690" s="44" t="s">
        <v>26</v>
      </c>
      <c r="I690" s="26" t="s">
        <v>29</v>
      </c>
      <c r="J690" s="44" t="s">
        <v>26</v>
      </c>
      <c r="K690" s="26" t="s">
        <v>29</v>
      </c>
    </row>
    <row r="691" spans="2:11" x14ac:dyDescent="0.25">
      <c r="B691" s="46">
        <v>44980</v>
      </c>
      <c r="C691" t="s">
        <v>3</v>
      </c>
      <c r="D691" s="26" t="s">
        <v>86</v>
      </c>
      <c r="E691" t="s">
        <v>36</v>
      </c>
      <c r="F691" s="44" t="s">
        <v>14</v>
      </c>
      <c r="G691" s="26" t="s">
        <v>182</v>
      </c>
      <c r="H691" s="44" t="s">
        <v>14</v>
      </c>
      <c r="I691" s="26" t="s">
        <v>173</v>
      </c>
      <c r="J691" s="44" t="s">
        <v>14</v>
      </c>
      <c r="K691" s="26" t="s">
        <v>267</v>
      </c>
    </row>
    <row r="692" spans="2:11" x14ac:dyDescent="0.25">
      <c r="B692" s="46">
        <v>44980</v>
      </c>
      <c r="C692" t="s">
        <v>37</v>
      </c>
      <c r="D692" s="26" t="s">
        <v>86</v>
      </c>
      <c r="E692" t="s">
        <v>38</v>
      </c>
      <c r="F692" s="44" t="s">
        <v>19</v>
      </c>
      <c r="G692" s="26" t="s">
        <v>21</v>
      </c>
      <c r="H692" s="44" t="s">
        <v>20</v>
      </c>
      <c r="I692" s="26" t="s">
        <v>115</v>
      </c>
      <c r="J692" s="44" t="s">
        <v>19</v>
      </c>
      <c r="K692" s="26" t="s">
        <v>266</v>
      </c>
    </row>
    <row r="693" spans="2:11" x14ac:dyDescent="0.25">
      <c r="B693" s="46">
        <v>44980</v>
      </c>
      <c r="C693" t="s">
        <v>39</v>
      </c>
      <c r="D693" s="26" t="s">
        <v>86</v>
      </c>
      <c r="E693" t="s">
        <v>40</v>
      </c>
      <c r="F693" s="44" t="s">
        <v>26</v>
      </c>
      <c r="G693" s="26" t="s">
        <v>29</v>
      </c>
      <c r="H693" s="44" t="s">
        <v>26</v>
      </c>
      <c r="I693" s="26" t="s">
        <v>29</v>
      </c>
      <c r="J693" s="44" t="s">
        <v>26</v>
      </c>
      <c r="K693" s="26" t="s">
        <v>29</v>
      </c>
    </row>
    <row r="694" spans="2:11" x14ac:dyDescent="0.25">
      <c r="B694" s="46">
        <v>44980</v>
      </c>
      <c r="C694" t="s">
        <v>41</v>
      </c>
      <c r="D694" s="26" t="s">
        <v>86</v>
      </c>
      <c r="E694" t="s">
        <v>42</v>
      </c>
      <c r="F694" s="44" t="s">
        <v>26</v>
      </c>
      <c r="G694" s="26" t="s">
        <v>29</v>
      </c>
      <c r="H694" s="44" t="s">
        <v>26</v>
      </c>
      <c r="I694" s="26" t="s">
        <v>29</v>
      </c>
      <c r="J694" s="44" t="s">
        <v>26</v>
      </c>
      <c r="K694" s="26" t="s">
        <v>29</v>
      </c>
    </row>
    <row r="695" spans="2:11" x14ac:dyDescent="0.25">
      <c r="B695" s="46">
        <v>44980</v>
      </c>
      <c r="C695" t="s">
        <v>43</v>
      </c>
      <c r="D695" s="26" t="s">
        <v>86</v>
      </c>
      <c r="E695" t="s">
        <v>44</v>
      </c>
      <c r="F695" s="44" t="s">
        <v>14</v>
      </c>
      <c r="G695" s="26" t="s">
        <v>171</v>
      </c>
      <c r="H695" s="44" t="s">
        <v>14</v>
      </c>
      <c r="I695" s="26" t="s">
        <v>153</v>
      </c>
      <c r="J695" s="44" t="s">
        <v>14</v>
      </c>
      <c r="K695" s="26" t="s">
        <v>94</v>
      </c>
    </row>
    <row r="696" spans="2:11" x14ac:dyDescent="0.25">
      <c r="B696" s="46">
        <v>44980</v>
      </c>
      <c r="C696" t="s">
        <v>46</v>
      </c>
      <c r="D696" s="26" t="s">
        <v>86</v>
      </c>
      <c r="E696" t="s">
        <v>47</v>
      </c>
      <c r="F696" s="44" t="s">
        <v>28</v>
      </c>
      <c r="G696" s="26" t="s">
        <v>90</v>
      </c>
      <c r="H696" s="44" t="s">
        <v>28</v>
      </c>
      <c r="I696" s="26" t="s">
        <v>90</v>
      </c>
      <c r="J696" s="44" t="s">
        <v>28</v>
      </c>
      <c r="K696" s="26" t="s">
        <v>90</v>
      </c>
    </row>
    <row r="697" spans="2:11" x14ac:dyDescent="0.25">
      <c r="B697" s="46">
        <v>44980</v>
      </c>
      <c r="C697" t="s">
        <v>48</v>
      </c>
      <c r="D697" s="26" t="s">
        <v>86</v>
      </c>
      <c r="E697" t="s">
        <v>33</v>
      </c>
      <c r="F697" s="44" t="s">
        <v>14</v>
      </c>
      <c r="G697" s="26" t="s">
        <v>112</v>
      </c>
      <c r="H697" s="44" t="s">
        <v>14</v>
      </c>
      <c r="I697" s="26" t="s">
        <v>112</v>
      </c>
      <c r="J697" s="44" t="s">
        <v>14</v>
      </c>
      <c r="K697" s="26" t="s">
        <v>112</v>
      </c>
    </row>
    <row r="698" spans="2:11" x14ac:dyDescent="0.25">
      <c r="B698" s="46">
        <v>44980</v>
      </c>
      <c r="C698" t="s">
        <v>49</v>
      </c>
      <c r="D698" s="26" t="s">
        <v>86</v>
      </c>
      <c r="E698" t="s">
        <v>50</v>
      </c>
      <c r="F698" s="44" t="s">
        <v>19</v>
      </c>
      <c r="G698" s="26" t="s">
        <v>21</v>
      </c>
      <c r="H698" s="44" t="s">
        <v>20</v>
      </c>
      <c r="I698" s="26" t="s">
        <v>115</v>
      </c>
      <c r="J698" s="44" t="s">
        <v>19</v>
      </c>
      <c r="K698" s="26" t="s">
        <v>266</v>
      </c>
    </row>
    <row r="699" spans="2:11" x14ac:dyDescent="0.25">
      <c r="B699" s="46">
        <v>44980</v>
      </c>
      <c r="C699" t="s">
        <v>51</v>
      </c>
      <c r="D699" s="26" t="s">
        <v>86</v>
      </c>
      <c r="E699" t="s">
        <v>52</v>
      </c>
      <c r="F699" s="44" t="s">
        <v>19</v>
      </c>
      <c r="G699" s="26" t="s">
        <v>21</v>
      </c>
      <c r="H699" s="44" t="s">
        <v>20</v>
      </c>
      <c r="I699" s="26" t="s">
        <v>115</v>
      </c>
      <c r="J699" s="44" t="s">
        <v>19</v>
      </c>
      <c r="K699" s="26" t="s">
        <v>266</v>
      </c>
    </row>
    <row r="700" spans="2:11" x14ac:dyDescent="0.25">
      <c r="B700" s="46">
        <v>44980</v>
      </c>
      <c r="C700" t="s">
        <v>53</v>
      </c>
      <c r="D700" s="26" t="s">
        <v>86</v>
      </c>
      <c r="E700" t="s">
        <v>54</v>
      </c>
      <c r="F700" s="44" t="s">
        <v>14</v>
      </c>
      <c r="G700" s="26" t="s">
        <v>182</v>
      </c>
      <c r="H700" s="44" t="s">
        <v>14</v>
      </c>
      <c r="I700" s="26" t="s">
        <v>173</v>
      </c>
      <c r="J700" s="44" t="s">
        <v>14</v>
      </c>
      <c r="K700" s="26" t="s">
        <v>267</v>
      </c>
    </row>
    <row r="701" spans="2:11" x14ac:dyDescent="0.25">
      <c r="B701" s="46">
        <v>44980</v>
      </c>
      <c r="C701" s="26" t="s">
        <v>205</v>
      </c>
      <c r="D701" s="26" t="s">
        <v>86</v>
      </c>
      <c r="E701" s="26" t="s">
        <v>207</v>
      </c>
      <c r="F701" s="44" t="s">
        <v>26</v>
      </c>
      <c r="G701" s="26" t="s">
        <v>234</v>
      </c>
      <c r="H701" s="44" t="s">
        <v>26</v>
      </c>
      <c r="I701" s="26" t="s">
        <v>234</v>
      </c>
      <c r="J701" s="44" t="s">
        <v>26</v>
      </c>
      <c r="K701" s="26" t="s">
        <v>234</v>
      </c>
    </row>
    <row r="702" spans="2:11" x14ac:dyDescent="0.25">
      <c r="B702" s="46">
        <v>44981</v>
      </c>
      <c r="C702" t="s">
        <v>18</v>
      </c>
      <c r="D702" s="26" t="s">
        <v>86</v>
      </c>
      <c r="E702" t="s">
        <v>35</v>
      </c>
      <c r="F702" s="45" t="s">
        <v>26</v>
      </c>
      <c r="G702" s="26" t="s">
        <v>29</v>
      </c>
      <c r="H702" s="45" t="s">
        <v>26</v>
      </c>
      <c r="I702" s="26" t="s">
        <v>29</v>
      </c>
      <c r="J702" s="45" t="s">
        <v>26</v>
      </c>
      <c r="K702" s="26" t="s">
        <v>29</v>
      </c>
    </row>
    <row r="703" spans="2:11" x14ac:dyDescent="0.25">
      <c r="B703" s="46">
        <v>44981</v>
      </c>
      <c r="C703" t="s">
        <v>22</v>
      </c>
      <c r="D703" s="26" t="s">
        <v>86</v>
      </c>
      <c r="E703" t="s">
        <v>23</v>
      </c>
      <c r="F703" s="44" t="s">
        <v>26</v>
      </c>
      <c r="G703" s="26" t="s">
        <v>29</v>
      </c>
      <c r="H703" s="44" t="s">
        <v>26</v>
      </c>
      <c r="I703" s="26" t="s">
        <v>29</v>
      </c>
      <c r="J703" s="44" t="s">
        <v>26</v>
      </c>
      <c r="K703" s="26" t="s">
        <v>29</v>
      </c>
    </row>
    <row r="704" spans="2:11" x14ac:dyDescent="0.25">
      <c r="B704" s="46">
        <v>44981</v>
      </c>
      <c r="C704" t="s">
        <v>45</v>
      </c>
      <c r="D704" s="26" t="s">
        <v>86</v>
      </c>
      <c r="E704" t="s">
        <v>34</v>
      </c>
      <c r="F704" s="44" t="s">
        <v>26</v>
      </c>
      <c r="G704" s="26" t="s">
        <v>29</v>
      </c>
      <c r="H704" s="44" t="s">
        <v>26</v>
      </c>
      <c r="I704" s="26" t="s">
        <v>29</v>
      </c>
      <c r="J704" s="44" t="s">
        <v>26</v>
      </c>
      <c r="K704" s="26" t="s">
        <v>29</v>
      </c>
    </row>
    <row r="705" spans="2:11" x14ac:dyDescent="0.25">
      <c r="B705" s="46">
        <v>44981</v>
      </c>
      <c r="C705" t="s">
        <v>3</v>
      </c>
      <c r="D705" s="26" t="s">
        <v>86</v>
      </c>
      <c r="E705" t="s">
        <v>36</v>
      </c>
      <c r="F705" s="44" t="s">
        <v>14</v>
      </c>
      <c r="G705" s="26" t="s">
        <v>267</v>
      </c>
      <c r="H705" s="44" t="s">
        <v>14</v>
      </c>
      <c r="I705" s="26" t="s">
        <v>266</v>
      </c>
      <c r="J705" s="44" t="s">
        <v>14</v>
      </c>
      <c r="K705" s="26" t="s">
        <v>266</v>
      </c>
    </row>
    <row r="706" spans="2:11" x14ac:dyDescent="0.25">
      <c r="B706" s="46">
        <v>44981</v>
      </c>
      <c r="C706" t="s">
        <v>37</v>
      </c>
      <c r="D706" s="26" t="s">
        <v>86</v>
      </c>
      <c r="E706" t="s">
        <v>38</v>
      </c>
      <c r="F706" s="44" t="s">
        <v>19</v>
      </c>
      <c r="G706" s="26" t="s">
        <v>266</v>
      </c>
      <c r="H706" s="44" t="s">
        <v>19</v>
      </c>
      <c r="I706" s="26" t="s">
        <v>266</v>
      </c>
      <c r="J706" s="44" t="s">
        <v>19</v>
      </c>
      <c r="K706" s="26" t="s">
        <v>266</v>
      </c>
    </row>
    <row r="707" spans="2:11" x14ac:dyDescent="0.25">
      <c r="B707" s="46">
        <v>44981</v>
      </c>
      <c r="C707" t="s">
        <v>39</v>
      </c>
      <c r="D707" s="26" t="s">
        <v>86</v>
      </c>
      <c r="E707" t="s">
        <v>40</v>
      </c>
      <c r="F707" s="44" t="s">
        <v>26</v>
      </c>
      <c r="G707" s="26" t="s">
        <v>29</v>
      </c>
      <c r="H707" s="44" t="s">
        <v>26</v>
      </c>
      <c r="I707" s="26" t="s">
        <v>29</v>
      </c>
      <c r="J707" s="44" t="s">
        <v>26</v>
      </c>
      <c r="K707" s="26" t="s">
        <v>29</v>
      </c>
    </row>
    <row r="708" spans="2:11" x14ac:dyDescent="0.25">
      <c r="B708" s="46">
        <v>44981</v>
      </c>
      <c r="C708" t="s">
        <v>41</v>
      </c>
      <c r="D708" s="26" t="s">
        <v>86</v>
      </c>
      <c r="E708" t="s">
        <v>42</v>
      </c>
      <c r="F708" s="44" t="s">
        <v>26</v>
      </c>
      <c r="G708" s="26" t="s">
        <v>29</v>
      </c>
      <c r="H708" s="44" t="s">
        <v>26</v>
      </c>
      <c r="I708" s="26" t="s">
        <v>29</v>
      </c>
      <c r="J708" s="44" t="s">
        <v>26</v>
      </c>
      <c r="K708" s="26" t="s">
        <v>29</v>
      </c>
    </row>
    <row r="709" spans="2:11" x14ac:dyDescent="0.25">
      <c r="B709" s="46">
        <v>44981</v>
      </c>
      <c r="C709" t="s">
        <v>43</v>
      </c>
      <c r="D709" s="26" t="s">
        <v>86</v>
      </c>
      <c r="E709" t="s">
        <v>44</v>
      </c>
      <c r="F709" s="44" t="s">
        <v>26</v>
      </c>
      <c r="G709" s="26" t="s">
        <v>29</v>
      </c>
      <c r="H709" s="44" t="s">
        <v>26</v>
      </c>
      <c r="I709" s="26" t="s">
        <v>29</v>
      </c>
      <c r="J709" s="44" t="s">
        <v>26</v>
      </c>
      <c r="K709" s="26" t="s">
        <v>29</v>
      </c>
    </row>
    <row r="710" spans="2:11" x14ac:dyDescent="0.25">
      <c r="B710" s="46">
        <v>44981</v>
      </c>
      <c r="C710" t="s">
        <v>46</v>
      </c>
      <c r="D710" s="26" t="s">
        <v>86</v>
      </c>
      <c r="E710" t="s">
        <v>47</v>
      </c>
      <c r="F710" s="44" t="s">
        <v>28</v>
      </c>
      <c r="G710" s="26" t="s">
        <v>90</v>
      </c>
      <c r="H710" s="44" t="s">
        <v>28</v>
      </c>
      <c r="I710" s="26" t="s">
        <v>90</v>
      </c>
      <c r="J710" s="44" t="s">
        <v>19</v>
      </c>
      <c r="K710" s="26" t="s">
        <v>271</v>
      </c>
    </row>
    <row r="711" spans="2:11" x14ac:dyDescent="0.25">
      <c r="B711" s="46">
        <v>44981</v>
      </c>
      <c r="C711" t="s">
        <v>48</v>
      </c>
      <c r="D711" s="26" t="s">
        <v>86</v>
      </c>
      <c r="E711" t="s">
        <v>33</v>
      </c>
      <c r="F711" s="44" t="s">
        <v>14</v>
      </c>
      <c r="G711" s="26" t="s">
        <v>260</v>
      </c>
      <c r="H711" s="44" t="s">
        <v>14</v>
      </c>
      <c r="I711" s="26" t="s">
        <v>269</v>
      </c>
      <c r="J711" s="44" t="s">
        <v>14</v>
      </c>
      <c r="K711" s="26" t="s">
        <v>270</v>
      </c>
    </row>
    <row r="712" spans="2:11" x14ac:dyDescent="0.25">
      <c r="B712" s="46">
        <v>44981</v>
      </c>
      <c r="C712" t="s">
        <v>49</v>
      </c>
      <c r="D712" s="26" t="s">
        <v>86</v>
      </c>
      <c r="E712" t="s">
        <v>50</v>
      </c>
      <c r="F712" s="44" t="s">
        <v>19</v>
      </c>
      <c r="G712" s="26" t="s">
        <v>266</v>
      </c>
      <c r="H712" s="44" t="s">
        <v>19</v>
      </c>
      <c r="I712" s="26" t="s">
        <v>266</v>
      </c>
      <c r="J712" s="44" t="s">
        <v>19</v>
      </c>
      <c r="K712" s="26" t="s">
        <v>266</v>
      </c>
    </row>
    <row r="713" spans="2:11" x14ac:dyDescent="0.25">
      <c r="B713" s="46">
        <v>44981</v>
      </c>
      <c r="C713" t="s">
        <v>51</v>
      </c>
      <c r="D713" s="26" t="s">
        <v>86</v>
      </c>
      <c r="E713" t="s">
        <v>52</v>
      </c>
      <c r="F713" s="44" t="s">
        <v>19</v>
      </c>
      <c r="G713" s="26" t="s">
        <v>266</v>
      </c>
      <c r="H713" s="44" t="s">
        <v>19</v>
      </c>
      <c r="I713" s="26" t="s">
        <v>266</v>
      </c>
      <c r="J713" s="44" t="s">
        <v>19</v>
      </c>
      <c r="K713" s="26" t="s">
        <v>266</v>
      </c>
    </row>
    <row r="714" spans="2:11" x14ac:dyDescent="0.25">
      <c r="B714" s="46">
        <v>44981</v>
      </c>
      <c r="C714" t="s">
        <v>53</v>
      </c>
      <c r="D714" s="26" t="s">
        <v>86</v>
      </c>
      <c r="E714" t="s">
        <v>54</v>
      </c>
      <c r="F714" s="44" t="s">
        <v>14</v>
      </c>
      <c r="G714" s="26" t="s">
        <v>268</v>
      </c>
      <c r="H714" s="44" t="s">
        <v>17</v>
      </c>
      <c r="I714" s="26" t="s">
        <v>266</v>
      </c>
      <c r="J714" s="44" t="s">
        <v>17</v>
      </c>
      <c r="K714" s="26" t="s">
        <v>266</v>
      </c>
    </row>
    <row r="715" spans="2:11" x14ac:dyDescent="0.25">
      <c r="B715" s="46">
        <v>44981</v>
      </c>
      <c r="C715" s="26" t="s">
        <v>205</v>
      </c>
      <c r="D715" s="26" t="s">
        <v>86</v>
      </c>
      <c r="E715" s="26" t="s">
        <v>207</v>
      </c>
      <c r="F715" s="44" t="s">
        <v>26</v>
      </c>
      <c r="G715" s="26" t="s">
        <v>234</v>
      </c>
      <c r="H715" s="44" t="s">
        <v>26</v>
      </c>
      <c r="I715" s="26" t="s">
        <v>234</v>
      </c>
      <c r="J715" s="44" t="s">
        <v>26</v>
      </c>
      <c r="K715" s="26" t="s">
        <v>234</v>
      </c>
    </row>
    <row r="716" spans="2:11" x14ac:dyDescent="0.25">
      <c r="B716" s="46">
        <v>44982</v>
      </c>
      <c r="C716" t="s">
        <v>18</v>
      </c>
      <c r="D716" s="26" t="s">
        <v>86</v>
      </c>
      <c r="E716" t="s">
        <v>35</v>
      </c>
      <c r="F716" s="45" t="s">
        <v>26</v>
      </c>
      <c r="G716" s="26" t="s">
        <v>29</v>
      </c>
      <c r="H716" s="45" t="s">
        <v>26</v>
      </c>
      <c r="I716" s="26" t="s">
        <v>29</v>
      </c>
      <c r="J716" s="45" t="s">
        <v>26</v>
      </c>
      <c r="K716" s="26" t="s">
        <v>29</v>
      </c>
    </row>
    <row r="717" spans="2:11" x14ac:dyDescent="0.25">
      <c r="B717" s="46">
        <v>44982</v>
      </c>
      <c r="C717" t="s">
        <v>22</v>
      </c>
      <c r="D717" s="26" t="s">
        <v>86</v>
      </c>
      <c r="E717" t="s">
        <v>23</v>
      </c>
      <c r="F717" s="44" t="s">
        <v>26</v>
      </c>
      <c r="G717" s="26" t="s">
        <v>29</v>
      </c>
      <c r="H717" s="44" t="s">
        <v>26</v>
      </c>
      <c r="I717" s="26" t="s">
        <v>29</v>
      </c>
      <c r="J717" s="44" t="s">
        <v>26</v>
      </c>
      <c r="K717" s="26" t="s">
        <v>29</v>
      </c>
    </row>
    <row r="718" spans="2:11" x14ac:dyDescent="0.25">
      <c r="B718" s="46">
        <v>44982</v>
      </c>
      <c r="C718" t="s">
        <v>45</v>
      </c>
      <c r="D718" s="26" t="s">
        <v>86</v>
      </c>
      <c r="E718" t="s">
        <v>34</v>
      </c>
      <c r="F718" s="44" t="s">
        <v>26</v>
      </c>
      <c r="G718" s="26" t="s">
        <v>29</v>
      </c>
      <c r="H718" s="44" t="s">
        <v>26</v>
      </c>
      <c r="I718" s="26" t="s">
        <v>29</v>
      </c>
      <c r="J718" s="44" t="s">
        <v>26</v>
      </c>
      <c r="K718" s="26" t="s">
        <v>29</v>
      </c>
    </row>
    <row r="719" spans="2:11" x14ac:dyDescent="0.25">
      <c r="B719" s="46">
        <v>44982</v>
      </c>
      <c r="C719" t="s">
        <v>3</v>
      </c>
      <c r="D719" s="26" t="s">
        <v>86</v>
      </c>
      <c r="E719" t="s">
        <v>36</v>
      </c>
      <c r="F719" s="44" t="s">
        <v>14</v>
      </c>
      <c r="G719" s="26" t="s">
        <v>266</v>
      </c>
      <c r="H719" s="44" t="s">
        <v>14</v>
      </c>
      <c r="I719" s="26" t="s">
        <v>266</v>
      </c>
      <c r="J719" s="44" t="s">
        <v>14</v>
      </c>
      <c r="K719" s="26" t="s">
        <v>266</v>
      </c>
    </row>
    <row r="720" spans="2:11" x14ac:dyDescent="0.25">
      <c r="B720" s="46">
        <v>44982</v>
      </c>
      <c r="C720" t="s">
        <v>37</v>
      </c>
      <c r="D720" s="26" t="s">
        <v>86</v>
      </c>
      <c r="E720" t="s">
        <v>38</v>
      </c>
      <c r="F720" s="44" t="s">
        <v>19</v>
      </c>
      <c r="G720" s="26" t="s">
        <v>266</v>
      </c>
      <c r="H720" s="44" t="s">
        <v>19</v>
      </c>
      <c r="I720" s="26" t="s">
        <v>266</v>
      </c>
      <c r="J720" s="44" t="s">
        <v>19</v>
      </c>
      <c r="K720" s="26" t="s">
        <v>266</v>
      </c>
    </row>
    <row r="721" spans="2:11" x14ac:dyDescent="0.25">
      <c r="B721" s="46">
        <v>44982</v>
      </c>
      <c r="C721" t="s">
        <v>39</v>
      </c>
      <c r="D721" s="26" t="s">
        <v>86</v>
      </c>
      <c r="E721" t="s">
        <v>40</v>
      </c>
      <c r="F721" s="44" t="s">
        <v>26</v>
      </c>
      <c r="G721" s="26" t="s">
        <v>29</v>
      </c>
      <c r="H721" s="44" t="s">
        <v>26</v>
      </c>
      <c r="I721" s="26" t="s">
        <v>29</v>
      </c>
      <c r="J721" s="44" t="s">
        <v>26</v>
      </c>
      <c r="K721" s="26" t="s">
        <v>29</v>
      </c>
    </row>
    <row r="722" spans="2:11" x14ac:dyDescent="0.25">
      <c r="B722" s="46">
        <v>44982</v>
      </c>
      <c r="C722" t="s">
        <v>41</v>
      </c>
      <c r="D722" s="26" t="s">
        <v>86</v>
      </c>
      <c r="E722" t="s">
        <v>42</v>
      </c>
      <c r="F722" s="44" t="s">
        <v>26</v>
      </c>
      <c r="G722" s="26" t="s">
        <v>29</v>
      </c>
      <c r="H722" s="44" t="s">
        <v>26</v>
      </c>
      <c r="I722" s="26" t="s">
        <v>29</v>
      </c>
      <c r="J722" s="44" t="s">
        <v>26</v>
      </c>
      <c r="K722" s="26" t="s">
        <v>29</v>
      </c>
    </row>
    <row r="723" spans="2:11" x14ac:dyDescent="0.25">
      <c r="B723" s="46">
        <v>44982</v>
      </c>
      <c r="C723" t="s">
        <v>43</v>
      </c>
      <c r="D723" s="26" t="s">
        <v>86</v>
      </c>
      <c r="E723" t="s">
        <v>44</v>
      </c>
      <c r="F723" s="44" t="s">
        <v>26</v>
      </c>
      <c r="G723" s="26" t="s">
        <v>29</v>
      </c>
      <c r="H723" s="44" t="s">
        <v>26</v>
      </c>
      <c r="I723" s="26" t="s">
        <v>29</v>
      </c>
      <c r="J723" s="44" t="s">
        <v>26</v>
      </c>
      <c r="K723" s="26" t="s">
        <v>29</v>
      </c>
    </row>
    <row r="724" spans="2:11" x14ac:dyDescent="0.25">
      <c r="B724" s="46">
        <v>44982</v>
      </c>
      <c r="C724" t="s">
        <v>46</v>
      </c>
      <c r="D724" s="26" t="s">
        <v>86</v>
      </c>
      <c r="E724" t="s">
        <v>47</v>
      </c>
      <c r="F724" s="44" t="s">
        <v>19</v>
      </c>
      <c r="G724" s="26" t="s">
        <v>271</v>
      </c>
      <c r="H724" s="44" t="s">
        <v>19</v>
      </c>
      <c r="I724" s="26" t="s">
        <v>271</v>
      </c>
      <c r="J724" s="44" t="s">
        <v>19</v>
      </c>
      <c r="K724" s="26" t="s">
        <v>271</v>
      </c>
    </row>
    <row r="725" spans="2:11" x14ac:dyDescent="0.25">
      <c r="B725" s="46">
        <v>44982</v>
      </c>
      <c r="C725" t="s">
        <v>48</v>
      </c>
      <c r="D725" s="26" t="s">
        <v>86</v>
      </c>
      <c r="E725" t="s">
        <v>33</v>
      </c>
      <c r="F725" s="44" t="s">
        <v>14</v>
      </c>
      <c r="G725" s="26" t="s">
        <v>270</v>
      </c>
      <c r="H725" s="44" t="s">
        <v>14</v>
      </c>
      <c r="I725" s="26" t="s">
        <v>270</v>
      </c>
      <c r="J725" s="44" t="s">
        <v>14</v>
      </c>
      <c r="K725" s="26" t="s">
        <v>270</v>
      </c>
    </row>
    <row r="726" spans="2:11" x14ac:dyDescent="0.25">
      <c r="B726" s="46">
        <v>44982</v>
      </c>
      <c r="C726" t="s">
        <v>49</v>
      </c>
      <c r="D726" s="26" t="s">
        <v>86</v>
      </c>
      <c r="E726" t="s">
        <v>50</v>
      </c>
      <c r="F726" s="44" t="s">
        <v>19</v>
      </c>
      <c r="G726" s="26" t="s">
        <v>266</v>
      </c>
      <c r="H726" s="44" t="s">
        <v>19</v>
      </c>
      <c r="I726" s="26" t="s">
        <v>266</v>
      </c>
      <c r="J726" s="44" t="s">
        <v>19</v>
      </c>
      <c r="K726" s="26" t="s">
        <v>266</v>
      </c>
    </row>
    <row r="727" spans="2:11" x14ac:dyDescent="0.25">
      <c r="B727" s="46">
        <v>44982</v>
      </c>
      <c r="C727" t="s">
        <v>51</v>
      </c>
      <c r="D727" s="26" t="s">
        <v>86</v>
      </c>
      <c r="E727" t="s">
        <v>52</v>
      </c>
      <c r="F727" s="44" t="s">
        <v>19</v>
      </c>
      <c r="G727" s="26" t="s">
        <v>266</v>
      </c>
      <c r="H727" s="44" t="s">
        <v>19</v>
      </c>
      <c r="I727" s="26" t="s">
        <v>266</v>
      </c>
      <c r="J727" s="44" t="s">
        <v>19</v>
      </c>
      <c r="K727" s="26" t="s">
        <v>266</v>
      </c>
    </row>
    <row r="728" spans="2:11" x14ac:dyDescent="0.25">
      <c r="B728" s="46">
        <v>44982</v>
      </c>
      <c r="C728" t="s">
        <v>53</v>
      </c>
      <c r="D728" s="26" t="s">
        <v>86</v>
      </c>
      <c r="E728" t="s">
        <v>54</v>
      </c>
      <c r="F728" s="44" t="s">
        <v>17</v>
      </c>
      <c r="G728" s="26" t="s">
        <v>266</v>
      </c>
      <c r="H728" s="44" t="s">
        <v>17</v>
      </c>
      <c r="I728" s="26" t="s">
        <v>266</v>
      </c>
      <c r="J728" s="44" t="s">
        <v>17</v>
      </c>
      <c r="K728" s="26" t="s">
        <v>266</v>
      </c>
    </row>
    <row r="729" spans="2:11" x14ac:dyDescent="0.25">
      <c r="B729" s="46">
        <v>44982</v>
      </c>
      <c r="C729" s="26" t="s">
        <v>205</v>
      </c>
      <c r="D729" s="26" t="s">
        <v>86</v>
      </c>
      <c r="E729" s="26" t="s">
        <v>207</v>
      </c>
      <c r="F729" s="44" t="s">
        <v>26</v>
      </c>
      <c r="G729" s="26" t="s">
        <v>234</v>
      </c>
      <c r="H729" s="44" t="s">
        <v>26</v>
      </c>
      <c r="I729" s="26" t="s">
        <v>234</v>
      </c>
      <c r="J729" s="44" t="s">
        <v>26</v>
      </c>
      <c r="K729" s="26" t="s">
        <v>234</v>
      </c>
    </row>
    <row r="730" spans="2:11" x14ac:dyDescent="0.25">
      <c r="B730" s="47">
        <v>44983</v>
      </c>
      <c r="C730" t="s">
        <v>18</v>
      </c>
      <c r="D730" s="26" t="s">
        <v>86</v>
      </c>
      <c r="E730" t="s">
        <v>35</v>
      </c>
      <c r="F730" s="45" t="s">
        <v>26</v>
      </c>
      <c r="G730" s="26" t="s">
        <v>29</v>
      </c>
      <c r="H730" s="45" t="s">
        <v>26</v>
      </c>
      <c r="I730" s="26" t="s">
        <v>29</v>
      </c>
      <c r="J730" s="45" t="s">
        <v>26</v>
      </c>
      <c r="K730" s="26" t="s">
        <v>29</v>
      </c>
    </row>
    <row r="731" spans="2:11" x14ac:dyDescent="0.25">
      <c r="B731" s="47">
        <v>44983</v>
      </c>
      <c r="C731" t="s">
        <v>22</v>
      </c>
      <c r="D731" s="26" t="s">
        <v>86</v>
      </c>
      <c r="E731" t="s">
        <v>23</v>
      </c>
      <c r="F731" s="44" t="s">
        <v>26</v>
      </c>
      <c r="G731" s="26" t="s">
        <v>29</v>
      </c>
      <c r="H731" s="44" t="s">
        <v>26</v>
      </c>
      <c r="I731" s="26" t="s">
        <v>29</v>
      </c>
      <c r="J731" s="44" t="s">
        <v>26</v>
      </c>
      <c r="K731" s="26" t="s">
        <v>29</v>
      </c>
    </row>
    <row r="732" spans="2:11" x14ac:dyDescent="0.25">
      <c r="B732" s="47">
        <v>44983</v>
      </c>
      <c r="C732" t="s">
        <v>45</v>
      </c>
      <c r="D732" s="26" t="s">
        <v>86</v>
      </c>
      <c r="E732" t="s">
        <v>34</v>
      </c>
      <c r="F732" s="44" t="s">
        <v>26</v>
      </c>
      <c r="G732" s="26" t="s">
        <v>29</v>
      </c>
      <c r="H732" s="44" t="s">
        <v>26</v>
      </c>
      <c r="I732" s="26" t="s">
        <v>29</v>
      </c>
      <c r="J732" s="44" t="s">
        <v>26</v>
      </c>
      <c r="K732" s="26" t="s">
        <v>29</v>
      </c>
    </row>
    <row r="733" spans="2:11" x14ac:dyDescent="0.25">
      <c r="B733" s="47">
        <v>44983</v>
      </c>
      <c r="C733" t="s">
        <v>3</v>
      </c>
      <c r="D733" s="26" t="s">
        <v>86</v>
      </c>
      <c r="E733" t="s">
        <v>36</v>
      </c>
      <c r="F733" s="44" t="s">
        <v>14</v>
      </c>
      <c r="G733" s="26" t="s">
        <v>266</v>
      </c>
      <c r="H733" s="44" t="s">
        <v>14</v>
      </c>
      <c r="I733" s="26" t="s">
        <v>266</v>
      </c>
      <c r="J733" s="44" t="s">
        <v>14</v>
      </c>
      <c r="K733" s="26" t="s">
        <v>266</v>
      </c>
    </row>
    <row r="734" spans="2:11" x14ac:dyDescent="0.25">
      <c r="B734" s="47">
        <v>44983</v>
      </c>
      <c r="C734" t="s">
        <v>37</v>
      </c>
      <c r="D734" s="26" t="s">
        <v>86</v>
      </c>
      <c r="E734" t="s">
        <v>38</v>
      </c>
      <c r="F734" s="44" t="s">
        <v>19</v>
      </c>
      <c r="G734" s="26" t="s">
        <v>266</v>
      </c>
      <c r="H734" s="44" t="s">
        <v>19</v>
      </c>
      <c r="I734" s="26" t="s">
        <v>266</v>
      </c>
      <c r="J734" s="44" t="s">
        <v>19</v>
      </c>
      <c r="K734" s="26" t="s">
        <v>266</v>
      </c>
    </row>
    <row r="735" spans="2:11" x14ac:dyDescent="0.25">
      <c r="B735" s="47">
        <v>44983</v>
      </c>
      <c r="C735" t="s">
        <v>39</v>
      </c>
      <c r="D735" s="26" t="s">
        <v>86</v>
      </c>
      <c r="E735" t="s">
        <v>40</v>
      </c>
      <c r="F735" s="44" t="s">
        <v>26</v>
      </c>
      <c r="G735" s="26" t="s">
        <v>29</v>
      </c>
      <c r="H735" s="44" t="s">
        <v>26</v>
      </c>
      <c r="I735" s="26" t="s">
        <v>29</v>
      </c>
      <c r="J735" s="44" t="s">
        <v>26</v>
      </c>
      <c r="K735" s="26" t="s">
        <v>29</v>
      </c>
    </row>
    <row r="736" spans="2:11" x14ac:dyDescent="0.25">
      <c r="B736" s="47">
        <v>44983</v>
      </c>
      <c r="C736" t="s">
        <v>41</v>
      </c>
      <c r="D736" s="26" t="s">
        <v>86</v>
      </c>
      <c r="E736" t="s">
        <v>42</v>
      </c>
      <c r="F736" s="44" t="s">
        <v>26</v>
      </c>
      <c r="G736" s="26" t="s">
        <v>29</v>
      </c>
      <c r="H736" s="44" t="s">
        <v>26</v>
      </c>
      <c r="I736" s="26" t="s">
        <v>29</v>
      </c>
      <c r="J736" s="44" t="s">
        <v>26</v>
      </c>
      <c r="K736" s="26" t="s">
        <v>29</v>
      </c>
    </row>
    <row r="737" spans="2:11" x14ac:dyDescent="0.25">
      <c r="B737" s="47">
        <v>44983</v>
      </c>
      <c r="C737" t="s">
        <v>43</v>
      </c>
      <c r="D737" s="26" t="s">
        <v>86</v>
      </c>
      <c r="E737" t="s">
        <v>44</v>
      </c>
      <c r="F737" s="44" t="s">
        <v>26</v>
      </c>
      <c r="G737" s="26" t="s">
        <v>29</v>
      </c>
      <c r="H737" s="44" t="s">
        <v>26</v>
      </c>
      <c r="I737" s="26" t="s">
        <v>29</v>
      </c>
      <c r="J737" s="44" t="s">
        <v>26</v>
      </c>
      <c r="K737" s="26" t="s">
        <v>29</v>
      </c>
    </row>
    <row r="738" spans="2:11" x14ac:dyDescent="0.25">
      <c r="B738" s="47">
        <v>44983</v>
      </c>
      <c r="C738" t="s">
        <v>46</v>
      </c>
      <c r="D738" s="26" t="s">
        <v>86</v>
      </c>
      <c r="E738" t="s">
        <v>47</v>
      </c>
      <c r="F738" s="44" t="s">
        <v>19</v>
      </c>
      <c r="G738" s="26" t="s">
        <v>271</v>
      </c>
      <c r="H738" s="44" t="s">
        <v>19</v>
      </c>
      <c r="I738" s="26" t="s">
        <v>271</v>
      </c>
      <c r="J738" s="44" t="s">
        <v>19</v>
      </c>
      <c r="K738" s="26" t="s">
        <v>271</v>
      </c>
    </row>
    <row r="739" spans="2:11" x14ac:dyDescent="0.25">
      <c r="B739" s="47">
        <v>44983</v>
      </c>
      <c r="C739" t="s">
        <v>48</v>
      </c>
      <c r="D739" s="26" t="s">
        <v>86</v>
      </c>
      <c r="E739" t="s">
        <v>33</v>
      </c>
      <c r="F739" s="44" t="s">
        <v>14</v>
      </c>
      <c r="G739" s="26" t="s">
        <v>270</v>
      </c>
      <c r="H739" s="44" t="s">
        <v>14</v>
      </c>
      <c r="I739" s="26" t="s">
        <v>270</v>
      </c>
      <c r="J739" s="44" t="s">
        <v>17</v>
      </c>
      <c r="K739" s="26" t="s">
        <v>103</v>
      </c>
    </row>
    <row r="740" spans="2:11" x14ac:dyDescent="0.25">
      <c r="B740" s="47">
        <v>44983</v>
      </c>
      <c r="C740" t="s">
        <v>49</v>
      </c>
      <c r="D740" s="26" t="s">
        <v>86</v>
      </c>
      <c r="E740" t="s">
        <v>50</v>
      </c>
      <c r="F740" s="44" t="s">
        <v>19</v>
      </c>
      <c r="G740" s="26" t="s">
        <v>266</v>
      </c>
      <c r="H740" s="44" t="s">
        <v>19</v>
      </c>
      <c r="I740" s="26" t="s">
        <v>266</v>
      </c>
      <c r="J740" s="44" t="s">
        <v>19</v>
      </c>
      <c r="K740" s="26" t="s">
        <v>266</v>
      </c>
    </row>
    <row r="741" spans="2:11" x14ac:dyDescent="0.25">
      <c r="B741" s="47">
        <v>44983</v>
      </c>
      <c r="C741" t="s">
        <v>51</v>
      </c>
      <c r="D741" s="26" t="s">
        <v>86</v>
      </c>
      <c r="E741" t="s">
        <v>52</v>
      </c>
      <c r="F741" s="44" t="s">
        <v>19</v>
      </c>
      <c r="G741" s="26" t="s">
        <v>266</v>
      </c>
      <c r="H741" s="44" t="s">
        <v>19</v>
      </c>
      <c r="I741" s="26" t="s">
        <v>266</v>
      </c>
      <c r="J741" s="44" t="s">
        <v>19</v>
      </c>
      <c r="K741" s="26" t="s">
        <v>266</v>
      </c>
    </row>
    <row r="742" spans="2:11" x14ac:dyDescent="0.25">
      <c r="B742" s="47">
        <v>44983</v>
      </c>
      <c r="C742" t="s">
        <v>53</v>
      </c>
      <c r="D742" s="26" t="s">
        <v>86</v>
      </c>
      <c r="E742" t="s">
        <v>54</v>
      </c>
      <c r="F742" s="44" t="s">
        <v>17</v>
      </c>
      <c r="G742" s="26" t="s">
        <v>266</v>
      </c>
      <c r="H742" s="44" t="s">
        <v>17</v>
      </c>
      <c r="I742" s="26" t="s">
        <v>266</v>
      </c>
      <c r="J742" s="44" t="s">
        <v>17</v>
      </c>
      <c r="K742" s="26" t="s">
        <v>266</v>
      </c>
    </row>
    <row r="743" spans="2:11" x14ac:dyDescent="0.25">
      <c r="B743" s="47">
        <v>44983</v>
      </c>
      <c r="C743" s="26" t="s">
        <v>205</v>
      </c>
      <c r="D743" s="26" t="s">
        <v>86</v>
      </c>
      <c r="E743" s="26" t="s">
        <v>207</v>
      </c>
      <c r="F743" s="44" t="s">
        <v>26</v>
      </c>
      <c r="G743" s="26" t="s">
        <v>234</v>
      </c>
      <c r="H743" s="44" t="s">
        <v>26</v>
      </c>
      <c r="I743" s="26" t="s">
        <v>234</v>
      </c>
      <c r="J743" s="44" t="s">
        <v>26</v>
      </c>
      <c r="K743" s="26" t="s">
        <v>234</v>
      </c>
    </row>
    <row r="744" spans="2:11" x14ac:dyDescent="0.25">
      <c r="B744" s="47">
        <v>44984</v>
      </c>
      <c r="C744" t="s">
        <v>18</v>
      </c>
      <c r="D744" s="26" t="s">
        <v>86</v>
      </c>
      <c r="E744" t="s">
        <v>35</v>
      </c>
      <c r="F744" s="45" t="s">
        <v>26</v>
      </c>
      <c r="G744" s="26" t="s">
        <v>29</v>
      </c>
      <c r="H744" s="45" t="s">
        <v>26</v>
      </c>
      <c r="I744" s="26" t="s">
        <v>29</v>
      </c>
      <c r="J744" s="45" t="s">
        <v>26</v>
      </c>
      <c r="K744" s="26" t="s">
        <v>29</v>
      </c>
    </row>
    <row r="745" spans="2:11" x14ac:dyDescent="0.25">
      <c r="B745" s="47">
        <v>44984</v>
      </c>
      <c r="C745" t="s">
        <v>22</v>
      </c>
      <c r="D745" s="26" t="s">
        <v>86</v>
      </c>
      <c r="E745" t="s">
        <v>23</v>
      </c>
      <c r="F745" s="44" t="s">
        <v>26</v>
      </c>
      <c r="G745" s="26" t="s">
        <v>29</v>
      </c>
      <c r="H745" s="44" t="s">
        <v>26</v>
      </c>
      <c r="I745" s="26" t="s">
        <v>29</v>
      </c>
      <c r="J745" s="44" t="s">
        <v>26</v>
      </c>
      <c r="K745" s="26" t="s">
        <v>29</v>
      </c>
    </row>
    <row r="746" spans="2:11" x14ac:dyDescent="0.25">
      <c r="B746" s="47">
        <v>44984</v>
      </c>
      <c r="C746" t="s">
        <v>45</v>
      </c>
      <c r="D746" s="26" t="s">
        <v>86</v>
      </c>
      <c r="E746" t="s">
        <v>34</v>
      </c>
      <c r="F746" s="44" t="s">
        <v>26</v>
      </c>
      <c r="G746" s="26" t="s">
        <v>29</v>
      </c>
      <c r="H746" s="44" t="s">
        <v>26</v>
      </c>
      <c r="I746" s="26" t="s">
        <v>29</v>
      </c>
      <c r="J746" s="44" t="s">
        <v>26</v>
      </c>
      <c r="K746" s="26" t="s">
        <v>29</v>
      </c>
    </row>
    <row r="747" spans="2:11" x14ac:dyDescent="0.25">
      <c r="B747" s="47">
        <v>44984</v>
      </c>
      <c r="C747" t="s">
        <v>3</v>
      </c>
      <c r="D747" s="26" t="s">
        <v>86</v>
      </c>
      <c r="E747" t="s">
        <v>36</v>
      </c>
      <c r="F747" s="44" t="s">
        <v>14</v>
      </c>
      <c r="G747" s="26" t="s">
        <v>266</v>
      </c>
      <c r="H747" s="44" t="s">
        <v>14</v>
      </c>
      <c r="I747" s="26" t="s">
        <v>266</v>
      </c>
      <c r="J747" s="44" t="s">
        <v>14</v>
      </c>
      <c r="K747" s="26" t="s">
        <v>266</v>
      </c>
    </row>
    <row r="748" spans="2:11" x14ac:dyDescent="0.25">
      <c r="B748" s="47">
        <v>44984</v>
      </c>
      <c r="C748" t="s">
        <v>37</v>
      </c>
      <c r="D748" s="26" t="s">
        <v>86</v>
      </c>
      <c r="E748" t="s">
        <v>38</v>
      </c>
      <c r="F748" s="44" t="s">
        <v>19</v>
      </c>
      <c r="G748" s="26" t="s">
        <v>266</v>
      </c>
      <c r="H748" s="44" t="s">
        <v>19</v>
      </c>
      <c r="I748" s="26" t="s">
        <v>266</v>
      </c>
      <c r="J748" s="44" t="s">
        <v>19</v>
      </c>
      <c r="K748" s="26" t="s">
        <v>266</v>
      </c>
    </row>
    <row r="749" spans="2:11" x14ac:dyDescent="0.25">
      <c r="B749" s="47">
        <v>44984</v>
      </c>
      <c r="C749" t="s">
        <v>39</v>
      </c>
      <c r="D749" s="26" t="s">
        <v>86</v>
      </c>
      <c r="E749" t="s">
        <v>40</v>
      </c>
      <c r="F749" s="44" t="s">
        <v>26</v>
      </c>
      <c r="G749" s="26" t="s">
        <v>29</v>
      </c>
      <c r="H749" s="44" t="s">
        <v>26</v>
      </c>
      <c r="I749" s="26" t="s">
        <v>29</v>
      </c>
      <c r="J749" s="44" t="s">
        <v>14</v>
      </c>
      <c r="K749" s="26" t="s">
        <v>29</v>
      </c>
    </row>
    <row r="750" spans="2:11" x14ac:dyDescent="0.25">
      <c r="B750" s="47">
        <v>44984</v>
      </c>
      <c r="C750" t="s">
        <v>41</v>
      </c>
      <c r="D750" s="26" t="s">
        <v>86</v>
      </c>
      <c r="E750" t="s">
        <v>42</v>
      </c>
      <c r="F750" s="44" t="s">
        <v>26</v>
      </c>
      <c r="G750" s="26" t="s">
        <v>29</v>
      </c>
      <c r="H750" s="44" t="s">
        <v>26</v>
      </c>
      <c r="I750" s="26" t="s">
        <v>29</v>
      </c>
      <c r="J750" s="44" t="s">
        <v>26</v>
      </c>
      <c r="K750" s="26" t="s">
        <v>29</v>
      </c>
    </row>
    <row r="751" spans="2:11" x14ac:dyDescent="0.25">
      <c r="B751" s="47">
        <v>44984</v>
      </c>
      <c r="C751" t="s">
        <v>43</v>
      </c>
      <c r="D751" s="26" t="s">
        <v>86</v>
      </c>
      <c r="E751" t="s">
        <v>44</v>
      </c>
      <c r="F751" s="44" t="s">
        <v>26</v>
      </c>
      <c r="G751" s="26" t="s">
        <v>29</v>
      </c>
      <c r="H751" s="44" t="s">
        <v>26</v>
      </c>
      <c r="I751" s="26" t="s">
        <v>29</v>
      </c>
      <c r="J751" s="44" t="s">
        <v>26</v>
      </c>
      <c r="K751" s="26" t="s">
        <v>29</v>
      </c>
    </row>
    <row r="752" spans="2:11" x14ac:dyDescent="0.25">
      <c r="B752" s="47">
        <v>44984</v>
      </c>
      <c r="C752" t="s">
        <v>46</v>
      </c>
      <c r="D752" s="26" t="s">
        <v>86</v>
      </c>
      <c r="E752" t="s">
        <v>47</v>
      </c>
      <c r="F752" s="44" t="s">
        <v>19</v>
      </c>
      <c r="G752" s="26" t="s">
        <v>271</v>
      </c>
      <c r="H752" s="44" t="s">
        <v>19</v>
      </c>
      <c r="I752" s="26" t="s">
        <v>271</v>
      </c>
      <c r="J752" s="44" t="s">
        <v>19</v>
      </c>
      <c r="K752" s="26" t="s">
        <v>271</v>
      </c>
    </row>
    <row r="753" spans="2:11" x14ac:dyDescent="0.25">
      <c r="B753" s="47">
        <v>44984</v>
      </c>
      <c r="C753" t="s">
        <v>48</v>
      </c>
      <c r="D753" s="26" t="s">
        <v>86</v>
      </c>
      <c r="E753" t="s">
        <v>33</v>
      </c>
      <c r="F753" s="44" t="s">
        <v>17</v>
      </c>
      <c r="G753" s="26" t="s">
        <v>103</v>
      </c>
      <c r="H753" s="44" t="s">
        <v>17</v>
      </c>
      <c r="I753" s="26" t="s">
        <v>103</v>
      </c>
      <c r="J753" s="44" t="s">
        <v>17</v>
      </c>
      <c r="K753" s="26" t="s">
        <v>103</v>
      </c>
    </row>
    <row r="754" spans="2:11" x14ac:dyDescent="0.25">
      <c r="B754" s="47">
        <v>44984</v>
      </c>
      <c r="C754" t="s">
        <v>49</v>
      </c>
      <c r="D754" s="26" t="s">
        <v>86</v>
      </c>
      <c r="E754" t="s">
        <v>50</v>
      </c>
      <c r="F754" s="44" t="s">
        <v>19</v>
      </c>
      <c r="G754" s="26" t="s">
        <v>266</v>
      </c>
      <c r="H754" s="44" t="s">
        <v>19</v>
      </c>
      <c r="I754" s="26" t="s">
        <v>266</v>
      </c>
      <c r="J754" s="44" t="s">
        <v>19</v>
      </c>
      <c r="K754" s="26" t="s">
        <v>266</v>
      </c>
    </row>
    <row r="755" spans="2:11" x14ac:dyDescent="0.25">
      <c r="B755" s="47">
        <v>44984</v>
      </c>
      <c r="C755" t="s">
        <v>51</v>
      </c>
      <c r="D755" s="26" t="s">
        <v>86</v>
      </c>
      <c r="E755" t="s">
        <v>52</v>
      </c>
      <c r="F755" s="44" t="s">
        <v>19</v>
      </c>
      <c r="G755" s="26" t="s">
        <v>266</v>
      </c>
      <c r="H755" s="44" t="s">
        <v>19</v>
      </c>
      <c r="I755" s="26" t="s">
        <v>266</v>
      </c>
      <c r="J755" s="44" t="s">
        <v>19</v>
      </c>
      <c r="K755" s="26" t="s">
        <v>266</v>
      </c>
    </row>
    <row r="756" spans="2:11" x14ac:dyDescent="0.25">
      <c r="B756" s="47">
        <v>44984</v>
      </c>
      <c r="C756" t="s">
        <v>53</v>
      </c>
      <c r="D756" s="26" t="s">
        <v>86</v>
      </c>
      <c r="E756" t="s">
        <v>54</v>
      </c>
      <c r="F756" s="44" t="s">
        <v>17</v>
      </c>
      <c r="G756" s="26" t="s">
        <v>266</v>
      </c>
      <c r="H756" s="44" t="s">
        <v>17</v>
      </c>
      <c r="I756" s="26" t="s">
        <v>266</v>
      </c>
      <c r="J756" s="44" t="s">
        <v>17</v>
      </c>
      <c r="K756" s="26" t="s">
        <v>266</v>
      </c>
    </row>
    <row r="757" spans="2:11" x14ac:dyDescent="0.25">
      <c r="B757" s="47">
        <v>44984</v>
      </c>
      <c r="C757" s="26" t="s">
        <v>205</v>
      </c>
      <c r="D757" s="26" t="s">
        <v>86</v>
      </c>
      <c r="E757" s="26" t="s">
        <v>207</v>
      </c>
      <c r="F757" s="44" t="s">
        <v>26</v>
      </c>
      <c r="G757" s="26" t="s">
        <v>234</v>
      </c>
      <c r="H757" s="44" t="s">
        <v>26</v>
      </c>
      <c r="I757" s="26" t="s">
        <v>234</v>
      </c>
      <c r="J757" s="44" t="s">
        <v>26</v>
      </c>
      <c r="K757" s="26" t="s">
        <v>234</v>
      </c>
    </row>
    <row r="758" spans="2:11" x14ac:dyDescent="0.25">
      <c r="B758" s="47">
        <v>44985</v>
      </c>
      <c r="C758" t="s">
        <v>18</v>
      </c>
      <c r="D758" s="26" t="s">
        <v>86</v>
      </c>
      <c r="E758" t="s">
        <v>35</v>
      </c>
      <c r="F758" s="45" t="s">
        <v>26</v>
      </c>
      <c r="G758" s="26" t="s">
        <v>29</v>
      </c>
      <c r="H758" s="45" t="s">
        <v>26</v>
      </c>
      <c r="I758" s="26" t="s">
        <v>29</v>
      </c>
      <c r="J758" s="45" t="s">
        <v>26</v>
      </c>
      <c r="K758" s="26" t="s">
        <v>29</v>
      </c>
    </row>
    <row r="759" spans="2:11" x14ac:dyDescent="0.25">
      <c r="B759" s="47">
        <v>44985</v>
      </c>
      <c r="C759" t="s">
        <v>22</v>
      </c>
      <c r="D759" s="26" t="s">
        <v>86</v>
      </c>
      <c r="E759" t="s">
        <v>23</v>
      </c>
      <c r="F759" s="44" t="s">
        <v>26</v>
      </c>
      <c r="G759" s="26" t="s">
        <v>29</v>
      </c>
      <c r="H759" s="44" t="s">
        <v>26</v>
      </c>
      <c r="I759" s="26" t="s">
        <v>29</v>
      </c>
      <c r="J759" s="44" t="s">
        <v>26</v>
      </c>
      <c r="K759" s="26" t="s">
        <v>29</v>
      </c>
    </row>
    <row r="760" spans="2:11" x14ac:dyDescent="0.25">
      <c r="B760" s="47">
        <v>44985</v>
      </c>
      <c r="C760" t="s">
        <v>45</v>
      </c>
      <c r="D760" s="26" t="s">
        <v>86</v>
      </c>
      <c r="E760" t="s">
        <v>34</v>
      </c>
      <c r="F760" s="44" t="s">
        <v>26</v>
      </c>
      <c r="G760" s="26" t="s">
        <v>29</v>
      </c>
      <c r="H760" s="44" t="s">
        <v>26</v>
      </c>
      <c r="I760" s="26" t="s">
        <v>29</v>
      </c>
      <c r="J760" s="44" t="s">
        <v>26</v>
      </c>
      <c r="K760" s="26" t="s">
        <v>29</v>
      </c>
    </row>
    <row r="761" spans="2:11" x14ac:dyDescent="0.25">
      <c r="B761" s="47">
        <v>44985</v>
      </c>
      <c r="C761" t="s">
        <v>3</v>
      </c>
      <c r="D761" s="26" t="s">
        <v>86</v>
      </c>
      <c r="E761" t="s">
        <v>36</v>
      </c>
      <c r="F761" s="44" t="s">
        <v>14</v>
      </c>
      <c r="G761" s="26" t="s">
        <v>266</v>
      </c>
      <c r="H761" s="44" t="s">
        <v>14</v>
      </c>
      <c r="I761" s="26" t="s">
        <v>266</v>
      </c>
      <c r="J761" s="44" t="s">
        <v>14</v>
      </c>
      <c r="K761" s="26" t="s">
        <v>266</v>
      </c>
    </row>
    <row r="762" spans="2:11" x14ac:dyDescent="0.25">
      <c r="B762" s="47">
        <v>44985</v>
      </c>
      <c r="C762" t="s">
        <v>37</v>
      </c>
      <c r="D762" s="26" t="s">
        <v>86</v>
      </c>
      <c r="E762" t="s">
        <v>38</v>
      </c>
      <c r="F762" s="44" t="s">
        <v>19</v>
      </c>
      <c r="G762" s="26" t="s">
        <v>266</v>
      </c>
      <c r="H762" s="44" t="s">
        <v>19</v>
      </c>
      <c r="I762" s="26" t="s">
        <v>266</v>
      </c>
      <c r="J762" s="44" t="s">
        <v>19</v>
      </c>
      <c r="K762" s="26" t="s">
        <v>266</v>
      </c>
    </row>
    <row r="763" spans="2:11" x14ac:dyDescent="0.25">
      <c r="B763" s="47">
        <v>44985</v>
      </c>
      <c r="C763" t="s">
        <v>39</v>
      </c>
      <c r="D763" s="26" t="s">
        <v>86</v>
      </c>
      <c r="E763" t="s">
        <v>40</v>
      </c>
      <c r="F763" s="44" t="s">
        <v>26</v>
      </c>
      <c r="G763" s="26" t="s">
        <v>29</v>
      </c>
      <c r="H763" s="44" t="s">
        <v>26</v>
      </c>
      <c r="I763" s="26" t="s">
        <v>29</v>
      </c>
      <c r="J763" s="44" t="s">
        <v>14</v>
      </c>
      <c r="K763" s="26" t="s">
        <v>29</v>
      </c>
    </row>
    <row r="764" spans="2:11" x14ac:dyDescent="0.25">
      <c r="B764" s="47">
        <v>44985</v>
      </c>
      <c r="C764" t="s">
        <v>41</v>
      </c>
      <c r="D764" s="26" t="s">
        <v>86</v>
      </c>
      <c r="E764" t="s">
        <v>42</v>
      </c>
      <c r="F764" s="44" t="s">
        <v>26</v>
      </c>
      <c r="G764" s="26" t="s">
        <v>29</v>
      </c>
      <c r="H764" s="44" t="s">
        <v>26</v>
      </c>
      <c r="I764" s="26" t="s">
        <v>29</v>
      </c>
      <c r="J764" s="44" t="s">
        <v>26</v>
      </c>
      <c r="K764" s="26" t="s">
        <v>29</v>
      </c>
    </row>
    <row r="765" spans="2:11" x14ac:dyDescent="0.25">
      <c r="B765" s="47">
        <v>44985</v>
      </c>
      <c r="C765" t="s">
        <v>43</v>
      </c>
      <c r="D765" s="26" t="s">
        <v>86</v>
      </c>
      <c r="E765" t="s">
        <v>44</v>
      </c>
      <c r="F765" s="44" t="s">
        <v>26</v>
      </c>
      <c r="G765" s="26" t="s">
        <v>29</v>
      </c>
      <c r="H765" s="44" t="s">
        <v>26</v>
      </c>
      <c r="I765" s="26" t="s">
        <v>29</v>
      </c>
      <c r="J765" s="44" t="s">
        <v>26</v>
      </c>
      <c r="K765" s="26" t="s">
        <v>29</v>
      </c>
    </row>
    <row r="766" spans="2:11" x14ac:dyDescent="0.25">
      <c r="B766" s="47">
        <v>44985</v>
      </c>
      <c r="C766" t="s">
        <v>46</v>
      </c>
      <c r="D766" s="26" t="s">
        <v>86</v>
      </c>
      <c r="E766" t="s">
        <v>47</v>
      </c>
      <c r="F766" s="44" t="s">
        <v>19</v>
      </c>
      <c r="G766" s="26" t="s">
        <v>271</v>
      </c>
      <c r="H766" s="44" t="s">
        <v>19</v>
      </c>
      <c r="I766" s="26" t="s">
        <v>271</v>
      </c>
      <c r="J766" s="44" t="s">
        <v>19</v>
      </c>
      <c r="K766" s="26" t="s">
        <v>271</v>
      </c>
    </row>
    <row r="767" spans="2:11" x14ac:dyDescent="0.25">
      <c r="B767" s="47">
        <v>44985</v>
      </c>
      <c r="C767" t="s">
        <v>48</v>
      </c>
      <c r="D767" s="26" t="s">
        <v>86</v>
      </c>
      <c r="E767" t="s">
        <v>33</v>
      </c>
      <c r="F767" s="44" t="s">
        <v>17</v>
      </c>
      <c r="G767" s="26" t="s">
        <v>103</v>
      </c>
      <c r="H767" s="44" t="s">
        <v>17</v>
      </c>
      <c r="I767" s="26" t="s">
        <v>103</v>
      </c>
      <c r="J767" s="44" t="s">
        <v>26</v>
      </c>
      <c r="K767" s="26" t="s">
        <v>29</v>
      </c>
    </row>
    <row r="768" spans="2:11" x14ac:dyDescent="0.25">
      <c r="B768" s="47">
        <v>44985</v>
      </c>
      <c r="C768" t="s">
        <v>49</v>
      </c>
      <c r="D768" s="26" t="s">
        <v>86</v>
      </c>
      <c r="E768" t="s">
        <v>50</v>
      </c>
      <c r="F768" s="44" t="s">
        <v>19</v>
      </c>
      <c r="G768" s="26" t="s">
        <v>266</v>
      </c>
      <c r="H768" s="44" t="s">
        <v>19</v>
      </c>
      <c r="I768" s="26" t="s">
        <v>266</v>
      </c>
      <c r="J768" s="44" t="s">
        <v>19</v>
      </c>
      <c r="K768" s="26" t="s">
        <v>266</v>
      </c>
    </row>
    <row r="769" spans="2:11" x14ac:dyDescent="0.25">
      <c r="B769" s="47">
        <v>44985</v>
      </c>
      <c r="C769" t="s">
        <v>51</v>
      </c>
      <c r="D769" s="26" t="s">
        <v>86</v>
      </c>
      <c r="E769" t="s">
        <v>52</v>
      </c>
      <c r="F769" s="44" t="s">
        <v>19</v>
      </c>
      <c r="G769" s="26" t="s">
        <v>266</v>
      </c>
      <c r="H769" s="44" t="s">
        <v>19</v>
      </c>
      <c r="I769" s="26" t="s">
        <v>266</v>
      </c>
      <c r="J769" s="44" t="s">
        <v>19</v>
      </c>
      <c r="K769" s="26" t="s">
        <v>266</v>
      </c>
    </row>
    <row r="770" spans="2:11" x14ac:dyDescent="0.25">
      <c r="B770" s="47">
        <v>44985</v>
      </c>
      <c r="C770" t="s">
        <v>53</v>
      </c>
      <c r="D770" s="26" t="s">
        <v>86</v>
      </c>
      <c r="E770" t="s">
        <v>54</v>
      </c>
      <c r="F770" s="44" t="s">
        <v>17</v>
      </c>
      <c r="G770" s="26" t="s">
        <v>266</v>
      </c>
      <c r="H770" s="44" t="s">
        <v>17</v>
      </c>
      <c r="I770" s="26" t="s">
        <v>266</v>
      </c>
      <c r="J770" s="44" t="s">
        <v>17</v>
      </c>
      <c r="K770" s="26" t="s">
        <v>266</v>
      </c>
    </row>
    <row r="771" spans="2:11" x14ac:dyDescent="0.25">
      <c r="B771" s="47">
        <v>44985</v>
      </c>
      <c r="C771" s="26" t="s">
        <v>205</v>
      </c>
      <c r="D771" s="26" t="s">
        <v>86</v>
      </c>
      <c r="E771" s="26" t="s">
        <v>207</v>
      </c>
      <c r="F771" s="44" t="s">
        <v>26</v>
      </c>
      <c r="G771" s="26" t="s">
        <v>234</v>
      </c>
      <c r="H771" s="44" t="s">
        <v>26</v>
      </c>
      <c r="I771" s="26" t="s">
        <v>234</v>
      </c>
      <c r="J771" s="44" t="s">
        <v>26</v>
      </c>
      <c r="K771" s="26" t="s">
        <v>234</v>
      </c>
    </row>
    <row r="772" spans="2:11" x14ac:dyDescent="0.25">
      <c r="B772" s="47">
        <v>44986</v>
      </c>
      <c r="C772" t="s">
        <v>18</v>
      </c>
      <c r="D772" s="26" t="s">
        <v>86</v>
      </c>
      <c r="E772" t="s">
        <v>35</v>
      </c>
      <c r="F772" s="45" t="s">
        <v>26</v>
      </c>
      <c r="G772" s="26" t="s">
        <v>29</v>
      </c>
      <c r="H772" s="45" t="s">
        <v>26</v>
      </c>
      <c r="I772" s="26" t="s">
        <v>29</v>
      </c>
      <c r="J772" s="44" t="s">
        <v>26</v>
      </c>
      <c r="K772" s="26" t="s">
        <v>29</v>
      </c>
    </row>
    <row r="773" spans="2:11" x14ac:dyDescent="0.25">
      <c r="B773" s="47">
        <v>44986</v>
      </c>
      <c r="C773" t="s">
        <v>22</v>
      </c>
      <c r="D773" s="26" t="s">
        <v>86</v>
      </c>
      <c r="E773" t="s">
        <v>23</v>
      </c>
      <c r="F773" s="44" t="s">
        <v>26</v>
      </c>
      <c r="G773" s="26" t="s">
        <v>29</v>
      </c>
      <c r="H773" s="44" t="s">
        <v>26</v>
      </c>
      <c r="I773" s="26" t="s">
        <v>29</v>
      </c>
      <c r="J773" s="44" t="s">
        <v>26</v>
      </c>
      <c r="K773" s="26" t="s">
        <v>29</v>
      </c>
    </row>
    <row r="774" spans="2:11" x14ac:dyDescent="0.25">
      <c r="B774" s="47">
        <v>44986</v>
      </c>
      <c r="C774" t="s">
        <v>45</v>
      </c>
      <c r="D774" s="26" t="s">
        <v>86</v>
      </c>
      <c r="E774" t="s">
        <v>34</v>
      </c>
      <c r="F774" s="44" t="s">
        <v>26</v>
      </c>
      <c r="G774" s="26" t="s">
        <v>29</v>
      </c>
      <c r="H774" s="44" t="s">
        <v>26</v>
      </c>
      <c r="I774" s="26" t="s">
        <v>29</v>
      </c>
      <c r="J774" s="44" t="s">
        <v>26</v>
      </c>
      <c r="K774" s="26" t="s">
        <v>29</v>
      </c>
    </row>
    <row r="775" spans="2:11" x14ac:dyDescent="0.25">
      <c r="B775" s="47">
        <v>44986</v>
      </c>
      <c r="C775" t="s">
        <v>3</v>
      </c>
      <c r="D775" s="26" t="s">
        <v>86</v>
      </c>
      <c r="E775" t="s">
        <v>36</v>
      </c>
      <c r="F775" s="44" t="s">
        <v>14</v>
      </c>
      <c r="G775" s="26" t="s">
        <v>266</v>
      </c>
      <c r="H775" s="44" t="s">
        <v>14</v>
      </c>
      <c r="I775" s="26" t="s">
        <v>266</v>
      </c>
      <c r="J775" s="44" t="s">
        <v>14</v>
      </c>
      <c r="K775" s="26" t="s">
        <v>30</v>
      </c>
    </row>
    <row r="776" spans="2:11" x14ac:dyDescent="0.25">
      <c r="B776" s="47">
        <v>44986</v>
      </c>
      <c r="C776" t="s">
        <v>37</v>
      </c>
      <c r="D776" s="26" t="s">
        <v>86</v>
      </c>
      <c r="E776" t="s">
        <v>38</v>
      </c>
      <c r="F776" s="44" t="s">
        <v>19</v>
      </c>
      <c r="G776" s="26" t="s">
        <v>266</v>
      </c>
      <c r="H776" s="44" t="s">
        <v>19</v>
      </c>
      <c r="I776" s="26" t="s">
        <v>266</v>
      </c>
      <c r="J776" s="44" t="s">
        <v>19</v>
      </c>
      <c r="K776" s="26" t="s">
        <v>266</v>
      </c>
    </row>
    <row r="777" spans="2:11" x14ac:dyDescent="0.25">
      <c r="B777" s="47">
        <v>44986</v>
      </c>
      <c r="C777" t="s">
        <v>39</v>
      </c>
      <c r="D777" s="26" t="s">
        <v>86</v>
      </c>
      <c r="E777" t="s">
        <v>40</v>
      </c>
      <c r="F777" s="44" t="s">
        <v>14</v>
      </c>
      <c r="G777" s="26" t="s">
        <v>29</v>
      </c>
      <c r="H777" s="44" t="s">
        <v>14</v>
      </c>
      <c r="I777" s="26" t="s">
        <v>29</v>
      </c>
      <c r="J777" s="44" t="s">
        <v>14</v>
      </c>
      <c r="K777" s="26" t="s">
        <v>127</v>
      </c>
    </row>
    <row r="778" spans="2:11" x14ac:dyDescent="0.25">
      <c r="B778" s="47">
        <v>44986</v>
      </c>
      <c r="C778" t="s">
        <v>41</v>
      </c>
      <c r="D778" s="26" t="s">
        <v>86</v>
      </c>
      <c r="E778" t="s">
        <v>42</v>
      </c>
      <c r="F778" s="44" t="s">
        <v>26</v>
      </c>
      <c r="G778" s="26" t="s">
        <v>29</v>
      </c>
      <c r="H778" s="44" t="s">
        <v>26</v>
      </c>
      <c r="I778" s="26" t="s">
        <v>29</v>
      </c>
      <c r="J778" s="44" t="s">
        <v>26</v>
      </c>
      <c r="K778" s="26" t="s">
        <v>29</v>
      </c>
    </row>
    <row r="779" spans="2:11" x14ac:dyDescent="0.25">
      <c r="B779" s="47">
        <v>44986</v>
      </c>
      <c r="C779" t="s">
        <v>43</v>
      </c>
      <c r="D779" s="26" t="s">
        <v>86</v>
      </c>
      <c r="E779" t="s">
        <v>44</v>
      </c>
      <c r="F779" s="44" t="s">
        <v>26</v>
      </c>
      <c r="G779" s="26" t="s">
        <v>29</v>
      </c>
      <c r="H779" s="44" t="s">
        <v>26</v>
      </c>
      <c r="I779" s="26" t="s">
        <v>29</v>
      </c>
      <c r="J779" s="44" t="s">
        <v>26</v>
      </c>
      <c r="K779" s="26" t="s">
        <v>29</v>
      </c>
    </row>
    <row r="780" spans="2:11" x14ac:dyDescent="0.25">
      <c r="B780" s="47">
        <v>44986</v>
      </c>
      <c r="C780" t="s">
        <v>46</v>
      </c>
      <c r="D780" s="26" t="s">
        <v>86</v>
      </c>
      <c r="E780" t="s">
        <v>47</v>
      </c>
      <c r="F780" s="44" t="s">
        <v>19</v>
      </c>
      <c r="G780" s="26" t="s">
        <v>271</v>
      </c>
      <c r="H780" s="44" t="s">
        <v>19</v>
      </c>
      <c r="I780" s="26" t="s">
        <v>271</v>
      </c>
      <c r="J780" s="44" t="s">
        <v>19</v>
      </c>
      <c r="K780" s="26" t="s">
        <v>271</v>
      </c>
    </row>
    <row r="781" spans="2:11" x14ac:dyDescent="0.25">
      <c r="B781" s="47">
        <v>44986</v>
      </c>
      <c r="C781" t="s">
        <v>48</v>
      </c>
      <c r="D781" s="26" t="s">
        <v>86</v>
      </c>
      <c r="E781" t="s">
        <v>33</v>
      </c>
      <c r="F781" s="44" t="s">
        <v>26</v>
      </c>
      <c r="G781" s="26" t="s">
        <v>29</v>
      </c>
      <c r="H781" s="44" t="s">
        <v>26</v>
      </c>
      <c r="I781" s="26" t="s">
        <v>29</v>
      </c>
      <c r="J781" s="44" t="s">
        <v>26</v>
      </c>
      <c r="K781" s="26" t="s">
        <v>29</v>
      </c>
    </row>
    <row r="782" spans="2:11" x14ac:dyDescent="0.25">
      <c r="B782" s="47">
        <v>44986</v>
      </c>
      <c r="C782" t="s">
        <v>49</v>
      </c>
      <c r="D782" s="26" t="s">
        <v>86</v>
      </c>
      <c r="E782" t="s">
        <v>50</v>
      </c>
      <c r="F782" s="44" t="s">
        <v>19</v>
      </c>
      <c r="G782" s="26" t="s">
        <v>266</v>
      </c>
      <c r="H782" s="44" t="s">
        <v>19</v>
      </c>
      <c r="I782" s="26" t="s">
        <v>266</v>
      </c>
      <c r="J782" s="44" t="s">
        <v>19</v>
      </c>
      <c r="K782" s="26" t="s">
        <v>266</v>
      </c>
    </row>
    <row r="783" spans="2:11" x14ac:dyDescent="0.25">
      <c r="B783" s="47">
        <v>44986</v>
      </c>
      <c r="C783" t="s">
        <v>51</v>
      </c>
      <c r="D783" s="26" t="s">
        <v>86</v>
      </c>
      <c r="E783" t="s">
        <v>52</v>
      </c>
      <c r="F783" s="44" t="s">
        <v>19</v>
      </c>
      <c r="G783" s="26" t="s">
        <v>266</v>
      </c>
      <c r="H783" s="44" t="s">
        <v>19</v>
      </c>
      <c r="I783" s="26" t="s">
        <v>266</v>
      </c>
      <c r="J783" s="44" t="s">
        <v>19</v>
      </c>
      <c r="K783" s="26" t="s">
        <v>266</v>
      </c>
    </row>
    <row r="784" spans="2:11" x14ac:dyDescent="0.25">
      <c r="B784" s="47">
        <v>44986</v>
      </c>
      <c r="C784" t="s">
        <v>53</v>
      </c>
      <c r="D784" s="26" t="s">
        <v>86</v>
      </c>
      <c r="E784" t="s">
        <v>54</v>
      </c>
      <c r="F784" s="44" t="s">
        <v>17</v>
      </c>
      <c r="G784" s="26" t="s">
        <v>266</v>
      </c>
      <c r="H784" s="44" t="s">
        <v>14</v>
      </c>
      <c r="I784" s="26" t="s">
        <v>266</v>
      </c>
      <c r="J784" s="44" t="s">
        <v>14</v>
      </c>
      <c r="K784" s="26" t="s">
        <v>30</v>
      </c>
    </row>
    <row r="785" spans="2:11" x14ac:dyDescent="0.25">
      <c r="B785" s="47">
        <v>44986</v>
      </c>
      <c r="C785" s="26" t="s">
        <v>205</v>
      </c>
      <c r="D785" s="26" t="s">
        <v>86</v>
      </c>
      <c r="E785" s="26" t="s">
        <v>207</v>
      </c>
      <c r="F785" s="44" t="s">
        <v>26</v>
      </c>
      <c r="G785" s="26" t="s">
        <v>234</v>
      </c>
      <c r="H785" s="44" t="s">
        <v>26</v>
      </c>
      <c r="I785" s="26" t="s">
        <v>234</v>
      </c>
      <c r="J785" s="44" t="s">
        <v>26</v>
      </c>
      <c r="K785" s="26" t="s">
        <v>234</v>
      </c>
    </row>
    <row r="786" spans="2:11" x14ac:dyDescent="0.25">
      <c r="B786" s="47">
        <v>44987</v>
      </c>
      <c r="C786" t="s">
        <v>18</v>
      </c>
      <c r="D786" s="26" t="s">
        <v>86</v>
      </c>
      <c r="E786" t="s">
        <v>35</v>
      </c>
      <c r="F786" s="44" t="s">
        <v>26</v>
      </c>
      <c r="G786" s="26" t="s">
        <v>29</v>
      </c>
      <c r="H786" s="44" t="s">
        <v>26</v>
      </c>
      <c r="I786" s="26" t="s">
        <v>29</v>
      </c>
      <c r="J786" s="44" t="s">
        <v>26</v>
      </c>
      <c r="K786" s="26" t="s">
        <v>29</v>
      </c>
    </row>
    <row r="787" spans="2:11" x14ac:dyDescent="0.25">
      <c r="B787" s="47">
        <v>44987</v>
      </c>
      <c r="C787" t="s">
        <v>22</v>
      </c>
      <c r="D787" s="26" t="s">
        <v>86</v>
      </c>
      <c r="E787" t="s">
        <v>23</v>
      </c>
      <c r="F787" s="44" t="s">
        <v>26</v>
      </c>
      <c r="G787" s="26" t="s">
        <v>29</v>
      </c>
      <c r="H787" s="44" t="s">
        <v>26</v>
      </c>
      <c r="I787" s="26" t="s">
        <v>29</v>
      </c>
      <c r="J787" s="44" t="s">
        <v>26</v>
      </c>
      <c r="K787" s="26" t="s">
        <v>29</v>
      </c>
    </row>
    <row r="788" spans="2:11" x14ac:dyDescent="0.25">
      <c r="B788" s="47">
        <v>44987</v>
      </c>
      <c r="C788" t="s">
        <v>45</v>
      </c>
      <c r="D788" s="26" t="s">
        <v>86</v>
      </c>
      <c r="E788" t="s">
        <v>34</v>
      </c>
      <c r="F788" s="44" t="s">
        <v>26</v>
      </c>
      <c r="G788" s="26" t="s">
        <v>29</v>
      </c>
      <c r="H788" s="44" t="s">
        <v>26</v>
      </c>
      <c r="I788" s="26" t="s">
        <v>29</v>
      </c>
      <c r="J788" s="44" t="s">
        <v>26</v>
      </c>
      <c r="K788" s="26" t="s">
        <v>29</v>
      </c>
    </row>
    <row r="789" spans="2:11" x14ac:dyDescent="0.25">
      <c r="B789" s="47">
        <v>44987</v>
      </c>
      <c r="C789" t="s">
        <v>3</v>
      </c>
      <c r="D789" s="26" t="s">
        <v>86</v>
      </c>
      <c r="E789" t="s">
        <v>36</v>
      </c>
      <c r="F789" s="44" t="s">
        <v>27</v>
      </c>
      <c r="G789" s="26" t="s">
        <v>272</v>
      </c>
      <c r="H789" s="44" t="s">
        <v>27</v>
      </c>
      <c r="I789" s="26" t="s">
        <v>272</v>
      </c>
      <c r="J789" s="44" t="s">
        <v>27</v>
      </c>
      <c r="K789" s="26" t="s">
        <v>130</v>
      </c>
    </row>
    <row r="790" spans="2:11" x14ac:dyDescent="0.25">
      <c r="B790" s="47">
        <v>44987</v>
      </c>
      <c r="C790" t="s">
        <v>37</v>
      </c>
      <c r="D790" s="26" t="s">
        <v>86</v>
      </c>
      <c r="E790" t="s">
        <v>38</v>
      </c>
      <c r="F790" s="44" t="s">
        <v>19</v>
      </c>
      <c r="G790" s="26" t="s">
        <v>266</v>
      </c>
      <c r="H790" s="44" t="s">
        <v>19</v>
      </c>
      <c r="I790" s="26" t="s">
        <v>266</v>
      </c>
      <c r="J790" s="44" t="s">
        <v>19</v>
      </c>
      <c r="K790" s="26" t="s">
        <v>266</v>
      </c>
    </row>
    <row r="791" spans="2:11" x14ac:dyDescent="0.25">
      <c r="B791" s="47">
        <v>44987</v>
      </c>
      <c r="C791" t="s">
        <v>39</v>
      </c>
      <c r="D791" s="26" t="s">
        <v>86</v>
      </c>
      <c r="E791" t="s">
        <v>40</v>
      </c>
      <c r="F791" s="44" t="s">
        <v>27</v>
      </c>
      <c r="G791" s="26" t="s">
        <v>272</v>
      </c>
      <c r="H791" s="44" t="s">
        <v>27</v>
      </c>
      <c r="I791" s="26" t="s">
        <v>272</v>
      </c>
      <c r="J791" s="44" t="s">
        <v>27</v>
      </c>
      <c r="K791" s="26" t="s">
        <v>130</v>
      </c>
    </row>
    <row r="792" spans="2:11" x14ac:dyDescent="0.25">
      <c r="B792" s="47">
        <v>44987</v>
      </c>
      <c r="C792" t="s">
        <v>41</v>
      </c>
      <c r="D792" s="26" t="s">
        <v>86</v>
      </c>
      <c r="E792" t="s">
        <v>42</v>
      </c>
      <c r="F792" s="44" t="s">
        <v>26</v>
      </c>
      <c r="G792" s="26" t="s">
        <v>29</v>
      </c>
      <c r="H792" s="44" t="s">
        <v>26</v>
      </c>
      <c r="I792" s="26" t="s">
        <v>29</v>
      </c>
      <c r="J792" s="44" t="s">
        <v>26</v>
      </c>
      <c r="K792" s="26" t="s">
        <v>29</v>
      </c>
    </row>
    <row r="793" spans="2:11" x14ac:dyDescent="0.25">
      <c r="B793" s="47">
        <v>44987</v>
      </c>
      <c r="C793" t="s">
        <v>43</v>
      </c>
      <c r="D793" s="26" t="s">
        <v>86</v>
      </c>
      <c r="E793" t="s">
        <v>44</v>
      </c>
      <c r="F793" s="44" t="s">
        <v>26</v>
      </c>
      <c r="G793" s="26" t="s">
        <v>29</v>
      </c>
      <c r="H793" s="44" t="s">
        <v>26</v>
      </c>
      <c r="I793" s="26" t="s">
        <v>29</v>
      </c>
      <c r="J793" s="44" t="s">
        <v>26</v>
      </c>
      <c r="K793" s="26" t="s">
        <v>29</v>
      </c>
    </row>
    <row r="794" spans="2:11" x14ac:dyDescent="0.25">
      <c r="B794" s="47">
        <v>44987</v>
      </c>
      <c r="C794" t="s">
        <v>46</v>
      </c>
      <c r="D794" s="26" t="s">
        <v>86</v>
      </c>
      <c r="E794" t="s">
        <v>47</v>
      </c>
      <c r="F794" s="44" t="s">
        <v>19</v>
      </c>
      <c r="G794" s="26" t="s">
        <v>271</v>
      </c>
      <c r="H794" s="44" t="s">
        <v>19</v>
      </c>
      <c r="I794" s="26" t="s">
        <v>271</v>
      </c>
      <c r="J794" s="44" t="s">
        <v>19</v>
      </c>
      <c r="K794" s="26" t="s">
        <v>100</v>
      </c>
    </row>
    <row r="795" spans="2:11" x14ac:dyDescent="0.25">
      <c r="B795" s="47">
        <v>44987</v>
      </c>
      <c r="C795" t="s">
        <v>48</v>
      </c>
      <c r="D795" s="26" t="s">
        <v>86</v>
      </c>
      <c r="E795" t="s">
        <v>33</v>
      </c>
      <c r="F795" s="44" t="s">
        <v>26</v>
      </c>
      <c r="G795" s="26" t="s">
        <v>29</v>
      </c>
      <c r="H795" s="44" t="s">
        <v>26</v>
      </c>
      <c r="I795" s="26" t="s">
        <v>29</v>
      </c>
      <c r="J795" s="44" t="s">
        <v>26</v>
      </c>
      <c r="K795" s="26" t="s">
        <v>29</v>
      </c>
    </row>
    <row r="796" spans="2:11" x14ac:dyDescent="0.25">
      <c r="B796" s="47">
        <v>44987</v>
      </c>
      <c r="C796" t="s">
        <v>49</v>
      </c>
      <c r="D796" s="26" t="s">
        <v>86</v>
      </c>
      <c r="E796" t="s">
        <v>50</v>
      </c>
      <c r="F796" s="44" t="s">
        <v>19</v>
      </c>
      <c r="G796" s="26" t="s">
        <v>266</v>
      </c>
      <c r="H796" s="44" t="s">
        <v>19</v>
      </c>
      <c r="I796" s="26" t="s">
        <v>266</v>
      </c>
      <c r="J796" s="44" t="s">
        <v>19</v>
      </c>
      <c r="K796" s="26" t="s">
        <v>266</v>
      </c>
    </row>
    <row r="797" spans="2:11" x14ac:dyDescent="0.25">
      <c r="B797" s="47">
        <v>44987</v>
      </c>
      <c r="C797" t="s">
        <v>51</v>
      </c>
      <c r="D797" s="26" t="s">
        <v>86</v>
      </c>
      <c r="E797" t="s">
        <v>52</v>
      </c>
      <c r="F797" s="44" t="s">
        <v>19</v>
      </c>
      <c r="G797" s="26" t="s">
        <v>266</v>
      </c>
      <c r="H797" s="44" t="s">
        <v>19</v>
      </c>
      <c r="I797" s="26" t="s">
        <v>266</v>
      </c>
      <c r="J797" s="44" t="s">
        <v>19</v>
      </c>
      <c r="K797" s="26" t="s">
        <v>266</v>
      </c>
    </row>
    <row r="798" spans="2:11" x14ac:dyDescent="0.25">
      <c r="B798" s="47">
        <v>44987</v>
      </c>
      <c r="C798" t="s">
        <v>53</v>
      </c>
      <c r="D798" s="26" t="s">
        <v>86</v>
      </c>
      <c r="E798" t="s">
        <v>54</v>
      </c>
      <c r="F798" s="44" t="s">
        <v>27</v>
      </c>
      <c r="G798" s="26" t="s">
        <v>272</v>
      </c>
      <c r="H798" s="44" t="s">
        <v>27</v>
      </c>
      <c r="I798" s="26" t="s">
        <v>272</v>
      </c>
      <c r="J798" s="44" t="s">
        <v>27</v>
      </c>
      <c r="K798" s="26" t="s">
        <v>130</v>
      </c>
    </row>
    <row r="799" spans="2:11" x14ac:dyDescent="0.25">
      <c r="B799" s="47">
        <v>44987</v>
      </c>
      <c r="C799" s="26" t="s">
        <v>205</v>
      </c>
      <c r="D799" s="26" t="s">
        <v>86</v>
      </c>
      <c r="E799" s="26" t="s">
        <v>207</v>
      </c>
      <c r="F799" s="44" t="s">
        <v>26</v>
      </c>
      <c r="G799" s="26" t="s">
        <v>234</v>
      </c>
      <c r="H799" s="44" t="s">
        <v>26</v>
      </c>
      <c r="I799" s="26" t="s">
        <v>234</v>
      </c>
      <c r="J799" s="44" t="s">
        <v>26</v>
      </c>
      <c r="K799" s="26" t="s">
        <v>234</v>
      </c>
    </row>
    <row r="800" spans="2:11" x14ac:dyDescent="0.25">
      <c r="B800" s="47">
        <v>44988</v>
      </c>
      <c r="C800" t="s">
        <v>18</v>
      </c>
      <c r="D800" s="26" t="s">
        <v>86</v>
      </c>
      <c r="E800" t="s">
        <v>35</v>
      </c>
      <c r="F800" s="44" t="s">
        <v>26</v>
      </c>
      <c r="G800" s="26" t="s">
        <v>29</v>
      </c>
      <c r="H800" s="44" t="s">
        <v>26</v>
      </c>
      <c r="I800" s="26" t="s">
        <v>29</v>
      </c>
      <c r="J800" s="44" t="s">
        <v>26</v>
      </c>
      <c r="K800" s="26" t="s">
        <v>29</v>
      </c>
    </row>
    <row r="801" spans="2:11" x14ac:dyDescent="0.25">
      <c r="B801" s="47">
        <v>44988</v>
      </c>
      <c r="C801" t="s">
        <v>22</v>
      </c>
      <c r="D801" s="26" t="s">
        <v>86</v>
      </c>
      <c r="E801" t="s">
        <v>23</v>
      </c>
      <c r="F801" s="44" t="s">
        <v>26</v>
      </c>
      <c r="G801" s="26" t="s">
        <v>29</v>
      </c>
      <c r="H801" s="44" t="s">
        <v>26</v>
      </c>
      <c r="I801" s="26" t="s">
        <v>29</v>
      </c>
      <c r="J801" s="44" t="s">
        <v>26</v>
      </c>
      <c r="K801" s="26" t="s">
        <v>29</v>
      </c>
    </row>
    <row r="802" spans="2:11" x14ac:dyDescent="0.25">
      <c r="B802" s="47">
        <v>44988</v>
      </c>
      <c r="C802" t="s">
        <v>45</v>
      </c>
      <c r="D802" s="26" t="s">
        <v>86</v>
      </c>
      <c r="E802" t="s">
        <v>34</v>
      </c>
      <c r="F802" s="44" t="s">
        <v>26</v>
      </c>
      <c r="G802" s="26" t="s">
        <v>29</v>
      </c>
      <c r="H802" s="44" t="s">
        <v>26</v>
      </c>
      <c r="I802" s="26" t="s">
        <v>29</v>
      </c>
      <c r="J802" s="44" t="s">
        <v>26</v>
      </c>
      <c r="K802" s="26" t="s">
        <v>29</v>
      </c>
    </row>
    <row r="803" spans="2:11" x14ac:dyDescent="0.25">
      <c r="B803" s="47">
        <v>44988</v>
      </c>
      <c r="C803" t="s">
        <v>3</v>
      </c>
      <c r="D803" s="26" t="s">
        <v>86</v>
      </c>
      <c r="E803" t="s">
        <v>36</v>
      </c>
      <c r="F803" s="44" t="s">
        <v>25</v>
      </c>
      <c r="G803" s="26" t="s">
        <v>114</v>
      </c>
      <c r="H803" s="44" t="s">
        <v>25</v>
      </c>
      <c r="I803" s="26" t="s">
        <v>114</v>
      </c>
      <c r="J803" s="44" t="s">
        <v>25</v>
      </c>
      <c r="K803" s="26" t="s">
        <v>114</v>
      </c>
    </row>
    <row r="804" spans="2:11" x14ac:dyDescent="0.25">
      <c r="B804" s="47">
        <v>44988</v>
      </c>
      <c r="C804" t="s">
        <v>37</v>
      </c>
      <c r="D804" s="26" t="s">
        <v>86</v>
      </c>
      <c r="E804" t="s">
        <v>38</v>
      </c>
      <c r="F804" s="44" t="s">
        <v>19</v>
      </c>
      <c r="G804" s="26" t="s">
        <v>266</v>
      </c>
      <c r="H804" s="44" t="s">
        <v>20</v>
      </c>
      <c r="I804" s="26" t="s">
        <v>273</v>
      </c>
      <c r="J804" s="44" t="s">
        <v>20</v>
      </c>
      <c r="K804" s="26" t="s">
        <v>274</v>
      </c>
    </row>
    <row r="805" spans="2:11" x14ac:dyDescent="0.25">
      <c r="B805" s="47">
        <v>44988</v>
      </c>
      <c r="C805" t="s">
        <v>39</v>
      </c>
      <c r="D805" s="26" t="s">
        <v>86</v>
      </c>
      <c r="E805" t="s">
        <v>40</v>
      </c>
      <c r="F805" s="44" t="s">
        <v>25</v>
      </c>
      <c r="G805" s="26" t="s">
        <v>114</v>
      </c>
      <c r="H805" s="44" t="s">
        <v>19</v>
      </c>
      <c r="I805" s="26" t="s">
        <v>114</v>
      </c>
      <c r="J805" s="44" t="s">
        <v>19</v>
      </c>
      <c r="K805" s="26" t="s">
        <v>114</v>
      </c>
    </row>
    <row r="806" spans="2:11" x14ac:dyDescent="0.25">
      <c r="B806" s="47">
        <v>44988</v>
      </c>
      <c r="C806" t="s">
        <v>41</v>
      </c>
      <c r="D806" s="26" t="s">
        <v>86</v>
      </c>
      <c r="E806" t="s">
        <v>42</v>
      </c>
      <c r="F806" s="44" t="s">
        <v>26</v>
      </c>
      <c r="G806" s="26" t="s">
        <v>29</v>
      </c>
      <c r="H806" s="44" t="s">
        <v>26</v>
      </c>
      <c r="I806" s="26" t="s">
        <v>29</v>
      </c>
      <c r="J806" s="44" t="s">
        <v>26</v>
      </c>
      <c r="K806" s="26" t="s">
        <v>29</v>
      </c>
    </row>
    <row r="807" spans="2:11" x14ac:dyDescent="0.25">
      <c r="B807" s="47">
        <v>44988</v>
      </c>
      <c r="C807" t="s">
        <v>43</v>
      </c>
      <c r="D807" s="26" t="s">
        <v>86</v>
      </c>
      <c r="E807" t="s">
        <v>44</v>
      </c>
      <c r="F807" s="44" t="s">
        <v>26</v>
      </c>
      <c r="G807" s="26" t="s">
        <v>29</v>
      </c>
      <c r="H807" s="44" t="s">
        <v>26</v>
      </c>
      <c r="I807" s="26" t="s">
        <v>29</v>
      </c>
      <c r="J807" s="44" t="s">
        <v>26</v>
      </c>
      <c r="K807" s="26" t="s">
        <v>29</v>
      </c>
    </row>
    <row r="808" spans="2:11" x14ac:dyDescent="0.25">
      <c r="B808" s="47">
        <v>44988</v>
      </c>
      <c r="C808" t="s">
        <v>46</v>
      </c>
      <c r="D808" s="26" t="s">
        <v>86</v>
      </c>
      <c r="E808" t="s">
        <v>47</v>
      </c>
      <c r="F808" s="44" t="s">
        <v>19</v>
      </c>
      <c r="G808" s="26" t="s">
        <v>100</v>
      </c>
      <c r="H808" s="44" t="s">
        <v>14</v>
      </c>
      <c r="I808" s="26" t="s">
        <v>100</v>
      </c>
      <c r="J808" s="44" t="s">
        <v>14</v>
      </c>
      <c r="K808" s="26" t="s">
        <v>112</v>
      </c>
    </row>
    <row r="809" spans="2:11" x14ac:dyDescent="0.25">
      <c r="B809" s="47">
        <v>44988</v>
      </c>
      <c r="C809" t="s">
        <v>48</v>
      </c>
      <c r="D809" s="26" t="s">
        <v>86</v>
      </c>
      <c r="E809" t="s">
        <v>33</v>
      </c>
      <c r="F809" s="44" t="s">
        <v>26</v>
      </c>
      <c r="G809" s="26" t="s">
        <v>29</v>
      </c>
      <c r="H809" s="44" t="s">
        <v>26</v>
      </c>
      <c r="I809" s="26" t="s">
        <v>29</v>
      </c>
      <c r="J809" s="44" t="s">
        <v>26</v>
      </c>
      <c r="K809" s="26" t="s">
        <v>29</v>
      </c>
    </row>
    <row r="810" spans="2:11" x14ac:dyDescent="0.25">
      <c r="B810" s="47">
        <v>44988</v>
      </c>
      <c r="C810" t="s">
        <v>49</v>
      </c>
      <c r="D810" s="26" t="s">
        <v>86</v>
      </c>
      <c r="E810" t="s">
        <v>50</v>
      </c>
      <c r="F810" s="44" t="s">
        <v>19</v>
      </c>
      <c r="G810" s="26" t="s">
        <v>266</v>
      </c>
      <c r="H810" s="44" t="s">
        <v>20</v>
      </c>
      <c r="I810" s="26" t="s">
        <v>273</v>
      </c>
      <c r="J810" s="44" t="s">
        <v>20</v>
      </c>
      <c r="K810" s="26" t="s">
        <v>142</v>
      </c>
    </row>
    <row r="811" spans="2:11" x14ac:dyDescent="0.25">
      <c r="B811" s="47">
        <v>44988</v>
      </c>
      <c r="C811" t="s">
        <v>51</v>
      </c>
      <c r="D811" s="26" t="s">
        <v>86</v>
      </c>
      <c r="E811" t="s">
        <v>52</v>
      </c>
      <c r="F811" s="44" t="s">
        <v>19</v>
      </c>
      <c r="G811" s="26" t="s">
        <v>266</v>
      </c>
      <c r="H811" s="44" t="s">
        <v>20</v>
      </c>
      <c r="I811" s="26" t="s">
        <v>273</v>
      </c>
      <c r="J811" s="44" t="s">
        <v>20</v>
      </c>
      <c r="K811" s="26" t="s">
        <v>142</v>
      </c>
    </row>
    <row r="812" spans="2:11" x14ac:dyDescent="0.25">
      <c r="B812" s="47">
        <v>44988</v>
      </c>
      <c r="C812" t="s">
        <v>53</v>
      </c>
      <c r="D812" s="26" t="s">
        <v>86</v>
      </c>
      <c r="E812" t="s">
        <v>54</v>
      </c>
      <c r="F812" s="44" t="s">
        <v>25</v>
      </c>
      <c r="G812" s="26" t="s">
        <v>114</v>
      </c>
      <c r="H812" s="44" t="s">
        <v>25</v>
      </c>
      <c r="I812" s="26" t="s">
        <v>114</v>
      </c>
      <c r="J812" s="44" t="s">
        <v>19</v>
      </c>
      <c r="K812" s="26" t="s">
        <v>114</v>
      </c>
    </row>
    <row r="813" spans="2:11" x14ac:dyDescent="0.25">
      <c r="B813" s="47">
        <v>44988</v>
      </c>
      <c r="C813" s="26" t="s">
        <v>205</v>
      </c>
      <c r="D813" s="26" t="s">
        <v>86</v>
      </c>
      <c r="E813" s="26" t="s">
        <v>207</v>
      </c>
      <c r="F813" s="44" t="s">
        <v>26</v>
      </c>
      <c r="G813" s="26" t="s">
        <v>234</v>
      </c>
      <c r="H813" s="44" t="s">
        <v>26</v>
      </c>
      <c r="I813" s="26" t="s">
        <v>234</v>
      </c>
      <c r="J813" s="44" t="s">
        <v>26</v>
      </c>
      <c r="K813" s="26" t="s">
        <v>234</v>
      </c>
    </row>
    <row r="814" spans="2:11" x14ac:dyDescent="0.25">
      <c r="B814" s="47">
        <v>44989</v>
      </c>
      <c r="C814" t="s">
        <v>18</v>
      </c>
      <c r="D814" s="26" t="s">
        <v>86</v>
      </c>
      <c r="E814" t="s">
        <v>35</v>
      </c>
      <c r="F814" s="44" t="s">
        <v>26</v>
      </c>
      <c r="G814" s="26" t="s">
        <v>29</v>
      </c>
      <c r="H814" s="44" t="s">
        <v>26</v>
      </c>
      <c r="I814" s="26" t="s">
        <v>29</v>
      </c>
      <c r="J814" s="44" t="s">
        <v>26</v>
      </c>
      <c r="K814" s="26" t="s">
        <v>29</v>
      </c>
    </row>
    <row r="815" spans="2:11" x14ac:dyDescent="0.25">
      <c r="B815" s="47">
        <v>44989</v>
      </c>
      <c r="C815" t="s">
        <v>22</v>
      </c>
      <c r="D815" s="26" t="s">
        <v>86</v>
      </c>
      <c r="E815" t="s">
        <v>23</v>
      </c>
      <c r="F815" s="44" t="s">
        <v>26</v>
      </c>
      <c r="G815" s="26" t="s">
        <v>29</v>
      </c>
      <c r="H815" s="44" t="s">
        <v>26</v>
      </c>
      <c r="I815" s="26" t="s">
        <v>29</v>
      </c>
      <c r="J815" s="44" t="s">
        <v>26</v>
      </c>
      <c r="K815" s="26" t="s">
        <v>29</v>
      </c>
    </row>
    <row r="816" spans="2:11" x14ac:dyDescent="0.25">
      <c r="B816" s="47">
        <v>44989</v>
      </c>
      <c r="C816" t="s">
        <v>45</v>
      </c>
      <c r="D816" s="26" t="s">
        <v>86</v>
      </c>
      <c r="E816" t="s">
        <v>34</v>
      </c>
      <c r="F816" s="44" t="s">
        <v>26</v>
      </c>
      <c r="G816" s="26" t="s">
        <v>29</v>
      </c>
      <c r="H816" s="44" t="s">
        <v>26</v>
      </c>
      <c r="I816" s="26" t="s">
        <v>29</v>
      </c>
      <c r="J816" s="44" t="s">
        <v>26</v>
      </c>
      <c r="K816" s="26" t="s">
        <v>29</v>
      </c>
    </row>
    <row r="817" spans="2:11" x14ac:dyDescent="0.25">
      <c r="B817" s="47">
        <v>44989</v>
      </c>
      <c r="C817" t="s">
        <v>3</v>
      </c>
      <c r="D817" s="26" t="s">
        <v>86</v>
      </c>
      <c r="E817" t="s">
        <v>36</v>
      </c>
      <c r="F817" s="44" t="s">
        <v>19</v>
      </c>
      <c r="G817" s="26" t="s">
        <v>114</v>
      </c>
      <c r="H817" s="44" t="s">
        <v>20</v>
      </c>
      <c r="I817" s="26" t="s">
        <v>275</v>
      </c>
      <c r="J817" s="44" t="s">
        <v>20</v>
      </c>
      <c r="K817" s="26" t="s">
        <v>94</v>
      </c>
    </row>
    <row r="818" spans="2:11" x14ac:dyDescent="0.25">
      <c r="B818" s="47">
        <v>44989</v>
      </c>
      <c r="C818" t="s">
        <v>37</v>
      </c>
      <c r="D818" s="26" t="s">
        <v>86</v>
      </c>
      <c r="E818" t="s">
        <v>38</v>
      </c>
      <c r="F818" s="44" t="s">
        <v>20</v>
      </c>
      <c r="G818" s="26" t="s">
        <v>139</v>
      </c>
      <c r="H818" s="44" t="s">
        <v>20</v>
      </c>
      <c r="I818" s="26" t="s">
        <v>226</v>
      </c>
      <c r="J818" s="44" t="s">
        <v>20</v>
      </c>
      <c r="K818" s="26" t="s">
        <v>277</v>
      </c>
    </row>
    <row r="819" spans="2:11" x14ac:dyDescent="0.25">
      <c r="B819" s="47">
        <v>44989</v>
      </c>
      <c r="C819" t="s">
        <v>39</v>
      </c>
      <c r="D819" s="26" t="s">
        <v>86</v>
      </c>
      <c r="E819" t="s">
        <v>40</v>
      </c>
      <c r="F819" s="44" t="s">
        <v>19</v>
      </c>
      <c r="G819" s="26" t="s">
        <v>21</v>
      </c>
      <c r="H819" s="44" t="s">
        <v>20</v>
      </c>
      <c r="I819" s="26" t="s">
        <v>30</v>
      </c>
      <c r="J819" s="44" t="s">
        <v>20</v>
      </c>
      <c r="K819" s="26" t="s">
        <v>153</v>
      </c>
    </row>
    <row r="820" spans="2:11" x14ac:dyDescent="0.25">
      <c r="B820" s="47">
        <v>44989</v>
      </c>
      <c r="C820" t="s">
        <v>41</v>
      </c>
      <c r="D820" s="26" t="s">
        <v>86</v>
      </c>
      <c r="E820" t="s">
        <v>42</v>
      </c>
      <c r="F820" s="44" t="s">
        <v>26</v>
      </c>
      <c r="G820" s="26" t="s">
        <v>29</v>
      </c>
      <c r="H820" s="44" t="s">
        <v>26</v>
      </c>
      <c r="I820" s="26" t="s">
        <v>29</v>
      </c>
      <c r="J820" s="44" t="s">
        <v>26</v>
      </c>
      <c r="K820" s="26" t="s">
        <v>29</v>
      </c>
    </row>
    <row r="821" spans="2:11" x14ac:dyDescent="0.25">
      <c r="B821" s="47">
        <v>44989</v>
      </c>
      <c r="C821" t="s">
        <v>43</v>
      </c>
      <c r="D821" s="26" t="s">
        <v>86</v>
      </c>
      <c r="E821" t="s">
        <v>44</v>
      </c>
      <c r="F821" s="44" t="s">
        <v>26</v>
      </c>
      <c r="G821" s="26" t="s">
        <v>29</v>
      </c>
      <c r="H821" s="44" t="s">
        <v>26</v>
      </c>
      <c r="I821" s="26" t="s">
        <v>29</v>
      </c>
      <c r="J821" s="44" t="s">
        <v>26</v>
      </c>
      <c r="K821" s="26" t="s">
        <v>29</v>
      </c>
    </row>
    <row r="822" spans="2:11" x14ac:dyDescent="0.25">
      <c r="B822" s="47">
        <v>44989</v>
      </c>
      <c r="C822" t="s">
        <v>46</v>
      </c>
      <c r="D822" s="26" t="s">
        <v>86</v>
      </c>
      <c r="E822" t="s">
        <v>47</v>
      </c>
      <c r="F822" s="44" t="s">
        <v>14</v>
      </c>
      <c r="G822" s="26" t="s">
        <v>112</v>
      </c>
      <c r="H822" s="44" t="s">
        <v>14</v>
      </c>
      <c r="I822" s="26" t="s">
        <v>112</v>
      </c>
      <c r="J822" s="44" t="s">
        <v>14</v>
      </c>
      <c r="K822" s="26" t="s">
        <v>184</v>
      </c>
    </row>
    <row r="823" spans="2:11" x14ac:dyDescent="0.25">
      <c r="B823" s="47">
        <v>44989</v>
      </c>
      <c r="C823" t="s">
        <v>48</v>
      </c>
      <c r="D823" s="26" t="s">
        <v>86</v>
      </c>
      <c r="E823" t="s">
        <v>33</v>
      </c>
      <c r="F823" s="44" t="s">
        <v>26</v>
      </c>
      <c r="G823" s="26" t="s">
        <v>29</v>
      </c>
      <c r="H823" s="44" t="s">
        <v>26</v>
      </c>
      <c r="I823" s="26" t="s">
        <v>29</v>
      </c>
      <c r="J823" s="44" t="s">
        <v>26</v>
      </c>
      <c r="K823" s="26" t="s">
        <v>29</v>
      </c>
    </row>
    <row r="824" spans="2:11" x14ac:dyDescent="0.25">
      <c r="B824" s="47">
        <v>44989</v>
      </c>
      <c r="C824" t="s">
        <v>49</v>
      </c>
      <c r="D824" s="26" t="s">
        <v>86</v>
      </c>
      <c r="E824" t="s">
        <v>50</v>
      </c>
      <c r="F824" s="44" t="s">
        <v>20</v>
      </c>
      <c r="G824" s="26" t="s">
        <v>139</v>
      </c>
      <c r="H824" s="44" t="s">
        <v>20</v>
      </c>
      <c r="I824" s="26" t="s">
        <v>226</v>
      </c>
      <c r="J824" s="44" t="s">
        <v>20</v>
      </c>
      <c r="K824" s="26" t="s">
        <v>276</v>
      </c>
    </row>
    <row r="825" spans="2:11" x14ac:dyDescent="0.25">
      <c r="B825" s="47">
        <v>44989</v>
      </c>
      <c r="C825" t="s">
        <v>51</v>
      </c>
      <c r="D825" s="26" t="s">
        <v>86</v>
      </c>
      <c r="E825" t="s">
        <v>52</v>
      </c>
      <c r="F825" s="44" t="s">
        <v>20</v>
      </c>
      <c r="G825" s="26" t="s">
        <v>139</v>
      </c>
      <c r="H825" s="44" t="s">
        <v>20</v>
      </c>
      <c r="I825" s="26" t="s">
        <v>226</v>
      </c>
      <c r="J825" s="44" t="s">
        <v>20</v>
      </c>
      <c r="K825" s="26" t="s">
        <v>277</v>
      </c>
    </row>
    <row r="826" spans="2:11" x14ac:dyDescent="0.25">
      <c r="B826" s="47">
        <v>44989</v>
      </c>
      <c r="C826" t="s">
        <v>53</v>
      </c>
      <c r="D826" s="26" t="s">
        <v>86</v>
      </c>
      <c r="E826" t="s">
        <v>54</v>
      </c>
      <c r="F826" s="44" t="s">
        <v>15</v>
      </c>
      <c r="G826" s="26" t="s">
        <v>21</v>
      </c>
      <c r="H826" s="44" t="s">
        <v>15</v>
      </c>
      <c r="I826" s="26" t="s">
        <v>21</v>
      </c>
      <c r="J826" s="44" t="s">
        <v>15</v>
      </c>
      <c r="K826" s="26" t="s">
        <v>21</v>
      </c>
    </row>
    <row r="827" spans="2:11" x14ac:dyDescent="0.25">
      <c r="B827" s="47">
        <v>44989</v>
      </c>
      <c r="C827" s="26" t="s">
        <v>205</v>
      </c>
      <c r="D827" s="26" t="s">
        <v>86</v>
      </c>
      <c r="E827" s="26" t="s">
        <v>207</v>
      </c>
      <c r="F827" s="44" t="s">
        <v>26</v>
      </c>
      <c r="G827" s="26" t="s">
        <v>234</v>
      </c>
      <c r="H827" s="44" t="s">
        <v>26</v>
      </c>
      <c r="I827" s="26" t="s">
        <v>234</v>
      </c>
      <c r="J827" s="44" t="s">
        <v>26</v>
      </c>
      <c r="K827" s="26" t="s">
        <v>234</v>
      </c>
    </row>
    <row r="828" spans="2:11" x14ac:dyDescent="0.25">
      <c r="B828" s="47">
        <v>44990</v>
      </c>
      <c r="C828" t="s">
        <v>18</v>
      </c>
      <c r="D828" s="26" t="s">
        <v>86</v>
      </c>
      <c r="E828" t="s">
        <v>35</v>
      </c>
      <c r="F828" s="44" t="s">
        <v>26</v>
      </c>
      <c r="G828" s="26" t="s">
        <v>29</v>
      </c>
      <c r="H828" s="44" t="s">
        <v>26</v>
      </c>
      <c r="I828" s="26" t="s">
        <v>29</v>
      </c>
      <c r="J828" s="44" t="s">
        <v>26</v>
      </c>
      <c r="K828" s="26" t="s">
        <v>29</v>
      </c>
    </row>
    <row r="829" spans="2:11" x14ac:dyDescent="0.25">
      <c r="B829" s="47">
        <v>44990</v>
      </c>
      <c r="C829" t="s">
        <v>22</v>
      </c>
      <c r="D829" s="26" t="s">
        <v>86</v>
      </c>
      <c r="E829" t="s">
        <v>23</v>
      </c>
      <c r="F829" s="44" t="s">
        <v>26</v>
      </c>
      <c r="G829" s="26" t="s">
        <v>29</v>
      </c>
      <c r="H829" s="44" t="s">
        <v>26</v>
      </c>
      <c r="I829" s="26" t="s">
        <v>29</v>
      </c>
      <c r="J829" s="44" t="s">
        <v>26</v>
      </c>
      <c r="K829" s="26" t="s">
        <v>29</v>
      </c>
    </row>
    <row r="830" spans="2:11" x14ac:dyDescent="0.25">
      <c r="B830" s="47">
        <v>44990</v>
      </c>
      <c r="C830" t="s">
        <v>45</v>
      </c>
      <c r="D830" s="26" t="s">
        <v>86</v>
      </c>
      <c r="E830" t="s">
        <v>34</v>
      </c>
      <c r="F830" s="44" t="s">
        <v>26</v>
      </c>
      <c r="G830" s="26" t="s">
        <v>29</v>
      </c>
      <c r="H830" s="44" t="s">
        <v>26</v>
      </c>
      <c r="I830" s="26" t="s">
        <v>29</v>
      </c>
      <c r="J830" s="44" t="s">
        <v>26</v>
      </c>
      <c r="K830" s="26" t="s">
        <v>29</v>
      </c>
    </row>
    <row r="831" spans="2:11" x14ac:dyDescent="0.25">
      <c r="B831" s="47">
        <v>44990</v>
      </c>
      <c r="C831" t="s">
        <v>3</v>
      </c>
      <c r="D831" s="26" t="s">
        <v>86</v>
      </c>
      <c r="E831" t="s">
        <v>36</v>
      </c>
      <c r="F831" s="44" t="s">
        <v>20</v>
      </c>
      <c r="G831" s="26" t="s">
        <v>94</v>
      </c>
      <c r="H831" s="44" t="s">
        <v>20</v>
      </c>
      <c r="I831" s="26" t="s">
        <v>155</v>
      </c>
      <c r="J831" s="44" t="s">
        <v>20</v>
      </c>
      <c r="K831" s="26" t="s">
        <v>210</v>
      </c>
    </row>
    <row r="832" spans="2:11" x14ac:dyDescent="0.25">
      <c r="B832" s="47">
        <v>44990</v>
      </c>
      <c r="C832" t="s">
        <v>37</v>
      </c>
      <c r="D832" s="26" t="s">
        <v>86</v>
      </c>
      <c r="E832" t="s">
        <v>38</v>
      </c>
      <c r="F832" s="44" t="s">
        <v>20</v>
      </c>
      <c r="G832" s="26" t="s">
        <v>277</v>
      </c>
      <c r="H832" s="44" t="s">
        <v>20</v>
      </c>
      <c r="I832" s="26" t="s">
        <v>89</v>
      </c>
      <c r="J832" s="44" t="s">
        <v>20</v>
      </c>
      <c r="K832" s="26" t="s">
        <v>89</v>
      </c>
    </row>
    <row r="833" spans="2:11" x14ac:dyDescent="0.25">
      <c r="B833" s="47">
        <v>44990</v>
      </c>
      <c r="C833" t="s">
        <v>39</v>
      </c>
      <c r="D833" s="26" t="s">
        <v>86</v>
      </c>
      <c r="E833" t="s">
        <v>40</v>
      </c>
      <c r="F833" s="44" t="s">
        <v>20</v>
      </c>
      <c r="G833" s="26" t="s">
        <v>153</v>
      </c>
      <c r="H833" s="44" t="s">
        <v>20</v>
      </c>
      <c r="I833" s="26" t="s">
        <v>167</v>
      </c>
      <c r="J833" s="44" t="s">
        <v>20</v>
      </c>
      <c r="K833" s="26" t="s">
        <v>164</v>
      </c>
    </row>
    <row r="834" spans="2:11" x14ac:dyDescent="0.25">
      <c r="B834" s="47">
        <v>44990</v>
      </c>
      <c r="C834" t="s">
        <v>41</v>
      </c>
      <c r="D834" s="26" t="s">
        <v>86</v>
      </c>
      <c r="E834" t="s">
        <v>42</v>
      </c>
      <c r="F834" s="44" t="s">
        <v>26</v>
      </c>
      <c r="G834" s="26" t="s">
        <v>29</v>
      </c>
      <c r="H834" s="44" t="s">
        <v>26</v>
      </c>
      <c r="I834" s="26" t="s">
        <v>29</v>
      </c>
      <c r="J834" s="44" t="s">
        <v>26</v>
      </c>
      <c r="K834" s="26" t="s">
        <v>29</v>
      </c>
    </row>
    <row r="835" spans="2:11" x14ac:dyDescent="0.25">
      <c r="B835" s="47">
        <v>44990</v>
      </c>
      <c r="C835" t="s">
        <v>43</v>
      </c>
      <c r="D835" s="26" t="s">
        <v>86</v>
      </c>
      <c r="E835" t="s">
        <v>44</v>
      </c>
      <c r="F835" s="44" t="s">
        <v>26</v>
      </c>
      <c r="G835" s="26" t="s">
        <v>29</v>
      </c>
      <c r="H835" s="44" t="s">
        <v>26</v>
      </c>
      <c r="I835" s="26" t="s">
        <v>29</v>
      </c>
      <c r="J835" s="44" t="s">
        <v>26</v>
      </c>
      <c r="K835" s="26" t="s">
        <v>29</v>
      </c>
    </row>
    <row r="836" spans="2:11" x14ac:dyDescent="0.25">
      <c r="B836" s="47">
        <v>44990</v>
      </c>
      <c r="C836" t="s">
        <v>46</v>
      </c>
      <c r="D836" s="26" t="s">
        <v>86</v>
      </c>
      <c r="E836" t="s">
        <v>47</v>
      </c>
      <c r="F836" s="44" t="s">
        <v>14</v>
      </c>
      <c r="G836" s="26" t="s">
        <v>184</v>
      </c>
      <c r="H836" s="44" t="s">
        <v>14</v>
      </c>
      <c r="I836" s="26" t="s">
        <v>173</v>
      </c>
      <c r="J836" s="44" t="s">
        <v>14</v>
      </c>
      <c r="K836" s="26" t="s">
        <v>173</v>
      </c>
    </row>
    <row r="837" spans="2:11" x14ac:dyDescent="0.25">
      <c r="B837" s="47">
        <v>44990</v>
      </c>
      <c r="C837" t="s">
        <v>48</v>
      </c>
      <c r="D837" s="26" t="s">
        <v>86</v>
      </c>
      <c r="E837" t="s">
        <v>33</v>
      </c>
      <c r="F837" s="44" t="s">
        <v>26</v>
      </c>
      <c r="G837" s="26" t="s">
        <v>29</v>
      </c>
      <c r="H837" s="44" t="s">
        <v>26</v>
      </c>
      <c r="I837" s="26" t="s">
        <v>29</v>
      </c>
      <c r="J837" s="44" t="s">
        <v>26</v>
      </c>
      <c r="K837" s="26" t="s">
        <v>29</v>
      </c>
    </row>
    <row r="838" spans="2:11" x14ac:dyDescent="0.25">
      <c r="B838" s="47">
        <v>44990</v>
      </c>
      <c r="C838" t="s">
        <v>49</v>
      </c>
      <c r="D838" s="26" t="s">
        <v>86</v>
      </c>
      <c r="E838" t="s">
        <v>50</v>
      </c>
      <c r="F838" s="44" t="s">
        <v>20</v>
      </c>
      <c r="G838" s="26" t="s">
        <v>276</v>
      </c>
      <c r="H838" s="44" t="s">
        <v>20</v>
      </c>
      <c r="I838" s="26" t="s">
        <v>89</v>
      </c>
      <c r="J838" s="44" t="s">
        <v>20</v>
      </c>
      <c r="K838" s="26" t="s">
        <v>89</v>
      </c>
    </row>
    <row r="839" spans="2:11" x14ac:dyDescent="0.25">
      <c r="B839" s="47">
        <v>44990</v>
      </c>
      <c r="C839" t="s">
        <v>51</v>
      </c>
      <c r="D839" s="26" t="s">
        <v>86</v>
      </c>
      <c r="E839" t="s">
        <v>52</v>
      </c>
      <c r="F839" s="44" t="s">
        <v>20</v>
      </c>
      <c r="G839" s="26" t="s">
        <v>277</v>
      </c>
      <c r="H839" s="44" t="s">
        <v>20</v>
      </c>
      <c r="I839" s="26" t="s">
        <v>89</v>
      </c>
      <c r="J839" s="44" t="s">
        <v>20</v>
      </c>
      <c r="K839" s="26" t="s">
        <v>89</v>
      </c>
    </row>
    <row r="840" spans="2:11" x14ac:dyDescent="0.25">
      <c r="B840" s="47">
        <v>44990</v>
      </c>
      <c r="C840" t="s">
        <v>53</v>
      </c>
      <c r="D840" s="26" t="s">
        <v>86</v>
      </c>
      <c r="E840" t="s">
        <v>54</v>
      </c>
      <c r="F840" s="44" t="s">
        <v>15</v>
      </c>
      <c r="G840" s="26" t="s">
        <v>21</v>
      </c>
      <c r="H840" s="44" t="s">
        <v>19</v>
      </c>
      <c r="I840" s="26" t="s">
        <v>278</v>
      </c>
      <c r="J840" s="44" t="s">
        <v>20</v>
      </c>
      <c r="K840" s="26" t="s">
        <v>103</v>
      </c>
    </row>
    <row r="841" spans="2:11" x14ac:dyDescent="0.25">
      <c r="B841" s="47">
        <v>44990</v>
      </c>
      <c r="C841" s="26" t="s">
        <v>205</v>
      </c>
      <c r="D841" s="26" t="s">
        <v>86</v>
      </c>
      <c r="E841" s="26" t="s">
        <v>207</v>
      </c>
      <c r="F841" s="44" t="s">
        <v>26</v>
      </c>
      <c r="G841" s="26" t="s">
        <v>234</v>
      </c>
      <c r="H841" s="44" t="s">
        <v>26</v>
      </c>
      <c r="I841" s="26" t="s">
        <v>234</v>
      </c>
      <c r="J841" s="44" t="s">
        <v>26</v>
      </c>
      <c r="K841" s="26" t="s">
        <v>234</v>
      </c>
    </row>
    <row r="842" spans="2:11" x14ac:dyDescent="0.25">
      <c r="B842" s="47">
        <v>44991</v>
      </c>
      <c r="C842" t="s">
        <v>18</v>
      </c>
      <c r="D842" s="26" t="s">
        <v>86</v>
      </c>
      <c r="E842" t="s">
        <v>35</v>
      </c>
      <c r="F842" s="44" t="s">
        <v>26</v>
      </c>
      <c r="G842" s="26" t="s">
        <v>29</v>
      </c>
      <c r="H842" s="44" t="s">
        <v>26</v>
      </c>
      <c r="I842" s="26" t="s">
        <v>29</v>
      </c>
      <c r="J842" s="44" t="s">
        <v>26</v>
      </c>
      <c r="K842" s="26" t="s">
        <v>29</v>
      </c>
    </row>
    <row r="843" spans="2:11" x14ac:dyDescent="0.25">
      <c r="B843" s="47">
        <v>44991</v>
      </c>
      <c r="C843" t="s">
        <v>22</v>
      </c>
      <c r="D843" s="26" t="s">
        <v>86</v>
      </c>
      <c r="E843" t="s">
        <v>23</v>
      </c>
      <c r="F843" s="44" t="s">
        <v>26</v>
      </c>
      <c r="G843" s="26" t="s">
        <v>29</v>
      </c>
      <c r="H843" s="44" t="s">
        <v>26</v>
      </c>
      <c r="I843" s="26" t="s">
        <v>29</v>
      </c>
      <c r="J843" s="44" t="s">
        <v>26</v>
      </c>
      <c r="K843" s="26" t="s">
        <v>29</v>
      </c>
    </row>
    <row r="844" spans="2:11" x14ac:dyDescent="0.25">
      <c r="B844" s="47">
        <v>44991</v>
      </c>
      <c r="C844" t="s">
        <v>45</v>
      </c>
      <c r="D844" s="26" t="s">
        <v>86</v>
      </c>
      <c r="E844" t="s">
        <v>34</v>
      </c>
      <c r="F844" s="44" t="s">
        <v>26</v>
      </c>
      <c r="G844" s="26" t="s">
        <v>29</v>
      </c>
      <c r="H844" s="44" t="s">
        <v>26</v>
      </c>
      <c r="I844" s="26" t="s">
        <v>29</v>
      </c>
      <c r="J844" s="44" t="s">
        <v>26</v>
      </c>
      <c r="K844" s="26" t="s">
        <v>29</v>
      </c>
    </row>
    <row r="845" spans="2:11" x14ac:dyDescent="0.25">
      <c r="B845" s="47">
        <v>44991</v>
      </c>
      <c r="C845" t="s">
        <v>3</v>
      </c>
      <c r="D845" s="26" t="s">
        <v>86</v>
      </c>
      <c r="E845" t="s">
        <v>36</v>
      </c>
      <c r="F845" s="44" t="s">
        <v>20</v>
      </c>
      <c r="G845" s="26" t="s">
        <v>276</v>
      </c>
      <c r="H845" s="44" t="s">
        <v>20</v>
      </c>
      <c r="I845" s="26" t="s">
        <v>279</v>
      </c>
      <c r="J845" s="44" t="s">
        <v>20</v>
      </c>
      <c r="K845" s="26" t="s">
        <v>156</v>
      </c>
    </row>
    <row r="846" spans="2:11" x14ac:dyDescent="0.25">
      <c r="B846" s="47">
        <v>44991</v>
      </c>
      <c r="C846" t="s">
        <v>37</v>
      </c>
      <c r="D846" s="26" t="s">
        <v>86</v>
      </c>
      <c r="E846" t="s">
        <v>38</v>
      </c>
      <c r="F846" s="44" t="s">
        <v>28</v>
      </c>
      <c r="G846" s="26" t="s">
        <v>90</v>
      </c>
      <c r="H846" s="44" t="s">
        <v>28</v>
      </c>
      <c r="I846" s="26" t="s">
        <v>90</v>
      </c>
      <c r="J846" s="44" t="s">
        <v>28</v>
      </c>
      <c r="K846" s="26" t="s">
        <v>90</v>
      </c>
    </row>
    <row r="847" spans="2:11" x14ac:dyDescent="0.25">
      <c r="B847" s="47">
        <v>44991</v>
      </c>
      <c r="C847" t="s">
        <v>39</v>
      </c>
      <c r="D847" s="26" t="s">
        <v>86</v>
      </c>
      <c r="E847" t="s">
        <v>40</v>
      </c>
      <c r="F847" s="44" t="s">
        <v>20</v>
      </c>
      <c r="G847" s="26" t="s">
        <v>279</v>
      </c>
      <c r="H847" s="44" t="s">
        <v>20</v>
      </c>
      <c r="I847" s="26" t="s">
        <v>248</v>
      </c>
      <c r="J847" s="44" t="s">
        <v>15</v>
      </c>
      <c r="K847" s="26" t="s">
        <v>281</v>
      </c>
    </row>
    <row r="848" spans="2:11" x14ac:dyDescent="0.25">
      <c r="B848" s="47">
        <v>44991</v>
      </c>
      <c r="C848" t="s">
        <v>41</v>
      </c>
      <c r="D848" s="26" t="s">
        <v>86</v>
      </c>
      <c r="E848" t="s">
        <v>42</v>
      </c>
      <c r="F848" s="44" t="s">
        <v>26</v>
      </c>
      <c r="G848" s="26" t="s">
        <v>29</v>
      </c>
      <c r="H848" s="44" t="s">
        <v>26</v>
      </c>
      <c r="I848" s="26" t="s">
        <v>29</v>
      </c>
      <c r="J848" s="44" t="s">
        <v>26</v>
      </c>
      <c r="K848" s="26" t="s">
        <v>29</v>
      </c>
    </row>
    <row r="849" spans="2:11" x14ac:dyDescent="0.25">
      <c r="B849" s="47">
        <v>44991</v>
      </c>
      <c r="C849" t="s">
        <v>43</v>
      </c>
      <c r="D849" s="26" t="s">
        <v>86</v>
      </c>
      <c r="E849" t="s">
        <v>44</v>
      </c>
      <c r="F849" s="44" t="s">
        <v>26</v>
      </c>
      <c r="G849" s="26" t="s">
        <v>29</v>
      </c>
      <c r="H849" s="44" t="s">
        <v>26</v>
      </c>
      <c r="I849" s="26" t="s">
        <v>29</v>
      </c>
      <c r="J849" s="44" t="s">
        <v>26</v>
      </c>
      <c r="K849" s="26" t="s">
        <v>29</v>
      </c>
    </row>
    <row r="850" spans="2:11" x14ac:dyDescent="0.25">
      <c r="B850" s="47">
        <v>44991</v>
      </c>
      <c r="C850" t="s">
        <v>46</v>
      </c>
      <c r="D850" s="26" t="s">
        <v>86</v>
      </c>
      <c r="E850" t="s">
        <v>47</v>
      </c>
      <c r="F850" s="44" t="s">
        <v>14</v>
      </c>
      <c r="G850" s="26" t="s">
        <v>173</v>
      </c>
      <c r="H850" s="44" t="s">
        <v>14</v>
      </c>
      <c r="I850" s="26" t="s">
        <v>173</v>
      </c>
      <c r="J850" s="44" t="s">
        <v>14</v>
      </c>
      <c r="K850" s="26" t="s">
        <v>173</v>
      </c>
    </row>
    <row r="851" spans="2:11" x14ac:dyDescent="0.25">
      <c r="B851" s="47">
        <v>44991</v>
      </c>
      <c r="C851" t="s">
        <v>48</v>
      </c>
      <c r="D851" s="26" t="s">
        <v>86</v>
      </c>
      <c r="E851" t="s">
        <v>33</v>
      </c>
      <c r="F851" s="44" t="s">
        <v>26</v>
      </c>
      <c r="G851" s="26" t="s">
        <v>29</v>
      </c>
      <c r="H851" s="44" t="s">
        <v>26</v>
      </c>
      <c r="I851" s="26" t="s">
        <v>29</v>
      </c>
      <c r="J851" s="44" t="s">
        <v>26</v>
      </c>
      <c r="K851" s="26" t="s">
        <v>29</v>
      </c>
    </row>
    <row r="852" spans="2:11" x14ac:dyDescent="0.25">
      <c r="B852" s="47">
        <v>44991</v>
      </c>
      <c r="C852" t="s">
        <v>49</v>
      </c>
      <c r="D852" s="26" t="s">
        <v>86</v>
      </c>
      <c r="E852" t="s">
        <v>50</v>
      </c>
      <c r="F852" s="44" t="s">
        <v>28</v>
      </c>
      <c r="G852" s="26" t="s">
        <v>90</v>
      </c>
      <c r="H852" s="44" t="s">
        <v>28</v>
      </c>
      <c r="I852" s="26" t="s">
        <v>90</v>
      </c>
      <c r="J852" s="44" t="s">
        <v>28</v>
      </c>
      <c r="K852" s="26" t="s">
        <v>90</v>
      </c>
    </row>
    <row r="853" spans="2:11" x14ac:dyDescent="0.25">
      <c r="B853" s="47">
        <v>44991</v>
      </c>
      <c r="C853" t="s">
        <v>51</v>
      </c>
      <c r="D853" s="26" t="s">
        <v>86</v>
      </c>
      <c r="E853" t="s">
        <v>52</v>
      </c>
      <c r="F853" s="44" t="s">
        <v>28</v>
      </c>
      <c r="G853" s="26" t="s">
        <v>90</v>
      </c>
      <c r="H853" s="44" t="s">
        <v>28</v>
      </c>
      <c r="I853" s="26" t="s">
        <v>90</v>
      </c>
      <c r="J853" s="44" t="s">
        <v>28</v>
      </c>
      <c r="K853" s="26" t="s">
        <v>90</v>
      </c>
    </row>
    <row r="854" spans="2:11" x14ac:dyDescent="0.25">
      <c r="B854" s="47">
        <v>44991</v>
      </c>
      <c r="C854" t="s">
        <v>53</v>
      </c>
      <c r="D854" s="26" t="s">
        <v>86</v>
      </c>
      <c r="E854" t="s">
        <v>54</v>
      </c>
      <c r="F854" s="44" t="s">
        <v>20</v>
      </c>
      <c r="G854" s="26" t="s">
        <v>280</v>
      </c>
      <c r="H854" s="44" t="s">
        <v>20</v>
      </c>
      <c r="I854" s="26" t="s">
        <v>165</v>
      </c>
      <c r="J854" s="44" t="s">
        <v>20</v>
      </c>
      <c r="K854" s="26" t="s">
        <v>155</v>
      </c>
    </row>
    <row r="855" spans="2:11" x14ac:dyDescent="0.25">
      <c r="B855" s="47">
        <v>44991</v>
      </c>
      <c r="C855" s="26" t="s">
        <v>205</v>
      </c>
      <c r="D855" s="26" t="s">
        <v>86</v>
      </c>
      <c r="E855" s="26" t="s">
        <v>207</v>
      </c>
      <c r="F855" s="44" t="s">
        <v>26</v>
      </c>
      <c r="G855" s="26" t="s">
        <v>234</v>
      </c>
      <c r="H855" s="44" t="s">
        <v>26</v>
      </c>
      <c r="I855" s="26" t="s">
        <v>234</v>
      </c>
      <c r="J855" s="44" t="s">
        <v>26</v>
      </c>
      <c r="K855" s="26" t="s">
        <v>234</v>
      </c>
    </row>
    <row r="856" spans="2:11" x14ac:dyDescent="0.25">
      <c r="B856" s="47">
        <v>44992</v>
      </c>
      <c r="C856" t="s">
        <v>18</v>
      </c>
      <c r="D856" s="26" t="s">
        <v>86</v>
      </c>
      <c r="E856" t="s">
        <v>35</v>
      </c>
      <c r="F856" s="44" t="s">
        <v>26</v>
      </c>
      <c r="G856" s="26" t="s">
        <v>29</v>
      </c>
      <c r="H856" s="44" t="s">
        <v>26</v>
      </c>
      <c r="I856" s="26" t="s">
        <v>29</v>
      </c>
      <c r="J856" s="44" t="s">
        <v>26</v>
      </c>
      <c r="K856" s="26" t="s">
        <v>29</v>
      </c>
    </row>
    <row r="857" spans="2:11" x14ac:dyDescent="0.25">
      <c r="B857" s="47">
        <v>44992</v>
      </c>
      <c r="C857" t="s">
        <v>22</v>
      </c>
      <c r="D857" s="26" t="s">
        <v>86</v>
      </c>
      <c r="E857" t="s">
        <v>23</v>
      </c>
      <c r="F857" s="44" t="s">
        <v>26</v>
      </c>
      <c r="G857" s="26" t="s">
        <v>29</v>
      </c>
      <c r="H857" s="44" t="s">
        <v>26</v>
      </c>
      <c r="I857" s="26" t="s">
        <v>29</v>
      </c>
      <c r="J857" s="44" t="s">
        <v>26</v>
      </c>
      <c r="K857" s="26" t="s">
        <v>29</v>
      </c>
    </row>
    <row r="858" spans="2:11" x14ac:dyDescent="0.25">
      <c r="B858" s="47">
        <v>44992</v>
      </c>
      <c r="C858" t="s">
        <v>45</v>
      </c>
      <c r="D858" s="26" t="s">
        <v>86</v>
      </c>
      <c r="E858" t="s">
        <v>34</v>
      </c>
      <c r="F858" s="44" t="s">
        <v>26</v>
      </c>
      <c r="G858" s="26" t="s">
        <v>29</v>
      </c>
      <c r="H858" s="44" t="s">
        <v>26</v>
      </c>
      <c r="I858" s="26" t="s">
        <v>29</v>
      </c>
      <c r="J858" s="44" t="s">
        <v>26</v>
      </c>
      <c r="K858" s="26" t="s">
        <v>29</v>
      </c>
    </row>
    <row r="859" spans="2:11" x14ac:dyDescent="0.25">
      <c r="B859" s="47">
        <v>44992</v>
      </c>
      <c r="C859" t="s">
        <v>3</v>
      </c>
      <c r="D859" s="26" t="s">
        <v>86</v>
      </c>
      <c r="E859" t="s">
        <v>36</v>
      </c>
      <c r="F859" s="44" t="s">
        <v>28</v>
      </c>
      <c r="G859" s="26" t="s">
        <v>90</v>
      </c>
      <c r="H859" s="44" t="s">
        <v>28</v>
      </c>
      <c r="I859" s="26" t="s">
        <v>90</v>
      </c>
      <c r="J859" s="44" t="s">
        <v>28</v>
      </c>
      <c r="K859" s="26" t="s">
        <v>90</v>
      </c>
    </row>
    <row r="860" spans="2:11" x14ac:dyDescent="0.25">
      <c r="B860" s="47">
        <v>44992</v>
      </c>
      <c r="C860" t="s">
        <v>37</v>
      </c>
      <c r="D860" s="26" t="s">
        <v>86</v>
      </c>
      <c r="E860" t="s">
        <v>38</v>
      </c>
      <c r="F860" s="44" t="s">
        <v>14</v>
      </c>
      <c r="G860" s="26" t="s">
        <v>169</v>
      </c>
      <c r="H860" s="44" t="s">
        <v>14</v>
      </c>
      <c r="I860" s="26" t="s">
        <v>109</v>
      </c>
      <c r="J860" s="44" t="s">
        <v>14</v>
      </c>
      <c r="K860" s="26" t="s">
        <v>173</v>
      </c>
    </row>
    <row r="861" spans="2:11" x14ac:dyDescent="0.25">
      <c r="B861" s="47">
        <v>44992</v>
      </c>
      <c r="C861" t="s">
        <v>39</v>
      </c>
      <c r="D861" s="26" t="s">
        <v>86</v>
      </c>
      <c r="E861" t="s">
        <v>40</v>
      </c>
      <c r="F861" s="44" t="s">
        <v>15</v>
      </c>
      <c r="G861" s="26" t="s">
        <v>281</v>
      </c>
      <c r="H861" s="44" t="s">
        <v>15</v>
      </c>
      <c r="I861" s="26" t="s">
        <v>281</v>
      </c>
      <c r="J861" s="44" t="s">
        <v>20</v>
      </c>
      <c r="K861" s="26" t="s">
        <v>282</v>
      </c>
    </row>
    <row r="862" spans="2:11" x14ac:dyDescent="0.25">
      <c r="B862" s="47">
        <v>44992</v>
      </c>
      <c r="C862" t="s">
        <v>41</v>
      </c>
      <c r="D862" s="26" t="s">
        <v>86</v>
      </c>
      <c r="E862" t="s">
        <v>42</v>
      </c>
      <c r="F862" s="44" t="s">
        <v>26</v>
      </c>
      <c r="G862" s="26" t="s">
        <v>29</v>
      </c>
      <c r="H862" s="44" t="s">
        <v>26</v>
      </c>
      <c r="I862" s="26" t="s">
        <v>29</v>
      </c>
      <c r="J862" s="44" t="s">
        <v>26</v>
      </c>
      <c r="K862" s="26" t="s">
        <v>29</v>
      </c>
    </row>
    <row r="863" spans="2:11" x14ac:dyDescent="0.25">
      <c r="B863" s="47">
        <v>44992</v>
      </c>
      <c r="C863" t="s">
        <v>43</v>
      </c>
      <c r="D863" s="26" t="s">
        <v>86</v>
      </c>
      <c r="E863" t="s">
        <v>44</v>
      </c>
      <c r="F863" s="44" t="s">
        <v>26</v>
      </c>
      <c r="G863" s="26" t="s">
        <v>29</v>
      </c>
      <c r="H863" s="44" t="s">
        <v>26</v>
      </c>
      <c r="I863" s="26" t="s">
        <v>29</v>
      </c>
      <c r="J863" s="44" t="s">
        <v>26</v>
      </c>
      <c r="K863" s="26" t="s">
        <v>29</v>
      </c>
    </row>
    <row r="864" spans="2:11" x14ac:dyDescent="0.25">
      <c r="B864" s="47">
        <v>44992</v>
      </c>
      <c r="C864" t="s">
        <v>46</v>
      </c>
      <c r="D864" s="26" t="s">
        <v>86</v>
      </c>
      <c r="E864" t="s">
        <v>47</v>
      </c>
      <c r="F864" s="44" t="s">
        <v>14</v>
      </c>
      <c r="G864" s="26" t="s">
        <v>173</v>
      </c>
      <c r="H864" s="44" t="s">
        <v>14</v>
      </c>
      <c r="I864" s="26" t="s">
        <v>173</v>
      </c>
      <c r="J864" s="44" t="s">
        <v>14</v>
      </c>
      <c r="K864" s="26" t="s">
        <v>173</v>
      </c>
    </row>
    <row r="865" spans="2:11" x14ac:dyDescent="0.25">
      <c r="B865" s="47">
        <v>44992</v>
      </c>
      <c r="C865" t="s">
        <v>48</v>
      </c>
      <c r="D865" s="26" t="s">
        <v>86</v>
      </c>
      <c r="E865" t="s">
        <v>33</v>
      </c>
      <c r="F865" s="44" t="s">
        <v>26</v>
      </c>
      <c r="G865" s="26" t="s">
        <v>29</v>
      </c>
      <c r="H865" s="44" t="s">
        <v>26</v>
      </c>
      <c r="I865" s="26" t="s">
        <v>29</v>
      </c>
      <c r="J865" s="44" t="s">
        <v>26</v>
      </c>
      <c r="K865" s="26" t="s">
        <v>29</v>
      </c>
    </row>
    <row r="866" spans="2:11" x14ac:dyDescent="0.25">
      <c r="B866" s="47">
        <v>44992</v>
      </c>
      <c r="C866" t="s">
        <v>49</v>
      </c>
      <c r="D866" s="26" t="s">
        <v>86</v>
      </c>
      <c r="E866" t="s">
        <v>50</v>
      </c>
      <c r="F866" s="44" t="s">
        <v>17</v>
      </c>
      <c r="G866" s="26" t="s">
        <v>100</v>
      </c>
      <c r="H866" s="44" t="s">
        <v>17</v>
      </c>
      <c r="I866" s="26" t="s">
        <v>169</v>
      </c>
      <c r="J866" s="44" t="s">
        <v>17</v>
      </c>
      <c r="K866" s="26" t="s">
        <v>260</v>
      </c>
    </row>
    <row r="867" spans="2:11" x14ac:dyDescent="0.25">
      <c r="B867" s="47">
        <v>44992</v>
      </c>
      <c r="C867" t="s">
        <v>51</v>
      </c>
      <c r="D867" s="26" t="s">
        <v>86</v>
      </c>
      <c r="E867" t="s">
        <v>52</v>
      </c>
      <c r="F867" s="44" t="s">
        <v>17</v>
      </c>
      <c r="G867" s="26" t="s">
        <v>100</v>
      </c>
      <c r="H867" s="44" t="s">
        <v>17</v>
      </c>
      <c r="I867" s="26" t="s">
        <v>169</v>
      </c>
      <c r="J867" s="44" t="s">
        <v>15</v>
      </c>
      <c r="K867" s="26" t="s">
        <v>109</v>
      </c>
    </row>
    <row r="868" spans="2:11" x14ac:dyDescent="0.25">
      <c r="B868" s="47">
        <v>44992</v>
      </c>
      <c r="C868" t="s">
        <v>53</v>
      </c>
      <c r="D868" s="26" t="s">
        <v>86</v>
      </c>
      <c r="E868" t="s">
        <v>54</v>
      </c>
      <c r="F868" s="44" t="s">
        <v>20</v>
      </c>
      <c r="G868" s="26" t="s">
        <v>155</v>
      </c>
      <c r="H868" s="44" t="s">
        <v>20</v>
      </c>
      <c r="I868" s="26" t="s">
        <v>158</v>
      </c>
      <c r="J868" s="44" t="s">
        <v>20</v>
      </c>
      <c r="K868" s="26" t="s">
        <v>276</v>
      </c>
    </row>
    <row r="869" spans="2:11" x14ac:dyDescent="0.25">
      <c r="B869" s="47">
        <v>44992</v>
      </c>
      <c r="C869" s="26" t="s">
        <v>205</v>
      </c>
      <c r="D869" s="26" t="s">
        <v>86</v>
      </c>
      <c r="E869" s="26" t="s">
        <v>207</v>
      </c>
      <c r="F869" s="44" t="s">
        <v>26</v>
      </c>
      <c r="G869" s="26" t="s">
        <v>234</v>
      </c>
      <c r="H869" s="44" t="s">
        <v>26</v>
      </c>
      <c r="I869" s="26" t="s">
        <v>234</v>
      </c>
      <c r="J869" s="44" t="s">
        <v>26</v>
      </c>
      <c r="K869" s="26" t="s">
        <v>234</v>
      </c>
    </row>
    <row r="870" spans="2:11" x14ac:dyDescent="0.25">
      <c r="B870" s="47">
        <v>44993</v>
      </c>
      <c r="C870" s="26" t="s">
        <v>18</v>
      </c>
      <c r="D870" s="26" t="s">
        <v>86</v>
      </c>
      <c r="E870" s="26" t="s">
        <v>35</v>
      </c>
      <c r="F870" s="44" t="s">
        <v>26</v>
      </c>
      <c r="G870" s="26" t="s">
        <v>29</v>
      </c>
      <c r="H870" s="44" t="s">
        <v>26</v>
      </c>
      <c r="I870" s="26" t="s">
        <v>29</v>
      </c>
      <c r="J870" s="44" t="s">
        <v>26</v>
      </c>
      <c r="K870" s="26" t="s">
        <v>29</v>
      </c>
    </row>
    <row r="871" spans="2:11" x14ac:dyDescent="0.25">
      <c r="B871" s="47">
        <v>44993</v>
      </c>
      <c r="C871" s="26" t="s">
        <v>22</v>
      </c>
      <c r="D871" s="26" t="s">
        <v>86</v>
      </c>
      <c r="E871" s="26" t="s">
        <v>23</v>
      </c>
      <c r="F871" s="44" t="s">
        <v>26</v>
      </c>
      <c r="G871" s="26" t="s">
        <v>29</v>
      </c>
      <c r="H871" s="44" t="s">
        <v>26</v>
      </c>
      <c r="I871" s="26" t="s">
        <v>29</v>
      </c>
      <c r="J871" s="44" t="s">
        <v>26</v>
      </c>
      <c r="K871" s="26" t="s">
        <v>29</v>
      </c>
    </row>
    <row r="872" spans="2:11" x14ac:dyDescent="0.25">
      <c r="B872" s="47">
        <v>44993</v>
      </c>
      <c r="C872" s="26" t="s">
        <v>45</v>
      </c>
      <c r="D872" s="26" t="s">
        <v>86</v>
      </c>
      <c r="E872" s="26" t="s">
        <v>34</v>
      </c>
      <c r="F872" s="44" t="s">
        <v>26</v>
      </c>
      <c r="G872" s="26" t="s">
        <v>29</v>
      </c>
      <c r="H872" s="44" t="s">
        <v>26</v>
      </c>
      <c r="I872" s="26" t="s">
        <v>29</v>
      </c>
      <c r="J872" s="44" t="s">
        <v>26</v>
      </c>
      <c r="K872" s="26" t="s">
        <v>29</v>
      </c>
    </row>
    <row r="873" spans="2:11" x14ac:dyDescent="0.25">
      <c r="B873" s="47">
        <v>44993</v>
      </c>
      <c r="C873" s="26" t="s">
        <v>3</v>
      </c>
      <c r="D873" s="26" t="s">
        <v>86</v>
      </c>
      <c r="E873" s="26" t="s">
        <v>36</v>
      </c>
      <c r="F873" s="44" t="s">
        <v>28</v>
      </c>
      <c r="G873" s="26" t="s">
        <v>90</v>
      </c>
      <c r="H873" s="44" t="s">
        <v>28</v>
      </c>
      <c r="I873" s="26" t="s">
        <v>90</v>
      </c>
      <c r="J873" s="44" t="s">
        <v>28</v>
      </c>
      <c r="K873" s="26" t="s">
        <v>90</v>
      </c>
    </row>
    <row r="874" spans="2:11" x14ac:dyDescent="0.25">
      <c r="B874" s="47">
        <v>44993</v>
      </c>
      <c r="C874" s="26" t="s">
        <v>37</v>
      </c>
      <c r="D874" s="26" t="s">
        <v>86</v>
      </c>
      <c r="E874" s="26" t="s">
        <v>38</v>
      </c>
      <c r="F874" s="44" t="s">
        <v>14</v>
      </c>
      <c r="G874" s="26" t="s">
        <v>173</v>
      </c>
      <c r="H874" s="44" t="s">
        <v>14</v>
      </c>
      <c r="I874" s="26" t="s">
        <v>283</v>
      </c>
      <c r="J874" s="44" t="s">
        <v>14</v>
      </c>
      <c r="K874" s="26" t="s">
        <v>285</v>
      </c>
    </row>
    <row r="875" spans="2:11" x14ac:dyDescent="0.25">
      <c r="B875" s="47">
        <v>44993</v>
      </c>
      <c r="C875" s="26" t="s">
        <v>39</v>
      </c>
      <c r="D875" s="26" t="s">
        <v>86</v>
      </c>
      <c r="E875" s="26" t="s">
        <v>40</v>
      </c>
      <c r="F875" s="44" t="s">
        <v>28</v>
      </c>
      <c r="G875" s="26" t="s">
        <v>90</v>
      </c>
      <c r="H875" s="44" t="s">
        <v>28</v>
      </c>
      <c r="I875" s="26" t="s">
        <v>90</v>
      </c>
      <c r="J875" s="44" t="s">
        <v>28</v>
      </c>
      <c r="K875" s="26" t="s">
        <v>90</v>
      </c>
    </row>
    <row r="876" spans="2:11" x14ac:dyDescent="0.25">
      <c r="B876" s="47">
        <v>44993</v>
      </c>
      <c r="C876" s="26" t="s">
        <v>41</v>
      </c>
      <c r="D876" s="26" t="s">
        <v>86</v>
      </c>
      <c r="E876" s="26" t="s">
        <v>42</v>
      </c>
      <c r="F876" s="44" t="s">
        <v>26</v>
      </c>
      <c r="G876" s="26" t="s">
        <v>29</v>
      </c>
      <c r="H876" s="44" t="s">
        <v>26</v>
      </c>
      <c r="I876" s="26" t="s">
        <v>29</v>
      </c>
      <c r="J876" s="44" t="s">
        <v>26</v>
      </c>
      <c r="K876" s="26" t="s">
        <v>29</v>
      </c>
    </row>
    <row r="877" spans="2:11" x14ac:dyDescent="0.25">
      <c r="B877" s="47">
        <v>44993</v>
      </c>
      <c r="C877" s="26" t="s">
        <v>43</v>
      </c>
      <c r="D877" s="26" t="s">
        <v>86</v>
      </c>
      <c r="E877" s="26" t="s">
        <v>44</v>
      </c>
      <c r="F877" s="44" t="s">
        <v>26</v>
      </c>
      <c r="G877" s="26" t="s">
        <v>29</v>
      </c>
      <c r="H877" s="44" t="s">
        <v>26</v>
      </c>
      <c r="I877" s="26" t="s">
        <v>29</v>
      </c>
      <c r="J877" s="44" t="s">
        <v>27</v>
      </c>
      <c r="K877" s="26" t="s">
        <v>286</v>
      </c>
    </row>
    <row r="878" spans="2:11" x14ac:dyDescent="0.25">
      <c r="B878" s="47">
        <v>44993</v>
      </c>
      <c r="C878" s="26" t="s">
        <v>46</v>
      </c>
      <c r="D878" s="26" t="s">
        <v>86</v>
      </c>
      <c r="E878" s="26" t="s">
        <v>47</v>
      </c>
      <c r="F878" s="44" t="s">
        <v>14</v>
      </c>
      <c r="G878" s="26" t="s">
        <v>173</v>
      </c>
      <c r="H878" s="44" t="s">
        <v>14</v>
      </c>
      <c r="I878" s="26" t="s">
        <v>55</v>
      </c>
      <c r="J878" s="44" t="s">
        <v>14</v>
      </c>
      <c r="K878" s="26" t="s">
        <v>55</v>
      </c>
    </row>
    <row r="879" spans="2:11" x14ac:dyDescent="0.25">
      <c r="B879" s="47">
        <v>44993</v>
      </c>
      <c r="C879" s="26" t="s">
        <v>48</v>
      </c>
      <c r="D879" s="26" t="s">
        <v>86</v>
      </c>
      <c r="E879" s="26" t="s">
        <v>33</v>
      </c>
      <c r="F879" s="44" t="s">
        <v>26</v>
      </c>
      <c r="G879" s="26" t="s">
        <v>29</v>
      </c>
      <c r="H879" s="44" t="s">
        <v>26</v>
      </c>
      <c r="I879" s="26" t="s">
        <v>29</v>
      </c>
      <c r="J879" s="44" t="s">
        <v>26</v>
      </c>
      <c r="K879" s="26" t="s">
        <v>29</v>
      </c>
    </row>
    <row r="880" spans="2:11" x14ac:dyDescent="0.25">
      <c r="B880" s="47">
        <v>44993</v>
      </c>
      <c r="C880" s="26" t="s">
        <v>49</v>
      </c>
      <c r="D880" s="26" t="s">
        <v>86</v>
      </c>
      <c r="E880" s="26" t="s">
        <v>50</v>
      </c>
      <c r="F880" s="44" t="s">
        <v>17</v>
      </c>
      <c r="G880" s="26" t="s">
        <v>173</v>
      </c>
      <c r="H880" s="44" t="s">
        <v>17</v>
      </c>
      <c r="I880" s="26" t="s">
        <v>283</v>
      </c>
      <c r="J880" s="44" t="s">
        <v>17</v>
      </c>
      <c r="K880" s="26" t="s">
        <v>285</v>
      </c>
    </row>
    <row r="881" spans="2:11" x14ac:dyDescent="0.25">
      <c r="B881" s="47">
        <v>44993</v>
      </c>
      <c r="C881" s="26" t="s">
        <v>51</v>
      </c>
      <c r="D881" s="26" t="s">
        <v>86</v>
      </c>
      <c r="E881" s="26" t="s">
        <v>52</v>
      </c>
      <c r="F881" s="44" t="s">
        <v>15</v>
      </c>
      <c r="G881" s="26" t="s">
        <v>182</v>
      </c>
      <c r="H881" s="44" t="s">
        <v>15</v>
      </c>
      <c r="I881" s="26" t="s">
        <v>182</v>
      </c>
      <c r="J881" s="44" t="s">
        <v>15</v>
      </c>
      <c r="K881" s="26" t="s">
        <v>182</v>
      </c>
    </row>
    <row r="882" spans="2:11" x14ac:dyDescent="0.25">
      <c r="B882" s="47">
        <v>44993</v>
      </c>
      <c r="C882" s="26" t="s">
        <v>53</v>
      </c>
      <c r="D882" s="26" t="s">
        <v>86</v>
      </c>
      <c r="E882" s="26" t="s">
        <v>54</v>
      </c>
      <c r="F882" s="44" t="s">
        <v>20</v>
      </c>
      <c r="G882" s="26" t="s">
        <v>277</v>
      </c>
      <c r="H882" s="44" t="s">
        <v>20</v>
      </c>
      <c r="I882" s="26" t="s">
        <v>284</v>
      </c>
      <c r="J882" s="44" t="s">
        <v>20</v>
      </c>
      <c r="K882" s="26" t="s">
        <v>248</v>
      </c>
    </row>
    <row r="883" spans="2:11" x14ac:dyDescent="0.25">
      <c r="B883" s="47">
        <v>44993</v>
      </c>
      <c r="C883" s="26" t="s">
        <v>205</v>
      </c>
      <c r="D883" s="26" t="s">
        <v>86</v>
      </c>
      <c r="E883" s="26" t="s">
        <v>207</v>
      </c>
      <c r="F883" s="44" t="s">
        <v>26</v>
      </c>
      <c r="G883" s="26" t="s">
        <v>234</v>
      </c>
      <c r="H883" s="44" t="s">
        <v>26</v>
      </c>
      <c r="I883" s="26" t="s">
        <v>234</v>
      </c>
      <c r="J883" s="44" t="s">
        <v>26</v>
      </c>
      <c r="K883" s="26" t="s">
        <v>234</v>
      </c>
    </row>
    <row r="884" spans="2:11" x14ac:dyDescent="0.25">
      <c r="B884" s="47">
        <v>44994</v>
      </c>
      <c r="C884" s="26" t="s">
        <v>18</v>
      </c>
      <c r="D884" s="26" t="s">
        <v>86</v>
      </c>
      <c r="E884" s="26" t="s">
        <v>35</v>
      </c>
      <c r="F884" s="44" t="s">
        <v>26</v>
      </c>
      <c r="G884" s="26" t="s">
        <v>29</v>
      </c>
      <c r="H884" s="44" t="s">
        <v>26</v>
      </c>
      <c r="I884" s="26" t="s">
        <v>29</v>
      </c>
      <c r="J884" s="44" t="s">
        <v>26</v>
      </c>
      <c r="K884" s="26" t="s">
        <v>29</v>
      </c>
    </row>
    <row r="885" spans="2:11" x14ac:dyDescent="0.25">
      <c r="B885" s="47">
        <v>44994</v>
      </c>
      <c r="C885" s="26" t="s">
        <v>22</v>
      </c>
      <c r="D885" s="26" t="s">
        <v>86</v>
      </c>
      <c r="E885" s="26" t="s">
        <v>23</v>
      </c>
      <c r="F885" s="44" t="s">
        <v>26</v>
      </c>
      <c r="G885" s="26" t="s">
        <v>29</v>
      </c>
      <c r="H885" s="44" t="s">
        <v>26</v>
      </c>
      <c r="I885" s="26" t="s">
        <v>29</v>
      </c>
      <c r="J885" s="44" t="s">
        <v>26</v>
      </c>
      <c r="K885" s="26" t="s">
        <v>29</v>
      </c>
    </row>
    <row r="886" spans="2:11" x14ac:dyDescent="0.25">
      <c r="B886" s="47">
        <v>44994</v>
      </c>
      <c r="C886" s="26" t="s">
        <v>45</v>
      </c>
      <c r="D886" s="26" t="s">
        <v>86</v>
      </c>
      <c r="E886" s="26" t="s">
        <v>34</v>
      </c>
      <c r="F886" s="44" t="s">
        <v>26</v>
      </c>
      <c r="G886" s="26" t="s">
        <v>29</v>
      </c>
      <c r="H886" s="44" t="s">
        <v>26</v>
      </c>
      <c r="I886" s="26" t="s">
        <v>29</v>
      </c>
      <c r="J886" s="44" t="s">
        <v>26</v>
      </c>
      <c r="K886" s="26" t="s">
        <v>29</v>
      </c>
    </row>
    <row r="887" spans="2:11" x14ac:dyDescent="0.25">
      <c r="B887" s="47">
        <v>44994</v>
      </c>
      <c r="C887" s="26" t="s">
        <v>3</v>
      </c>
      <c r="D887" s="26" t="s">
        <v>86</v>
      </c>
      <c r="E887" s="26" t="s">
        <v>36</v>
      </c>
      <c r="F887" s="44" t="s">
        <v>28</v>
      </c>
      <c r="G887" s="26" t="s">
        <v>90</v>
      </c>
      <c r="H887" s="44" t="s">
        <v>28</v>
      </c>
      <c r="I887" s="26" t="s">
        <v>90</v>
      </c>
      <c r="J887" s="44" t="s">
        <v>14</v>
      </c>
      <c r="K887" s="26" t="s">
        <v>100</v>
      </c>
    </row>
    <row r="888" spans="2:11" x14ac:dyDescent="0.25">
      <c r="B888" s="47">
        <v>44994</v>
      </c>
      <c r="C888" s="26" t="s">
        <v>37</v>
      </c>
      <c r="D888" s="26" t="s">
        <v>86</v>
      </c>
      <c r="E888" s="26" t="s">
        <v>38</v>
      </c>
      <c r="F888" s="44" t="s">
        <v>14</v>
      </c>
      <c r="G888" s="26" t="s">
        <v>273</v>
      </c>
      <c r="H888" s="44" t="s">
        <v>14</v>
      </c>
      <c r="I888" s="26" t="s">
        <v>103</v>
      </c>
      <c r="J888" s="44" t="s">
        <v>14</v>
      </c>
      <c r="K888" s="26" t="s">
        <v>103</v>
      </c>
    </row>
    <row r="889" spans="2:11" x14ac:dyDescent="0.25">
      <c r="B889" s="47">
        <v>44994</v>
      </c>
      <c r="C889" s="26" t="s">
        <v>39</v>
      </c>
      <c r="D889" s="26" t="s">
        <v>86</v>
      </c>
      <c r="E889" s="26" t="s">
        <v>40</v>
      </c>
      <c r="F889" s="44" t="s">
        <v>17</v>
      </c>
      <c r="G889" s="26" t="s">
        <v>105</v>
      </c>
      <c r="H889" s="44" t="s">
        <v>17</v>
      </c>
      <c r="I889" s="26" t="s">
        <v>112</v>
      </c>
      <c r="J889" s="44" t="s">
        <v>17</v>
      </c>
      <c r="K889" s="26" t="s">
        <v>260</v>
      </c>
    </row>
    <row r="890" spans="2:11" x14ac:dyDescent="0.25">
      <c r="B890" s="47">
        <v>44994</v>
      </c>
      <c r="C890" s="26" t="s">
        <v>41</v>
      </c>
      <c r="D890" s="26" t="s">
        <v>86</v>
      </c>
      <c r="E890" s="26" t="s">
        <v>42</v>
      </c>
      <c r="F890" s="44" t="s">
        <v>26</v>
      </c>
      <c r="G890" s="26" t="s">
        <v>29</v>
      </c>
      <c r="H890" s="44" t="s">
        <v>26</v>
      </c>
      <c r="I890" s="26" t="s">
        <v>29</v>
      </c>
      <c r="J890" s="44" t="s">
        <v>26</v>
      </c>
      <c r="K890" s="26" t="s">
        <v>29</v>
      </c>
    </row>
    <row r="891" spans="2:11" x14ac:dyDescent="0.25">
      <c r="B891" s="47">
        <v>44994</v>
      </c>
      <c r="C891" s="26" t="s">
        <v>43</v>
      </c>
      <c r="D891" s="26" t="s">
        <v>86</v>
      </c>
      <c r="E891" s="26" t="s">
        <v>44</v>
      </c>
      <c r="F891" s="44" t="s">
        <v>27</v>
      </c>
      <c r="G891" s="26" t="s">
        <v>287</v>
      </c>
      <c r="H891" s="44" t="s">
        <v>27</v>
      </c>
      <c r="I891" s="26" t="s">
        <v>287</v>
      </c>
      <c r="J891" s="44" t="s">
        <v>27</v>
      </c>
      <c r="K891" s="26" t="s">
        <v>130</v>
      </c>
    </row>
    <row r="892" spans="2:11" x14ac:dyDescent="0.25">
      <c r="B892" s="47">
        <v>44994</v>
      </c>
      <c r="C892" s="26" t="s">
        <v>46</v>
      </c>
      <c r="D892" s="26" t="s">
        <v>86</v>
      </c>
      <c r="E892" s="26" t="s">
        <v>47</v>
      </c>
      <c r="F892" s="44" t="s">
        <v>14</v>
      </c>
      <c r="G892" s="26" t="s">
        <v>55</v>
      </c>
      <c r="H892" s="44" t="s">
        <v>14</v>
      </c>
      <c r="I892" s="26" t="s">
        <v>55</v>
      </c>
      <c r="J892" s="44" t="s">
        <v>14</v>
      </c>
      <c r="K892" s="26" t="s">
        <v>55</v>
      </c>
    </row>
    <row r="893" spans="2:11" x14ac:dyDescent="0.25">
      <c r="B893" s="47">
        <v>44994</v>
      </c>
      <c r="C893" s="26" t="s">
        <v>48</v>
      </c>
      <c r="D893" s="26" t="s">
        <v>86</v>
      </c>
      <c r="E893" s="26" t="s">
        <v>33</v>
      </c>
      <c r="F893" s="44" t="s">
        <v>26</v>
      </c>
      <c r="G893" s="26" t="s">
        <v>29</v>
      </c>
      <c r="H893" s="44" t="s">
        <v>26</v>
      </c>
      <c r="I893" s="26" t="s">
        <v>29</v>
      </c>
      <c r="J893" s="44" t="s">
        <v>26</v>
      </c>
      <c r="K893" s="26" t="s">
        <v>29</v>
      </c>
    </row>
    <row r="894" spans="2:11" x14ac:dyDescent="0.25">
      <c r="B894" s="47">
        <v>44994</v>
      </c>
      <c r="C894" s="26" t="s">
        <v>49</v>
      </c>
      <c r="D894" s="26" t="s">
        <v>86</v>
      </c>
      <c r="E894" s="26" t="s">
        <v>50</v>
      </c>
      <c r="F894" s="44" t="s">
        <v>17</v>
      </c>
      <c r="G894" s="26" t="s">
        <v>273</v>
      </c>
      <c r="H894" s="44" t="s">
        <v>17</v>
      </c>
      <c r="I894" s="26" t="s">
        <v>103</v>
      </c>
      <c r="J894" s="44" t="s">
        <v>17</v>
      </c>
      <c r="K894" s="26" t="s">
        <v>103</v>
      </c>
    </row>
    <row r="895" spans="2:11" x14ac:dyDescent="0.25">
      <c r="B895" s="47">
        <v>44994</v>
      </c>
      <c r="C895" s="26" t="s">
        <v>51</v>
      </c>
      <c r="D895" s="26" t="s">
        <v>86</v>
      </c>
      <c r="E895" s="26" t="s">
        <v>52</v>
      </c>
      <c r="F895" s="44" t="s">
        <v>17</v>
      </c>
      <c r="G895" s="26" t="s">
        <v>173</v>
      </c>
      <c r="H895" s="44" t="s">
        <v>17</v>
      </c>
      <c r="I895" s="26" t="s">
        <v>55</v>
      </c>
      <c r="J895" s="44" t="s">
        <v>17</v>
      </c>
      <c r="K895" s="26" t="s">
        <v>288</v>
      </c>
    </row>
    <row r="896" spans="2:11" x14ac:dyDescent="0.25">
      <c r="B896" s="47">
        <v>44994</v>
      </c>
      <c r="C896" s="26" t="s">
        <v>53</v>
      </c>
      <c r="D896" s="26" t="s">
        <v>86</v>
      </c>
      <c r="E896" s="26" t="s">
        <v>54</v>
      </c>
      <c r="F896" s="44" t="s">
        <v>28</v>
      </c>
      <c r="G896" s="26" t="s">
        <v>90</v>
      </c>
      <c r="H896" s="44" t="s">
        <v>28</v>
      </c>
      <c r="I896" s="26" t="s">
        <v>90</v>
      </c>
      <c r="J896" s="44" t="s">
        <v>28</v>
      </c>
      <c r="K896" s="26" t="s">
        <v>90</v>
      </c>
    </row>
    <row r="897" spans="2:11" x14ac:dyDescent="0.25">
      <c r="B897" s="47">
        <v>44994</v>
      </c>
      <c r="C897" s="26" t="s">
        <v>205</v>
      </c>
      <c r="D897" s="26" t="s">
        <v>86</v>
      </c>
      <c r="E897" s="26" t="s">
        <v>207</v>
      </c>
      <c r="F897" s="44" t="s">
        <v>26</v>
      </c>
      <c r="G897" s="26" t="s">
        <v>234</v>
      </c>
      <c r="H897" s="44" t="s">
        <v>26</v>
      </c>
      <c r="I897" s="26" t="s">
        <v>234</v>
      </c>
      <c r="J897" s="44" t="s">
        <v>26</v>
      </c>
      <c r="K897" s="26" t="s">
        <v>234</v>
      </c>
    </row>
    <row r="898" spans="2:11" x14ac:dyDescent="0.25">
      <c r="B898" s="47">
        <v>44995</v>
      </c>
      <c r="C898" s="26" t="s">
        <v>18</v>
      </c>
      <c r="D898" s="26" t="s">
        <v>86</v>
      </c>
      <c r="E898" s="26" t="s">
        <v>35</v>
      </c>
      <c r="F898" s="44" t="s">
        <v>26</v>
      </c>
      <c r="G898" s="26" t="s">
        <v>29</v>
      </c>
      <c r="H898" s="44" t="s">
        <v>26</v>
      </c>
      <c r="I898" s="26" t="s">
        <v>29</v>
      </c>
      <c r="J898" s="44" t="s">
        <v>26</v>
      </c>
      <c r="K898" s="26" t="s">
        <v>29</v>
      </c>
    </row>
    <row r="899" spans="2:11" x14ac:dyDescent="0.25">
      <c r="B899" s="47">
        <v>44995</v>
      </c>
      <c r="C899" s="26" t="s">
        <v>22</v>
      </c>
      <c r="D899" s="26" t="s">
        <v>86</v>
      </c>
      <c r="E899" s="26" t="s">
        <v>23</v>
      </c>
      <c r="F899" s="44" t="s">
        <v>26</v>
      </c>
      <c r="G899" s="26" t="s">
        <v>29</v>
      </c>
      <c r="H899" s="44" t="s">
        <v>26</v>
      </c>
      <c r="I899" s="26" t="s">
        <v>29</v>
      </c>
      <c r="J899" s="44" t="s">
        <v>27</v>
      </c>
      <c r="K899" s="26" t="s">
        <v>286</v>
      </c>
    </row>
    <row r="900" spans="2:11" x14ac:dyDescent="0.25">
      <c r="B900" s="47">
        <v>44995</v>
      </c>
      <c r="C900" s="26" t="s">
        <v>45</v>
      </c>
      <c r="D900" s="26" t="s">
        <v>86</v>
      </c>
      <c r="E900" s="26" t="s">
        <v>34</v>
      </c>
      <c r="F900" s="44" t="s">
        <v>26</v>
      </c>
      <c r="G900" s="26" t="s">
        <v>29</v>
      </c>
      <c r="H900" s="44" t="s">
        <v>26</v>
      </c>
      <c r="I900" s="26" t="s">
        <v>29</v>
      </c>
      <c r="J900" s="44" t="s">
        <v>26</v>
      </c>
      <c r="K900" s="26" t="s">
        <v>29</v>
      </c>
    </row>
    <row r="901" spans="2:11" x14ac:dyDescent="0.25">
      <c r="B901" s="47">
        <v>44995</v>
      </c>
      <c r="C901" s="26" t="s">
        <v>3</v>
      </c>
      <c r="D901" s="26" t="s">
        <v>86</v>
      </c>
      <c r="E901" s="26" t="s">
        <v>36</v>
      </c>
      <c r="F901" s="44" t="s">
        <v>14</v>
      </c>
      <c r="G901" s="26" t="s">
        <v>112</v>
      </c>
      <c r="H901" s="44" t="s">
        <v>14</v>
      </c>
      <c r="I901" s="26" t="s">
        <v>182</v>
      </c>
      <c r="J901" s="44" t="s">
        <v>14</v>
      </c>
      <c r="K901" s="26" t="s">
        <v>252</v>
      </c>
    </row>
    <row r="902" spans="2:11" x14ac:dyDescent="0.25">
      <c r="B902" s="47">
        <v>44995</v>
      </c>
      <c r="C902" s="26" t="s">
        <v>37</v>
      </c>
      <c r="D902" s="26" t="s">
        <v>86</v>
      </c>
      <c r="E902" s="26" t="s">
        <v>38</v>
      </c>
      <c r="F902" s="44" t="s">
        <v>14</v>
      </c>
      <c r="G902" s="26" t="s">
        <v>94</v>
      </c>
      <c r="H902" s="44" t="s">
        <v>27</v>
      </c>
      <c r="I902" s="26" t="s">
        <v>94</v>
      </c>
      <c r="J902" s="44" t="s">
        <v>19</v>
      </c>
      <c r="K902" s="26" t="s">
        <v>289</v>
      </c>
    </row>
    <row r="903" spans="2:11" x14ac:dyDescent="0.25">
      <c r="B903" s="47">
        <v>44995</v>
      </c>
      <c r="C903" s="26" t="s">
        <v>39</v>
      </c>
      <c r="D903" s="26" t="s">
        <v>86</v>
      </c>
      <c r="E903" s="26" t="s">
        <v>40</v>
      </c>
      <c r="F903" s="44" t="s">
        <v>17</v>
      </c>
      <c r="G903" s="26" t="s">
        <v>55</v>
      </c>
      <c r="H903" s="44" t="s">
        <v>17</v>
      </c>
      <c r="I903" s="26" t="s">
        <v>186</v>
      </c>
      <c r="J903" s="44" t="s">
        <v>15</v>
      </c>
      <c r="K903" s="26" t="s">
        <v>290</v>
      </c>
    </row>
    <row r="904" spans="2:11" x14ac:dyDescent="0.25">
      <c r="B904" s="47">
        <v>44995</v>
      </c>
      <c r="C904" s="26" t="s">
        <v>41</v>
      </c>
      <c r="D904" s="26" t="s">
        <v>86</v>
      </c>
      <c r="E904" s="26" t="s">
        <v>42</v>
      </c>
      <c r="F904" s="44" t="s">
        <v>26</v>
      </c>
      <c r="G904" s="26" t="s">
        <v>29</v>
      </c>
      <c r="H904" s="44" t="s">
        <v>26</v>
      </c>
      <c r="I904" s="26" t="s">
        <v>29</v>
      </c>
      <c r="J904" s="44" t="s">
        <v>26</v>
      </c>
      <c r="K904" s="26" t="s">
        <v>29</v>
      </c>
    </row>
    <row r="905" spans="2:11" x14ac:dyDescent="0.25">
      <c r="B905" s="47">
        <v>44995</v>
      </c>
      <c r="C905" s="26" t="s">
        <v>43</v>
      </c>
      <c r="D905" s="26" t="s">
        <v>86</v>
      </c>
      <c r="E905" s="26" t="s">
        <v>44</v>
      </c>
      <c r="F905" s="44" t="s">
        <v>25</v>
      </c>
      <c r="G905" s="26" t="s">
        <v>114</v>
      </c>
      <c r="H905" s="44" t="s">
        <v>25</v>
      </c>
      <c r="I905" s="26" t="s">
        <v>114</v>
      </c>
      <c r="J905" s="44" t="s">
        <v>25</v>
      </c>
      <c r="K905" s="26" t="s">
        <v>114</v>
      </c>
    </row>
    <row r="906" spans="2:11" x14ac:dyDescent="0.25">
      <c r="B906" s="47">
        <v>44995</v>
      </c>
      <c r="C906" s="26" t="s">
        <v>46</v>
      </c>
      <c r="D906" s="26" t="s">
        <v>86</v>
      </c>
      <c r="E906" s="26" t="s">
        <v>47</v>
      </c>
      <c r="F906" s="44" t="s">
        <v>19</v>
      </c>
      <c r="G906" s="26" t="s">
        <v>55</v>
      </c>
      <c r="H906" s="44" t="s">
        <v>19</v>
      </c>
      <c r="I906" s="26" t="s">
        <v>55</v>
      </c>
      <c r="J906" s="44" t="s">
        <v>19</v>
      </c>
      <c r="K906" s="26" t="s">
        <v>55</v>
      </c>
    </row>
    <row r="907" spans="2:11" x14ac:dyDescent="0.25">
      <c r="B907" s="47">
        <v>44995</v>
      </c>
      <c r="C907" s="26" t="s">
        <v>48</v>
      </c>
      <c r="D907" s="26" t="s">
        <v>86</v>
      </c>
      <c r="E907" s="26" t="s">
        <v>291</v>
      </c>
      <c r="F907" s="44" t="s">
        <v>26</v>
      </c>
      <c r="G907" s="26" t="s">
        <v>29</v>
      </c>
      <c r="H907" s="44" t="s">
        <v>26</v>
      </c>
      <c r="I907" s="26" t="s">
        <v>29</v>
      </c>
      <c r="J907" s="44" t="s">
        <v>27</v>
      </c>
      <c r="K907" s="26" t="s">
        <v>286</v>
      </c>
    </row>
    <row r="908" spans="2:11" x14ac:dyDescent="0.25">
      <c r="B908" s="47">
        <v>44995</v>
      </c>
      <c r="C908" s="26" t="s">
        <v>49</v>
      </c>
      <c r="D908" s="26" t="s">
        <v>86</v>
      </c>
      <c r="E908" s="26" t="s">
        <v>50</v>
      </c>
      <c r="F908" s="44" t="s">
        <v>26</v>
      </c>
      <c r="G908" s="26" t="s">
        <v>29</v>
      </c>
      <c r="H908" s="44" t="s">
        <v>26</v>
      </c>
      <c r="I908" s="26" t="s">
        <v>29</v>
      </c>
      <c r="J908" s="44" t="s">
        <v>25</v>
      </c>
      <c r="K908" s="26" t="s">
        <v>29</v>
      </c>
    </row>
    <row r="909" spans="2:11" x14ac:dyDescent="0.25">
      <c r="B909" s="47">
        <v>44995</v>
      </c>
      <c r="C909" s="26" t="s">
        <v>51</v>
      </c>
      <c r="D909" s="26" t="s">
        <v>86</v>
      </c>
      <c r="E909" s="26" t="s">
        <v>52</v>
      </c>
      <c r="F909" s="44" t="s">
        <v>17</v>
      </c>
      <c r="G909" s="26" t="s">
        <v>103</v>
      </c>
      <c r="H909" s="44" t="s">
        <v>17</v>
      </c>
      <c r="I909" s="26" t="s">
        <v>103</v>
      </c>
      <c r="J909" s="44" t="s">
        <v>17</v>
      </c>
      <c r="K909" s="26" t="s">
        <v>94</v>
      </c>
    </row>
    <row r="910" spans="2:11" x14ac:dyDescent="0.25">
      <c r="B910" s="47">
        <v>44995</v>
      </c>
      <c r="C910" s="26" t="s">
        <v>53</v>
      </c>
      <c r="D910" s="26" t="s">
        <v>86</v>
      </c>
      <c r="E910" s="26" t="s">
        <v>54</v>
      </c>
      <c r="F910" s="44" t="s">
        <v>28</v>
      </c>
      <c r="G910" s="26" t="s">
        <v>90</v>
      </c>
      <c r="H910" s="44" t="s">
        <v>28</v>
      </c>
      <c r="I910" s="26" t="s">
        <v>90</v>
      </c>
      <c r="J910" s="44" t="s">
        <v>28</v>
      </c>
      <c r="K910" s="26" t="s">
        <v>90</v>
      </c>
    </row>
    <row r="911" spans="2:11" x14ac:dyDescent="0.25">
      <c r="B911" s="47">
        <v>44995</v>
      </c>
      <c r="C911" s="26" t="s">
        <v>205</v>
      </c>
      <c r="D911" s="26" t="s">
        <v>86</v>
      </c>
      <c r="E911" s="26" t="s">
        <v>207</v>
      </c>
      <c r="F911" s="44" t="s">
        <v>26</v>
      </c>
      <c r="G911" s="26" t="s">
        <v>234</v>
      </c>
      <c r="H911" s="44" t="s">
        <v>26</v>
      </c>
      <c r="I911" s="26" t="s">
        <v>234</v>
      </c>
      <c r="J911" s="44" t="s">
        <v>26</v>
      </c>
      <c r="K911" s="26" t="s">
        <v>234</v>
      </c>
    </row>
    <row r="912" spans="2:11" x14ac:dyDescent="0.25">
      <c r="B912" s="47">
        <v>44996</v>
      </c>
      <c r="C912" s="26" t="s">
        <v>18</v>
      </c>
      <c r="D912" s="26" t="s">
        <v>86</v>
      </c>
      <c r="E912" s="26" t="s">
        <v>35</v>
      </c>
      <c r="F912" s="44" t="s">
        <v>26</v>
      </c>
      <c r="G912" s="26" t="s">
        <v>29</v>
      </c>
      <c r="H912" s="44" t="s">
        <v>26</v>
      </c>
      <c r="I912" s="26" t="s">
        <v>29</v>
      </c>
      <c r="J912" s="44" t="s">
        <v>26</v>
      </c>
      <c r="K912" s="26" t="s">
        <v>29</v>
      </c>
    </row>
    <row r="913" spans="2:11" x14ac:dyDescent="0.25">
      <c r="B913" s="47">
        <v>44996</v>
      </c>
      <c r="C913" s="26" t="s">
        <v>22</v>
      </c>
      <c r="D913" s="26" t="s">
        <v>86</v>
      </c>
      <c r="E913" s="26" t="s">
        <v>23</v>
      </c>
      <c r="F913" s="44" t="s">
        <v>27</v>
      </c>
      <c r="G913" s="26" t="s">
        <v>108</v>
      </c>
      <c r="H913" s="44" t="s">
        <v>27</v>
      </c>
      <c r="I913" s="26" t="s">
        <v>157</v>
      </c>
      <c r="J913" s="44" t="s">
        <v>25</v>
      </c>
      <c r="K913" s="26" t="s">
        <v>114</v>
      </c>
    </row>
    <row r="914" spans="2:11" x14ac:dyDescent="0.25">
      <c r="B914" s="47">
        <v>44996</v>
      </c>
      <c r="C914" s="26" t="s">
        <v>45</v>
      </c>
      <c r="D914" s="26" t="s">
        <v>86</v>
      </c>
      <c r="E914" s="26" t="s">
        <v>34</v>
      </c>
      <c r="F914" s="44" t="s">
        <v>26</v>
      </c>
      <c r="G914" s="26" t="s">
        <v>29</v>
      </c>
      <c r="H914" s="44" t="s">
        <v>26</v>
      </c>
      <c r="I914" s="26" t="s">
        <v>29</v>
      </c>
      <c r="J914" s="44" t="s">
        <v>26</v>
      </c>
      <c r="K914" s="26" t="s">
        <v>29</v>
      </c>
    </row>
    <row r="915" spans="2:11" x14ac:dyDescent="0.25">
      <c r="B915" s="47">
        <v>44996</v>
      </c>
      <c r="C915" s="26" t="s">
        <v>3</v>
      </c>
      <c r="D915" s="26" t="s">
        <v>86</v>
      </c>
      <c r="E915" s="26" t="s">
        <v>36</v>
      </c>
      <c r="F915" s="44" t="s">
        <v>14</v>
      </c>
      <c r="G915" s="26" t="s">
        <v>177</v>
      </c>
      <c r="H915" s="44" t="s">
        <v>14</v>
      </c>
      <c r="I915" s="26" t="s">
        <v>103</v>
      </c>
      <c r="J915" s="44" t="s">
        <v>14</v>
      </c>
      <c r="K915" s="26" t="s">
        <v>94</v>
      </c>
    </row>
    <row r="916" spans="2:11" x14ac:dyDescent="0.25">
      <c r="B916" s="47">
        <v>44996</v>
      </c>
      <c r="C916" s="26" t="s">
        <v>37</v>
      </c>
      <c r="D916" s="26" t="s">
        <v>86</v>
      </c>
      <c r="E916" s="26" t="s">
        <v>38</v>
      </c>
      <c r="F916" s="44" t="s">
        <v>19</v>
      </c>
      <c r="G916" s="26" t="s">
        <v>292</v>
      </c>
      <c r="H916" s="44" t="s">
        <v>20</v>
      </c>
      <c r="I916" s="26" t="s">
        <v>294</v>
      </c>
      <c r="J916" s="44" t="s">
        <v>28</v>
      </c>
      <c r="K916" s="26" t="s">
        <v>293</v>
      </c>
    </row>
    <row r="917" spans="2:11" x14ac:dyDescent="0.25">
      <c r="B917" s="47">
        <v>44996</v>
      </c>
      <c r="C917" s="26" t="s">
        <v>39</v>
      </c>
      <c r="D917" s="26" t="s">
        <v>86</v>
      </c>
      <c r="E917" s="26" t="s">
        <v>40</v>
      </c>
      <c r="F917" s="44" t="s">
        <v>15</v>
      </c>
      <c r="G917" s="26" t="s">
        <v>290</v>
      </c>
      <c r="H917" s="44" t="s">
        <v>17</v>
      </c>
      <c r="I917" s="26" t="s">
        <v>94</v>
      </c>
      <c r="J917" s="44" t="s">
        <v>17</v>
      </c>
      <c r="K917" s="26" t="s">
        <v>94</v>
      </c>
    </row>
    <row r="918" spans="2:11" x14ac:dyDescent="0.25">
      <c r="B918" s="47">
        <v>44996</v>
      </c>
      <c r="C918" s="26" t="s">
        <v>41</v>
      </c>
      <c r="D918" s="26" t="s">
        <v>86</v>
      </c>
      <c r="E918" s="26" t="s">
        <v>42</v>
      </c>
      <c r="F918" s="44" t="s">
        <v>26</v>
      </c>
      <c r="G918" s="26" t="s">
        <v>29</v>
      </c>
      <c r="H918" s="44" t="s">
        <v>26</v>
      </c>
      <c r="I918" s="26" t="s">
        <v>29</v>
      </c>
      <c r="J918" s="44" t="s">
        <v>26</v>
      </c>
      <c r="K918" s="26" t="s">
        <v>29</v>
      </c>
    </row>
    <row r="919" spans="2:11" x14ac:dyDescent="0.25">
      <c r="B919" s="47">
        <v>44996</v>
      </c>
      <c r="C919" s="26" t="s">
        <v>43</v>
      </c>
      <c r="D919" s="26" t="s">
        <v>86</v>
      </c>
      <c r="E919" s="26" t="s">
        <v>44</v>
      </c>
      <c r="F919" s="44" t="s">
        <v>25</v>
      </c>
      <c r="G919" s="26" t="s">
        <v>114</v>
      </c>
      <c r="H919" s="44" t="s">
        <v>25</v>
      </c>
      <c r="I919" s="26" t="s">
        <v>114</v>
      </c>
      <c r="J919" s="44" t="s">
        <v>25</v>
      </c>
      <c r="K919" s="26" t="s">
        <v>114</v>
      </c>
    </row>
    <row r="920" spans="2:11" x14ac:dyDescent="0.25">
      <c r="B920" s="47">
        <v>44996</v>
      </c>
      <c r="C920" s="26" t="s">
        <v>46</v>
      </c>
      <c r="D920" s="26" t="s">
        <v>86</v>
      </c>
      <c r="E920" s="26" t="s">
        <v>47</v>
      </c>
      <c r="F920" s="44" t="s">
        <v>19</v>
      </c>
      <c r="G920" s="26" t="s">
        <v>55</v>
      </c>
      <c r="H920" s="44" t="s">
        <v>19</v>
      </c>
      <c r="I920" s="26" t="s">
        <v>55</v>
      </c>
      <c r="J920" s="44" t="s">
        <v>19</v>
      </c>
      <c r="K920" s="26" t="s">
        <v>55</v>
      </c>
    </row>
    <row r="921" spans="2:11" x14ac:dyDescent="0.25">
      <c r="B921" s="47">
        <v>44996</v>
      </c>
      <c r="C921" s="26" t="s">
        <v>48</v>
      </c>
      <c r="D921" s="26" t="s">
        <v>86</v>
      </c>
      <c r="E921" s="26" t="s">
        <v>291</v>
      </c>
      <c r="F921" s="44" t="s">
        <v>27</v>
      </c>
      <c r="G921" s="26" t="s">
        <v>108</v>
      </c>
      <c r="H921" s="44" t="s">
        <v>27</v>
      </c>
      <c r="I921" s="26" t="s">
        <v>157</v>
      </c>
      <c r="J921" s="44" t="s">
        <v>25</v>
      </c>
      <c r="K921" s="26" t="s">
        <v>114</v>
      </c>
    </row>
    <row r="922" spans="2:11" x14ac:dyDescent="0.25">
      <c r="B922" s="47">
        <v>44996</v>
      </c>
      <c r="C922" s="26" t="s">
        <v>49</v>
      </c>
      <c r="D922" s="26" t="s">
        <v>86</v>
      </c>
      <c r="E922" s="26" t="s">
        <v>50</v>
      </c>
      <c r="F922" s="44" t="s">
        <v>27</v>
      </c>
      <c r="G922" s="26" t="s">
        <v>108</v>
      </c>
      <c r="H922" s="44" t="s">
        <v>27</v>
      </c>
      <c r="I922" s="26" t="s">
        <v>157</v>
      </c>
      <c r="J922" s="44" t="s">
        <v>25</v>
      </c>
      <c r="K922" s="26" t="s">
        <v>114</v>
      </c>
    </row>
    <row r="923" spans="2:11" x14ac:dyDescent="0.25">
      <c r="B923" s="47">
        <v>44996</v>
      </c>
      <c r="C923" s="26" t="s">
        <v>51</v>
      </c>
      <c r="D923" s="26" t="s">
        <v>86</v>
      </c>
      <c r="E923" s="26" t="s">
        <v>52</v>
      </c>
      <c r="F923" s="44" t="s">
        <v>26</v>
      </c>
      <c r="G923" s="26" t="s">
        <v>29</v>
      </c>
      <c r="H923" s="44" t="s">
        <v>26</v>
      </c>
      <c r="I923" s="26" t="s">
        <v>29</v>
      </c>
      <c r="J923" s="44" t="s">
        <v>26</v>
      </c>
      <c r="K923" s="26" t="s">
        <v>29</v>
      </c>
    </row>
    <row r="924" spans="2:11" x14ac:dyDescent="0.25">
      <c r="B924" s="47">
        <v>44996</v>
      </c>
      <c r="C924" s="26" t="s">
        <v>53</v>
      </c>
      <c r="D924" s="26" t="s">
        <v>86</v>
      </c>
      <c r="E924" s="26" t="s">
        <v>54</v>
      </c>
      <c r="F924" s="44" t="s">
        <v>28</v>
      </c>
      <c r="G924" s="26" t="s">
        <v>90</v>
      </c>
      <c r="H924" s="44" t="s">
        <v>28</v>
      </c>
      <c r="I924" s="26" t="s">
        <v>90</v>
      </c>
      <c r="J924" s="44" t="s">
        <v>28</v>
      </c>
      <c r="K924" s="26" t="s">
        <v>90</v>
      </c>
    </row>
    <row r="925" spans="2:11" x14ac:dyDescent="0.25">
      <c r="B925" s="47">
        <v>44996</v>
      </c>
      <c r="C925" s="26" t="s">
        <v>205</v>
      </c>
      <c r="D925" s="26" t="s">
        <v>86</v>
      </c>
      <c r="E925" s="26" t="s">
        <v>207</v>
      </c>
      <c r="F925" s="44" t="s">
        <v>26</v>
      </c>
      <c r="G925" s="26" t="s">
        <v>234</v>
      </c>
      <c r="H925" s="44" t="s">
        <v>26</v>
      </c>
      <c r="I925" s="26" t="s">
        <v>234</v>
      </c>
      <c r="J925" s="44" t="s">
        <v>26</v>
      </c>
      <c r="K925" s="26" t="s">
        <v>234</v>
      </c>
    </row>
    <row r="926" spans="2:11" x14ac:dyDescent="0.25">
      <c r="B926" s="47">
        <v>44997</v>
      </c>
      <c r="C926" s="26" t="s">
        <v>18</v>
      </c>
      <c r="D926" s="26" t="s">
        <v>86</v>
      </c>
      <c r="E926" s="26" t="s">
        <v>35</v>
      </c>
      <c r="F926" s="44" t="s">
        <v>26</v>
      </c>
      <c r="G926" s="26" t="s">
        <v>29</v>
      </c>
      <c r="H926" s="44" t="s">
        <v>26</v>
      </c>
      <c r="I926" s="26" t="s">
        <v>29</v>
      </c>
      <c r="J926" s="44" t="s">
        <v>26</v>
      </c>
      <c r="K926" s="26" t="s">
        <v>29</v>
      </c>
    </row>
    <row r="927" spans="2:11" x14ac:dyDescent="0.25">
      <c r="B927" s="47">
        <v>44997</v>
      </c>
      <c r="C927" s="26" t="s">
        <v>22</v>
      </c>
      <c r="D927" s="26" t="s">
        <v>86</v>
      </c>
      <c r="E927" s="26" t="s">
        <v>23</v>
      </c>
      <c r="F927" s="44" t="s">
        <v>25</v>
      </c>
      <c r="G927" s="26" t="s">
        <v>114</v>
      </c>
      <c r="H927" s="44" t="s">
        <v>25</v>
      </c>
      <c r="I927" s="26" t="s">
        <v>114</v>
      </c>
      <c r="J927" s="44" t="s">
        <v>25</v>
      </c>
      <c r="K927" s="26" t="s">
        <v>114</v>
      </c>
    </row>
    <row r="928" spans="2:11" x14ac:dyDescent="0.25">
      <c r="B928" s="47">
        <v>44997</v>
      </c>
      <c r="C928" s="26" t="s">
        <v>45</v>
      </c>
      <c r="D928" s="26" t="s">
        <v>86</v>
      </c>
      <c r="E928" s="26" t="s">
        <v>34</v>
      </c>
      <c r="F928" s="44" t="s">
        <v>26</v>
      </c>
      <c r="G928" s="26" t="s">
        <v>29</v>
      </c>
      <c r="H928" s="44" t="s">
        <v>26</v>
      </c>
      <c r="I928" s="26" t="s">
        <v>29</v>
      </c>
      <c r="J928" s="44" t="s">
        <v>26</v>
      </c>
      <c r="K928" s="26" t="s">
        <v>29</v>
      </c>
    </row>
    <row r="929" spans="2:11" x14ac:dyDescent="0.25">
      <c r="B929" s="47">
        <v>44997</v>
      </c>
      <c r="C929" s="26" t="s">
        <v>3</v>
      </c>
      <c r="D929" s="26" t="s">
        <v>86</v>
      </c>
      <c r="E929" s="26" t="s">
        <v>36</v>
      </c>
      <c r="F929" s="44" t="s">
        <v>27</v>
      </c>
      <c r="G929" s="26" t="s">
        <v>108</v>
      </c>
      <c r="H929" s="44" t="s">
        <v>27</v>
      </c>
      <c r="I929" s="26" t="s">
        <v>130</v>
      </c>
      <c r="J929" s="44" t="s">
        <v>25</v>
      </c>
      <c r="K929" s="26" t="s">
        <v>114</v>
      </c>
    </row>
    <row r="930" spans="2:11" x14ac:dyDescent="0.25">
      <c r="B930" s="47">
        <v>44997</v>
      </c>
      <c r="C930" s="26" t="s">
        <v>37</v>
      </c>
      <c r="D930" s="26" t="s">
        <v>86</v>
      </c>
      <c r="E930" s="26" t="s">
        <v>38</v>
      </c>
      <c r="F930" s="44" t="s">
        <v>28</v>
      </c>
      <c r="G930" s="26" t="s">
        <v>293</v>
      </c>
      <c r="H930" s="44" t="s">
        <v>28</v>
      </c>
      <c r="I930" s="26" t="s">
        <v>293</v>
      </c>
      <c r="J930" s="44" t="s">
        <v>28</v>
      </c>
      <c r="K930" s="26" t="s">
        <v>293</v>
      </c>
    </row>
    <row r="931" spans="2:11" x14ac:dyDescent="0.25">
      <c r="B931" s="47">
        <v>44997</v>
      </c>
      <c r="C931" s="26" t="s">
        <v>39</v>
      </c>
      <c r="D931" s="26" t="s">
        <v>86</v>
      </c>
      <c r="E931" s="26" t="s">
        <v>40</v>
      </c>
      <c r="F931" s="44" t="s">
        <v>17</v>
      </c>
      <c r="G931" s="26" t="s">
        <v>94</v>
      </c>
      <c r="H931" s="44" t="s">
        <v>17</v>
      </c>
      <c r="I931" s="26" t="s">
        <v>94</v>
      </c>
      <c r="J931" s="44" t="s">
        <v>17</v>
      </c>
      <c r="K931" s="26" t="s">
        <v>94</v>
      </c>
    </row>
    <row r="932" spans="2:11" x14ac:dyDescent="0.25">
      <c r="B932" s="47">
        <v>44997</v>
      </c>
      <c r="C932" s="26" t="s">
        <v>41</v>
      </c>
      <c r="D932" s="26" t="s">
        <v>86</v>
      </c>
      <c r="E932" s="26" t="s">
        <v>42</v>
      </c>
      <c r="F932" s="44" t="s">
        <v>26</v>
      </c>
      <c r="G932" s="26" t="s">
        <v>29</v>
      </c>
      <c r="H932" s="44" t="s">
        <v>26</v>
      </c>
      <c r="I932" s="26" t="s">
        <v>29</v>
      </c>
      <c r="J932" s="44" t="s">
        <v>26</v>
      </c>
      <c r="K932" s="26" t="s">
        <v>29</v>
      </c>
    </row>
    <row r="933" spans="2:11" x14ac:dyDescent="0.25">
      <c r="B933" s="47">
        <v>44997</v>
      </c>
      <c r="C933" s="26" t="s">
        <v>43</v>
      </c>
      <c r="D933" s="26" t="s">
        <v>86</v>
      </c>
      <c r="E933" s="26" t="s">
        <v>44</v>
      </c>
      <c r="F933" s="44" t="s">
        <v>25</v>
      </c>
      <c r="G933" s="26" t="s">
        <v>114</v>
      </c>
      <c r="H933" s="44" t="s">
        <v>25</v>
      </c>
      <c r="I933" s="26" t="s">
        <v>114</v>
      </c>
      <c r="J933" s="44" t="s">
        <v>25</v>
      </c>
      <c r="K933" s="26" t="s">
        <v>114</v>
      </c>
    </row>
    <row r="934" spans="2:11" x14ac:dyDescent="0.25">
      <c r="B934" s="47">
        <v>44997</v>
      </c>
      <c r="C934" s="26" t="s">
        <v>46</v>
      </c>
      <c r="D934" s="26" t="s">
        <v>86</v>
      </c>
      <c r="E934" s="26" t="s">
        <v>47</v>
      </c>
      <c r="F934" s="44" t="s">
        <v>19</v>
      </c>
      <c r="G934" s="26" t="s">
        <v>55</v>
      </c>
      <c r="H934" s="44" t="s">
        <v>19</v>
      </c>
      <c r="I934" s="26" t="s">
        <v>55</v>
      </c>
      <c r="J934" s="44" t="s">
        <v>19</v>
      </c>
      <c r="K934" s="26" t="s">
        <v>55</v>
      </c>
    </row>
    <row r="935" spans="2:11" x14ac:dyDescent="0.25">
      <c r="B935" s="47">
        <v>44997</v>
      </c>
      <c r="C935" s="26" t="s">
        <v>48</v>
      </c>
      <c r="D935" s="26" t="s">
        <v>86</v>
      </c>
      <c r="E935" s="26" t="s">
        <v>291</v>
      </c>
      <c r="F935" s="44" t="s">
        <v>25</v>
      </c>
      <c r="G935" s="26" t="s">
        <v>114</v>
      </c>
      <c r="H935" s="44" t="s">
        <v>25</v>
      </c>
      <c r="I935" s="26" t="s">
        <v>114</v>
      </c>
      <c r="J935" s="44" t="s">
        <v>25</v>
      </c>
      <c r="K935" s="26" t="s">
        <v>114</v>
      </c>
    </row>
    <row r="936" spans="2:11" x14ac:dyDescent="0.25">
      <c r="B936" s="47">
        <v>44997</v>
      </c>
      <c r="C936" s="26" t="s">
        <v>49</v>
      </c>
      <c r="D936" s="26" t="s">
        <v>86</v>
      </c>
      <c r="E936" s="26" t="s">
        <v>50</v>
      </c>
      <c r="F936" s="44" t="s">
        <v>25</v>
      </c>
      <c r="G936" s="26" t="s">
        <v>114</v>
      </c>
      <c r="H936" s="44" t="s">
        <v>25</v>
      </c>
      <c r="I936" s="26" t="s">
        <v>114</v>
      </c>
      <c r="J936" s="44" t="s">
        <v>25</v>
      </c>
      <c r="K936" s="26" t="s">
        <v>114</v>
      </c>
    </row>
    <row r="937" spans="2:11" x14ac:dyDescent="0.25">
      <c r="B937" s="47">
        <v>44997</v>
      </c>
      <c r="C937" s="26" t="s">
        <v>51</v>
      </c>
      <c r="D937" s="26" t="s">
        <v>86</v>
      </c>
      <c r="E937" s="26" t="s">
        <v>52</v>
      </c>
      <c r="F937" s="44" t="s">
        <v>26</v>
      </c>
      <c r="G937" s="26" t="s">
        <v>29</v>
      </c>
      <c r="H937" s="44" t="s">
        <v>26</v>
      </c>
      <c r="I937" s="26" t="s">
        <v>29</v>
      </c>
      <c r="J937" s="44" t="s">
        <v>26</v>
      </c>
      <c r="K937" s="26" t="s">
        <v>29</v>
      </c>
    </row>
    <row r="938" spans="2:11" x14ac:dyDescent="0.25">
      <c r="B938" s="47">
        <v>44997</v>
      </c>
      <c r="C938" s="26" t="s">
        <v>53</v>
      </c>
      <c r="D938" s="26" t="s">
        <v>86</v>
      </c>
      <c r="E938" s="26" t="s">
        <v>54</v>
      </c>
      <c r="F938" s="44" t="s">
        <v>17</v>
      </c>
      <c r="G938" s="26" t="s">
        <v>248</v>
      </c>
      <c r="H938" s="44" t="s">
        <v>17</v>
      </c>
      <c r="I938" s="26" t="s">
        <v>284</v>
      </c>
      <c r="J938" s="44" t="s">
        <v>17</v>
      </c>
      <c r="K938" s="26" t="s">
        <v>276</v>
      </c>
    </row>
    <row r="939" spans="2:11" x14ac:dyDescent="0.25">
      <c r="B939" s="47">
        <v>44997</v>
      </c>
      <c r="C939" s="26" t="s">
        <v>205</v>
      </c>
      <c r="D939" s="26" t="s">
        <v>86</v>
      </c>
      <c r="E939" s="26" t="s">
        <v>207</v>
      </c>
      <c r="F939" s="44" t="s">
        <v>26</v>
      </c>
      <c r="G939" s="26" t="s">
        <v>234</v>
      </c>
      <c r="H939" s="44" t="s">
        <v>26</v>
      </c>
      <c r="I939" s="26" t="s">
        <v>234</v>
      </c>
      <c r="J939" s="44" t="s">
        <v>26</v>
      </c>
      <c r="K939" s="26" t="s">
        <v>234</v>
      </c>
    </row>
    <row r="940" spans="2:11" x14ac:dyDescent="0.25">
      <c r="B940" s="47">
        <v>44998</v>
      </c>
      <c r="C940" s="26" t="s">
        <v>18</v>
      </c>
      <c r="D940" s="26" t="s">
        <v>86</v>
      </c>
      <c r="E940" s="26" t="s">
        <v>35</v>
      </c>
      <c r="F940" s="44" t="s">
        <v>26</v>
      </c>
      <c r="G940" s="26" t="s">
        <v>29</v>
      </c>
      <c r="H940" s="44" t="s">
        <v>26</v>
      </c>
      <c r="I940" s="26" t="s">
        <v>29</v>
      </c>
      <c r="J940" s="44" t="s">
        <v>26</v>
      </c>
      <c r="K940" s="26" t="s">
        <v>29</v>
      </c>
    </row>
    <row r="941" spans="2:11" x14ac:dyDescent="0.25">
      <c r="B941" s="47">
        <v>44998</v>
      </c>
      <c r="C941" s="26" t="s">
        <v>22</v>
      </c>
      <c r="D941" s="26" t="s">
        <v>86</v>
      </c>
      <c r="E941" s="26" t="s">
        <v>23</v>
      </c>
      <c r="F941" s="44" t="s">
        <v>25</v>
      </c>
      <c r="G941" s="26" t="s">
        <v>114</v>
      </c>
      <c r="H941" s="44" t="s">
        <v>25</v>
      </c>
      <c r="I941" s="26" t="s">
        <v>114</v>
      </c>
      <c r="J941" s="44" t="s">
        <v>25</v>
      </c>
      <c r="K941" s="26" t="s">
        <v>114</v>
      </c>
    </row>
    <row r="942" spans="2:11" x14ac:dyDescent="0.25">
      <c r="B942" s="47">
        <v>44998</v>
      </c>
      <c r="C942" s="26" t="s">
        <v>45</v>
      </c>
      <c r="D942" s="26" t="s">
        <v>86</v>
      </c>
      <c r="E942" s="26" t="s">
        <v>34</v>
      </c>
      <c r="F942" s="44" t="s">
        <v>26</v>
      </c>
      <c r="G942" s="26" t="s">
        <v>29</v>
      </c>
      <c r="H942" s="44" t="s">
        <v>26</v>
      </c>
      <c r="I942" s="26" t="s">
        <v>29</v>
      </c>
      <c r="J942" s="44" t="s">
        <v>26</v>
      </c>
      <c r="K942" s="26" t="s">
        <v>29</v>
      </c>
    </row>
    <row r="943" spans="2:11" x14ac:dyDescent="0.25">
      <c r="B943" s="47">
        <v>44998</v>
      </c>
      <c r="C943" s="26" t="s">
        <v>3</v>
      </c>
      <c r="D943" s="26" t="s">
        <v>86</v>
      </c>
      <c r="E943" s="26" t="s">
        <v>36</v>
      </c>
      <c r="F943" s="44" t="s">
        <v>25</v>
      </c>
      <c r="G943" s="26" t="s">
        <v>114</v>
      </c>
      <c r="H943" s="44" t="s">
        <v>25</v>
      </c>
      <c r="I943" s="26" t="s">
        <v>114</v>
      </c>
      <c r="J943" s="44" t="s">
        <v>25</v>
      </c>
      <c r="K943" s="26" t="s">
        <v>114</v>
      </c>
    </row>
    <row r="944" spans="2:11" x14ac:dyDescent="0.25">
      <c r="B944" s="47">
        <v>44998</v>
      </c>
      <c r="C944" s="26" t="s">
        <v>37</v>
      </c>
      <c r="D944" s="26" t="s">
        <v>86</v>
      </c>
      <c r="E944" s="26" t="s">
        <v>38</v>
      </c>
      <c r="F944" s="44" t="s">
        <v>28</v>
      </c>
      <c r="G944" s="26" t="s">
        <v>293</v>
      </c>
      <c r="H944" s="44" t="s">
        <v>28</v>
      </c>
      <c r="I944" s="26" t="s">
        <v>293</v>
      </c>
      <c r="J944" s="44" t="s">
        <v>28</v>
      </c>
      <c r="K944" s="26" t="s">
        <v>293</v>
      </c>
    </row>
    <row r="945" spans="2:11" x14ac:dyDescent="0.25">
      <c r="B945" s="47">
        <v>44998</v>
      </c>
      <c r="C945" s="26" t="s">
        <v>39</v>
      </c>
      <c r="D945" s="26" t="s">
        <v>86</v>
      </c>
      <c r="E945" s="26" t="s">
        <v>40</v>
      </c>
      <c r="F945" s="44" t="s">
        <v>17</v>
      </c>
      <c r="G945" s="26" t="s">
        <v>94</v>
      </c>
      <c r="H945" s="44" t="s">
        <v>17</v>
      </c>
      <c r="I945" s="26" t="s">
        <v>94</v>
      </c>
      <c r="J945" s="44" t="s">
        <v>17</v>
      </c>
      <c r="K945" s="26" t="s">
        <v>94</v>
      </c>
    </row>
    <row r="946" spans="2:11" x14ac:dyDescent="0.25">
      <c r="B946" s="47">
        <v>44998</v>
      </c>
      <c r="C946" s="26" t="s">
        <v>41</v>
      </c>
      <c r="D946" s="26" t="s">
        <v>86</v>
      </c>
      <c r="E946" s="26" t="s">
        <v>42</v>
      </c>
      <c r="F946" s="44" t="s">
        <v>26</v>
      </c>
      <c r="G946" s="26" t="s">
        <v>29</v>
      </c>
      <c r="H946" s="44" t="s">
        <v>26</v>
      </c>
      <c r="I946" s="26" t="s">
        <v>29</v>
      </c>
      <c r="J946" s="44" t="s">
        <v>26</v>
      </c>
      <c r="K946" s="26" t="s">
        <v>29</v>
      </c>
    </row>
    <row r="947" spans="2:11" x14ac:dyDescent="0.25">
      <c r="B947" s="47">
        <v>44998</v>
      </c>
      <c r="C947" s="26" t="s">
        <v>43</v>
      </c>
      <c r="D947" s="26" t="s">
        <v>86</v>
      </c>
      <c r="E947" s="26" t="s">
        <v>44</v>
      </c>
      <c r="F947" s="44" t="s">
        <v>25</v>
      </c>
      <c r="G947" s="26" t="s">
        <v>114</v>
      </c>
      <c r="H947" s="44" t="s">
        <v>19</v>
      </c>
      <c r="I947" s="26" t="s">
        <v>114</v>
      </c>
      <c r="J947" s="44" t="s">
        <v>19</v>
      </c>
      <c r="K947" s="26" t="s">
        <v>114</v>
      </c>
    </row>
    <row r="948" spans="2:11" x14ac:dyDescent="0.25">
      <c r="B948" s="47">
        <v>44998</v>
      </c>
      <c r="C948" s="26" t="s">
        <v>46</v>
      </c>
      <c r="D948" s="26" t="s">
        <v>86</v>
      </c>
      <c r="E948" s="26" t="s">
        <v>47</v>
      </c>
      <c r="F948" s="44" t="s">
        <v>19</v>
      </c>
      <c r="G948" s="26" t="s">
        <v>55</v>
      </c>
      <c r="H948" s="44" t="s">
        <v>19</v>
      </c>
      <c r="I948" s="26" t="s">
        <v>55</v>
      </c>
      <c r="J948" s="44" t="s">
        <v>19</v>
      </c>
      <c r="K948" s="26" t="s">
        <v>55</v>
      </c>
    </row>
    <row r="949" spans="2:11" x14ac:dyDescent="0.25">
      <c r="B949" s="47">
        <v>44998</v>
      </c>
      <c r="C949" s="26" t="s">
        <v>48</v>
      </c>
      <c r="D949" s="26" t="s">
        <v>86</v>
      </c>
      <c r="E949" s="26" t="s">
        <v>291</v>
      </c>
      <c r="F949" s="44" t="s">
        <v>25</v>
      </c>
      <c r="G949" s="26" t="s">
        <v>114</v>
      </c>
      <c r="H949" s="44" t="s">
        <v>25</v>
      </c>
      <c r="I949" s="26" t="s">
        <v>114</v>
      </c>
      <c r="J949" s="44" t="s">
        <v>25</v>
      </c>
      <c r="K949" s="26" t="s">
        <v>114</v>
      </c>
    </row>
    <row r="950" spans="2:11" x14ac:dyDescent="0.25">
      <c r="B950" s="47">
        <v>44998</v>
      </c>
      <c r="C950" s="26" t="s">
        <v>49</v>
      </c>
      <c r="D950" s="26" t="s">
        <v>86</v>
      </c>
      <c r="E950" s="26" t="s">
        <v>50</v>
      </c>
      <c r="F950" s="44" t="s">
        <v>25</v>
      </c>
      <c r="G950" s="26" t="s">
        <v>114</v>
      </c>
      <c r="H950" s="44" t="s">
        <v>25</v>
      </c>
      <c r="I950" s="26" t="s">
        <v>114</v>
      </c>
      <c r="J950" s="44" t="s">
        <v>25</v>
      </c>
      <c r="K950" s="26" t="s">
        <v>114</v>
      </c>
    </row>
    <row r="951" spans="2:11" x14ac:dyDescent="0.25">
      <c r="B951" s="47">
        <v>44998</v>
      </c>
      <c r="C951" s="26" t="s">
        <v>51</v>
      </c>
      <c r="D951" s="26" t="s">
        <v>86</v>
      </c>
      <c r="E951" s="26" t="s">
        <v>52</v>
      </c>
      <c r="F951" s="44" t="s">
        <v>26</v>
      </c>
      <c r="G951" s="26" t="s">
        <v>29</v>
      </c>
      <c r="H951" s="44" t="s">
        <v>26</v>
      </c>
      <c r="I951" s="26" t="s">
        <v>29</v>
      </c>
      <c r="J951" s="44" t="s">
        <v>26</v>
      </c>
      <c r="K951" s="26" t="s">
        <v>29</v>
      </c>
    </row>
    <row r="952" spans="2:11" x14ac:dyDescent="0.25">
      <c r="B952" s="47">
        <v>44998</v>
      </c>
      <c r="C952" s="26" t="s">
        <v>53</v>
      </c>
      <c r="D952" s="26" t="s">
        <v>86</v>
      </c>
      <c r="E952" s="26" t="s">
        <v>54</v>
      </c>
      <c r="F952" s="44" t="s">
        <v>17</v>
      </c>
      <c r="G952" s="26" t="s">
        <v>295</v>
      </c>
      <c r="H952" s="44" t="s">
        <v>17</v>
      </c>
      <c r="I952" s="26" t="s">
        <v>155</v>
      </c>
      <c r="J952" s="44" t="s">
        <v>17</v>
      </c>
      <c r="K952" s="26" t="s">
        <v>165</v>
      </c>
    </row>
    <row r="953" spans="2:11" x14ac:dyDescent="0.25">
      <c r="B953" s="47">
        <v>44998</v>
      </c>
      <c r="C953" s="26" t="s">
        <v>205</v>
      </c>
      <c r="D953" s="26" t="s">
        <v>86</v>
      </c>
      <c r="E953" s="26" t="s">
        <v>207</v>
      </c>
      <c r="F953" s="44" t="s">
        <v>26</v>
      </c>
      <c r="G953" s="26" t="s">
        <v>234</v>
      </c>
      <c r="H953" s="44" t="s">
        <v>26</v>
      </c>
      <c r="I953" s="26" t="s">
        <v>234</v>
      </c>
      <c r="J953" s="44" t="s">
        <v>26</v>
      </c>
      <c r="K953" s="26" t="s">
        <v>234</v>
      </c>
    </row>
    <row r="954" spans="2:11" x14ac:dyDescent="0.25">
      <c r="B954" s="47">
        <v>44999</v>
      </c>
      <c r="C954" s="26" t="s">
        <v>18</v>
      </c>
      <c r="D954" s="26" t="s">
        <v>86</v>
      </c>
      <c r="E954" s="26" t="s">
        <v>35</v>
      </c>
      <c r="F954" s="44" t="s">
        <v>26</v>
      </c>
      <c r="G954" s="26" t="s">
        <v>29</v>
      </c>
      <c r="H954" s="44" t="s">
        <v>26</v>
      </c>
      <c r="I954" s="26" t="s">
        <v>29</v>
      </c>
      <c r="J954" s="44" t="s">
        <v>26</v>
      </c>
      <c r="K954" s="26" t="s">
        <v>29</v>
      </c>
    </row>
    <row r="955" spans="2:11" x14ac:dyDescent="0.25">
      <c r="B955" s="47">
        <v>44999</v>
      </c>
      <c r="C955" s="26" t="s">
        <v>22</v>
      </c>
      <c r="D955" s="26" t="s">
        <v>86</v>
      </c>
      <c r="E955" s="26" t="s">
        <v>23</v>
      </c>
      <c r="F955" s="44" t="s">
        <v>25</v>
      </c>
      <c r="G955" s="26" t="s">
        <v>114</v>
      </c>
      <c r="H955" s="44" t="s">
        <v>25</v>
      </c>
      <c r="I955" s="26" t="s">
        <v>114</v>
      </c>
      <c r="J955" s="44" t="s">
        <v>25</v>
      </c>
      <c r="K955" s="26" t="s">
        <v>114</v>
      </c>
    </row>
    <row r="956" spans="2:11" x14ac:dyDescent="0.25">
      <c r="B956" s="47">
        <v>44999</v>
      </c>
      <c r="C956" s="26" t="s">
        <v>45</v>
      </c>
      <c r="D956" s="26" t="s">
        <v>86</v>
      </c>
      <c r="E956" s="26" t="s">
        <v>34</v>
      </c>
      <c r="F956" s="44" t="s">
        <v>26</v>
      </c>
      <c r="G956" s="26" t="s">
        <v>29</v>
      </c>
      <c r="H956" s="44" t="s">
        <v>26</v>
      </c>
      <c r="I956" s="26" t="s">
        <v>29</v>
      </c>
      <c r="J956" s="44" t="s">
        <v>26</v>
      </c>
      <c r="K956" s="26" t="s">
        <v>29</v>
      </c>
    </row>
    <row r="957" spans="2:11" x14ac:dyDescent="0.25">
      <c r="B957" s="47">
        <v>44999</v>
      </c>
      <c r="C957" s="26" t="s">
        <v>3</v>
      </c>
      <c r="D957" s="26" t="s">
        <v>86</v>
      </c>
      <c r="E957" s="26" t="s">
        <v>36</v>
      </c>
      <c r="F957" s="44" t="s">
        <v>25</v>
      </c>
      <c r="G957" s="26" t="s">
        <v>114</v>
      </c>
      <c r="H957" s="44" t="s">
        <v>25</v>
      </c>
      <c r="I957" s="26" t="s">
        <v>114</v>
      </c>
      <c r="J957" s="44" t="s">
        <v>25</v>
      </c>
      <c r="K957" s="26" t="s">
        <v>114</v>
      </c>
    </row>
    <row r="958" spans="2:11" x14ac:dyDescent="0.25">
      <c r="B958" s="47">
        <v>44999</v>
      </c>
      <c r="C958" s="26" t="s">
        <v>37</v>
      </c>
      <c r="D958" s="26" t="s">
        <v>86</v>
      </c>
      <c r="E958" s="26" t="s">
        <v>38</v>
      </c>
      <c r="F958" s="44" t="s">
        <v>28</v>
      </c>
      <c r="G958" s="26" t="s">
        <v>293</v>
      </c>
      <c r="H958" s="44" t="s">
        <v>28</v>
      </c>
      <c r="I958" s="26" t="s">
        <v>293</v>
      </c>
      <c r="J958" s="44" t="s">
        <v>14</v>
      </c>
      <c r="K958" s="26" t="s">
        <v>296</v>
      </c>
    </row>
    <row r="959" spans="2:11" x14ac:dyDescent="0.25">
      <c r="B959" s="47">
        <v>44999</v>
      </c>
      <c r="C959" s="26" t="s">
        <v>39</v>
      </c>
      <c r="D959" s="26" t="s">
        <v>86</v>
      </c>
      <c r="E959" s="26" t="s">
        <v>40</v>
      </c>
      <c r="F959" s="44" t="s">
        <v>26</v>
      </c>
      <c r="G959" s="26" t="s">
        <v>29</v>
      </c>
      <c r="H959" s="44" t="s">
        <v>26</v>
      </c>
      <c r="I959" s="26" t="s">
        <v>29</v>
      </c>
      <c r="J959" s="44" t="s">
        <v>26</v>
      </c>
      <c r="K959" s="26" t="s">
        <v>29</v>
      </c>
    </row>
    <row r="960" spans="2:11" x14ac:dyDescent="0.25">
      <c r="B960" s="47">
        <v>44999</v>
      </c>
      <c r="C960" s="26" t="s">
        <v>41</v>
      </c>
      <c r="D960" s="26" t="s">
        <v>86</v>
      </c>
      <c r="E960" s="26" t="s">
        <v>42</v>
      </c>
      <c r="F960" s="44" t="s">
        <v>26</v>
      </c>
      <c r="G960" s="26" t="s">
        <v>29</v>
      </c>
      <c r="H960" s="44" t="s">
        <v>26</v>
      </c>
      <c r="I960" s="26" t="s">
        <v>29</v>
      </c>
      <c r="J960" s="44" t="s">
        <v>26</v>
      </c>
      <c r="K960" s="26" t="s">
        <v>29</v>
      </c>
    </row>
    <row r="961" spans="2:11" x14ac:dyDescent="0.25">
      <c r="B961" s="47">
        <v>44999</v>
      </c>
      <c r="C961" s="26" t="s">
        <v>43</v>
      </c>
      <c r="D961" s="26" t="s">
        <v>86</v>
      </c>
      <c r="E961" s="26" t="s">
        <v>44</v>
      </c>
      <c r="F961" s="44" t="s">
        <v>19</v>
      </c>
      <c r="G961" s="26" t="s">
        <v>21</v>
      </c>
      <c r="H961" s="44" t="s">
        <v>19</v>
      </c>
      <c r="I961" s="26" t="s">
        <v>21</v>
      </c>
      <c r="J961" s="44" t="s">
        <v>19</v>
      </c>
      <c r="K961" s="26" t="s">
        <v>21</v>
      </c>
    </row>
    <row r="962" spans="2:11" x14ac:dyDescent="0.25">
      <c r="B962" s="47">
        <v>44999</v>
      </c>
      <c r="C962" s="26" t="s">
        <v>46</v>
      </c>
      <c r="D962" s="26" t="s">
        <v>86</v>
      </c>
      <c r="E962" s="26" t="s">
        <v>47</v>
      </c>
      <c r="F962" s="44" t="s">
        <v>19</v>
      </c>
      <c r="G962" s="26" t="s">
        <v>55</v>
      </c>
      <c r="H962" s="44" t="s">
        <v>19</v>
      </c>
      <c r="I962" s="26" t="s">
        <v>55</v>
      </c>
      <c r="J962" s="44" t="s">
        <v>19</v>
      </c>
      <c r="K962" s="26" t="s">
        <v>55</v>
      </c>
    </row>
    <row r="963" spans="2:11" x14ac:dyDescent="0.25">
      <c r="B963" s="47">
        <v>44999</v>
      </c>
      <c r="C963" s="26" t="s">
        <v>48</v>
      </c>
      <c r="D963" s="26" t="s">
        <v>86</v>
      </c>
      <c r="E963" s="26" t="s">
        <v>291</v>
      </c>
      <c r="F963" s="44" t="s">
        <v>25</v>
      </c>
      <c r="G963" s="26" t="s">
        <v>114</v>
      </c>
      <c r="H963" s="44" t="s">
        <v>25</v>
      </c>
      <c r="I963" s="26" t="s">
        <v>114</v>
      </c>
      <c r="J963" s="44" t="s">
        <v>25</v>
      </c>
      <c r="K963" s="26" t="s">
        <v>114</v>
      </c>
    </row>
    <row r="964" spans="2:11" x14ac:dyDescent="0.25">
      <c r="B964" s="47">
        <v>44999</v>
      </c>
      <c r="C964" s="26" t="s">
        <v>49</v>
      </c>
      <c r="D964" s="26" t="s">
        <v>86</v>
      </c>
      <c r="E964" s="26" t="s">
        <v>50</v>
      </c>
      <c r="F964" s="44" t="s">
        <v>25</v>
      </c>
      <c r="G964" s="26" t="s">
        <v>114</v>
      </c>
      <c r="H964" s="44" t="s">
        <v>25</v>
      </c>
      <c r="I964" s="26" t="s">
        <v>114</v>
      </c>
      <c r="J964" s="44" t="s">
        <v>25</v>
      </c>
      <c r="K964" s="26" t="s">
        <v>114</v>
      </c>
    </row>
    <row r="965" spans="2:11" x14ac:dyDescent="0.25">
      <c r="B965" s="47">
        <v>44999</v>
      </c>
      <c r="C965" s="26" t="s">
        <v>51</v>
      </c>
      <c r="D965" s="26" t="s">
        <v>86</v>
      </c>
      <c r="E965" s="26" t="s">
        <v>52</v>
      </c>
      <c r="F965" s="44" t="s">
        <v>26</v>
      </c>
      <c r="G965" s="26" t="s">
        <v>29</v>
      </c>
      <c r="H965" s="44" t="s">
        <v>26</v>
      </c>
      <c r="I965" s="26" t="s">
        <v>29</v>
      </c>
      <c r="J965" s="44" t="s">
        <v>26</v>
      </c>
      <c r="K965" s="26" t="s">
        <v>29</v>
      </c>
    </row>
    <row r="966" spans="2:11" x14ac:dyDescent="0.25">
      <c r="B966" s="47">
        <v>44999</v>
      </c>
      <c r="C966" s="26" t="s">
        <v>53</v>
      </c>
      <c r="D966" s="26" t="s">
        <v>86</v>
      </c>
      <c r="E966" s="26" t="s">
        <v>54</v>
      </c>
      <c r="F966" s="44" t="s">
        <v>17</v>
      </c>
      <c r="G966" s="26" t="s">
        <v>280</v>
      </c>
      <c r="H966" s="44" t="s">
        <v>17</v>
      </c>
      <c r="I966" s="26" t="s">
        <v>103</v>
      </c>
      <c r="J966" s="44" t="s">
        <v>17</v>
      </c>
      <c r="K966" s="26" t="s">
        <v>103</v>
      </c>
    </row>
    <row r="967" spans="2:11" x14ac:dyDescent="0.25">
      <c r="B967" s="47">
        <v>44999</v>
      </c>
      <c r="C967" s="26" t="s">
        <v>205</v>
      </c>
      <c r="D967" s="26" t="s">
        <v>86</v>
      </c>
      <c r="E967" s="26" t="s">
        <v>207</v>
      </c>
      <c r="F967" s="44" t="s">
        <v>26</v>
      </c>
      <c r="G967" s="26" t="s">
        <v>234</v>
      </c>
      <c r="H967" s="44" t="s">
        <v>26</v>
      </c>
      <c r="I967" s="26" t="s">
        <v>234</v>
      </c>
      <c r="J967" s="44" t="s">
        <v>26</v>
      </c>
      <c r="K967" s="26" t="s">
        <v>234</v>
      </c>
    </row>
    <row r="968" spans="2:11" x14ac:dyDescent="0.25">
      <c r="B968" s="47">
        <v>45000</v>
      </c>
      <c r="C968" s="26" t="s">
        <v>18</v>
      </c>
      <c r="D968" s="26" t="s">
        <v>86</v>
      </c>
      <c r="E968" s="26" t="s">
        <v>35</v>
      </c>
      <c r="F968" s="44" t="s">
        <v>26</v>
      </c>
      <c r="G968" s="26" t="s">
        <v>29</v>
      </c>
      <c r="H968" s="44" t="s">
        <v>26</v>
      </c>
      <c r="I968" s="26" t="s">
        <v>29</v>
      </c>
      <c r="J968" s="44" t="s">
        <v>26</v>
      </c>
      <c r="K968" s="26" t="s">
        <v>29</v>
      </c>
    </row>
    <row r="969" spans="2:11" x14ac:dyDescent="0.25">
      <c r="B969" s="47">
        <v>45000</v>
      </c>
      <c r="C969" s="26" t="s">
        <v>22</v>
      </c>
      <c r="D969" s="26" t="s">
        <v>86</v>
      </c>
      <c r="E969" s="26" t="s">
        <v>23</v>
      </c>
      <c r="F969" s="44" t="s">
        <v>25</v>
      </c>
      <c r="G969" s="26" t="s">
        <v>114</v>
      </c>
      <c r="H969" s="44" t="s">
        <v>25</v>
      </c>
      <c r="I969" s="26" t="s">
        <v>114</v>
      </c>
      <c r="J969" s="44" t="s">
        <v>25</v>
      </c>
      <c r="K969" s="26" t="s">
        <v>114</v>
      </c>
    </row>
    <row r="970" spans="2:11" x14ac:dyDescent="0.25">
      <c r="B970" s="47">
        <v>45000</v>
      </c>
      <c r="C970" s="26" t="s">
        <v>45</v>
      </c>
      <c r="D970" s="26" t="s">
        <v>86</v>
      </c>
      <c r="E970" s="26" t="s">
        <v>34</v>
      </c>
      <c r="F970" s="44" t="s">
        <v>26</v>
      </c>
      <c r="G970" s="26" t="s">
        <v>29</v>
      </c>
      <c r="H970" s="44" t="s">
        <v>26</v>
      </c>
      <c r="I970" s="26" t="s">
        <v>29</v>
      </c>
      <c r="J970" s="44" t="s">
        <v>26</v>
      </c>
      <c r="K970" s="26" t="s">
        <v>29</v>
      </c>
    </row>
    <row r="971" spans="2:11" x14ac:dyDescent="0.25">
      <c r="B971" s="47">
        <v>45000</v>
      </c>
      <c r="C971" s="26" t="s">
        <v>3</v>
      </c>
      <c r="D971" s="26" t="s">
        <v>86</v>
      </c>
      <c r="E971" s="26" t="s">
        <v>36</v>
      </c>
      <c r="F971" s="44" t="s">
        <v>25</v>
      </c>
      <c r="G971" s="26" t="s">
        <v>114</v>
      </c>
      <c r="H971" s="44" t="s">
        <v>25</v>
      </c>
      <c r="I971" s="26" t="s">
        <v>114</v>
      </c>
      <c r="J971" s="44" t="s">
        <v>25</v>
      </c>
      <c r="K971" s="26" t="s">
        <v>114</v>
      </c>
    </row>
    <row r="972" spans="2:11" x14ac:dyDescent="0.25">
      <c r="B972" s="47">
        <v>45000</v>
      </c>
      <c r="C972" s="26" t="s">
        <v>37</v>
      </c>
      <c r="D972" s="26" t="s">
        <v>86</v>
      </c>
      <c r="E972" s="26" t="s">
        <v>38</v>
      </c>
      <c r="F972" s="44" t="s">
        <v>27</v>
      </c>
      <c r="G972" s="26" t="s">
        <v>21</v>
      </c>
      <c r="H972" s="44" t="s">
        <v>25</v>
      </c>
      <c r="I972" s="26" t="s">
        <v>94</v>
      </c>
      <c r="J972" s="44" t="s">
        <v>25</v>
      </c>
      <c r="K972" s="26" t="s">
        <v>94</v>
      </c>
    </row>
    <row r="973" spans="2:11" x14ac:dyDescent="0.25">
      <c r="B973" s="47">
        <v>45000</v>
      </c>
      <c r="C973" s="26" t="s">
        <v>39</v>
      </c>
      <c r="D973" s="26" t="s">
        <v>86</v>
      </c>
      <c r="E973" s="26" t="s">
        <v>40</v>
      </c>
      <c r="F973" s="44" t="s">
        <v>26</v>
      </c>
      <c r="G973" s="26" t="s">
        <v>29</v>
      </c>
      <c r="H973" s="44" t="s">
        <v>26</v>
      </c>
      <c r="I973" s="26" t="s">
        <v>29</v>
      </c>
      <c r="J973" s="44" t="s">
        <v>26</v>
      </c>
      <c r="K973" s="26" t="s">
        <v>29</v>
      </c>
    </row>
    <row r="974" spans="2:11" x14ac:dyDescent="0.25">
      <c r="B974" s="47">
        <v>45000</v>
      </c>
      <c r="C974" s="26" t="s">
        <v>41</v>
      </c>
      <c r="D974" s="26" t="s">
        <v>86</v>
      </c>
      <c r="E974" s="26" t="s">
        <v>42</v>
      </c>
      <c r="F974" s="44" t="s">
        <v>26</v>
      </c>
      <c r="G974" s="26" t="s">
        <v>29</v>
      </c>
      <c r="H974" s="44" t="s">
        <v>26</v>
      </c>
      <c r="I974" s="26" t="s">
        <v>29</v>
      </c>
      <c r="J974" s="44" t="s">
        <v>26</v>
      </c>
      <c r="K974" s="26" t="s">
        <v>29</v>
      </c>
    </row>
    <row r="975" spans="2:11" x14ac:dyDescent="0.25">
      <c r="B975" s="47">
        <v>45000</v>
      </c>
      <c r="C975" s="26" t="s">
        <v>43</v>
      </c>
      <c r="D975" s="26" t="s">
        <v>86</v>
      </c>
      <c r="E975" s="26" t="s">
        <v>44</v>
      </c>
      <c r="F975" s="44" t="s">
        <v>19</v>
      </c>
      <c r="G975" s="26" t="s">
        <v>21</v>
      </c>
      <c r="H975" s="44" t="s">
        <v>19</v>
      </c>
      <c r="I975" s="26" t="s">
        <v>21</v>
      </c>
      <c r="J975" s="44" t="s">
        <v>19</v>
      </c>
      <c r="K975" s="26" t="s">
        <v>21</v>
      </c>
    </row>
    <row r="976" spans="2:11" x14ac:dyDescent="0.25">
      <c r="B976" s="47">
        <v>45000</v>
      </c>
      <c r="C976" s="26" t="s">
        <v>46</v>
      </c>
      <c r="D976" s="26" t="s">
        <v>86</v>
      </c>
      <c r="E976" s="26" t="s">
        <v>47</v>
      </c>
      <c r="F976" s="44" t="s">
        <v>19</v>
      </c>
      <c r="G976" s="26" t="s">
        <v>55</v>
      </c>
      <c r="H976" s="44" t="s">
        <v>15</v>
      </c>
      <c r="I976" s="26" t="s">
        <v>55</v>
      </c>
      <c r="J976" s="44" t="s">
        <v>15</v>
      </c>
      <c r="K976" s="26" t="s">
        <v>55</v>
      </c>
    </row>
    <row r="977" spans="2:11" x14ac:dyDescent="0.25">
      <c r="B977" s="47">
        <v>45000</v>
      </c>
      <c r="C977" s="26" t="s">
        <v>48</v>
      </c>
      <c r="D977" s="26" t="s">
        <v>86</v>
      </c>
      <c r="E977" s="26" t="s">
        <v>291</v>
      </c>
      <c r="F977" s="44" t="s">
        <v>25</v>
      </c>
      <c r="G977" s="26" t="s">
        <v>114</v>
      </c>
      <c r="H977" s="44" t="s">
        <v>25</v>
      </c>
      <c r="I977" s="26" t="s">
        <v>114</v>
      </c>
      <c r="J977" s="44" t="s">
        <v>25</v>
      </c>
      <c r="K977" s="26" t="s">
        <v>114</v>
      </c>
    </row>
    <row r="978" spans="2:11" x14ac:dyDescent="0.25">
      <c r="B978" s="47">
        <v>45000</v>
      </c>
      <c r="C978" s="26" t="s">
        <v>49</v>
      </c>
      <c r="D978" s="26" t="s">
        <v>86</v>
      </c>
      <c r="E978" s="26" t="s">
        <v>50</v>
      </c>
      <c r="F978" s="44" t="s">
        <v>25</v>
      </c>
      <c r="G978" s="26" t="s">
        <v>114</v>
      </c>
      <c r="H978" s="44" t="s">
        <v>25</v>
      </c>
      <c r="I978" s="26" t="s">
        <v>114</v>
      </c>
      <c r="J978" s="44" t="s">
        <v>25</v>
      </c>
      <c r="K978" s="26" t="s">
        <v>114</v>
      </c>
    </row>
    <row r="979" spans="2:11" x14ac:dyDescent="0.25">
      <c r="B979" s="47">
        <v>45000</v>
      </c>
      <c r="C979" s="26" t="s">
        <v>51</v>
      </c>
      <c r="D979" s="26" t="s">
        <v>86</v>
      </c>
      <c r="E979" s="26" t="s">
        <v>52</v>
      </c>
      <c r="F979" s="44" t="s">
        <v>26</v>
      </c>
      <c r="G979" s="26" t="s">
        <v>29</v>
      </c>
      <c r="H979" s="44" t="s">
        <v>26</v>
      </c>
      <c r="I979" s="26" t="s">
        <v>29</v>
      </c>
      <c r="J979" s="44" t="s">
        <v>25</v>
      </c>
      <c r="K979" s="26" t="s">
        <v>286</v>
      </c>
    </row>
    <row r="980" spans="2:11" x14ac:dyDescent="0.25">
      <c r="B980" s="47">
        <v>45000</v>
      </c>
      <c r="C980" s="26" t="s">
        <v>53</v>
      </c>
      <c r="D980" s="26" t="s">
        <v>86</v>
      </c>
      <c r="E980" s="26" t="s">
        <v>54</v>
      </c>
      <c r="F980" s="44" t="s">
        <v>17</v>
      </c>
      <c r="G980" s="26" t="s">
        <v>103</v>
      </c>
      <c r="H980" s="44" t="s">
        <v>17</v>
      </c>
      <c r="I980" s="26" t="s">
        <v>103</v>
      </c>
      <c r="J980" s="44" t="s">
        <v>17</v>
      </c>
      <c r="K980" s="26" t="s">
        <v>103</v>
      </c>
    </row>
    <row r="981" spans="2:11" x14ac:dyDescent="0.25">
      <c r="B981" s="47">
        <v>45000</v>
      </c>
      <c r="C981" s="26" t="s">
        <v>205</v>
      </c>
      <c r="D981" s="26" t="s">
        <v>86</v>
      </c>
      <c r="E981" s="26" t="s">
        <v>207</v>
      </c>
      <c r="F981" s="44" t="s">
        <v>26</v>
      </c>
      <c r="G981" s="26" t="s">
        <v>234</v>
      </c>
      <c r="H981" s="44" t="s">
        <v>26</v>
      </c>
      <c r="I981" s="26" t="s">
        <v>234</v>
      </c>
      <c r="J981" s="44" t="s">
        <v>26</v>
      </c>
      <c r="K981" s="26" t="s">
        <v>234</v>
      </c>
    </row>
    <row r="982" spans="2:11" x14ac:dyDescent="0.25">
      <c r="B982" s="47">
        <v>45001</v>
      </c>
      <c r="C982" s="26" t="s">
        <v>18</v>
      </c>
      <c r="D982" s="26" t="s">
        <v>86</v>
      </c>
      <c r="E982" s="26" t="s">
        <v>35</v>
      </c>
      <c r="F982" s="44" t="s">
        <v>26</v>
      </c>
      <c r="G982" s="26" t="s">
        <v>29</v>
      </c>
      <c r="H982" s="44" t="s">
        <v>26</v>
      </c>
      <c r="I982" s="26" t="s">
        <v>29</v>
      </c>
      <c r="J982" s="44" t="s">
        <v>26</v>
      </c>
      <c r="K982" s="26" t="s">
        <v>29</v>
      </c>
    </row>
    <row r="983" spans="2:11" x14ac:dyDescent="0.25">
      <c r="B983" s="47">
        <v>45001</v>
      </c>
      <c r="C983" s="26" t="s">
        <v>22</v>
      </c>
      <c r="D983" s="26" t="s">
        <v>86</v>
      </c>
      <c r="E983" s="26" t="s">
        <v>23</v>
      </c>
      <c r="F983" s="44" t="s">
        <v>25</v>
      </c>
      <c r="G983" s="26" t="s">
        <v>114</v>
      </c>
      <c r="H983" s="44" t="s">
        <v>25</v>
      </c>
      <c r="I983" s="26" t="s">
        <v>114</v>
      </c>
      <c r="J983" s="44" t="s">
        <v>25</v>
      </c>
      <c r="K983" s="26" t="s">
        <v>114</v>
      </c>
    </row>
    <row r="984" spans="2:11" x14ac:dyDescent="0.25">
      <c r="B984" s="47">
        <v>45001</v>
      </c>
      <c r="C984" s="26" t="s">
        <v>45</v>
      </c>
      <c r="D984" s="26" t="s">
        <v>86</v>
      </c>
      <c r="E984" s="26" t="s">
        <v>34</v>
      </c>
      <c r="F984" s="44" t="s">
        <v>26</v>
      </c>
      <c r="G984" s="26" t="s">
        <v>29</v>
      </c>
      <c r="H984" s="44" t="s">
        <v>26</v>
      </c>
      <c r="I984" s="26" t="s">
        <v>29</v>
      </c>
      <c r="J984" s="44" t="s">
        <v>26</v>
      </c>
      <c r="K984" s="26" t="s">
        <v>29</v>
      </c>
    </row>
    <row r="985" spans="2:11" x14ac:dyDescent="0.25">
      <c r="B985" s="47">
        <v>45001</v>
      </c>
      <c r="C985" s="26" t="s">
        <v>3</v>
      </c>
      <c r="D985" s="26" t="s">
        <v>86</v>
      </c>
      <c r="E985" s="26" t="s">
        <v>36</v>
      </c>
      <c r="F985" s="44" t="s">
        <v>25</v>
      </c>
      <c r="G985" s="26" t="s">
        <v>114</v>
      </c>
      <c r="H985" s="44" t="s">
        <v>25</v>
      </c>
      <c r="I985" s="26" t="s">
        <v>114</v>
      </c>
      <c r="J985" s="44" t="s">
        <v>25</v>
      </c>
      <c r="K985" s="26" t="s">
        <v>114</v>
      </c>
    </row>
    <row r="986" spans="2:11" x14ac:dyDescent="0.25">
      <c r="B986" s="47">
        <v>45001</v>
      </c>
      <c r="C986" s="26" t="s">
        <v>37</v>
      </c>
      <c r="D986" s="26" t="s">
        <v>86</v>
      </c>
      <c r="E986" s="26" t="s">
        <v>38</v>
      </c>
      <c r="F986" s="44" t="s">
        <v>25</v>
      </c>
      <c r="G986" s="26" t="s">
        <v>94</v>
      </c>
      <c r="H986" s="44" t="s">
        <v>25</v>
      </c>
      <c r="I986" s="26" t="s">
        <v>94</v>
      </c>
      <c r="J986" s="44" t="s">
        <v>25</v>
      </c>
      <c r="K986" s="26" t="s">
        <v>94</v>
      </c>
    </row>
    <row r="987" spans="2:11" x14ac:dyDescent="0.25">
      <c r="B987" s="47">
        <v>45001</v>
      </c>
      <c r="C987" s="26" t="s">
        <v>39</v>
      </c>
      <c r="D987" s="26" t="s">
        <v>86</v>
      </c>
      <c r="E987" s="26" t="s">
        <v>40</v>
      </c>
      <c r="F987" s="44" t="s">
        <v>26</v>
      </c>
      <c r="G987" s="26" t="s">
        <v>29</v>
      </c>
      <c r="H987" s="44" t="s">
        <v>26</v>
      </c>
      <c r="I987" s="26" t="s">
        <v>29</v>
      </c>
      <c r="J987" s="44" t="s">
        <v>26</v>
      </c>
      <c r="K987" s="26" t="s">
        <v>29</v>
      </c>
    </row>
    <row r="988" spans="2:11" x14ac:dyDescent="0.25">
      <c r="B988" s="47">
        <v>45001</v>
      </c>
      <c r="C988" s="26" t="s">
        <v>41</v>
      </c>
      <c r="D988" s="26" t="s">
        <v>86</v>
      </c>
      <c r="E988" s="26" t="s">
        <v>42</v>
      </c>
      <c r="F988" s="44" t="s">
        <v>26</v>
      </c>
      <c r="G988" s="26" t="s">
        <v>29</v>
      </c>
      <c r="H988" s="44" t="s">
        <v>26</v>
      </c>
      <c r="I988" s="26" t="s">
        <v>29</v>
      </c>
      <c r="J988" s="44" t="s">
        <v>26</v>
      </c>
      <c r="K988" s="26" t="s">
        <v>29</v>
      </c>
    </row>
    <row r="989" spans="2:11" x14ac:dyDescent="0.25">
      <c r="B989" s="47">
        <v>45001</v>
      </c>
      <c r="C989" s="26" t="s">
        <v>43</v>
      </c>
      <c r="D989" s="26" t="s">
        <v>86</v>
      </c>
      <c r="E989" s="26" t="s">
        <v>44</v>
      </c>
      <c r="F989" s="44" t="s">
        <v>19</v>
      </c>
      <c r="G989" s="26" t="s">
        <v>21</v>
      </c>
      <c r="H989" s="44" t="s">
        <v>19</v>
      </c>
      <c r="I989" s="26" t="s">
        <v>297</v>
      </c>
      <c r="J989" s="44" t="s">
        <v>20</v>
      </c>
      <c r="K989" s="26" t="s">
        <v>103</v>
      </c>
    </row>
    <row r="990" spans="2:11" x14ac:dyDescent="0.25">
      <c r="B990" s="47">
        <v>45001</v>
      </c>
      <c r="C990" s="26" t="s">
        <v>46</v>
      </c>
      <c r="D990" s="26" t="s">
        <v>86</v>
      </c>
      <c r="E990" s="26" t="s">
        <v>47</v>
      </c>
      <c r="F990" s="44" t="s">
        <v>15</v>
      </c>
      <c r="G990" s="26" t="s">
        <v>55</v>
      </c>
      <c r="H990" s="44" t="s">
        <v>15</v>
      </c>
      <c r="I990" s="26" t="s">
        <v>55</v>
      </c>
      <c r="J990" s="44" t="s">
        <v>15</v>
      </c>
      <c r="K990" s="26" t="s">
        <v>55</v>
      </c>
    </row>
    <row r="991" spans="2:11" x14ac:dyDescent="0.25">
      <c r="B991" s="47">
        <v>45001</v>
      </c>
      <c r="C991" s="26" t="s">
        <v>48</v>
      </c>
      <c r="D991" s="26" t="s">
        <v>86</v>
      </c>
      <c r="E991" s="26" t="s">
        <v>291</v>
      </c>
      <c r="F991" s="44" t="s">
        <v>25</v>
      </c>
      <c r="G991" s="26" t="s">
        <v>114</v>
      </c>
      <c r="H991" s="44" t="s">
        <v>25</v>
      </c>
      <c r="I991" s="26" t="s">
        <v>114</v>
      </c>
      <c r="J991" s="44" t="s">
        <v>25</v>
      </c>
      <c r="K991" s="26" t="s">
        <v>114</v>
      </c>
    </row>
    <row r="992" spans="2:11" x14ac:dyDescent="0.25">
      <c r="B992" s="47">
        <v>45001</v>
      </c>
      <c r="C992" s="26" t="s">
        <v>49</v>
      </c>
      <c r="D992" s="26" t="s">
        <v>86</v>
      </c>
      <c r="E992" s="26" t="s">
        <v>50</v>
      </c>
      <c r="F992" s="44" t="s">
        <v>25</v>
      </c>
      <c r="G992" s="26" t="s">
        <v>114</v>
      </c>
      <c r="H992" s="44" t="s">
        <v>25</v>
      </c>
      <c r="I992" s="26" t="s">
        <v>114</v>
      </c>
      <c r="J992" s="44" t="s">
        <v>25</v>
      </c>
      <c r="K992" s="26" t="s">
        <v>114</v>
      </c>
    </row>
    <row r="993" spans="2:11" x14ac:dyDescent="0.25">
      <c r="B993" s="47">
        <v>45001</v>
      </c>
      <c r="C993" s="26" t="s">
        <v>51</v>
      </c>
      <c r="D993" s="26" t="s">
        <v>86</v>
      </c>
      <c r="E993" s="26" t="s">
        <v>52</v>
      </c>
      <c r="F993" s="44" t="s">
        <v>27</v>
      </c>
      <c r="G993" s="26" t="s">
        <v>108</v>
      </c>
      <c r="H993" s="44" t="s">
        <v>27</v>
      </c>
      <c r="I993" s="26" t="s">
        <v>108</v>
      </c>
      <c r="J993" s="44" t="s">
        <v>25</v>
      </c>
      <c r="K993" s="26" t="s">
        <v>114</v>
      </c>
    </row>
    <row r="994" spans="2:11" x14ac:dyDescent="0.25">
      <c r="B994" s="47">
        <v>45001</v>
      </c>
      <c r="C994" s="26" t="s">
        <v>53</v>
      </c>
      <c r="D994" s="26" t="s">
        <v>86</v>
      </c>
      <c r="E994" s="26" t="s">
        <v>54</v>
      </c>
      <c r="F994" s="44" t="s">
        <v>17</v>
      </c>
      <c r="G994" s="26" t="s">
        <v>103</v>
      </c>
      <c r="H994" s="44" t="s">
        <v>17</v>
      </c>
      <c r="I994" s="26" t="s">
        <v>103</v>
      </c>
      <c r="J994" s="44" t="s">
        <v>26</v>
      </c>
      <c r="K994" s="26" t="s">
        <v>29</v>
      </c>
    </row>
    <row r="995" spans="2:11" x14ac:dyDescent="0.25">
      <c r="B995" s="47">
        <v>45001</v>
      </c>
      <c r="C995" s="26" t="s">
        <v>205</v>
      </c>
      <c r="D995" s="26" t="s">
        <v>86</v>
      </c>
      <c r="E995" s="26" t="s">
        <v>207</v>
      </c>
      <c r="F995" s="44" t="s">
        <v>26</v>
      </c>
      <c r="G995" s="26" t="s">
        <v>234</v>
      </c>
      <c r="H995" s="44" t="s">
        <v>26</v>
      </c>
      <c r="I995" s="26" t="s">
        <v>234</v>
      </c>
      <c r="J995" s="44" t="s">
        <v>26</v>
      </c>
      <c r="K995" s="26" t="s">
        <v>234</v>
      </c>
    </row>
    <row r="996" spans="2:11" x14ac:dyDescent="0.25">
      <c r="B996" s="47">
        <v>45002</v>
      </c>
      <c r="C996" s="26" t="s">
        <v>18</v>
      </c>
      <c r="D996" s="26" t="s">
        <v>86</v>
      </c>
      <c r="E996" s="26" t="s">
        <v>35</v>
      </c>
      <c r="F996" s="44" t="s">
        <v>26</v>
      </c>
      <c r="G996" s="26" t="s">
        <v>29</v>
      </c>
      <c r="H996" s="44" t="s">
        <v>26</v>
      </c>
      <c r="I996" s="26" t="s">
        <v>29</v>
      </c>
      <c r="J996" s="44" t="s">
        <v>26</v>
      </c>
      <c r="K996" s="26" t="s">
        <v>29</v>
      </c>
    </row>
    <row r="997" spans="2:11" x14ac:dyDescent="0.25">
      <c r="B997" s="47">
        <v>45002</v>
      </c>
      <c r="C997" s="26" t="s">
        <v>22</v>
      </c>
      <c r="D997" s="26" t="s">
        <v>86</v>
      </c>
      <c r="E997" s="26" t="s">
        <v>23</v>
      </c>
      <c r="F997" s="44" t="s">
        <v>25</v>
      </c>
      <c r="G997" s="26" t="s">
        <v>114</v>
      </c>
      <c r="H997" s="44" t="s">
        <v>25</v>
      </c>
      <c r="I997" s="26" t="s">
        <v>114</v>
      </c>
      <c r="J997" s="44" t="s">
        <v>25</v>
      </c>
      <c r="K997" s="26" t="s">
        <v>114</v>
      </c>
    </row>
    <row r="998" spans="2:11" x14ac:dyDescent="0.25">
      <c r="B998" s="47">
        <v>45002</v>
      </c>
      <c r="C998" s="26" t="s">
        <v>45</v>
      </c>
      <c r="D998" s="26" t="s">
        <v>86</v>
      </c>
      <c r="E998" s="26" t="s">
        <v>34</v>
      </c>
      <c r="F998" s="44" t="s">
        <v>26</v>
      </c>
      <c r="G998" s="26" t="s">
        <v>29</v>
      </c>
      <c r="H998" s="44" t="s">
        <v>26</v>
      </c>
      <c r="I998" s="26" t="s">
        <v>29</v>
      </c>
      <c r="J998" s="44" t="s">
        <v>26</v>
      </c>
      <c r="K998" s="26" t="s">
        <v>29</v>
      </c>
    </row>
    <row r="999" spans="2:11" x14ac:dyDescent="0.25">
      <c r="B999" s="47">
        <v>45002</v>
      </c>
      <c r="C999" s="26" t="s">
        <v>3</v>
      </c>
      <c r="D999" s="26" t="s">
        <v>86</v>
      </c>
      <c r="E999" s="26" t="s">
        <v>36</v>
      </c>
      <c r="F999" s="44" t="s">
        <v>25</v>
      </c>
      <c r="G999" s="26" t="s">
        <v>114</v>
      </c>
      <c r="H999" s="44" t="s">
        <v>25</v>
      </c>
      <c r="I999" s="26" t="s">
        <v>114</v>
      </c>
      <c r="J999" s="44" t="s">
        <v>25</v>
      </c>
      <c r="K999" s="26" t="s">
        <v>114</v>
      </c>
    </row>
    <row r="1000" spans="2:11" x14ac:dyDescent="0.25">
      <c r="B1000" s="47">
        <v>45002</v>
      </c>
      <c r="C1000" s="26" t="s">
        <v>37</v>
      </c>
      <c r="D1000" s="26" t="s">
        <v>86</v>
      </c>
      <c r="E1000" s="26" t="s">
        <v>38</v>
      </c>
      <c r="F1000" s="44" t="s">
        <v>25</v>
      </c>
      <c r="G1000" s="26" t="s">
        <v>94</v>
      </c>
      <c r="H1000" s="44" t="s">
        <v>25</v>
      </c>
      <c r="I1000" s="26" t="s">
        <v>94</v>
      </c>
      <c r="J1000" s="44" t="s">
        <v>25</v>
      </c>
      <c r="K1000" s="26" t="s">
        <v>94</v>
      </c>
    </row>
    <row r="1001" spans="2:11" x14ac:dyDescent="0.25">
      <c r="B1001" s="47">
        <v>45002</v>
      </c>
      <c r="C1001" s="26" t="s">
        <v>39</v>
      </c>
      <c r="D1001" s="26" t="s">
        <v>86</v>
      </c>
      <c r="E1001" s="26" t="s">
        <v>40</v>
      </c>
      <c r="F1001" s="44" t="s">
        <v>26</v>
      </c>
      <c r="G1001" s="26" t="s">
        <v>29</v>
      </c>
      <c r="H1001" s="44" t="s">
        <v>26</v>
      </c>
      <c r="I1001" s="26" t="s">
        <v>29</v>
      </c>
      <c r="J1001" s="44" t="s">
        <v>26</v>
      </c>
      <c r="K1001" s="26" t="s">
        <v>29</v>
      </c>
    </row>
    <row r="1002" spans="2:11" x14ac:dyDescent="0.25">
      <c r="B1002" s="47">
        <v>45002</v>
      </c>
      <c r="C1002" s="26" t="s">
        <v>41</v>
      </c>
      <c r="D1002" s="26" t="s">
        <v>86</v>
      </c>
      <c r="E1002" s="26" t="s">
        <v>42</v>
      </c>
      <c r="F1002" s="44" t="s">
        <v>26</v>
      </c>
      <c r="G1002" s="26" t="s">
        <v>29</v>
      </c>
      <c r="H1002" s="44" t="s">
        <v>26</v>
      </c>
      <c r="I1002" s="26" t="s">
        <v>29</v>
      </c>
      <c r="J1002" s="44" t="s">
        <v>26</v>
      </c>
      <c r="K1002" s="26" t="s">
        <v>29</v>
      </c>
    </row>
    <row r="1003" spans="2:11" x14ac:dyDescent="0.25">
      <c r="B1003" s="47">
        <v>45002</v>
      </c>
      <c r="C1003" s="26" t="s">
        <v>43</v>
      </c>
      <c r="D1003" s="26" t="s">
        <v>86</v>
      </c>
      <c r="E1003" s="26" t="s">
        <v>44</v>
      </c>
      <c r="F1003" s="44" t="s">
        <v>20</v>
      </c>
      <c r="G1003" s="26" t="s">
        <v>103</v>
      </c>
      <c r="H1003" s="44" t="s">
        <v>20</v>
      </c>
      <c r="I1003" s="26" t="s">
        <v>298</v>
      </c>
      <c r="J1003" s="44" t="s">
        <v>19</v>
      </c>
      <c r="K1003" s="26" t="s">
        <v>299</v>
      </c>
    </row>
    <row r="1004" spans="2:11" x14ac:dyDescent="0.25">
      <c r="B1004" s="47">
        <v>45002</v>
      </c>
      <c r="C1004" s="26" t="s">
        <v>46</v>
      </c>
      <c r="D1004" s="26" t="s">
        <v>86</v>
      </c>
      <c r="E1004" s="26" t="s">
        <v>47</v>
      </c>
      <c r="F1004" s="44" t="s">
        <v>15</v>
      </c>
      <c r="G1004" s="26" t="s">
        <v>55</v>
      </c>
      <c r="H1004" s="44" t="s">
        <v>15</v>
      </c>
      <c r="I1004" s="26" t="s">
        <v>55</v>
      </c>
      <c r="J1004" s="44" t="s">
        <v>15</v>
      </c>
      <c r="K1004" s="26" t="s">
        <v>55</v>
      </c>
    </row>
    <row r="1005" spans="2:11" x14ac:dyDescent="0.25">
      <c r="B1005" s="47">
        <v>45002</v>
      </c>
      <c r="C1005" s="26" t="s">
        <v>48</v>
      </c>
      <c r="D1005" s="26" t="s">
        <v>86</v>
      </c>
      <c r="E1005" s="26" t="s">
        <v>291</v>
      </c>
      <c r="F1005" s="44" t="s">
        <v>25</v>
      </c>
      <c r="G1005" s="26" t="s">
        <v>114</v>
      </c>
      <c r="H1005" s="44" t="s">
        <v>25</v>
      </c>
      <c r="I1005" s="26" t="s">
        <v>114</v>
      </c>
      <c r="J1005" s="44" t="s">
        <v>25</v>
      </c>
      <c r="K1005" s="26" t="s">
        <v>114</v>
      </c>
    </row>
    <row r="1006" spans="2:11" x14ac:dyDescent="0.25">
      <c r="B1006" s="47">
        <v>45002</v>
      </c>
      <c r="C1006" s="26" t="s">
        <v>49</v>
      </c>
      <c r="D1006" s="26" t="s">
        <v>86</v>
      </c>
      <c r="E1006" s="26" t="s">
        <v>50</v>
      </c>
      <c r="F1006" s="44" t="s">
        <v>25</v>
      </c>
      <c r="G1006" s="26" t="s">
        <v>114</v>
      </c>
      <c r="H1006" s="44" t="s">
        <v>19</v>
      </c>
      <c r="I1006" s="26" t="s">
        <v>114</v>
      </c>
      <c r="J1006" s="44" t="s">
        <v>19</v>
      </c>
      <c r="K1006" s="26" t="s">
        <v>114</v>
      </c>
    </row>
    <row r="1007" spans="2:11" x14ac:dyDescent="0.25">
      <c r="B1007" s="47">
        <v>45002</v>
      </c>
      <c r="C1007" s="26" t="s">
        <v>51</v>
      </c>
      <c r="D1007" s="26" t="s">
        <v>86</v>
      </c>
      <c r="E1007" s="26" t="s">
        <v>52</v>
      </c>
      <c r="F1007" s="44" t="s">
        <v>25</v>
      </c>
      <c r="G1007" s="26" t="s">
        <v>114</v>
      </c>
      <c r="H1007" s="44" t="s">
        <v>25</v>
      </c>
      <c r="I1007" s="26" t="s">
        <v>114</v>
      </c>
      <c r="J1007" s="44" t="s">
        <v>25</v>
      </c>
      <c r="K1007" s="26" t="s">
        <v>114</v>
      </c>
    </row>
    <row r="1008" spans="2:11" x14ac:dyDescent="0.25">
      <c r="B1008" s="47">
        <v>45002</v>
      </c>
      <c r="C1008" s="26" t="s">
        <v>53</v>
      </c>
      <c r="D1008" s="26" t="s">
        <v>86</v>
      </c>
      <c r="E1008" s="26" t="s">
        <v>54</v>
      </c>
      <c r="F1008" s="44" t="s">
        <v>26</v>
      </c>
      <c r="G1008" s="26" t="s">
        <v>29</v>
      </c>
      <c r="H1008" s="44" t="s">
        <v>26</v>
      </c>
      <c r="I1008" s="26" t="s">
        <v>29</v>
      </c>
      <c r="J1008" s="44" t="s">
        <v>26</v>
      </c>
      <c r="K1008" s="26" t="s">
        <v>29</v>
      </c>
    </row>
    <row r="1009" spans="2:11" x14ac:dyDescent="0.25">
      <c r="B1009" s="47">
        <v>45002</v>
      </c>
      <c r="C1009" s="26" t="s">
        <v>205</v>
      </c>
      <c r="D1009" s="26" t="s">
        <v>86</v>
      </c>
      <c r="E1009" s="26" t="s">
        <v>207</v>
      </c>
      <c r="F1009" s="44" t="s">
        <v>26</v>
      </c>
      <c r="G1009" s="26" t="s">
        <v>234</v>
      </c>
      <c r="H1009" s="44" t="s">
        <v>26</v>
      </c>
      <c r="I1009" s="26" t="s">
        <v>234</v>
      </c>
      <c r="J1009" s="44" t="s">
        <v>26</v>
      </c>
      <c r="K1009" s="26" t="s">
        <v>234</v>
      </c>
    </row>
    <row r="1010" spans="2:11" x14ac:dyDescent="0.25">
      <c r="B1010" s="47">
        <v>45003</v>
      </c>
      <c r="C1010" s="26" t="s">
        <v>18</v>
      </c>
      <c r="D1010" s="26" t="s">
        <v>86</v>
      </c>
      <c r="E1010" s="26" t="s">
        <v>35</v>
      </c>
      <c r="F1010" s="44" t="s">
        <v>26</v>
      </c>
      <c r="G1010" s="26" t="s">
        <v>29</v>
      </c>
      <c r="H1010" s="44" t="s">
        <v>26</v>
      </c>
      <c r="I1010" s="26" t="s">
        <v>29</v>
      </c>
      <c r="J1010" s="44" t="s">
        <v>26</v>
      </c>
      <c r="K1010" s="26" t="s">
        <v>29</v>
      </c>
    </row>
    <row r="1011" spans="2:11" x14ac:dyDescent="0.25">
      <c r="B1011" s="47">
        <v>45003</v>
      </c>
      <c r="C1011" s="26" t="s">
        <v>22</v>
      </c>
      <c r="D1011" s="26" t="s">
        <v>86</v>
      </c>
      <c r="E1011" s="26" t="s">
        <v>23</v>
      </c>
      <c r="F1011" s="44" t="s">
        <v>25</v>
      </c>
      <c r="G1011" s="26" t="s">
        <v>114</v>
      </c>
      <c r="H1011" s="44" t="s">
        <v>25</v>
      </c>
      <c r="I1011" s="26" t="s">
        <v>114</v>
      </c>
      <c r="J1011" s="44" t="s">
        <v>25</v>
      </c>
      <c r="K1011" s="26" t="s">
        <v>114</v>
      </c>
    </row>
    <row r="1012" spans="2:11" x14ac:dyDescent="0.25">
      <c r="B1012" s="47">
        <v>45003</v>
      </c>
      <c r="C1012" s="26" t="s">
        <v>45</v>
      </c>
      <c r="D1012" s="26" t="s">
        <v>86</v>
      </c>
      <c r="E1012" s="26" t="s">
        <v>34</v>
      </c>
      <c r="F1012" s="44" t="s">
        <v>26</v>
      </c>
      <c r="G1012" s="26" t="s">
        <v>29</v>
      </c>
      <c r="H1012" s="44" t="s">
        <v>26</v>
      </c>
      <c r="I1012" s="26" t="s">
        <v>29</v>
      </c>
      <c r="J1012" s="44" t="s">
        <v>26</v>
      </c>
      <c r="K1012" s="26" t="s">
        <v>29</v>
      </c>
    </row>
    <row r="1013" spans="2:11" x14ac:dyDescent="0.25">
      <c r="B1013" s="47">
        <v>45003</v>
      </c>
      <c r="C1013" s="26" t="s">
        <v>3</v>
      </c>
      <c r="D1013" s="26" t="s">
        <v>86</v>
      </c>
      <c r="E1013" s="26" t="s">
        <v>36</v>
      </c>
      <c r="F1013" s="44" t="s">
        <v>25</v>
      </c>
      <c r="G1013" s="26" t="s">
        <v>114</v>
      </c>
      <c r="H1013" s="44" t="s">
        <v>25</v>
      </c>
      <c r="I1013" s="26" t="s">
        <v>114</v>
      </c>
      <c r="J1013" s="44" t="s">
        <v>25</v>
      </c>
      <c r="K1013" s="26" t="s">
        <v>114</v>
      </c>
    </row>
    <row r="1014" spans="2:11" x14ac:dyDescent="0.25">
      <c r="B1014" s="47">
        <v>45003</v>
      </c>
      <c r="C1014" s="26" t="s">
        <v>37</v>
      </c>
      <c r="D1014" s="26" t="s">
        <v>86</v>
      </c>
      <c r="E1014" s="26" t="s">
        <v>38</v>
      </c>
      <c r="F1014" s="44" t="s">
        <v>19</v>
      </c>
      <c r="G1014" s="26" t="s">
        <v>297</v>
      </c>
      <c r="H1014" s="44" t="s">
        <v>19</v>
      </c>
      <c r="I1014" s="26" t="s">
        <v>297</v>
      </c>
      <c r="J1014" s="44" t="s">
        <v>19</v>
      </c>
      <c r="K1014" s="26" t="s">
        <v>297</v>
      </c>
    </row>
    <row r="1015" spans="2:11" x14ac:dyDescent="0.25">
      <c r="B1015" s="47">
        <v>45003</v>
      </c>
      <c r="C1015" s="26" t="s">
        <v>39</v>
      </c>
      <c r="D1015" s="26" t="s">
        <v>86</v>
      </c>
      <c r="E1015" s="26" t="s">
        <v>40</v>
      </c>
      <c r="F1015" s="44" t="s">
        <v>26</v>
      </c>
      <c r="G1015" s="26" t="s">
        <v>29</v>
      </c>
      <c r="H1015" s="44" t="s">
        <v>26</v>
      </c>
      <c r="I1015" s="26" t="s">
        <v>29</v>
      </c>
      <c r="J1015" s="44" t="s">
        <v>26</v>
      </c>
      <c r="K1015" s="26" t="s">
        <v>29</v>
      </c>
    </row>
    <row r="1016" spans="2:11" x14ac:dyDescent="0.25">
      <c r="B1016" s="47">
        <v>45003</v>
      </c>
      <c r="C1016" s="26" t="s">
        <v>41</v>
      </c>
      <c r="D1016" s="26" t="s">
        <v>86</v>
      </c>
      <c r="E1016" s="26" t="s">
        <v>42</v>
      </c>
      <c r="F1016" s="44" t="s">
        <v>26</v>
      </c>
      <c r="G1016" s="26" t="s">
        <v>29</v>
      </c>
      <c r="H1016" s="44" t="s">
        <v>26</v>
      </c>
      <c r="I1016" s="26" t="s">
        <v>29</v>
      </c>
      <c r="J1016" s="44" t="s">
        <v>26</v>
      </c>
      <c r="K1016" s="26" t="s">
        <v>29</v>
      </c>
    </row>
    <row r="1017" spans="2:11" x14ac:dyDescent="0.25">
      <c r="B1017" s="47">
        <v>45003</v>
      </c>
      <c r="C1017" s="26" t="s">
        <v>43</v>
      </c>
      <c r="D1017" s="26" t="s">
        <v>86</v>
      </c>
      <c r="E1017" s="26" t="s">
        <v>44</v>
      </c>
      <c r="F1017" s="44" t="s">
        <v>19</v>
      </c>
      <c r="G1017" s="26" t="s">
        <v>299</v>
      </c>
      <c r="H1017" s="44" t="s">
        <v>19</v>
      </c>
      <c r="I1017" s="26" t="s">
        <v>299</v>
      </c>
      <c r="J1017" s="44" t="s">
        <v>19</v>
      </c>
      <c r="K1017" s="26" t="s">
        <v>299</v>
      </c>
    </row>
    <row r="1018" spans="2:11" x14ac:dyDescent="0.25">
      <c r="B1018" s="47">
        <v>45003</v>
      </c>
      <c r="C1018" s="26" t="s">
        <v>46</v>
      </c>
      <c r="D1018" s="26" t="s">
        <v>86</v>
      </c>
      <c r="E1018" s="26" t="s">
        <v>47</v>
      </c>
      <c r="F1018" s="44" t="s">
        <v>19</v>
      </c>
      <c r="G1018" s="26" t="s">
        <v>55</v>
      </c>
      <c r="H1018" s="44" t="s">
        <v>19</v>
      </c>
      <c r="I1018" s="26" t="s">
        <v>55</v>
      </c>
      <c r="J1018" s="44" t="s">
        <v>19</v>
      </c>
      <c r="K1018" s="26" t="s">
        <v>55</v>
      </c>
    </row>
    <row r="1019" spans="2:11" x14ac:dyDescent="0.25">
      <c r="B1019" s="47">
        <v>45003</v>
      </c>
      <c r="C1019" s="26" t="s">
        <v>48</v>
      </c>
      <c r="D1019" s="26" t="s">
        <v>86</v>
      </c>
      <c r="E1019" s="26" t="s">
        <v>291</v>
      </c>
      <c r="F1019" s="44" t="s">
        <v>25</v>
      </c>
      <c r="G1019" s="26" t="s">
        <v>114</v>
      </c>
      <c r="H1019" s="44" t="s">
        <v>25</v>
      </c>
      <c r="I1019" s="26" t="s">
        <v>114</v>
      </c>
      <c r="J1019" s="44" t="s">
        <v>25</v>
      </c>
      <c r="K1019" s="26" t="s">
        <v>114</v>
      </c>
    </row>
    <row r="1020" spans="2:11" x14ac:dyDescent="0.25">
      <c r="B1020" s="47">
        <v>45003</v>
      </c>
      <c r="C1020" s="26" t="s">
        <v>49</v>
      </c>
      <c r="D1020" s="26" t="s">
        <v>86</v>
      </c>
      <c r="E1020" s="26" t="s">
        <v>50</v>
      </c>
      <c r="F1020" s="44" t="s">
        <v>19</v>
      </c>
      <c r="G1020" s="26" t="s">
        <v>21</v>
      </c>
      <c r="H1020" s="44" t="s">
        <v>19</v>
      </c>
      <c r="I1020" s="26" t="s">
        <v>21</v>
      </c>
      <c r="J1020" s="44" t="s">
        <v>19</v>
      </c>
      <c r="K1020" s="26" t="s">
        <v>21</v>
      </c>
    </row>
    <row r="1021" spans="2:11" x14ac:dyDescent="0.25">
      <c r="B1021" s="47">
        <v>45003</v>
      </c>
      <c r="C1021" s="26" t="s">
        <v>51</v>
      </c>
      <c r="D1021" s="26" t="s">
        <v>86</v>
      </c>
      <c r="E1021" s="26" t="s">
        <v>52</v>
      </c>
      <c r="F1021" s="44" t="s">
        <v>25</v>
      </c>
      <c r="G1021" s="26" t="s">
        <v>114</v>
      </c>
      <c r="H1021" s="44" t="s">
        <v>25</v>
      </c>
      <c r="I1021" s="26" t="s">
        <v>114</v>
      </c>
      <c r="J1021" s="44" t="s">
        <v>25</v>
      </c>
      <c r="K1021" s="26" t="s">
        <v>114</v>
      </c>
    </row>
    <row r="1022" spans="2:11" x14ac:dyDescent="0.25">
      <c r="B1022" s="47">
        <v>45003</v>
      </c>
      <c r="C1022" s="26" t="s">
        <v>53</v>
      </c>
      <c r="D1022" s="26" t="s">
        <v>86</v>
      </c>
      <c r="E1022" s="26" t="s">
        <v>54</v>
      </c>
      <c r="F1022" s="44" t="s">
        <v>26</v>
      </c>
      <c r="G1022" s="26" t="s">
        <v>29</v>
      </c>
      <c r="H1022" s="44" t="s">
        <v>26</v>
      </c>
      <c r="I1022" s="26" t="s">
        <v>29</v>
      </c>
      <c r="J1022" s="44" t="s">
        <v>26</v>
      </c>
      <c r="K1022" s="26" t="s">
        <v>29</v>
      </c>
    </row>
    <row r="1023" spans="2:11" x14ac:dyDescent="0.25">
      <c r="B1023" s="47">
        <v>45003</v>
      </c>
      <c r="C1023" s="26" t="s">
        <v>205</v>
      </c>
      <c r="D1023" s="26" t="s">
        <v>86</v>
      </c>
      <c r="E1023" s="26" t="s">
        <v>207</v>
      </c>
      <c r="F1023" s="44" t="s">
        <v>26</v>
      </c>
      <c r="G1023" s="26" t="s">
        <v>234</v>
      </c>
      <c r="H1023" s="44" t="s">
        <v>26</v>
      </c>
      <c r="I1023" s="26" t="s">
        <v>234</v>
      </c>
      <c r="J1023" s="44" t="s">
        <v>26</v>
      </c>
      <c r="K1023" s="26" t="s">
        <v>234</v>
      </c>
    </row>
    <row r="1024" spans="2:11" x14ac:dyDescent="0.25">
      <c r="B1024" s="47">
        <v>45004</v>
      </c>
      <c r="C1024" s="26" t="s">
        <v>18</v>
      </c>
      <c r="D1024" s="26" t="s">
        <v>86</v>
      </c>
      <c r="E1024" s="26" t="s">
        <v>35</v>
      </c>
      <c r="F1024" s="44" t="s">
        <v>26</v>
      </c>
      <c r="G1024" s="26" t="s">
        <v>29</v>
      </c>
      <c r="H1024" s="44" t="s">
        <v>26</v>
      </c>
      <c r="I1024" s="26" t="s">
        <v>29</v>
      </c>
      <c r="J1024" s="44" t="s">
        <v>26</v>
      </c>
      <c r="K1024" s="26" t="s">
        <v>29</v>
      </c>
    </row>
    <row r="1025" spans="2:11" x14ac:dyDescent="0.25">
      <c r="B1025" s="47">
        <v>45004</v>
      </c>
      <c r="C1025" s="26" t="s">
        <v>22</v>
      </c>
      <c r="D1025" s="26" t="s">
        <v>86</v>
      </c>
      <c r="E1025" s="26" t="s">
        <v>23</v>
      </c>
      <c r="F1025" s="44" t="s">
        <v>25</v>
      </c>
      <c r="G1025" s="26" t="s">
        <v>114</v>
      </c>
      <c r="H1025" s="44" t="s">
        <v>25</v>
      </c>
      <c r="I1025" s="26" t="s">
        <v>114</v>
      </c>
      <c r="J1025" s="44" t="s">
        <v>25</v>
      </c>
      <c r="K1025" s="26" t="s">
        <v>114</v>
      </c>
    </row>
    <row r="1026" spans="2:11" x14ac:dyDescent="0.25">
      <c r="B1026" s="47">
        <v>45004</v>
      </c>
      <c r="C1026" s="26" t="s">
        <v>45</v>
      </c>
      <c r="D1026" s="26" t="s">
        <v>86</v>
      </c>
      <c r="E1026" s="26" t="s">
        <v>34</v>
      </c>
      <c r="F1026" s="44" t="s">
        <v>26</v>
      </c>
      <c r="G1026" s="26" t="s">
        <v>29</v>
      </c>
      <c r="H1026" s="44" t="s">
        <v>26</v>
      </c>
      <c r="I1026" s="26" t="s">
        <v>29</v>
      </c>
      <c r="J1026" s="44" t="s">
        <v>26</v>
      </c>
      <c r="K1026" s="26" t="s">
        <v>29</v>
      </c>
    </row>
    <row r="1027" spans="2:11" x14ac:dyDescent="0.25">
      <c r="B1027" s="47">
        <v>45004</v>
      </c>
      <c r="C1027" s="26" t="s">
        <v>3</v>
      </c>
      <c r="D1027" s="26" t="s">
        <v>86</v>
      </c>
      <c r="E1027" s="26" t="s">
        <v>36</v>
      </c>
      <c r="F1027" s="44" t="s">
        <v>25</v>
      </c>
      <c r="G1027" s="26" t="s">
        <v>114</v>
      </c>
      <c r="H1027" s="44" t="s">
        <v>25</v>
      </c>
      <c r="I1027" s="26" t="s">
        <v>114</v>
      </c>
      <c r="J1027" s="44" t="s">
        <v>25</v>
      </c>
      <c r="K1027" s="26" t="s">
        <v>114</v>
      </c>
    </row>
    <row r="1028" spans="2:11" x14ac:dyDescent="0.25">
      <c r="B1028" s="47">
        <v>45004</v>
      </c>
      <c r="C1028" s="26" t="s">
        <v>37</v>
      </c>
      <c r="D1028" s="26" t="s">
        <v>86</v>
      </c>
      <c r="E1028" s="26" t="s">
        <v>38</v>
      </c>
      <c r="F1028" s="44" t="s">
        <v>19</v>
      </c>
      <c r="G1028" s="26" t="s">
        <v>297</v>
      </c>
      <c r="H1028" s="44" t="s">
        <v>19</v>
      </c>
      <c r="I1028" s="26" t="s">
        <v>297</v>
      </c>
      <c r="J1028" s="44" t="s">
        <v>19</v>
      </c>
      <c r="K1028" s="26" t="s">
        <v>297</v>
      </c>
    </row>
    <row r="1029" spans="2:11" x14ac:dyDescent="0.25">
      <c r="B1029" s="47">
        <v>45004</v>
      </c>
      <c r="C1029" s="26" t="s">
        <v>39</v>
      </c>
      <c r="D1029" s="26" t="s">
        <v>86</v>
      </c>
      <c r="E1029" s="26" t="s">
        <v>40</v>
      </c>
      <c r="F1029" s="44" t="s">
        <v>26</v>
      </c>
      <c r="G1029" s="26" t="s">
        <v>29</v>
      </c>
      <c r="H1029" s="44" t="s">
        <v>26</v>
      </c>
      <c r="I1029" s="26" t="s">
        <v>29</v>
      </c>
      <c r="J1029" s="44" t="s">
        <v>26</v>
      </c>
      <c r="K1029" s="26" t="s">
        <v>29</v>
      </c>
    </row>
    <row r="1030" spans="2:11" x14ac:dyDescent="0.25">
      <c r="B1030" s="47">
        <v>45004</v>
      </c>
      <c r="C1030" s="26" t="s">
        <v>41</v>
      </c>
      <c r="D1030" s="26" t="s">
        <v>86</v>
      </c>
      <c r="E1030" s="26" t="s">
        <v>42</v>
      </c>
      <c r="F1030" s="44" t="s">
        <v>26</v>
      </c>
      <c r="G1030" s="26" t="s">
        <v>29</v>
      </c>
      <c r="H1030" s="44" t="s">
        <v>26</v>
      </c>
      <c r="I1030" s="26" t="s">
        <v>29</v>
      </c>
      <c r="J1030" s="44" t="s">
        <v>26</v>
      </c>
      <c r="K1030" s="26" t="s">
        <v>29</v>
      </c>
    </row>
    <row r="1031" spans="2:11" x14ac:dyDescent="0.25">
      <c r="B1031" s="47">
        <v>45004</v>
      </c>
      <c r="C1031" s="26" t="s">
        <v>43</v>
      </c>
      <c r="D1031" s="26" t="s">
        <v>86</v>
      </c>
      <c r="E1031" s="26" t="s">
        <v>44</v>
      </c>
      <c r="F1031" s="44" t="s">
        <v>19</v>
      </c>
      <c r="G1031" s="26" t="s">
        <v>299</v>
      </c>
      <c r="H1031" s="44" t="s">
        <v>19</v>
      </c>
      <c r="I1031" s="26" t="s">
        <v>299</v>
      </c>
      <c r="J1031" s="44" t="s">
        <v>19</v>
      </c>
      <c r="K1031" s="26" t="s">
        <v>299</v>
      </c>
    </row>
    <row r="1032" spans="2:11" x14ac:dyDescent="0.25">
      <c r="B1032" s="47">
        <v>45004</v>
      </c>
      <c r="C1032" s="26" t="s">
        <v>46</v>
      </c>
      <c r="D1032" s="26" t="s">
        <v>86</v>
      </c>
      <c r="E1032" s="26" t="s">
        <v>47</v>
      </c>
      <c r="F1032" s="44" t="s">
        <v>19</v>
      </c>
      <c r="G1032" s="26" t="s">
        <v>55</v>
      </c>
      <c r="H1032" s="44" t="s">
        <v>19</v>
      </c>
      <c r="I1032" s="26" t="s">
        <v>55</v>
      </c>
      <c r="J1032" s="44" t="s">
        <v>19</v>
      </c>
      <c r="K1032" s="26" t="s">
        <v>55</v>
      </c>
    </row>
    <row r="1033" spans="2:11" x14ac:dyDescent="0.25">
      <c r="B1033" s="47">
        <v>45004</v>
      </c>
      <c r="C1033" s="26" t="s">
        <v>48</v>
      </c>
      <c r="D1033" s="26" t="s">
        <v>86</v>
      </c>
      <c r="E1033" s="26" t="s">
        <v>291</v>
      </c>
      <c r="F1033" s="44" t="s">
        <v>25</v>
      </c>
      <c r="G1033" s="26" t="s">
        <v>114</v>
      </c>
      <c r="H1033" s="44" t="s">
        <v>25</v>
      </c>
      <c r="I1033" s="26" t="s">
        <v>114</v>
      </c>
      <c r="J1033" s="44" t="s">
        <v>25</v>
      </c>
      <c r="K1033" s="26" t="s">
        <v>114</v>
      </c>
    </row>
    <row r="1034" spans="2:11" x14ac:dyDescent="0.25">
      <c r="B1034" s="47">
        <v>45004</v>
      </c>
      <c r="C1034" s="26" t="s">
        <v>49</v>
      </c>
      <c r="D1034" s="26" t="s">
        <v>86</v>
      </c>
      <c r="E1034" s="26" t="s">
        <v>50</v>
      </c>
      <c r="F1034" s="44" t="s">
        <v>19</v>
      </c>
      <c r="G1034" s="26" t="s">
        <v>21</v>
      </c>
      <c r="H1034" s="44" t="s">
        <v>19</v>
      </c>
      <c r="I1034" s="26" t="s">
        <v>21</v>
      </c>
      <c r="J1034" s="44" t="s">
        <v>19</v>
      </c>
      <c r="K1034" s="26" t="s">
        <v>21</v>
      </c>
    </row>
    <row r="1035" spans="2:11" x14ac:dyDescent="0.25">
      <c r="B1035" s="47">
        <v>45004</v>
      </c>
      <c r="C1035" s="26" t="s">
        <v>51</v>
      </c>
      <c r="D1035" s="26" t="s">
        <v>86</v>
      </c>
      <c r="E1035" s="26" t="s">
        <v>52</v>
      </c>
      <c r="F1035" s="44" t="s">
        <v>25</v>
      </c>
      <c r="G1035" s="26" t="s">
        <v>114</v>
      </c>
      <c r="H1035" s="44" t="s">
        <v>25</v>
      </c>
      <c r="I1035" s="26" t="s">
        <v>114</v>
      </c>
      <c r="J1035" s="44" t="s">
        <v>25</v>
      </c>
      <c r="K1035" s="26" t="s">
        <v>114</v>
      </c>
    </row>
    <row r="1036" spans="2:11" x14ac:dyDescent="0.25">
      <c r="B1036" s="47">
        <v>45004</v>
      </c>
      <c r="C1036" s="26" t="s">
        <v>53</v>
      </c>
      <c r="D1036" s="26" t="s">
        <v>86</v>
      </c>
      <c r="E1036" s="26" t="s">
        <v>54</v>
      </c>
      <c r="F1036" s="44" t="s">
        <v>26</v>
      </c>
      <c r="G1036" s="26" t="s">
        <v>29</v>
      </c>
      <c r="H1036" s="44" t="s">
        <v>26</v>
      </c>
      <c r="I1036" s="26" t="s">
        <v>29</v>
      </c>
      <c r="J1036" s="44" t="s">
        <v>26</v>
      </c>
      <c r="K1036" s="26" t="s">
        <v>29</v>
      </c>
    </row>
    <row r="1037" spans="2:11" x14ac:dyDescent="0.25">
      <c r="B1037" s="47">
        <v>45004</v>
      </c>
      <c r="C1037" s="26" t="s">
        <v>205</v>
      </c>
      <c r="D1037" s="26" t="s">
        <v>86</v>
      </c>
      <c r="E1037" s="26" t="s">
        <v>207</v>
      </c>
      <c r="F1037" s="44" t="s">
        <v>26</v>
      </c>
      <c r="G1037" s="26" t="s">
        <v>234</v>
      </c>
      <c r="H1037" s="44" t="s">
        <v>26</v>
      </c>
      <c r="I1037" s="26" t="s">
        <v>234</v>
      </c>
      <c r="J1037" s="44" t="s">
        <v>26</v>
      </c>
      <c r="K1037" s="26" t="s">
        <v>234</v>
      </c>
    </row>
    <row r="1038" spans="2:11" x14ac:dyDescent="0.25">
      <c r="B1038" s="47">
        <v>45005</v>
      </c>
      <c r="C1038" s="26" t="s">
        <v>18</v>
      </c>
      <c r="D1038" s="26" t="s">
        <v>86</v>
      </c>
      <c r="E1038" s="26" t="s">
        <v>35</v>
      </c>
      <c r="F1038" s="44" t="s">
        <v>26</v>
      </c>
      <c r="G1038" s="26" t="s">
        <v>29</v>
      </c>
      <c r="H1038" s="44" t="s">
        <v>26</v>
      </c>
      <c r="I1038" s="26" t="s">
        <v>29</v>
      </c>
      <c r="J1038" s="44" t="s">
        <v>26</v>
      </c>
      <c r="K1038" s="26" t="s">
        <v>29</v>
      </c>
    </row>
    <row r="1039" spans="2:11" x14ac:dyDescent="0.25">
      <c r="B1039" s="47">
        <v>45005</v>
      </c>
      <c r="C1039" s="26" t="s">
        <v>22</v>
      </c>
      <c r="D1039" s="26" t="s">
        <v>86</v>
      </c>
      <c r="E1039" s="26" t="s">
        <v>23</v>
      </c>
      <c r="F1039" s="44" t="s">
        <v>25</v>
      </c>
      <c r="G1039" s="26" t="s">
        <v>114</v>
      </c>
      <c r="H1039" s="44" t="s">
        <v>25</v>
      </c>
      <c r="I1039" s="26" t="s">
        <v>114</v>
      </c>
      <c r="J1039" s="44" t="s">
        <v>25</v>
      </c>
      <c r="K1039" s="26" t="s">
        <v>114</v>
      </c>
    </row>
    <row r="1040" spans="2:11" x14ac:dyDescent="0.25">
      <c r="B1040" s="47">
        <v>45005</v>
      </c>
      <c r="C1040" s="26" t="s">
        <v>45</v>
      </c>
      <c r="D1040" s="26" t="s">
        <v>86</v>
      </c>
      <c r="E1040" s="26" t="s">
        <v>34</v>
      </c>
      <c r="F1040" s="44" t="s">
        <v>26</v>
      </c>
      <c r="G1040" s="26" t="s">
        <v>29</v>
      </c>
      <c r="H1040" s="44" t="s">
        <v>26</v>
      </c>
      <c r="I1040" s="26" t="s">
        <v>29</v>
      </c>
      <c r="J1040" s="44" t="s">
        <v>26</v>
      </c>
      <c r="K1040" s="26" t="s">
        <v>29</v>
      </c>
    </row>
    <row r="1041" spans="2:11" x14ac:dyDescent="0.25">
      <c r="B1041" s="47">
        <v>45005</v>
      </c>
      <c r="C1041" s="26" t="s">
        <v>3</v>
      </c>
      <c r="D1041" s="26" t="s">
        <v>86</v>
      </c>
      <c r="E1041" s="26" t="s">
        <v>36</v>
      </c>
      <c r="F1041" s="44" t="s">
        <v>25</v>
      </c>
      <c r="G1041" s="26" t="s">
        <v>114</v>
      </c>
      <c r="H1041" s="44" t="s">
        <v>25</v>
      </c>
      <c r="I1041" s="26" t="s">
        <v>114</v>
      </c>
      <c r="J1041" s="44" t="s">
        <v>25</v>
      </c>
      <c r="K1041" s="26" t="s">
        <v>114</v>
      </c>
    </row>
    <row r="1042" spans="2:11" x14ac:dyDescent="0.25">
      <c r="B1042" s="47">
        <v>45005</v>
      </c>
      <c r="C1042" s="26" t="s">
        <v>37</v>
      </c>
      <c r="D1042" s="26" t="s">
        <v>86</v>
      </c>
      <c r="E1042" s="26" t="s">
        <v>38</v>
      </c>
      <c r="F1042" s="44" t="s">
        <v>19</v>
      </c>
      <c r="G1042" s="26" t="s">
        <v>21</v>
      </c>
      <c r="H1042" s="44" t="s">
        <v>20</v>
      </c>
      <c r="I1042" s="26" t="s">
        <v>301</v>
      </c>
      <c r="J1042" s="44" t="s">
        <v>20</v>
      </c>
      <c r="K1042" s="26" t="s">
        <v>91</v>
      </c>
    </row>
    <row r="1043" spans="2:11" x14ac:dyDescent="0.25">
      <c r="B1043" s="47">
        <v>45005</v>
      </c>
      <c r="C1043" s="26" t="s">
        <v>39</v>
      </c>
      <c r="D1043" s="26" t="s">
        <v>86</v>
      </c>
      <c r="E1043" s="26" t="s">
        <v>40</v>
      </c>
      <c r="F1043" s="44" t="s">
        <v>26</v>
      </c>
      <c r="G1043" s="26" t="s">
        <v>29</v>
      </c>
      <c r="H1043" s="44" t="s">
        <v>26</v>
      </c>
      <c r="I1043" s="26" t="s">
        <v>29</v>
      </c>
      <c r="J1043" s="44" t="s">
        <v>26</v>
      </c>
      <c r="K1043" s="26" t="s">
        <v>29</v>
      </c>
    </row>
    <row r="1044" spans="2:11" x14ac:dyDescent="0.25">
      <c r="B1044" s="47">
        <v>45005</v>
      </c>
      <c r="C1044" s="26" t="s">
        <v>41</v>
      </c>
      <c r="D1044" s="26" t="s">
        <v>86</v>
      </c>
      <c r="E1044" s="26" t="s">
        <v>42</v>
      </c>
      <c r="F1044" s="44" t="s">
        <v>26</v>
      </c>
      <c r="G1044" s="26" t="s">
        <v>29</v>
      </c>
      <c r="H1044" s="44" t="s">
        <v>26</v>
      </c>
      <c r="I1044" s="26" t="s">
        <v>29</v>
      </c>
      <c r="J1044" s="44" t="s">
        <v>26</v>
      </c>
      <c r="K1044" s="26" t="s">
        <v>29</v>
      </c>
    </row>
    <row r="1045" spans="2:11" x14ac:dyDescent="0.25">
      <c r="B1045" s="47">
        <v>45005</v>
      </c>
      <c r="C1045" s="26" t="s">
        <v>43</v>
      </c>
      <c r="D1045" s="26" t="s">
        <v>86</v>
      </c>
      <c r="E1045" s="26" t="s">
        <v>44</v>
      </c>
      <c r="F1045" s="44" t="s">
        <v>19</v>
      </c>
      <c r="G1045" s="26" t="s">
        <v>299</v>
      </c>
      <c r="H1045" s="44" t="s">
        <v>20</v>
      </c>
      <c r="I1045" s="26" t="s">
        <v>153</v>
      </c>
      <c r="J1045" s="44" t="s">
        <v>20</v>
      </c>
      <c r="K1045" s="26" t="s">
        <v>303</v>
      </c>
    </row>
    <row r="1046" spans="2:11" x14ac:dyDescent="0.25">
      <c r="B1046" s="47">
        <v>45005</v>
      </c>
      <c r="C1046" s="26" t="s">
        <v>46</v>
      </c>
      <c r="D1046" s="26" t="s">
        <v>86</v>
      </c>
      <c r="E1046" s="26" t="s">
        <v>47</v>
      </c>
      <c r="F1046" s="44" t="s">
        <v>19</v>
      </c>
      <c r="G1046" s="26" t="s">
        <v>55</v>
      </c>
      <c r="H1046" s="44" t="s">
        <v>19</v>
      </c>
      <c r="I1046" s="26" t="s">
        <v>55</v>
      </c>
      <c r="J1046" s="44" t="s">
        <v>20</v>
      </c>
      <c r="K1046" s="26" t="s">
        <v>302</v>
      </c>
    </row>
    <row r="1047" spans="2:11" x14ac:dyDescent="0.25">
      <c r="B1047" s="47">
        <v>45005</v>
      </c>
      <c r="C1047" s="26" t="s">
        <v>48</v>
      </c>
      <c r="D1047" s="26" t="s">
        <v>86</v>
      </c>
      <c r="E1047" s="26" t="s">
        <v>291</v>
      </c>
      <c r="F1047" s="44" t="s">
        <v>25</v>
      </c>
      <c r="G1047" s="26" t="s">
        <v>114</v>
      </c>
      <c r="H1047" s="44" t="s">
        <v>25</v>
      </c>
      <c r="I1047" s="26" t="s">
        <v>114</v>
      </c>
      <c r="J1047" s="44" t="s">
        <v>25</v>
      </c>
      <c r="K1047" s="26" t="s">
        <v>114</v>
      </c>
    </row>
    <row r="1048" spans="2:11" x14ac:dyDescent="0.25">
      <c r="B1048" s="47">
        <v>45005</v>
      </c>
      <c r="C1048" s="26" t="s">
        <v>49</v>
      </c>
      <c r="D1048" s="26" t="s">
        <v>86</v>
      </c>
      <c r="E1048" s="26" t="s">
        <v>50</v>
      </c>
      <c r="F1048" s="44" t="s">
        <v>20</v>
      </c>
      <c r="G1048" s="26" t="s">
        <v>126</v>
      </c>
      <c r="H1048" s="44" t="s">
        <v>20</v>
      </c>
      <c r="I1048" s="26" t="s">
        <v>300</v>
      </c>
      <c r="J1048" s="44" t="s">
        <v>20</v>
      </c>
      <c r="K1048" s="26" t="s">
        <v>165</v>
      </c>
    </row>
    <row r="1049" spans="2:11" x14ac:dyDescent="0.25">
      <c r="B1049" s="47">
        <v>45005</v>
      </c>
      <c r="C1049" s="26" t="s">
        <v>51</v>
      </c>
      <c r="D1049" s="26" t="s">
        <v>86</v>
      </c>
      <c r="E1049" s="26" t="s">
        <v>52</v>
      </c>
      <c r="F1049" s="44" t="s">
        <v>25</v>
      </c>
      <c r="G1049" s="26" t="s">
        <v>114</v>
      </c>
      <c r="H1049" s="44" t="s">
        <v>25</v>
      </c>
      <c r="I1049" s="26" t="s">
        <v>114</v>
      </c>
      <c r="J1049" s="44" t="s">
        <v>25</v>
      </c>
      <c r="K1049" s="26" t="s">
        <v>114</v>
      </c>
    </row>
    <row r="1050" spans="2:11" x14ac:dyDescent="0.25">
      <c r="B1050" s="47">
        <v>45005</v>
      </c>
      <c r="C1050" s="26" t="s">
        <v>53</v>
      </c>
      <c r="D1050" s="26" t="s">
        <v>86</v>
      </c>
      <c r="E1050" s="26" t="s">
        <v>54</v>
      </c>
      <c r="F1050" s="44" t="s">
        <v>26</v>
      </c>
      <c r="G1050" s="26" t="s">
        <v>29</v>
      </c>
      <c r="H1050" s="44" t="s">
        <v>26</v>
      </c>
      <c r="I1050" s="26" t="s">
        <v>29</v>
      </c>
      <c r="J1050" s="44" t="s">
        <v>26</v>
      </c>
      <c r="K1050" s="26" t="s">
        <v>29</v>
      </c>
    </row>
    <row r="1051" spans="2:11" x14ac:dyDescent="0.25">
      <c r="B1051" s="47">
        <v>45005</v>
      </c>
      <c r="C1051" s="26" t="s">
        <v>205</v>
      </c>
      <c r="D1051" s="26" t="s">
        <v>86</v>
      </c>
      <c r="E1051" s="26" t="s">
        <v>207</v>
      </c>
      <c r="F1051" s="44" t="s">
        <v>26</v>
      </c>
      <c r="G1051" s="26" t="s">
        <v>234</v>
      </c>
      <c r="H1051" s="44" t="s">
        <v>26</v>
      </c>
      <c r="I1051" s="26" t="s">
        <v>234</v>
      </c>
      <c r="J1051" s="44" t="s">
        <v>26</v>
      </c>
      <c r="K1051" s="26" t="s">
        <v>234</v>
      </c>
    </row>
    <row r="1052" spans="2:11" x14ac:dyDescent="0.25">
      <c r="B1052" s="47">
        <v>45006</v>
      </c>
      <c r="C1052" s="26" t="s">
        <v>18</v>
      </c>
      <c r="D1052" s="26" t="s">
        <v>86</v>
      </c>
      <c r="E1052" s="26" t="s">
        <v>35</v>
      </c>
      <c r="F1052" s="44" t="s">
        <v>26</v>
      </c>
      <c r="G1052" s="26" t="s">
        <v>29</v>
      </c>
      <c r="H1052" s="44" t="s">
        <v>26</v>
      </c>
      <c r="I1052" s="26" t="s">
        <v>29</v>
      </c>
      <c r="J1052" s="44" t="s">
        <v>25</v>
      </c>
      <c r="K1052" s="26" t="s">
        <v>29</v>
      </c>
    </row>
    <row r="1053" spans="2:11" x14ac:dyDescent="0.25">
      <c r="B1053" s="47">
        <v>45006</v>
      </c>
      <c r="C1053" s="26" t="s">
        <v>22</v>
      </c>
      <c r="D1053" s="26" t="s">
        <v>86</v>
      </c>
      <c r="E1053" s="26" t="s">
        <v>23</v>
      </c>
      <c r="F1053" s="44" t="s">
        <v>25</v>
      </c>
      <c r="G1053" s="26" t="s">
        <v>114</v>
      </c>
      <c r="H1053" s="44" t="s">
        <v>25</v>
      </c>
      <c r="I1053" s="26" t="s">
        <v>114</v>
      </c>
      <c r="J1053" s="44" t="s">
        <v>25</v>
      </c>
      <c r="K1053" s="26" t="s">
        <v>114</v>
      </c>
    </row>
    <row r="1054" spans="2:11" x14ac:dyDescent="0.25">
      <c r="B1054" s="47">
        <v>45006</v>
      </c>
      <c r="C1054" s="26" t="s">
        <v>45</v>
      </c>
      <c r="D1054" s="26" t="s">
        <v>86</v>
      </c>
      <c r="E1054" s="26" t="s">
        <v>34</v>
      </c>
      <c r="F1054" s="44" t="s">
        <v>26</v>
      </c>
      <c r="G1054" s="26" t="s">
        <v>29</v>
      </c>
      <c r="H1054" s="44" t="s">
        <v>26</v>
      </c>
      <c r="I1054" s="26" t="s">
        <v>29</v>
      </c>
      <c r="J1054" s="44" t="s">
        <v>25</v>
      </c>
      <c r="K1054" s="26" t="s">
        <v>29</v>
      </c>
    </row>
    <row r="1055" spans="2:11" x14ac:dyDescent="0.25">
      <c r="B1055" s="47">
        <v>45006</v>
      </c>
      <c r="C1055" s="26" t="s">
        <v>3</v>
      </c>
      <c r="D1055" s="26" t="s">
        <v>86</v>
      </c>
      <c r="E1055" s="26" t="s">
        <v>36</v>
      </c>
      <c r="F1055" s="44" t="s">
        <v>25</v>
      </c>
      <c r="G1055" s="26" t="s">
        <v>114</v>
      </c>
      <c r="H1055" s="44" t="s">
        <v>25</v>
      </c>
      <c r="I1055" s="26" t="s">
        <v>114</v>
      </c>
      <c r="J1055" s="44" t="s">
        <v>25</v>
      </c>
      <c r="K1055" s="26" t="s">
        <v>114</v>
      </c>
    </row>
    <row r="1056" spans="2:11" x14ac:dyDescent="0.25">
      <c r="B1056" s="47">
        <v>45006</v>
      </c>
      <c r="C1056" s="26" t="s">
        <v>37</v>
      </c>
      <c r="D1056" s="26" t="s">
        <v>86</v>
      </c>
      <c r="E1056" s="26" t="s">
        <v>38</v>
      </c>
      <c r="F1056" s="44" t="s">
        <v>20</v>
      </c>
      <c r="G1056" s="26" t="s">
        <v>91</v>
      </c>
      <c r="H1056" s="44" t="s">
        <v>20</v>
      </c>
      <c r="I1056" s="26" t="s">
        <v>91</v>
      </c>
      <c r="J1056" s="44" t="s">
        <v>20</v>
      </c>
      <c r="K1056" s="26" t="s">
        <v>91</v>
      </c>
    </row>
    <row r="1057" spans="2:11" x14ac:dyDescent="0.25">
      <c r="B1057" s="47">
        <v>45006</v>
      </c>
      <c r="C1057" s="26" t="s">
        <v>39</v>
      </c>
      <c r="D1057" s="26" t="s">
        <v>86</v>
      </c>
      <c r="E1057" s="26" t="s">
        <v>40</v>
      </c>
      <c r="F1057" s="44" t="s">
        <v>26</v>
      </c>
      <c r="G1057" s="26" t="s">
        <v>29</v>
      </c>
      <c r="H1057" s="44" t="s">
        <v>26</v>
      </c>
      <c r="I1057" s="26" t="s">
        <v>29</v>
      </c>
      <c r="J1057" s="44" t="s">
        <v>26</v>
      </c>
      <c r="K1057" s="26" t="s">
        <v>29</v>
      </c>
    </row>
    <row r="1058" spans="2:11" x14ac:dyDescent="0.25">
      <c r="B1058" s="47">
        <v>45006</v>
      </c>
      <c r="C1058" s="26" t="s">
        <v>41</v>
      </c>
      <c r="D1058" s="26" t="s">
        <v>86</v>
      </c>
      <c r="E1058" s="26" t="s">
        <v>42</v>
      </c>
      <c r="F1058" s="44" t="s">
        <v>26</v>
      </c>
      <c r="G1058" s="26" t="s">
        <v>29</v>
      </c>
      <c r="H1058" s="44" t="s">
        <v>26</v>
      </c>
      <c r="I1058" s="26" t="s">
        <v>29</v>
      </c>
      <c r="J1058" s="44" t="s">
        <v>26</v>
      </c>
      <c r="K1058" s="26" t="s">
        <v>29</v>
      </c>
    </row>
    <row r="1059" spans="2:11" x14ac:dyDescent="0.25">
      <c r="B1059" s="47">
        <v>45006</v>
      </c>
      <c r="C1059" s="26" t="s">
        <v>43</v>
      </c>
      <c r="D1059" s="26" t="s">
        <v>86</v>
      </c>
      <c r="E1059" s="26" t="s">
        <v>44</v>
      </c>
      <c r="F1059" s="44" t="s">
        <v>20</v>
      </c>
      <c r="G1059" s="26" t="s">
        <v>303</v>
      </c>
      <c r="H1059" s="44" t="s">
        <v>20</v>
      </c>
      <c r="I1059" s="26" t="s">
        <v>158</v>
      </c>
      <c r="J1059" s="44" t="s">
        <v>20</v>
      </c>
      <c r="K1059" s="26" t="s">
        <v>284</v>
      </c>
    </row>
    <row r="1060" spans="2:11" x14ac:dyDescent="0.25">
      <c r="B1060" s="47">
        <v>45006</v>
      </c>
      <c r="C1060" s="26" t="s">
        <v>46</v>
      </c>
      <c r="D1060" s="26" t="s">
        <v>86</v>
      </c>
      <c r="E1060" s="26" t="s">
        <v>47</v>
      </c>
      <c r="F1060" s="44" t="s">
        <v>20</v>
      </c>
      <c r="G1060" s="26" t="s">
        <v>302</v>
      </c>
      <c r="H1060" s="44" t="s">
        <v>20</v>
      </c>
      <c r="I1060" s="26" t="s">
        <v>182</v>
      </c>
      <c r="J1060" s="44" t="s">
        <v>20</v>
      </c>
      <c r="K1060" s="26" t="s">
        <v>169</v>
      </c>
    </row>
    <row r="1061" spans="2:11" x14ac:dyDescent="0.25">
      <c r="B1061" s="47">
        <v>45006</v>
      </c>
      <c r="C1061" s="26" t="s">
        <v>48</v>
      </c>
      <c r="D1061" s="26" t="s">
        <v>86</v>
      </c>
      <c r="E1061" s="26" t="s">
        <v>291</v>
      </c>
      <c r="F1061" s="44" t="s">
        <v>25</v>
      </c>
      <c r="G1061" s="26" t="s">
        <v>114</v>
      </c>
      <c r="H1061" s="44" t="s">
        <v>25</v>
      </c>
      <c r="I1061" s="26" t="s">
        <v>114</v>
      </c>
      <c r="J1061" s="44" t="s">
        <v>25</v>
      </c>
      <c r="K1061" s="26" t="s">
        <v>114</v>
      </c>
    </row>
    <row r="1062" spans="2:11" x14ac:dyDescent="0.25">
      <c r="B1062" s="47">
        <v>45006</v>
      </c>
      <c r="C1062" s="26" t="s">
        <v>49</v>
      </c>
      <c r="D1062" s="26" t="s">
        <v>86</v>
      </c>
      <c r="E1062" s="26" t="s">
        <v>50</v>
      </c>
      <c r="F1062" s="44" t="s">
        <v>20</v>
      </c>
      <c r="G1062" s="26" t="s">
        <v>165</v>
      </c>
      <c r="H1062" s="44" t="s">
        <v>20</v>
      </c>
      <c r="I1062" s="26" t="s">
        <v>211</v>
      </c>
      <c r="J1062" s="44" t="s">
        <v>20</v>
      </c>
      <c r="K1062" s="26" t="s">
        <v>304</v>
      </c>
    </row>
    <row r="1063" spans="2:11" x14ac:dyDescent="0.25">
      <c r="B1063" s="47">
        <v>45006</v>
      </c>
      <c r="C1063" s="26" t="s">
        <v>51</v>
      </c>
      <c r="D1063" s="26" t="s">
        <v>86</v>
      </c>
      <c r="E1063" s="26" t="s">
        <v>52</v>
      </c>
      <c r="F1063" s="44" t="s">
        <v>25</v>
      </c>
      <c r="G1063" s="26" t="s">
        <v>114</v>
      </c>
      <c r="H1063" s="44" t="s">
        <v>25</v>
      </c>
      <c r="I1063" s="26" t="s">
        <v>114</v>
      </c>
      <c r="J1063" s="44" t="s">
        <v>25</v>
      </c>
      <c r="K1063" s="26" t="s">
        <v>114</v>
      </c>
    </row>
    <row r="1064" spans="2:11" x14ac:dyDescent="0.25">
      <c r="B1064" s="47">
        <v>45006</v>
      </c>
      <c r="C1064" s="26" t="s">
        <v>53</v>
      </c>
      <c r="D1064" s="26" t="s">
        <v>86</v>
      </c>
      <c r="E1064" s="26" t="s">
        <v>54</v>
      </c>
      <c r="F1064" s="44" t="s">
        <v>26</v>
      </c>
      <c r="G1064" s="26" t="s">
        <v>29</v>
      </c>
      <c r="H1064" s="44" t="s">
        <v>26</v>
      </c>
      <c r="I1064" s="26" t="s">
        <v>29</v>
      </c>
      <c r="J1064" s="44" t="s">
        <v>26</v>
      </c>
      <c r="K1064" s="26" t="s">
        <v>29</v>
      </c>
    </row>
    <row r="1065" spans="2:11" x14ac:dyDescent="0.25">
      <c r="B1065" s="47">
        <v>45006</v>
      </c>
      <c r="C1065" s="26" t="s">
        <v>205</v>
      </c>
      <c r="D1065" s="26" t="s">
        <v>86</v>
      </c>
      <c r="E1065" s="26" t="s">
        <v>207</v>
      </c>
      <c r="F1065" s="44" t="s">
        <v>26</v>
      </c>
      <c r="G1065" s="26" t="s">
        <v>234</v>
      </c>
      <c r="H1065" s="44" t="s">
        <v>26</v>
      </c>
      <c r="I1065" s="26" t="s">
        <v>234</v>
      </c>
      <c r="J1065" s="44" t="s">
        <v>26</v>
      </c>
      <c r="K1065" s="26" t="s">
        <v>234</v>
      </c>
    </row>
    <row r="1066" spans="2:11" x14ac:dyDescent="0.25">
      <c r="B1066" s="47">
        <v>45007</v>
      </c>
      <c r="C1066" s="26" t="s">
        <v>18</v>
      </c>
      <c r="D1066" s="26" t="s">
        <v>86</v>
      </c>
      <c r="E1066" s="26" t="s">
        <v>35</v>
      </c>
      <c r="F1066" s="44" t="s">
        <v>27</v>
      </c>
      <c r="G1066" s="26" t="s">
        <v>108</v>
      </c>
      <c r="H1066" s="44" t="s">
        <v>27</v>
      </c>
      <c r="I1066" s="26" t="s">
        <v>306</v>
      </c>
      <c r="J1066" s="44" t="s">
        <v>27</v>
      </c>
      <c r="K1066" s="26" t="s">
        <v>287</v>
      </c>
    </row>
    <row r="1067" spans="2:11" x14ac:dyDescent="0.25">
      <c r="B1067" s="47">
        <v>45007</v>
      </c>
      <c r="C1067" s="26" t="s">
        <v>22</v>
      </c>
      <c r="D1067" s="26" t="s">
        <v>86</v>
      </c>
      <c r="E1067" s="26" t="s">
        <v>23</v>
      </c>
      <c r="F1067" s="44" t="s">
        <v>19</v>
      </c>
      <c r="G1067" s="26" t="s">
        <v>21</v>
      </c>
      <c r="H1067" s="44" t="s">
        <v>20</v>
      </c>
      <c r="I1067" s="26" t="s">
        <v>30</v>
      </c>
      <c r="J1067" s="44" t="s">
        <v>20</v>
      </c>
      <c r="K1067" s="26" t="s">
        <v>307</v>
      </c>
    </row>
    <row r="1068" spans="2:11" x14ac:dyDescent="0.25">
      <c r="B1068" s="47">
        <v>45007</v>
      </c>
      <c r="C1068" s="26" t="s">
        <v>45</v>
      </c>
      <c r="D1068" s="26" t="s">
        <v>86</v>
      </c>
      <c r="E1068" s="26" t="s">
        <v>34</v>
      </c>
      <c r="F1068" s="44" t="s">
        <v>27</v>
      </c>
      <c r="G1068" s="26" t="s">
        <v>108</v>
      </c>
      <c r="H1068" s="44" t="s">
        <v>27</v>
      </c>
      <c r="I1068" s="26" t="s">
        <v>305</v>
      </c>
      <c r="J1068" s="44" t="s">
        <v>27</v>
      </c>
      <c r="K1068" s="26" t="s">
        <v>287</v>
      </c>
    </row>
    <row r="1069" spans="2:11" x14ac:dyDescent="0.25">
      <c r="B1069" s="47">
        <v>45007</v>
      </c>
      <c r="C1069" s="26" t="s">
        <v>3</v>
      </c>
      <c r="D1069" s="26" t="s">
        <v>86</v>
      </c>
      <c r="E1069" s="26" t="s">
        <v>36</v>
      </c>
      <c r="F1069" s="44" t="s">
        <v>25</v>
      </c>
      <c r="G1069" s="26" t="s">
        <v>114</v>
      </c>
      <c r="H1069" s="44" t="s">
        <v>25</v>
      </c>
      <c r="I1069" s="26" t="s">
        <v>114</v>
      </c>
      <c r="J1069" s="44" t="s">
        <v>25</v>
      </c>
      <c r="K1069" s="26" t="s">
        <v>114</v>
      </c>
    </row>
    <row r="1070" spans="2:11" x14ac:dyDescent="0.25">
      <c r="B1070" s="47">
        <v>45007</v>
      </c>
      <c r="C1070" s="26" t="s">
        <v>37</v>
      </c>
      <c r="D1070" s="26" t="s">
        <v>86</v>
      </c>
      <c r="E1070" s="26" t="s">
        <v>38</v>
      </c>
      <c r="F1070" s="44" t="s">
        <v>20</v>
      </c>
      <c r="G1070" s="26" t="s">
        <v>91</v>
      </c>
      <c r="H1070" s="44" t="s">
        <v>20</v>
      </c>
      <c r="I1070" s="26" t="s">
        <v>204</v>
      </c>
      <c r="J1070" s="44" t="s">
        <v>20</v>
      </c>
      <c r="K1070" s="26" t="s">
        <v>183</v>
      </c>
    </row>
    <row r="1071" spans="2:11" x14ac:dyDescent="0.25">
      <c r="B1071" s="47">
        <v>45007</v>
      </c>
      <c r="C1071" s="26" t="s">
        <v>39</v>
      </c>
      <c r="D1071" s="26" t="s">
        <v>86</v>
      </c>
      <c r="E1071" s="26" t="s">
        <v>40</v>
      </c>
      <c r="F1071" s="44" t="s">
        <v>26</v>
      </c>
      <c r="G1071" s="26" t="s">
        <v>29</v>
      </c>
      <c r="H1071" s="44" t="s">
        <v>26</v>
      </c>
      <c r="I1071" s="26" t="s">
        <v>29</v>
      </c>
      <c r="J1071" s="44" t="s">
        <v>26</v>
      </c>
      <c r="K1071" s="26" t="s">
        <v>29</v>
      </c>
    </row>
    <row r="1072" spans="2:11" x14ac:dyDescent="0.25">
      <c r="B1072" s="47">
        <v>45007</v>
      </c>
      <c r="C1072" s="26" t="s">
        <v>41</v>
      </c>
      <c r="D1072" s="26" t="s">
        <v>86</v>
      </c>
      <c r="E1072" s="26" t="s">
        <v>42</v>
      </c>
      <c r="F1072" s="44" t="s">
        <v>26</v>
      </c>
      <c r="G1072" s="26" t="s">
        <v>29</v>
      </c>
      <c r="H1072" s="44" t="s">
        <v>26</v>
      </c>
      <c r="I1072" s="26" t="s">
        <v>29</v>
      </c>
      <c r="J1072" s="44" t="s">
        <v>26</v>
      </c>
      <c r="K1072" s="26" t="s">
        <v>29</v>
      </c>
    </row>
    <row r="1073" spans="2:11" x14ac:dyDescent="0.25">
      <c r="B1073" s="47">
        <v>45007</v>
      </c>
      <c r="C1073" s="26" t="s">
        <v>43</v>
      </c>
      <c r="D1073" s="26" t="s">
        <v>86</v>
      </c>
      <c r="E1073" s="26" t="s">
        <v>44</v>
      </c>
      <c r="F1073" s="44" t="s">
        <v>20</v>
      </c>
      <c r="G1073" s="26" t="s">
        <v>148</v>
      </c>
      <c r="H1073" s="44" t="s">
        <v>20</v>
      </c>
      <c r="I1073" s="26" t="s">
        <v>156</v>
      </c>
      <c r="J1073" s="44" t="s">
        <v>28</v>
      </c>
      <c r="K1073" s="26" t="s">
        <v>90</v>
      </c>
    </row>
    <row r="1074" spans="2:11" x14ac:dyDescent="0.25">
      <c r="B1074" s="47">
        <v>45007</v>
      </c>
      <c r="C1074" s="26" t="s">
        <v>46</v>
      </c>
      <c r="D1074" s="26" t="s">
        <v>86</v>
      </c>
      <c r="E1074" s="26" t="s">
        <v>47</v>
      </c>
      <c r="F1074" s="44" t="s">
        <v>20</v>
      </c>
      <c r="G1074" s="26" t="s">
        <v>90</v>
      </c>
      <c r="H1074" s="44" t="s">
        <v>28</v>
      </c>
      <c r="I1074" s="26" t="s">
        <v>90</v>
      </c>
      <c r="J1074" s="44" t="s">
        <v>19</v>
      </c>
      <c r="K1074" s="26" t="s">
        <v>90</v>
      </c>
    </row>
    <row r="1075" spans="2:11" x14ac:dyDescent="0.25">
      <c r="B1075" s="47">
        <v>45007</v>
      </c>
      <c r="C1075" s="26" t="s">
        <v>48</v>
      </c>
      <c r="D1075" s="26" t="s">
        <v>86</v>
      </c>
      <c r="E1075" s="26" t="s">
        <v>291</v>
      </c>
      <c r="F1075" s="44" t="s">
        <v>19</v>
      </c>
      <c r="G1075" s="26" t="s">
        <v>114</v>
      </c>
      <c r="H1075" s="44" t="s">
        <v>19</v>
      </c>
      <c r="I1075" s="26" t="s">
        <v>114</v>
      </c>
      <c r="J1075" s="44" t="s">
        <v>19</v>
      </c>
      <c r="K1075" s="26" t="s">
        <v>114</v>
      </c>
    </row>
    <row r="1076" spans="2:11" x14ac:dyDescent="0.25">
      <c r="B1076" s="47">
        <v>45007</v>
      </c>
      <c r="C1076" s="26" t="s">
        <v>49</v>
      </c>
      <c r="D1076" s="26" t="s">
        <v>86</v>
      </c>
      <c r="E1076" s="26" t="s">
        <v>50</v>
      </c>
      <c r="F1076" s="44" t="s">
        <v>20</v>
      </c>
      <c r="G1076" s="26" t="s">
        <v>31</v>
      </c>
      <c r="H1076" s="44" t="s">
        <v>20</v>
      </c>
      <c r="I1076" s="26" t="s">
        <v>89</v>
      </c>
      <c r="J1076" s="44" t="s">
        <v>20</v>
      </c>
      <c r="K1076" s="26" t="s">
        <v>89</v>
      </c>
    </row>
    <row r="1077" spans="2:11" x14ac:dyDescent="0.25">
      <c r="B1077" s="47">
        <v>45007</v>
      </c>
      <c r="C1077" s="26" t="s">
        <v>51</v>
      </c>
      <c r="D1077" s="26" t="s">
        <v>86</v>
      </c>
      <c r="E1077" s="26" t="s">
        <v>52</v>
      </c>
      <c r="F1077" s="44" t="s">
        <v>25</v>
      </c>
      <c r="G1077" s="26" t="s">
        <v>114</v>
      </c>
      <c r="H1077" s="44" t="s">
        <v>25</v>
      </c>
      <c r="I1077" s="26" t="s">
        <v>114</v>
      </c>
      <c r="J1077" s="44" t="s">
        <v>25</v>
      </c>
      <c r="K1077" s="26" t="s">
        <v>114</v>
      </c>
    </row>
    <row r="1078" spans="2:11" x14ac:dyDescent="0.25">
      <c r="B1078" s="47">
        <v>45007</v>
      </c>
      <c r="C1078" s="26" t="s">
        <v>53</v>
      </c>
      <c r="D1078" s="26" t="s">
        <v>86</v>
      </c>
      <c r="E1078" s="26" t="s">
        <v>54</v>
      </c>
      <c r="F1078" s="44" t="s">
        <v>26</v>
      </c>
      <c r="G1078" s="26" t="s">
        <v>29</v>
      </c>
      <c r="H1078" s="44" t="s">
        <v>26</v>
      </c>
      <c r="I1078" s="26" t="s">
        <v>29</v>
      </c>
      <c r="J1078" s="44" t="s">
        <v>26</v>
      </c>
      <c r="K1078" s="26" t="s">
        <v>29</v>
      </c>
    </row>
    <row r="1079" spans="2:11" x14ac:dyDescent="0.25">
      <c r="B1079" s="47">
        <v>45007</v>
      </c>
      <c r="C1079" s="26" t="s">
        <v>205</v>
      </c>
      <c r="D1079" s="26" t="s">
        <v>86</v>
      </c>
      <c r="E1079" s="26" t="s">
        <v>207</v>
      </c>
      <c r="F1079" s="44" t="s">
        <v>26</v>
      </c>
      <c r="G1079" s="26" t="s">
        <v>234</v>
      </c>
      <c r="H1079" s="44" t="s">
        <v>26</v>
      </c>
      <c r="I1079" s="26" t="s">
        <v>234</v>
      </c>
      <c r="J1079" s="44" t="s">
        <v>26</v>
      </c>
      <c r="K1079" s="26" t="s">
        <v>234</v>
      </c>
    </row>
    <row r="1080" spans="2:11" x14ac:dyDescent="0.25">
      <c r="B1080" s="47">
        <v>45008</v>
      </c>
      <c r="C1080" s="26" t="s">
        <v>18</v>
      </c>
      <c r="D1080" s="26" t="s">
        <v>86</v>
      </c>
      <c r="E1080" s="26" t="s">
        <v>35</v>
      </c>
      <c r="F1080" s="44" t="s">
        <v>25</v>
      </c>
      <c r="G1080" s="26" t="s">
        <v>308</v>
      </c>
      <c r="H1080" s="44" t="s">
        <v>19</v>
      </c>
      <c r="I1080" s="26" t="s">
        <v>308</v>
      </c>
      <c r="J1080" s="44" t="s">
        <v>20</v>
      </c>
      <c r="K1080" s="26" t="s">
        <v>140</v>
      </c>
    </row>
    <row r="1081" spans="2:11" x14ac:dyDescent="0.25">
      <c r="B1081" s="47">
        <v>45008</v>
      </c>
      <c r="C1081" s="26" t="s">
        <v>22</v>
      </c>
      <c r="D1081" s="26" t="s">
        <v>86</v>
      </c>
      <c r="E1081" s="26" t="s">
        <v>23</v>
      </c>
      <c r="F1081" s="44" t="s">
        <v>20</v>
      </c>
      <c r="G1081" s="26" t="s">
        <v>139</v>
      </c>
      <c r="H1081" s="44" t="s">
        <v>20</v>
      </c>
      <c r="I1081" s="26" t="s">
        <v>171</v>
      </c>
      <c r="J1081" s="44" t="s">
        <v>20</v>
      </c>
      <c r="K1081" s="26" t="s">
        <v>311</v>
      </c>
    </row>
    <row r="1082" spans="2:11" x14ac:dyDescent="0.25">
      <c r="B1082" s="47">
        <v>45008</v>
      </c>
      <c r="C1082" s="26" t="s">
        <v>45</v>
      </c>
      <c r="D1082" s="26" t="s">
        <v>86</v>
      </c>
      <c r="E1082" s="26" t="s">
        <v>34</v>
      </c>
      <c r="F1082" s="44" t="s">
        <v>25</v>
      </c>
      <c r="G1082" s="26" t="s">
        <v>308</v>
      </c>
      <c r="H1082" s="44" t="s">
        <v>19</v>
      </c>
      <c r="I1082" s="26" t="s">
        <v>308</v>
      </c>
      <c r="J1082" s="44" t="s">
        <v>20</v>
      </c>
      <c r="K1082" s="26" t="s">
        <v>140</v>
      </c>
    </row>
    <row r="1083" spans="2:11" x14ac:dyDescent="0.25">
      <c r="B1083" s="47">
        <v>45008</v>
      </c>
      <c r="C1083" s="26" t="s">
        <v>3</v>
      </c>
      <c r="D1083" s="26" t="s">
        <v>86</v>
      </c>
      <c r="E1083" s="26" t="s">
        <v>36</v>
      </c>
      <c r="F1083" s="44" t="s">
        <v>19</v>
      </c>
      <c r="G1083" s="26" t="s">
        <v>114</v>
      </c>
      <c r="H1083" s="44" t="s">
        <v>19</v>
      </c>
      <c r="I1083" s="26" t="s">
        <v>114</v>
      </c>
      <c r="J1083" s="44" t="s">
        <v>19</v>
      </c>
      <c r="K1083" s="26" t="s">
        <v>114</v>
      </c>
    </row>
    <row r="1084" spans="2:11" x14ac:dyDescent="0.25">
      <c r="B1084" s="47">
        <v>45008</v>
      </c>
      <c r="C1084" s="26" t="s">
        <v>37</v>
      </c>
      <c r="D1084" s="26" t="s">
        <v>86</v>
      </c>
      <c r="E1084" s="26" t="s">
        <v>38</v>
      </c>
      <c r="F1084" s="44" t="s">
        <v>20</v>
      </c>
      <c r="G1084" s="26" t="s">
        <v>168</v>
      </c>
      <c r="H1084" s="44" t="s">
        <v>20</v>
      </c>
      <c r="I1084" s="26" t="s">
        <v>309</v>
      </c>
      <c r="J1084" s="44" t="s">
        <v>20</v>
      </c>
      <c r="K1084" s="26" t="s">
        <v>310</v>
      </c>
    </row>
    <row r="1085" spans="2:11" x14ac:dyDescent="0.25">
      <c r="B1085" s="47">
        <v>45008</v>
      </c>
      <c r="C1085" s="26" t="s">
        <v>39</v>
      </c>
      <c r="D1085" s="26" t="s">
        <v>86</v>
      </c>
      <c r="E1085" s="26" t="s">
        <v>40</v>
      </c>
      <c r="F1085" s="44" t="s">
        <v>26</v>
      </c>
      <c r="G1085" s="26" t="s">
        <v>29</v>
      </c>
      <c r="H1085" s="44" t="s">
        <v>26</v>
      </c>
      <c r="I1085" s="26" t="s">
        <v>29</v>
      </c>
      <c r="J1085" s="44" t="s">
        <v>26</v>
      </c>
      <c r="K1085" s="26" t="s">
        <v>29</v>
      </c>
    </row>
    <row r="1086" spans="2:11" x14ac:dyDescent="0.25">
      <c r="B1086" s="47">
        <v>45008</v>
      </c>
      <c r="C1086" s="26" t="s">
        <v>41</v>
      </c>
      <c r="D1086" s="26" t="s">
        <v>86</v>
      </c>
      <c r="E1086" s="26" t="s">
        <v>42</v>
      </c>
      <c r="F1086" s="44" t="s">
        <v>26</v>
      </c>
      <c r="G1086" s="26" t="s">
        <v>29</v>
      </c>
      <c r="H1086" s="44" t="s">
        <v>26</v>
      </c>
      <c r="I1086" s="26" t="s">
        <v>29</v>
      </c>
      <c r="J1086" s="44" t="s">
        <v>26</v>
      </c>
      <c r="K1086" s="26" t="s">
        <v>29</v>
      </c>
    </row>
    <row r="1087" spans="2:11" x14ac:dyDescent="0.25">
      <c r="B1087" s="47">
        <v>45008</v>
      </c>
      <c r="C1087" s="26" t="s">
        <v>43</v>
      </c>
      <c r="D1087" s="26" t="s">
        <v>86</v>
      </c>
      <c r="E1087" s="26" t="s">
        <v>44</v>
      </c>
      <c r="F1087" s="44" t="s">
        <v>28</v>
      </c>
      <c r="G1087" s="26" t="s">
        <v>90</v>
      </c>
      <c r="H1087" s="44" t="s">
        <v>28</v>
      </c>
      <c r="I1087" s="26" t="s">
        <v>90</v>
      </c>
      <c r="J1087" s="44" t="s">
        <v>28</v>
      </c>
      <c r="K1087" s="26" t="s">
        <v>90</v>
      </c>
    </row>
    <row r="1088" spans="2:11" x14ac:dyDescent="0.25">
      <c r="B1088" s="47">
        <v>45008</v>
      </c>
      <c r="C1088" s="26" t="s">
        <v>46</v>
      </c>
      <c r="D1088" s="26" t="s">
        <v>86</v>
      </c>
      <c r="E1088" s="26" t="s">
        <v>47</v>
      </c>
      <c r="F1088" s="44" t="s">
        <v>19</v>
      </c>
      <c r="G1088" s="26" t="s">
        <v>90</v>
      </c>
      <c r="H1088" s="44" t="s">
        <v>20</v>
      </c>
      <c r="I1088" s="26" t="s">
        <v>89</v>
      </c>
      <c r="J1088" s="44" t="s">
        <v>20</v>
      </c>
      <c r="K1088" s="26" t="s">
        <v>148</v>
      </c>
    </row>
    <row r="1089" spans="2:11" x14ac:dyDescent="0.25">
      <c r="B1089" s="47">
        <v>45008</v>
      </c>
      <c r="C1089" s="26" t="s">
        <v>48</v>
      </c>
      <c r="D1089" s="26" t="s">
        <v>86</v>
      </c>
      <c r="E1089" s="26" t="s">
        <v>291</v>
      </c>
      <c r="F1089" s="44" t="s">
        <v>19</v>
      </c>
      <c r="G1089" s="26" t="s">
        <v>114</v>
      </c>
      <c r="H1089" s="44" t="s">
        <v>19</v>
      </c>
      <c r="I1089" s="26" t="s">
        <v>114</v>
      </c>
      <c r="J1089" s="44" t="s">
        <v>19</v>
      </c>
      <c r="K1089" s="26" t="s">
        <v>114</v>
      </c>
    </row>
    <row r="1090" spans="2:11" x14ac:dyDescent="0.25">
      <c r="B1090" s="47">
        <v>45008</v>
      </c>
      <c r="C1090" s="26" t="s">
        <v>49</v>
      </c>
      <c r="D1090" s="26" t="s">
        <v>86</v>
      </c>
      <c r="E1090" s="26" t="s">
        <v>50</v>
      </c>
      <c r="F1090" s="44" t="s">
        <v>28</v>
      </c>
      <c r="G1090" s="26" t="s">
        <v>90</v>
      </c>
      <c r="H1090" s="44" t="s">
        <v>28</v>
      </c>
      <c r="I1090" s="26" t="s">
        <v>90</v>
      </c>
      <c r="J1090" s="44" t="s">
        <v>28</v>
      </c>
      <c r="K1090" s="26" t="s">
        <v>90</v>
      </c>
    </row>
    <row r="1091" spans="2:11" x14ac:dyDescent="0.25">
      <c r="B1091" s="47">
        <v>45008</v>
      </c>
      <c r="C1091" s="26" t="s">
        <v>51</v>
      </c>
      <c r="D1091" s="26" t="s">
        <v>86</v>
      </c>
      <c r="E1091" s="26" t="s">
        <v>52</v>
      </c>
      <c r="F1091" s="44" t="s">
        <v>25</v>
      </c>
      <c r="G1091" s="26" t="s">
        <v>114</v>
      </c>
      <c r="H1091" s="44" t="s">
        <v>25</v>
      </c>
      <c r="I1091" s="26" t="s">
        <v>114</v>
      </c>
      <c r="J1091" s="44" t="s">
        <v>19</v>
      </c>
      <c r="K1091" s="26" t="s">
        <v>114</v>
      </c>
    </row>
    <row r="1092" spans="2:11" x14ac:dyDescent="0.25">
      <c r="B1092" s="47">
        <v>45008</v>
      </c>
      <c r="C1092" s="26" t="s">
        <v>53</v>
      </c>
      <c r="D1092" s="26" t="s">
        <v>86</v>
      </c>
      <c r="E1092" s="26" t="s">
        <v>54</v>
      </c>
      <c r="F1092" s="44" t="s">
        <v>26</v>
      </c>
      <c r="G1092" s="26" t="s">
        <v>29</v>
      </c>
      <c r="H1092" s="44" t="s">
        <v>26</v>
      </c>
      <c r="I1092" s="26" t="s">
        <v>29</v>
      </c>
      <c r="J1092" s="44" t="s">
        <v>25</v>
      </c>
      <c r="K1092" s="26" t="s">
        <v>29</v>
      </c>
    </row>
    <row r="1093" spans="2:11" x14ac:dyDescent="0.25">
      <c r="B1093" s="47">
        <v>45008</v>
      </c>
      <c r="C1093" s="26" t="s">
        <v>205</v>
      </c>
      <c r="D1093" s="26" t="s">
        <v>86</v>
      </c>
      <c r="E1093" s="26" t="s">
        <v>207</v>
      </c>
      <c r="F1093" s="44" t="s">
        <v>26</v>
      </c>
      <c r="G1093" s="26" t="s">
        <v>234</v>
      </c>
      <c r="H1093" s="44" t="s">
        <v>26</v>
      </c>
      <c r="I1093" s="26" t="s">
        <v>234</v>
      </c>
      <c r="J1093" s="44" t="s">
        <v>26</v>
      </c>
      <c r="K1093" s="26" t="s">
        <v>234</v>
      </c>
    </row>
    <row r="1094" spans="2:11" x14ac:dyDescent="0.25">
      <c r="B1094" s="47">
        <v>45009</v>
      </c>
      <c r="C1094" s="26" t="s">
        <v>18</v>
      </c>
      <c r="D1094" s="26" t="s">
        <v>86</v>
      </c>
      <c r="E1094" s="26" t="s">
        <v>35</v>
      </c>
      <c r="F1094" s="44" t="s">
        <v>19</v>
      </c>
      <c r="G1094" s="26" t="s">
        <v>21</v>
      </c>
      <c r="H1094" s="44" t="s">
        <v>19</v>
      </c>
      <c r="I1094" s="26" t="s">
        <v>21</v>
      </c>
      <c r="J1094" s="44" t="s">
        <v>20</v>
      </c>
      <c r="K1094" s="26" t="s">
        <v>132</v>
      </c>
    </row>
    <row r="1095" spans="2:11" x14ac:dyDescent="0.25">
      <c r="B1095" s="47">
        <v>45009</v>
      </c>
      <c r="C1095" s="26" t="s">
        <v>22</v>
      </c>
      <c r="D1095" s="26" t="s">
        <v>86</v>
      </c>
      <c r="E1095" s="26" t="s">
        <v>23</v>
      </c>
      <c r="F1095" s="44" t="s">
        <v>20</v>
      </c>
      <c r="G1095" s="26" t="s">
        <v>311</v>
      </c>
      <c r="H1095" s="44" t="s">
        <v>20</v>
      </c>
      <c r="I1095" s="26" t="s">
        <v>248</v>
      </c>
      <c r="J1095" s="44" t="s">
        <v>20</v>
      </c>
      <c r="K1095" s="26" t="s">
        <v>255</v>
      </c>
    </row>
    <row r="1096" spans="2:11" x14ac:dyDescent="0.25">
      <c r="B1096" s="47">
        <v>45009</v>
      </c>
      <c r="C1096" s="26" t="s">
        <v>45</v>
      </c>
      <c r="D1096" s="26" t="s">
        <v>86</v>
      </c>
      <c r="E1096" s="26" t="s">
        <v>34</v>
      </c>
      <c r="F1096" s="44" t="s">
        <v>19</v>
      </c>
      <c r="G1096" s="26" t="s">
        <v>21</v>
      </c>
      <c r="H1096" s="44" t="s">
        <v>19</v>
      </c>
      <c r="I1096" s="26" t="s">
        <v>21</v>
      </c>
      <c r="J1096" s="44" t="s">
        <v>20</v>
      </c>
      <c r="K1096" s="26" t="s">
        <v>132</v>
      </c>
    </row>
    <row r="1097" spans="2:11" x14ac:dyDescent="0.25">
      <c r="B1097" s="47">
        <v>45009</v>
      </c>
      <c r="C1097" s="26" t="s">
        <v>3</v>
      </c>
      <c r="D1097" s="26" t="s">
        <v>86</v>
      </c>
      <c r="E1097" s="26" t="s">
        <v>36</v>
      </c>
      <c r="F1097" s="44" t="s">
        <v>19</v>
      </c>
      <c r="G1097" s="26" t="s">
        <v>21</v>
      </c>
      <c r="H1097" s="44" t="s">
        <v>19</v>
      </c>
      <c r="I1097" s="26" t="s">
        <v>21</v>
      </c>
      <c r="J1097" s="44" t="s">
        <v>19</v>
      </c>
      <c r="K1097" s="26" t="s">
        <v>21</v>
      </c>
    </row>
    <row r="1098" spans="2:11" x14ac:dyDescent="0.25">
      <c r="B1098" s="47">
        <v>45009</v>
      </c>
      <c r="C1098" s="26" t="s">
        <v>37</v>
      </c>
      <c r="D1098" s="26" t="s">
        <v>86</v>
      </c>
      <c r="E1098" s="26" t="s">
        <v>38</v>
      </c>
      <c r="F1098" s="44" t="s">
        <v>28</v>
      </c>
      <c r="G1098" s="26" t="s">
        <v>312</v>
      </c>
      <c r="H1098" s="44" t="s">
        <v>28</v>
      </c>
      <c r="I1098" s="26" t="s">
        <v>312</v>
      </c>
      <c r="J1098" s="44" t="s">
        <v>28</v>
      </c>
      <c r="K1098" s="26" t="s">
        <v>312</v>
      </c>
    </row>
    <row r="1099" spans="2:11" x14ac:dyDescent="0.25">
      <c r="B1099" s="47">
        <v>45009</v>
      </c>
      <c r="C1099" s="26" t="s">
        <v>39</v>
      </c>
      <c r="D1099" s="26" t="s">
        <v>86</v>
      </c>
      <c r="E1099" s="26" t="s">
        <v>40</v>
      </c>
      <c r="F1099" s="44" t="s">
        <v>26</v>
      </c>
      <c r="G1099" s="26" t="s">
        <v>29</v>
      </c>
      <c r="H1099" s="44" t="s">
        <v>26</v>
      </c>
      <c r="I1099" s="26" t="s">
        <v>29</v>
      </c>
      <c r="J1099" s="44" t="s">
        <v>27</v>
      </c>
      <c r="K1099" s="26" t="s">
        <v>314</v>
      </c>
    </row>
    <row r="1100" spans="2:11" x14ac:dyDescent="0.25">
      <c r="B1100" s="47">
        <v>45009</v>
      </c>
      <c r="C1100" s="26" t="s">
        <v>41</v>
      </c>
      <c r="D1100" s="26" t="s">
        <v>86</v>
      </c>
      <c r="E1100" s="26" t="s">
        <v>42</v>
      </c>
      <c r="F1100" s="44" t="s">
        <v>26</v>
      </c>
      <c r="G1100" s="26" t="s">
        <v>29</v>
      </c>
      <c r="H1100" s="44" t="s">
        <v>26</v>
      </c>
      <c r="I1100" s="26" t="s">
        <v>29</v>
      </c>
      <c r="J1100" s="44" t="s">
        <v>26</v>
      </c>
      <c r="K1100" s="26" t="s">
        <v>29</v>
      </c>
    </row>
    <row r="1101" spans="2:11" x14ac:dyDescent="0.25">
      <c r="B1101" s="47">
        <v>45009</v>
      </c>
      <c r="C1101" s="26" t="s">
        <v>43</v>
      </c>
      <c r="D1101" s="26" t="s">
        <v>86</v>
      </c>
      <c r="E1101" s="26" t="s">
        <v>44</v>
      </c>
      <c r="F1101" s="44" t="s">
        <v>28</v>
      </c>
      <c r="G1101" s="26" t="s">
        <v>90</v>
      </c>
      <c r="H1101" s="44" t="s">
        <v>14</v>
      </c>
      <c r="I1101" s="26" t="s">
        <v>90</v>
      </c>
      <c r="J1101" s="44" t="s">
        <v>20</v>
      </c>
      <c r="K1101" s="26" t="s">
        <v>90</v>
      </c>
    </row>
    <row r="1102" spans="2:11" x14ac:dyDescent="0.25">
      <c r="B1102" s="47">
        <v>45009</v>
      </c>
      <c r="C1102" s="26" t="s">
        <v>46</v>
      </c>
      <c r="D1102" s="26" t="s">
        <v>86</v>
      </c>
      <c r="E1102" s="26" t="s">
        <v>47</v>
      </c>
      <c r="F1102" s="44" t="s">
        <v>20</v>
      </c>
      <c r="G1102" s="26" t="s">
        <v>148</v>
      </c>
      <c r="H1102" s="44" t="s">
        <v>20</v>
      </c>
      <c r="I1102" s="26" t="s">
        <v>148</v>
      </c>
      <c r="J1102" s="44" t="s">
        <v>20</v>
      </c>
      <c r="K1102" s="26" t="s">
        <v>148</v>
      </c>
    </row>
    <row r="1103" spans="2:11" x14ac:dyDescent="0.25">
      <c r="B1103" s="47">
        <v>45009</v>
      </c>
      <c r="C1103" s="26" t="s">
        <v>48</v>
      </c>
      <c r="D1103" s="26" t="s">
        <v>86</v>
      </c>
      <c r="E1103" s="26" t="s">
        <v>291</v>
      </c>
      <c r="F1103" s="44" t="s">
        <v>19</v>
      </c>
      <c r="G1103" s="26" t="s">
        <v>21</v>
      </c>
      <c r="H1103" s="44" t="s">
        <v>19</v>
      </c>
      <c r="I1103" s="26" t="s">
        <v>21</v>
      </c>
      <c r="J1103" s="44" t="s">
        <v>19</v>
      </c>
      <c r="K1103" s="26" t="s">
        <v>21</v>
      </c>
    </row>
    <row r="1104" spans="2:11" x14ac:dyDescent="0.25">
      <c r="B1104" s="47">
        <v>45009</v>
      </c>
      <c r="C1104" s="26" t="s">
        <v>49</v>
      </c>
      <c r="D1104" s="26" t="s">
        <v>86</v>
      </c>
      <c r="E1104" s="26" t="s">
        <v>50</v>
      </c>
      <c r="F1104" s="44" t="s">
        <v>28</v>
      </c>
      <c r="G1104" s="26" t="s">
        <v>90</v>
      </c>
      <c r="H1104" s="44" t="s">
        <v>25</v>
      </c>
      <c r="I1104" s="26" t="s">
        <v>90</v>
      </c>
      <c r="J1104" s="44" t="s">
        <v>20</v>
      </c>
      <c r="K1104" s="26" t="s">
        <v>90</v>
      </c>
    </row>
    <row r="1105" spans="2:11" x14ac:dyDescent="0.25">
      <c r="B1105" s="47">
        <v>45009</v>
      </c>
      <c r="C1105" s="26" t="s">
        <v>51</v>
      </c>
      <c r="D1105" s="26" t="s">
        <v>86</v>
      </c>
      <c r="E1105" s="26" t="s">
        <v>52</v>
      </c>
      <c r="F1105" s="44" t="s">
        <v>19</v>
      </c>
      <c r="G1105" s="26" t="s">
        <v>21</v>
      </c>
      <c r="H1105" s="44" t="s">
        <v>19</v>
      </c>
      <c r="I1105" s="26" t="s">
        <v>21</v>
      </c>
      <c r="J1105" s="44" t="s">
        <v>19</v>
      </c>
      <c r="K1105" s="26" t="s">
        <v>21</v>
      </c>
    </row>
    <row r="1106" spans="2:11" x14ac:dyDescent="0.25">
      <c r="B1106" s="47">
        <v>45009</v>
      </c>
      <c r="C1106" s="26" t="s">
        <v>53</v>
      </c>
      <c r="D1106" s="26" t="s">
        <v>86</v>
      </c>
      <c r="E1106" s="26" t="s">
        <v>54</v>
      </c>
      <c r="F1106" s="44" t="s">
        <v>25</v>
      </c>
      <c r="G1106" s="26" t="s">
        <v>29</v>
      </c>
      <c r="H1106" s="44" t="s">
        <v>25</v>
      </c>
      <c r="I1106" s="26" t="s">
        <v>313</v>
      </c>
      <c r="J1106" s="44" t="s">
        <v>27</v>
      </c>
      <c r="K1106" s="26" t="s">
        <v>314</v>
      </c>
    </row>
    <row r="1107" spans="2:11" x14ac:dyDescent="0.25">
      <c r="B1107" s="47">
        <v>45009</v>
      </c>
      <c r="C1107" s="26" t="s">
        <v>205</v>
      </c>
      <c r="D1107" s="26" t="s">
        <v>86</v>
      </c>
      <c r="E1107" s="26" t="s">
        <v>207</v>
      </c>
      <c r="F1107" s="44" t="s">
        <v>26</v>
      </c>
      <c r="G1107" s="26" t="s">
        <v>234</v>
      </c>
      <c r="H1107" s="44" t="s">
        <v>26</v>
      </c>
      <c r="I1107" s="26" t="s">
        <v>234</v>
      </c>
      <c r="J1107" s="44" t="s">
        <v>26</v>
      </c>
      <c r="K1107" s="26" t="s">
        <v>234</v>
      </c>
    </row>
    <row r="1108" spans="2:11" x14ac:dyDescent="0.25">
      <c r="B1108" s="47">
        <v>45010</v>
      </c>
      <c r="C1108" s="26" t="s">
        <v>18</v>
      </c>
      <c r="D1108" s="26" t="s">
        <v>86</v>
      </c>
      <c r="E1108" s="26" t="s">
        <v>35</v>
      </c>
      <c r="F1108" s="44" t="s">
        <v>20</v>
      </c>
      <c r="G1108" s="26" t="s">
        <v>115</v>
      </c>
      <c r="H1108" s="44" t="s">
        <v>20</v>
      </c>
      <c r="I1108" s="26" t="s">
        <v>167</v>
      </c>
      <c r="J1108" s="44" t="s">
        <v>20</v>
      </c>
      <c r="K1108" s="26" t="s">
        <v>211</v>
      </c>
    </row>
    <row r="1109" spans="2:11" x14ac:dyDescent="0.25">
      <c r="B1109" s="47">
        <v>45010</v>
      </c>
      <c r="C1109" s="26" t="s">
        <v>22</v>
      </c>
      <c r="D1109" s="26" t="s">
        <v>86</v>
      </c>
      <c r="E1109" s="26" t="s">
        <v>23</v>
      </c>
      <c r="F1109" s="44" t="s">
        <v>28</v>
      </c>
      <c r="G1109" s="26" t="s">
        <v>318</v>
      </c>
      <c r="H1109" s="44" t="s">
        <v>28</v>
      </c>
      <c r="I1109" s="26" t="s">
        <v>318</v>
      </c>
      <c r="J1109" s="44" t="s">
        <v>14</v>
      </c>
      <c r="K1109" s="26" t="s">
        <v>32</v>
      </c>
    </row>
    <row r="1110" spans="2:11" x14ac:dyDescent="0.25">
      <c r="B1110" s="47">
        <v>45010</v>
      </c>
      <c r="C1110" s="26" t="s">
        <v>45</v>
      </c>
      <c r="D1110" s="26" t="s">
        <v>86</v>
      </c>
      <c r="E1110" s="26" t="s">
        <v>34</v>
      </c>
      <c r="F1110" s="44" t="s">
        <v>20</v>
      </c>
      <c r="G1110" s="26" t="s">
        <v>115</v>
      </c>
      <c r="H1110" s="44" t="s">
        <v>20</v>
      </c>
      <c r="I1110" s="26" t="s">
        <v>167</v>
      </c>
      <c r="J1110" s="44" t="s">
        <v>20</v>
      </c>
      <c r="K1110" s="26" t="s">
        <v>211</v>
      </c>
    </row>
    <row r="1111" spans="2:11" x14ac:dyDescent="0.25">
      <c r="B1111" s="47">
        <v>45010</v>
      </c>
      <c r="C1111" s="26" t="s">
        <v>3</v>
      </c>
      <c r="D1111" s="26" t="s">
        <v>86</v>
      </c>
      <c r="E1111" s="26" t="s">
        <v>36</v>
      </c>
      <c r="F1111" s="44" t="s">
        <v>19</v>
      </c>
      <c r="G1111" s="26" t="s">
        <v>21</v>
      </c>
      <c r="H1111" s="44" t="s">
        <v>19</v>
      </c>
      <c r="I1111" s="26" t="s">
        <v>129</v>
      </c>
      <c r="J1111" s="44" t="s">
        <v>20</v>
      </c>
      <c r="K1111" s="26" t="s">
        <v>300</v>
      </c>
    </row>
    <row r="1112" spans="2:11" x14ac:dyDescent="0.25">
      <c r="B1112" s="47">
        <v>45010</v>
      </c>
      <c r="C1112" s="26" t="s">
        <v>37</v>
      </c>
      <c r="D1112" s="26" t="s">
        <v>86</v>
      </c>
      <c r="E1112" s="26" t="s">
        <v>38</v>
      </c>
      <c r="F1112" s="44" t="s">
        <v>14</v>
      </c>
      <c r="G1112" s="26" t="s">
        <v>170</v>
      </c>
      <c r="H1112" s="44" t="s">
        <v>14</v>
      </c>
      <c r="I1112" s="26" t="s">
        <v>320</v>
      </c>
      <c r="J1112" s="44" t="s">
        <v>14</v>
      </c>
      <c r="K1112" s="26" t="s">
        <v>319</v>
      </c>
    </row>
    <row r="1113" spans="2:11" x14ac:dyDescent="0.25">
      <c r="B1113" s="47">
        <v>45010</v>
      </c>
      <c r="C1113" s="26" t="s">
        <v>39</v>
      </c>
      <c r="D1113" s="26" t="s">
        <v>86</v>
      </c>
      <c r="E1113" s="26" t="s">
        <v>40</v>
      </c>
      <c r="F1113" s="44" t="s">
        <v>25</v>
      </c>
      <c r="G1113" s="26" t="s">
        <v>315</v>
      </c>
      <c r="H1113" s="44" t="s">
        <v>19</v>
      </c>
      <c r="I1113" s="26" t="s">
        <v>315</v>
      </c>
      <c r="J1113" s="44" t="s">
        <v>19</v>
      </c>
      <c r="K1113" s="26" t="s">
        <v>21</v>
      </c>
    </row>
    <row r="1114" spans="2:11" x14ac:dyDescent="0.25">
      <c r="B1114" s="47">
        <v>45010</v>
      </c>
      <c r="C1114" s="26" t="s">
        <v>41</v>
      </c>
      <c r="D1114" s="26" t="s">
        <v>86</v>
      </c>
      <c r="E1114" s="26" t="s">
        <v>42</v>
      </c>
      <c r="F1114" s="44" t="s">
        <v>26</v>
      </c>
      <c r="G1114" s="26" t="s">
        <v>29</v>
      </c>
      <c r="H1114" s="44" t="s">
        <v>26</v>
      </c>
      <c r="I1114" s="26" t="s">
        <v>29</v>
      </c>
      <c r="J1114" s="44" t="s">
        <v>26</v>
      </c>
      <c r="K1114" s="26" t="s">
        <v>29</v>
      </c>
    </row>
    <row r="1115" spans="2:11" x14ac:dyDescent="0.25">
      <c r="B1115" s="47">
        <v>45010</v>
      </c>
      <c r="C1115" s="26" t="s">
        <v>43</v>
      </c>
      <c r="D1115" s="26" t="s">
        <v>86</v>
      </c>
      <c r="E1115" s="26" t="s">
        <v>44</v>
      </c>
      <c r="F1115" s="44" t="s">
        <v>20</v>
      </c>
      <c r="G1115" s="26" t="s">
        <v>317</v>
      </c>
      <c r="H1115" s="44" t="s">
        <v>20</v>
      </c>
      <c r="I1115" s="26" t="s">
        <v>148</v>
      </c>
      <c r="J1115" s="44" t="s">
        <v>20</v>
      </c>
      <c r="K1115" s="26" t="s">
        <v>276</v>
      </c>
    </row>
    <row r="1116" spans="2:11" x14ac:dyDescent="0.25">
      <c r="B1116" s="47">
        <v>45010</v>
      </c>
      <c r="C1116" s="26" t="s">
        <v>46</v>
      </c>
      <c r="D1116" s="26" t="s">
        <v>86</v>
      </c>
      <c r="E1116" s="26" t="s">
        <v>47</v>
      </c>
      <c r="F1116" s="44" t="s">
        <v>20</v>
      </c>
      <c r="G1116" s="26" t="s">
        <v>316</v>
      </c>
      <c r="H1116" s="44" t="s">
        <v>20</v>
      </c>
      <c r="I1116" s="26" t="s">
        <v>226</v>
      </c>
      <c r="J1116" s="44" t="s">
        <v>20</v>
      </c>
      <c r="K1116" s="26" t="s">
        <v>171</v>
      </c>
    </row>
    <row r="1117" spans="2:11" x14ac:dyDescent="0.25">
      <c r="B1117" s="47">
        <v>45010</v>
      </c>
      <c r="C1117" s="26" t="s">
        <v>48</v>
      </c>
      <c r="D1117" s="26" t="s">
        <v>86</v>
      </c>
      <c r="E1117" s="26" t="s">
        <v>291</v>
      </c>
      <c r="F1117" s="44" t="s">
        <v>19</v>
      </c>
      <c r="G1117" s="26" t="s">
        <v>21</v>
      </c>
      <c r="H1117" s="44" t="s">
        <v>19</v>
      </c>
      <c r="I1117" s="26" t="s">
        <v>129</v>
      </c>
      <c r="J1117" s="44" t="s">
        <v>20</v>
      </c>
      <c r="K1117" s="26" t="s">
        <v>165</v>
      </c>
    </row>
    <row r="1118" spans="2:11" x14ac:dyDescent="0.25">
      <c r="B1118" s="47">
        <v>45010</v>
      </c>
      <c r="C1118" s="26" t="s">
        <v>49</v>
      </c>
      <c r="D1118" s="26" t="s">
        <v>86</v>
      </c>
      <c r="E1118" s="26" t="s">
        <v>50</v>
      </c>
      <c r="F1118" s="44" t="s">
        <v>20</v>
      </c>
      <c r="G1118" s="26" t="s">
        <v>317</v>
      </c>
      <c r="H1118" s="44" t="s">
        <v>20</v>
      </c>
      <c r="I1118" s="26" t="s">
        <v>148</v>
      </c>
      <c r="J1118" s="44" t="s">
        <v>20</v>
      </c>
      <c r="K1118" s="26" t="s">
        <v>276</v>
      </c>
    </row>
    <row r="1119" spans="2:11" x14ac:dyDescent="0.25">
      <c r="B1119" s="47">
        <v>45010</v>
      </c>
      <c r="C1119" s="26" t="s">
        <v>51</v>
      </c>
      <c r="D1119" s="26" t="s">
        <v>86</v>
      </c>
      <c r="E1119" s="26" t="s">
        <v>52</v>
      </c>
      <c r="F1119" s="44" t="s">
        <v>19</v>
      </c>
      <c r="G1119" s="26" t="s">
        <v>21</v>
      </c>
      <c r="H1119" s="44" t="s">
        <v>19</v>
      </c>
      <c r="I1119" s="26" t="s">
        <v>129</v>
      </c>
      <c r="J1119" s="44" t="s">
        <v>20</v>
      </c>
      <c r="K1119" s="26" t="s">
        <v>300</v>
      </c>
    </row>
    <row r="1120" spans="2:11" x14ac:dyDescent="0.25">
      <c r="B1120" s="47">
        <v>45010</v>
      </c>
      <c r="C1120" s="26" t="s">
        <v>53</v>
      </c>
      <c r="D1120" s="26" t="s">
        <v>86</v>
      </c>
      <c r="E1120" s="26" t="s">
        <v>54</v>
      </c>
      <c r="F1120" s="44" t="s">
        <v>25</v>
      </c>
      <c r="G1120" s="26" t="s">
        <v>315</v>
      </c>
      <c r="H1120" s="44" t="s">
        <v>19</v>
      </c>
      <c r="I1120" s="26" t="s">
        <v>315</v>
      </c>
      <c r="J1120" s="44" t="s">
        <v>19</v>
      </c>
      <c r="K1120" s="26" t="s">
        <v>21</v>
      </c>
    </row>
    <row r="1121" spans="2:11" x14ac:dyDescent="0.25">
      <c r="B1121" s="47">
        <v>45010</v>
      </c>
      <c r="C1121" s="26" t="s">
        <v>205</v>
      </c>
      <c r="D1121" s="26" t="s">
        <v>86</v>
      </c>
      <c r="E1121" s="26" t="s">
        <v>207</v>
      </c>
      <c r="F1121" s="44" t="s">
        <v>26</v>
      </c>
      <c r="G1121" s="26" t="s">
        <v>234</v>
      </c>
      <c r="H1121" s="44" t="s">
        <v>26</v>
      </c>
      <c r="I1121" s="26" t="s">
        <v>234</v>
      </c>
      <c r="J1121" s="44" t="s">
        <v>26</v>
      </c>
      <c r="K1121" s="26" t="s">
        <v>234</v>
      </c>
    </row>
    <row r="1122" spans="2:11" x14ac:dyDescent="0.25">
      <c r="B1122" s="47">
        <v>45011</v>
      </c>
      <c r="C1122" s="26" t="s">
        <v>18</v>
      </c>
      <c r="D1122" s="26" t="s">
        <v>86</v>
      </c>
      <c r="E1122" s="26" t="s">
        <v>35</v>
      </c>
      <c r="F1122" s="44" t="s">
        <v>20</v>
      </c>
      <c r="G1122" s="26" t="s">
        <v>164</v>
      </c>
      <c r="H1122" s="44" t="s">
        <v>20</v>
      </c>
      <c r="I1122" s="26" t="s">
        <v>148</v>
      </c>
      <c r="J1122" s="44" t="s">
        <v>20</v>
      </c>
      <c r="K1122" s="26" t="s">
        <v>321</v>
      </c>
    </row>
    <row r="1123" spans="2:11" x14ac:dyDescent="0.25">
      <c r="B1123" s="47">
        <v>45011</v>
      </c>
      <c r="C1123" s="26" t="s">
        <v>22</v>
      </c>
      <c r="D1123" s="26" t="s">
        <v>86</v>
      </c>
      <c r="E1123" s="26" t="s">
        <v>23</v>
      </c>
      <c r="F1123" s="44" t="s">
        <v>14</v>
      </c>
      <c r="G1123" s="26" t="s">
        <v>32</v>
      </c>
      <c r="H1123" s="44" t="s">
        <v>14</v>
      </c>
      <c r="I1123" s="26" t="s">
        <v>32</v>
      </c>
      <c r="J1123" s="44" t="s">
        <v>14</v>
      </c>
      <c r="K1123" s="26" t="s">
        <v>32</v>
      </c>
    </row>
    <row r="1124" spans="2:11" x14ac:dyDescent="0.25">
      <c r="B1124" s="47">
        <v>45011</v>
      </c>
      <c r="C1124" s="26" t="s">
        <v>45</v>
      </c>
      <c r="D1124" s="26" t="s">
        <v>86</v>
      </c>
      <c r="E1124" s="26" t="s">
        <v>34</v>
      </c>
      <c r="F1124" s="44" t="s">
        <v>20</v>
      </c>
      <c r="G1124" s="26" t="s">
        <v>164</v>
      </c>
      <c r="H1124" s="44" t="s">
        <v>20</v>
      </c>
      <c r="I1124" s="26" t="s">
        <v>148</v>
      </c>
      <c r="J1124" s="44" t="s">
        <v>20</v>
      </c>
      <c r="K1124" s="26" t="s">
        <v>156</v>
      </c>
    </row>
    <row r="1125" spans="2:11" x14ac:dyDescent="0.25">
      <c r="B1125" s="47">
        <v>45011</v>
      </c>
      <c r="C1125" s="26" t="s">
        <v>3</v>
      </c>
      <c r="D1125" s="26" t="s">
        <v>86</v>
      </c>
      <c r="E1125" s="26" t="s">
        <v>36</v>
      </c>
      <c r="F1125" s="44" t="s">
        <v>20</v>
      </c>
      <c r="G1125" s="26" t="s">
        <v>155</v>
      </c>
      <c r="H1125" s="44" t="s">
        <v>20</v>
      </c>
      <c r="I1125" s="26" t="s">
        <v>210</v>
      </c>
      <c r="J1125" s="44" t="s">
        <v>20</v>
      </c>
      <c r="K1125" s="26" t="s">
        <v>304</v>
      </c>
    </row>
    <row r="1126" spans="2:11" x14ac:dyDescent="0.25">
      <c r="B1126" s="47">
        <v>45011</v>
      </c>
      <c r="C1126" s="26" t="s">
        <v>37</v>
      </c>
      <c r="D1126" s="26" t="s">
        <v>86</v>
      </c>
      <c r="E1126" s="26" t="s">
        <v>38</v>
      </c>
      <c r="F1126" s="44" t="s">
        <v>14</v>
      </c>
      <c r="G1126" s="26" t="s">
        <v>87</v>
      </c>
      <c r="H1126" s="44" t="s">
        <v>14</v>
      </c>
      <c r="I1126" s="26" t="s">
        <v>87</v>
      </c>
      <c r="J1126" s="44" t="s">
        <v>14</v>
      </c>
      <c r="K1126" s="26" t="s">
        <v>137</v>
      </c>
    </row>
    <row r="1127" spans="2:11" x14ac:dyDescent="0.25">
      <c r="B1127" s="47">
        <v>45011</v>
      </c>
      <c r="C1127" s="26" t="s">
        <v>39</v>
      </c>
      <c r="D1127" s="26" t="s">
        <v>86</v>
      </c>
      <c r="E1127" s="26" t="s">
        <v>40</v>
      </c>
      <c r="F1127" s="44" t="s">
        <v>19</v>
      </c>
      <c r="G1127" s="26" t="s">
        <v>21</v>
      </c>
      <c r="H1127" s="44" t="s">
        <v>19</v>
      </c>
      <c r="I1127" s="26" t="s">
        <v>21</v>
      </c>
      <c r="J1127" s="44" t="s">
        <v>19</v>
      </c>
      <c r="K1127" s="26" t="s">
        <v>21</v>
      </c>
    </row>
    <row r="1128" spans="2:11" x14ac:dyDescent="0.25">
      <c r="B1128" s="47">
        <v>45011</v>
      </c>
      <c r="C1128" s="26" t="s">
        <v>41</v>
      </c>
      <c r="D1128" s="26" t="s">
        <v>86</v>
      </c>
      <c r="E1128" s="26" t="s">
        <v>42</v>
      </c>
      <c r="F1128" s="44" t="s">
        <v>26</v>
      </c>
      <c r="G1128" s="26" t="s">
        <v>29</v>
      </c>
      <c r="H1128" s="44" t="s">
        <v>26</v>
      </c>
      <c r="I1128" s="26" t="s">
        <v>29</v>
      </c>
      <c r="J1128" s="44" t="s">
        <v>26</v>
      </c>
      <c r="K1128" s="26" t="s">
        <v>29</v>
      </c>
    </row>
    <row r="1129" spans="2:11" x14ac:dyDescent="0.25">
      <c r="B1129" s="47">
        <v>45011</v>
      </c>
      <c r="C1129" s="26" t="s">
        <v>43</v>
      </c>
      <c r="D1129" s="26" t="s">
        <v>86</v>
      </c>
      <c r="E1129" s="26" t="s">
        <v>44</v>
      </c>
      <c r="F1129" s="44" t="s">
        <v>20</v>
      </c>
      <c r="G1129" s="26" t="s">
        <v>210</v>
      </c>
      <c r="H1129" s="44" t="s">
        <v>20</v>
      </c>
      <c r="I1129" s="26" t="s">
        <v>210</v>
      </c>
      <c r="J1129" s="44" t="s">
        <v>20</v>
      </c>
      <c r="K1129" s="26" t="s">
        <v>155</v>
      </c>
    </row>
    <row r="1130" spans="2:11" x14ac:dyDescent="0.25">
      <c r="B1130" s="47">
        <v>45011</v>
      </c>
      <c r="C1130" s="26" t="s">
        <v>46</v>
      </c>
      <c r="D1130" s="26" t="s">
        <v>86</v>
      </c>
      <c r="E1130" s="26" t="s">
        <v>47</v>
      </c>
      <c r="F1130" s="44" t="s">
        <v>20</v>
      </c>
      <c r="G1130" s="26" t="s">
        <v>303</v>
      </c>
      <c r="H1130" s="44" t="s">
        <v>20</v>
      </c>
      <c r="I1130" s="26" t="s">
        <v>115</v>
      </c>
      <c r="J1130" s="44" t="s">
        <v>20</v>
      </c>
      <c r="K1130" s="26" t="s">
        <v>103</v>
      </c>
    </row>
    <row r="1131" spans="2:11" x14ac:dyDescent="0.25">
      <c r="B1131" s="47">
        <v>45011</v>
      </c>
      <c r="C1131" s="26" t="s">
        <v>48</v>
      </c>
      <c r="D1131" s="26" t="s">
        <v>86</v>
      </c>
      <c r="E1131" s="26" t="s">
        <v>291</v>
      </c>
      <c r="F1131" s="44" t="s">
        <v>20</v>
      </c>
      <c r="G1131" s="26" t="s">
        <v>155</v>
      </c>
      <c r="H1131" s="44" t="s">
        <v>20</v>
      </c>
      <c r="I1131" s="26" t="s">
        <v>210</v>
      </c>
      <c r="J1131" s="44" t="s">
        <v>20</v>
      </c>
      <c r="K1131" s="26" t="s">
        <v>304</v>
      </c>
    </row>
    <row r="1132" spans="2:11" x14ac:dyDescent="0.25">
      <c r="B1132" s="47">
        <v>45011</v>
      </c>
      <c r="C1132" s="26" t="s">
        <v>49</v>
      </c>
      <c r="D1132" s="26" t="s">
        <v>86</v>
      </c>
      <c r="E1132" s="26" t="s">
        <v>50</v>
      </c>
      <c r="F1132" s="44" t="s">
        <v>20</v>
      </c>
      <c r="G1132" s="26" t="s">
        <v>210</v>
      </c>
      <c r="H1132" s="44" t="s">
        <v>20</v>
      </c>
      <c r="I1132" s="26" t="s">
        <v>210</v>
      </c>
      <c r="J1132" s="44" t="s">
        <v>20</v>
      </c>
      <c r="K1132" s="26" t="s">
        <v>155</v>
      </c>
    </row>
    <row r="1133" spans="2:11" x14ac:dyDescent="0.25">
      <c r="B1133" s="47">
        <v>45011</v>
      </c>
      <c r="C1133" s="26" t="s">
        <v>51</v>
      </c>
      <c r="D1133" s="26" t="s">
        <v>86</v>
      </c>
      <c r="E1133" s="26" t="s">
        <v>52</v>
      </c>
      <c r="F1133" s="44" t="s">
        <v>20</v>
      </c>
      <c r="G1133" s="26" t="s">
        <v>155</v>
      </c>
      <c r="H1133" s="44" t="s">
        <v>20</v>
      </c>
      <c r="I1133" s="26" t="s">
        <v>210</v>
      </c>
      <c r="J1133" s="44" t="s">
        <v>20</v>
      </c>
      <c r="K1133" s="26" t="s">
        <v>316</v>
      </c>
    </row>
    <row r="1134" spans="2:11" x14ac:dyDescent="0.25">
      <c r="B1134" s="47">
        <v>45011</v>
      </c>
      <c r="C1134" s="26" t="s">
        <v>53</v>
      </c>
      <c r="D1134" s="26" t="s">
        <v>86</v>
      </c>
      <c r="E1134" s="26" t="s">
        <v>54</v>
      </c>
      <c r="F1134" s="44" t="s">
        <v>19</v>
      </c>
      <c r="G1134" s="26" t="s">
        <v>21</v>
      </c>
      <c r="H1134" s="44" t="s">
        <v>19</v>
      </c>
      <c r="I1134" s="26" t="s">
        <v>21</v>
      </c>
      <c r="J1134" s="44" t="s">
        <v>19</v>
      </c>
      <c r="K1134" s="26" t="s">
        <v>21</v>
      </c>
    </row>
    <row r="1135" spans="2:11" x14ac:dyDescent="0.25">
      <c r="B1135" s="47">
        <v>45011</v>
      </c>
      <c r="C1135" s="26" t="s">
        <v>205</v>
      </c>
      <c r="D1135" s="26" t="s">
        <v>86</v>
      </c>
      <c r="E1135" s="26" t="s">
        <v>207</v>
      </c>
      <c r="F1135" s="44" t="s">
        <v>26</v>
      </c>
      <c r="G1135" s="26" t="s">
        <v>234</v>
      </c>
      <c r="H1135" s="44" t="s">
        <v>26</v>
      </c>
      <c r="I1135" s="26" t="s">
        <v>234</v>
      </c>
      <c r="J1135" s="44" t="s">
        <v>26</v>
      </c>
      <c r="K1135" s="26" t="s">
        <v>234</v>
      </c>
    </row>
    <row r="1136" spans="2:11" x14ac:dyDescent="0.25">
      <c r="B1136" s="47">
        <v>45012</v>
      </c>
      <c r="C1136" s="26" t="s">
        <v>18</v>
      </c>
      <c r="D1136" s="26" t="s">
        <v>86</v>
      </c>
      <c r="E1136" s="26" t="s">
        <v>35</v>
      </c>
      <c r="F1136" s="44" t="s">
        <v>20</v>
      </c>
      <c r="G1136" s="26" t="s">
        <v>322</v>
      </c>
      <c r="H1136" s="44" t="s">
        <v>20</v>
      </c>
      <c r="I1136" s="26" t="s">
        <v>323</v>
      </c>
      <c r="J1136" s="44" t="s">
        <v>20</v>
      </c>
      <c r="K1136" s="26" t="s">
        <v>324</v>
      </c>
    </row>
    <row r="1137" spans="2:11" x14ac:dyDescent="0.25">
      <c r="B1137" s="47">
        <v>45012</v>
      </c>
      <c r="C1137" s="26" t="s">
        <v>22</v>
      </c>
      <c r="D1137" s="26" t="s">
        <v>86</v>
      </c>
      <c r="E1137" s="26" t="s">
        <v>23</v>
      </c>
      <c r="F1137" s="44" t="s">
        <v>14</v>
      </c>
      <c r="G1137" s="26" t="s">
        <v>90</v>
      </c>
      <c r="H1137" s="44" t="s">
        <v>20</v>
      </c>
      <c r="I1137" s="26" t="s">
        <v>90</v>
      </c>
      <c r="J1137" s="44" t="s">
        <v>20</v>
      </c>
      <c r="K1137" s="26" t="s">
        <v>325</v>
      </c>
    </row>
    <row r="1138" spans="2:11" x14ac:dyDescent="0.25">
      <c r="B1138" s="47">
        <v>45012</v>
      </c>
      <c r="C1138" s="26" t="s">
        <v>45</v>
      </c>
      <c r="D1138" s="26" t="s">
        <v>86</v>
      </c>
      <c r="E1138" s="26" t="s">
        <v>34</v>
      </c>
      <c r="F1138" s="44" t="s">
        <v>20</v>
      </c>
      <c r="G1138" s="26" t="s">
        <v>322</v>
      </c>
      <c r="H1138" s="44" t="s">
        <v>20</v>
      </c>
      <c r="I1138" s="26" t="s">
        <v>323</v>
      </c>
      <c r="J1138" s="44" t="s">
        <v>20</v>
      </c>
      <c r="K1138" s="26" t="s">
        <v>323</v>
      </c>
    </row>
    <row r="1139" spans="2:11" x14ac:dyDescent="0.25">
      <c r="B1139" s="47">
        <v>45012</v>
      </c>
      <c r="C1139" s="26" t="s">
        <v>3</v>
      </c>
      <c r="D1139" s="26" t="s">
        <v>86</v>
      </c>
      <c r="E1139" s="26" t="s">
        <v>36</v>
      </c>
      <c r="F1139" s="44" t="s">
        <v>20</v>
      </c>
      <c r="G1139" s="26" t="s">
        <v>276</v>
      </c>
      <c r="H1139" s="44" t="s">
        <v>20</v>
      </c>
      <c r="I1139" s="26" t="s">
        <v>31</v>
      </c>
      <c r="J1139" s="44" t="s">
        <v>20</v>
      </c>
      <c r="K1139" s="26" t="s">
        <v>156</v>
      </c>
    </row>
    <row r="1140" spans="2:11" x14ac:dyDescent="0.25">
      <c r="B1140" s="47">
        <v>45012</v>
      </c>
      <c r="C1140" s="26" t="s">
        <v>37</v>
      </c>
      <c r="D1140" s="26" t="s">
        <v>86</v>
      </c>
      <c r="E1140" s="26" t="s">
        <v>38</v>
      </c>
      <c r="F1140" s="44" t="s">
        <v>14</v>
      </c>
      <c r="G1140" s="26" t="s">
        <v>91</v>
      </c>
      <c r="H1140" s="44" t="s">
        <v>14</v>
      </c>
      <c r="I1140" s="26" t="s">
        <v>143</v>
      </c>
      <c r="J1140" s="44" t="s">
        <v>14</v>
      </c>
      <c r="K1140" s="26" t="s">
        <v>21</v>
      </c>
    </row>
    <row r="1141" spans="2:11" x14ac:dyDescent="0.25">
      <c r="B1141" s="47">
        <v>45012</v>
      </c>
      <c r="C1141" s="26" t="s">
        <v>39</v>
      </c>
      <c r="D1141" s="26" t="s">
        <v>86</v>
      </c>
      <c r="E1141" s="26" t="s">
        <v>40</v>
      </c>
      <c r="F1141" s="44" t="s">
        <v>19</v>
      </c>
      <c r="G1141" s="26" t="s">
        <v>21</v>
      </c>
      <c r="H1141" s="44" t="s">
        <v>19</v>
      </c>
      <c r="I1141" s="26" t="s">
        <v>129</v>
      </c>
      <c r="J1141" s="44" t="s">
        <v>20</v>
      </c>
      <c r="K1141" s="26" t="s">
        <v>30</v>
      </c>
    </row>
    <row r="1142" spans="2:11" x14ac:dyDescent="0.25">
      <c r="B1142" s="47">
        <v>45012</v>
      </c>
      <c r="C1142" s="26" t="s">
        <v>41</v>
      </c>
      <c r="D1142" s="26" t="s">
        <v>86</v>
      </c>
      <c r="E1142" s="26" t="s">
        <v>42</v>
      </c>
      <c r="F1142" s="44" t="s">
        <v>26</v>
      </c>
      <c r="G1142" s="26" t="s">
        <v>29</v>
      </c>
      <c r="H1142" s="44" t="s">
        <v>26</v>
      </c>
      <c r="I1142" s="26" t="s">
        <v>29</v>
      </c>
      <c r="J1142" s="44" t="s">
        <v>26</v>
      </c>
      <c r="K1142" s="26" t="s">
        <v>29</v>
      </c>
    </row>
    <row r="1143" spans="2:11" x14ac:dyDescent="0.25">
      <c r="B1143" s="47">
        <v>45012</v>
      </c>
      <c r="C1143" s="26" t="s">
        <v>43</v>
      </c>
      <c r="D1143" s="26" t="s">
        <v>86</v>
      </c>
      <c r="E1143" s="26" t="s">
        <v>44</v>
      </c>
      <c r="F1143" s="44" t="s">
        <v>20</v>
      </c>
      <c r="G1143" s="26" t="s">
        <v>303</v>
      </c>
      <c r="H1143" s="44" t="s">
        <v>20</v>
      </c>
      <c r="I1143" s="26" t="s">
        <v>103</v>
      </c>
      <c r="J1143" s="44" t="s">
        <v>20</v>
      </c>
      <c r="K1143" s="26" t="s">
        <v>94</v>
      </c>
    </row>
    <row r="1144" spans="2:11" x14ac:dyDescent="0.25">
      <c r="B1144" s="47">
        <v>45012</v>
      </c>
      <c r="C1144" s="26" t="s">
        <v>46</v>
      </c>
      <c r="D1144" s="26" t="s">
        <v>86</v>
      </c>
      <c r="E1144" s="26" t="s">
        <v>47</v>
      </c>
      <c r="F1144" s="44" t="s">
        <v>28</v>
      </c>
      <c r="G1144" s="26" t="s">
        <v>30</v>
      </c>
      <c r="H1144" s="44" t="s">
        <v>28</v>
      </c>
      <c r="I1144" s="26" t="s">
        <v>30</v>
      </c>
      <c r="J1144" s="44" t="s">
        <v>14</v>
      </c>
      <c r="K1144" s="26" t="s">
        <v>94</v>
      </c>
    </row>
    <row r="1145" spans="2:11" x14ac:dyDescent="0.25">
      <c r="B1145" s="47">
        <v>45012</v>
      </c>
      <c r="C1145" s="26" t="s">
        <v>48</v>
      </c>
      <c r="D1145" s="26" t="s">
        <v>86</v>
      </c>
      <c r="E1145" s="26" t="s">
        <v>291</v>
      </c>
      <c r="F1145" s="44" t="s">
        <v>20</v>
      </c>
      <c r="G1145" s="26" t="s">
        <v>276</v>
      </c>
      <c r="H1145" s="44" t="s">
        <v>20</v>
      </c>
      <c r="I1145" s="26" t="s">
        <v>31</v>
      </c>
      <c r="J1145" s="44" t="s">
        <v>20</v>
      </c>
      <c r="K1145" s="26" t="s">
        <v>31</v>
      </c>
    </row>
    <row r="1146" spans="2:11" x14ac:dyDescent="0.25">
      <c r="B1146" s="47">
        <v>45012</v>
      </c>
      <c r="C1146" s="26" t="s">
        <v>49</v>
      </c>
      <c r="D1146" s="26" t="s">
        <v>86</v>
      </c>
      <c r="E1146" s="26" t="s">
        <v>50</v>
      </c>
      <c r="F1146" s="44" t="s">
        <v>20</v>
      </c>
      <c r="G1146" s="26" t="s">
        <v>303</v>
      </c>
      <c r="H1146" s="44" t="s">
        <v>20</v>
      </c>
      <c r="I1146" s="26" t="s">
        <v>103</v>
      </c>
      <c r="J1146" s="44" t="s">
        <v>20</v>
      </c>
      <c r="K1146" s="26" t="s">
        <v>94</v>
      </c>
    </row>
    <row r="1147" spans="2:11" x14ac:dyDescent="0.25">
      <c r="B1147" s="47">
        <v>45012</v>
      </c>
      <c r="C1147" s="26" t="s">
        <v>51</v>
      </c>
      <c r="D1147" s="26" t="s">
        <v>86</v>
      </c>
      <c r="E1147" s="26" t="s">
        <v>52</v>
      </c>
      <c r="F1147" s="44" t="s">
        <v>20</v>
      </c>
      <c r="G1147" s="26" t="s">
        <v>248</v>
      </c>
      <c r="H1147" s="44" t="s">
        <v>20</v>
      </c>
      <c r="I1147" s="26" t="s">
        <v>214</v>
      </c>
      <c r="J1147" s="44" t="s">
        <v>20</v>
      </c>
      <c r="K1147" s="26" t="s">
        <v>324</v>
      </c>
    </row>
    <row r="1148" spans="2:11" x14ac:dyDescent="0.25">
      <c r="B1148" s="47">
        <v>45012</v>
      </c>
      <c r="C1148" s="26" t="s">
        <v>53</v>
      </c>
      <c r="D1148" s="26" t="s">
        <v>86</v>
      </c>
      <c r="E1148" s="26" t="s">
        <v>54</v>
      </c>
      <c r="F1148" s="44" t="s">
        <v>19</v>
      </c>
      <c r="G1148" s="26" t="s">
        <v>21</v>
      </c>
      <c r="H1148" s="44" t="s">
        <v>19</v>
      </c>
      <c r="I1148" s="26" t="s">
        <v>129</v>
      </c>
      <c r="J1148" s="44" t="s">
        <v>20</v>
      </c>
      <c r="K1148" s="26" t="s">
        <v>30</v>
      </c>
    </row>
    <row r="1149" spans="2:11" x14ac:dyDescent="0.25">
      <c r="B1149" s="47">
        <v>45012</v>
      </c>
      <c r="C1149" s="26" t="s">
        <v>205</v>
      </c>
      <c r="D1149" s="26" t="s">
        <v>86</v>
      </c>
      <c r="E1149" s="26" t="s">
        <v>207</v>
      </c>
      <c r="F1149" s="44" t="s">
        <v>26</v>
      </c>
      <c r="G1149" s="26" t="s">
        <v>234</v>
      </c>
      <c r="H1149" s="44" t="s">
        <v>26</v>
      </c>
      <c r="I1149" s="26" t="s">
        <v>234</v>
      </c>
      <c r="J1149" s="44" t="s">
        <v>26</v>
      </c>
      <c r="K1149" s="26" t="s">
        <v>234</v>
      </c>
    </row>
    <row r="1150" spans="2:11" x14ac:dyDescent="0.25">
      <c r="B1150" s="47">
        <v>45013</v>
      </c>
      <c r="C1150" s="26" t="s">
        <v>18</v>
      </c>
      <c r="D1150" s="26" t="s">
        <v>86</v>
      </c>
      <c r="E1150" s="26" t="s">
        <v>35</v>
      </c>
      <c r="F1150" s="44" t="s">
        <v>28</v>
      </c>
      <c r="G1150" s="26" t="s">
        <v>329</v>
      </c>
      <c r="H1150" s="44" t="s">
        <v>28</v>
      </c>
      <c r="I1150" s="26" t="s">
        <v>329</v>
      </c>
      <c r="J1150" s="44" t="s">
        <v>14</v>
      </c>
      <c r="K1150" s="26" t="s">
        <v>337</v>
      </c>
    </row>
    <row r="1151" spans="2:11" x14ac:dyDescent="0.25">
      <c r="B1151" s="47">
        <v>45013</v>
      </c>
      <c r="C1151" s="26" t="s">
        <v>22</v>
      </c>
      <c r="D1151" s="26" t="s">
        <v>86</v>
      </c>
      <c r="E1151" s="26" t="s">
        <v>23</v>
      </c>
      <c r="F1151" s="44" t="s">
        <v>20</v>
      </c>
      <c r="G1151" s="26" t="s">
        <v>317</v>
      </c>
      <c r="H1151" s="44" t="s">
        <v>20</v>
      </c>
      <c r="I1151" s="26" t="s">
        <v>148</v>
      </c>
      <c r="J1151" s="44" t="s">
        <v>20</v>
      </c>
      <c r="K1151" s="26" t="s">
        <v>164</v>
      </c>
    </row>
    <row r="1152" spans="2:11" x14ac:dyDescent="0.25">
      <c r="B1152" s="47">
        <v>45013</v>
      </c>
      <c r="C1152" s="26" t="s">
        <v>45</v>
      </c>
      <c r="D1152" s="26" t="s">
        <v>86</v>
      </c>
      <c r="E1152" s="26" t="s">
        <v>34</v>
      </c>
      <c r="F1152" s="44" t="s">
        <v>28</v>
      </c>
      <c r="G1152" s="26" t="s">
        <v>329</v>
      </c>
      <c r="H1152" s="44" t="s">
        <v>28</v>
      </c>
      <c r="I1152" s="26" t="s">
        <v>329</v>
      </c>
      <c r="J1152" s="44" t="s">
        <v>14</v>
      </c>
      <c r="K1152" s="26" t="s">
        <v>337</v>
      </c>
    </row>
    <row r="1153" spans="2:11" x14ac:dyDescent="0.25">
      <c r="B1153" s="47">
        <v>45013</v>
      </c>
      <c r="C1153" s="26" t="s">
        <v>3</v>
      </c>
      <c r="D1153" s="26" t="s">
        <v>86</v>
      </c>
      <c r="E1153" s="26" t="s">
        <v>36</v>
      </c>
      <c r="F1153" s="44" t="s">
        <v>20</v>
      </c>
      <c r="G1153" s="26" t="s">
        <v>90</v>
      </c>
      <c r="H1153" s="44" t="s">
        <v>20</v>
      </c>
      <c r="I1153" s="26" t="s">
        <v>332</v>
      </c>
      <c r="J1153" s="44" t="s">
        <v>20</v>
      </c>
      <c r="K1153" s="26" t="s">
        <v>333</v>
      </c>
    </row>
    <row r="1154" spans="2:11" x14ac:dyDescent="0.25">
      <c r="B1154" s="47">
        <v>45013</v>
      </c>
      <c r="C1154" s="26" t="s">
        <v>37</v>
      </c>
      <c r="D1154" s="26" t="s">
        <v>86</v>
      </c>
      <c r="E1154" s="26" t="s">
        <v>38</v>
      </c>
      <c r="F1154" s="44" t="s">
        <v>14</v>
      </c>
      <c r="G1154" s="26" t="s">
        <v>21</v>
      </c>
      <c r="H1154" s="44" t="s">
        <v>14</v>
      </c>
      <c r="I1154" s="26" t="s">
        <v>21</v>
      </c>
      <c r="J1154" s="44" t="s">
        <v>14</v>
      </c>
      <c r="K1154" s="26" t="s">
        <v>21</v>
      </c>
    </row>
    <row r="1155" spans="2:11" x14ac:dyDescent="0.25">
      <c r="B1155" s="47">
        <v>45013</v>
      </c>
      <c r="C1155" s="26" t="s">
        <v>39</v>
      </c>
      <c r="D1155" s="26" t="s">
        <v>86</v>
      </c>
      <c r="E1155" s="26" t="s">
        <v>40</v>
      </c>
      <c r="F1155" s="44" t="s">
        <v>20</v>
      </c>
      <c r="G1155" s="26" t="s">
        <v>288</v>
      </c>
      <c r="H1155" s="44" t="s">
        <v>20</v>
      </c>
      <c r="I1155" s="26" t="s">
        <v>303</v>
      </c>
      <c r="J1155" s="44" t="s">
        <v>20</v>
      </c>
      <c r="K1155" s="26" t="s">
        <v>335</v>
      </c>
    </row>
    <row r="1156" spans="2:11" x14ac:dyDescent="0.25">
      <c r="B1156" s="47">
        <v>45013</v>
      </c>
      <c r="C1156" s="26" t="s">
        <v>41</v>
      </c>
      <c r="D1156" s="26" t="s">
        <v>86</v>
      </c>
      <c r="E1156" s="26" t="s">
        <v>42</v>
      </c>
      <c r="F1156" s="44" t="s">
        <v>26</v>
      </c>
      <c r="G1156" s="26" t="s">
        <v>29</v>
      </c>
      <c r="H1156" s="44" t="s">
        <v>26</v>
      </c>
      <c r="I1156" s="26" t="s">
        <v>29</v>
      </c>
      <c r="J1156" s="44" t="s">
        <v>26</v>
      </c>
      <c r="K1156" s="26" t="s">
        <v>29</v>
      </c>
    </row>
    <row r="1157" spans="2:11" x14ac:dyDescent="0.25">
      <c r="B1157" s="47">
        <v>45013</v>
      </c>
      <c r="C1157" s="26" t="s">
        <v>43</v>
      </c>
      <c r="D1157" s="26" t="s">
        <v>86</v>
      </c>
      <c r="E1157" s="26" t="s">
        <v>44</v>
      </c>
      <c r="F1157" s="44" t="s">
        <v>28</v>
      </c>
      <c r="G1157" s="26" t="s">
        <v>328</v>
      </c>
      <c r="H1157" s="44" t="s">
        <v>27</v>
      </c>
      <c r="I1157" s="26" t="s">
        <v>287</v>
      </c>
      <c r="J1157" s="44" t="s">
        <v>27</v>
      </c>
      <c r="K1157" s="26" t="s">
        <v>287</v>
      </c>
    </row>
    <row r="1158" spans="2:11" x14ac:dyDescent="0.25">
      <c r="B1158" s="47">
        <v>45013</v>
      </c>
      <c r="C1158" s="26" t="s">
        <v>46</v>
      </c>
      <c r="D1158" s="26" t="s">
        <v>86</v>
      </c>
      <c r="E1158" s="26" t="s">
        <v>47</v>
      </c>
      <c r="F1158" s="44" t="s">
        <v>27</v>
      </c>
      <c r="G1158" s="26" t="s">
        <v>287</v>
      </c>
      <c r="H1158" s="44" t="s">
        <v>27</v>
      </c>
      <c r="I1158" s="26" t="s">
        <v>209</v>
      </c>
      <c r="J1158" s="44" t="s">
        <v>25</v>
      </c>
      <c r="K1158" s="26" t="s">
        <v>275</v>
      </c>
    </row>
    <row r="1159" spans="2:11" x14ac:dyDescent="0.25">
      <c r="B1159" s="47">
        <v>45013</v>
      </c>
      <c r="C1159" s="26" t="s">
        <v>48</v>
      </c>
      <c r="D1159" s="26" t="s">
        <v>86</v>
      </c>
      <c r="E1159" s="26" t="s">
        <v>291</v>
      </c>
      <c r="F1159" s="44" t="s">
        <v>20</v>
      </c>
      <c r="G1159" s="26" t="s">
        <v>326</v>
      </c>
      <c r="H1159" s="44" t="s">
        <v>20</v>
      </c>
      <c r="I1159" s="26" t="s">
        <v>330</v>
      </c>
      <c r="J1159" s="44" t="s">
        <v>20</v>
      </c>
      <c r="K1159" s="26" t="s">
        <v>334</v>
      </c>
    </row>
    <row r="1160" spans="2:11" x14ac:dyDescent="0.25">
      <c r="B1160" s="47">
        <v>45013</v>
      </c>
      <c r="C1160" s="26" t="s">
        <v>49</v>
      </c>
      <c r="D1160" s="26" t="s">
        <v>86</v>
      </c>
      <c r="E1160" s="26" t="s">
        <v>50</v>
      </c>
      <c r="F1160" s="44" t="s">
        <v>28</v>
      </c>
      <c r="G1160" s="26" t="s">
        <v>328</v>
      </c>
      <c r="H1160" s="44" t="s">
        <v>27</v>
      </c>
      <c r="I1160" s="26" t="s">
        <v>287</v>
      </c>
      <c r="J1160" s="44" t="s">
        <v>27</v>
      </c>
      <c r="K1160" s="26" t="s">
        <v>287</v>
      </c>
    </row>
    <row r="1161" spans="2:11" x14ac:dyDescent="0.25">
      <c r="B1161" s="47">
        <v>45013</v>
      </c>
      <c r="C1161" s="26" t="s">
        <v>51</v>
      </c>
      <c r="D1161" s="26" t="s">
        <v>86</v>
      </c>
      <c r="E1161" s="26" t="s">
        <v>52</v>
      </c>
      <c r="F1161" s="44" t="s">
        <v>20</v>
      </c>
      <c r="G1161" s="26" t="s">
        <v>327</v>
      </c>
      <c r="H1161" s="44" t="s">
        <v>20</v>
      </c>
      <c r="I1161" s="26" t="s">
        <v>331</v>
      </c>
      <c r="J1161" s="44" t="s">
        <v>20</v>
      </c>
      <c r="K1161" s="26" t="s">
        <v>331</v>
      </c>
    </row>
    <row r="1162" spans="2:11" x14ac:dyDescent="0.25">
      <c r="B1162" s="47">
        <v>45013</v>
      </c>
      <c r="C1162" s="26" t="s">
        <v>53</v>
      </c>
      <c r="D1162" s="26" t="s">
        <v>86</v>
      </c>
      <c r="E1162" s="26" t="s">
        <v>54</v>
      </c>
      <c r="F1162" s="44" t="s">
        <v>20</v>
      </c>
      <c r="G1162" s="26" t="s">
        <v>288</v>
      </c>
      <c r="H1162" s="44" t="s">
        <v>20</v>
      </c>
      <c r="I1162" s="26" t="s">
        <v>303</v>
      </c>
      <c r="J1162" s="44" t="s">
        <v>20</v>
      </c>
      <c r="K1162" s="26" t="s">
        <v>336</v>
      </c>
    </row>
    <row r="1163" spans="2:11" x14ac:dyDescent="0.25">
      <c r="B1163" s="47">
        <v>45013</v>
      </c>
      <c r="C1163" s="26" t="s">
        <v>205</v>
      </c>
      <c r="D1163" s="26" t="s">
        <v>86</v>
      </c>
      <c r="E1163" s="26" t="s">
        <v>207</v>
      </c>
      <c r="F1163" s="44" t="s">
        <v>26</v>
      </c>
      <c r="G1163" s="26" t="s">
        <v>234</v>
      </c>
      <c r="H1163" s="44" t="s">
        <v>26</v>
      </c>
      <c r="I1163" s="26" t="s">
        <v>234</v>
      </c>
      <c r="J1163" s="44" t="s">
        <v>26</v>
      </c>
      <c r="K1163" s="26" t="s">
        <v>234</v>
      </c>
    </row>
    <row r="1164" spans="2:11" x14ac:dyDescent="0.25">
      <c r="B1164" s="47">
        <v>45014</v>
      </c>
      <c r="C1164" s="26" t="s">
        <v>18</v>
      </c>
      <c r="D1164" s="26" t="s">
        <v>86</v>
      </c>
      <c r="E1164" s="26" t="s">
        <v>35</v>
      </c>
      <c r="F1164" s="44" t="s">
        <v>14</v>
      </c>
      <c r="G1164" s="26" t="s">
        <v>338</v>
      </c>
      <c r="H1164" s="44" t="s">
        <v>27</v>
      </c>
      <c r="I1164" s="26" t="s">
        <v>265</v>
      </c>
      <c r="J1164" s="44" t="s">
        <v>27</v>
      </c>
      <c r="K1164" s="26" t="s">
        <v>265</v>
      </c>
    </row>
    <row r="1165" spans="2:11" x14ac:dyDescent="0.25">
      <c r="B1165" s="47">
        <v>45014</v>
      </c>
      <c r="C1165" s="26" t="s">
        <v>22</v>
      </c>
      <c r="D1165" s="26" t="s">
        <v>86</v>
      </c>
      <c r="E1165" s="26" t="s">
        <v>23</v>
      </c>
      <c r="F1165" s="44" t="s">
        <v>20</v>
      </c>
      <c r="G1165" s="26" t="s">
        <v>210</v>
      </c>
      <c r="H1165" s="44" t="s">
        <v>20</v>
      </c>
      <c r="I1165" s="26" t="s">
        <v>155</v>
      </c>
      <c r="J1165" s="44" t="s">
        <v>20</v>
      </c>
      <c r="K1165" s="26" t="s">
        <v>167</v>
      </c>
    </row>
    <row r="1166" spans="2:11" x14ac:dyDescent="0.25">
      <c r="B1166" s="47">
        <v>45014</v>
      </c>
      <c r="C1166" s="26" t="s">
        <v>45</v>
      </c>
      <c r="D1166" s="26" t="s">
        <v>86</v>
      </c>
      <c r="E1166" s="26" t="s">
        <v>34</v>
      </c>
      <c r="F1166" s="44" t="s">
        <v>14</v>
      </c>
      <c r="G1166" s="26" t="s">
        <v>338</v>
      </c>
      <c r="H1166" s="44" t="s">
        <v>27</v>
      </c>
      <c r="I1166" s="26" t="s">
        <v>265</v>
      </c>
      <c r="J1166" s="44" t="s">
        <v>27</v>
      </c>
      <c r="K1166" s="26" t="s">
        <v>265</v>
      </c>
    </row>
    <row r="1167" spans="2:11" x14ac:dyDescent="0.25">
      <c r="B1167" s="47">
        <v>45014</v>
      </c>
      <c r="C1167" s="26" t="s">
        <v>3</v>
      </c>
      <c r="D1167" s="26" t="s">
        <v>86</v>
      </c>
      <c r="E1167" s="26" t="s">
        <v>36</v>
      </c>
      <c r="F1167" s="44" t="s">
        <v>20</v>
      </c>
      <c r="G1167" s="26" t="s">
        <v>331</v>
      </c>
      <c r="H1167" s="44" t="s">
        <v>20</v>
      </c>
      <c r="I1167" s="26" t="s">
        <v>340</v>
      </c>
      <c r="J1167" s="44" t="s">
        <v>20</v>
      </c>
      <c r="K1167" s="26" t="s">
        <v>344</v>
      </c>
    </row>
    <row r="1168" spans="2:11" x14ac:dyDescent="0.25">
      <c r="B1168" s="47">
        <v>45014</v>
      </c>
      <c r="C1168" s="26" t="s">
        <v>37</v>
      </c>
      <c r="D1168" s="26" t="s">
        <v>86</v>
      </c>
      <c r="E1168" s="26" t="s">
        <v>38</v>
      </c>
      <c r="F1168" s="44" t="s">
        <v>14</v>
      </c>
      <c r="G1168" s="26" t="s">
        <v>21</v>
      </c>
      <c r="H1168" s="44" t="s">
        <v>14</v>
      </c>
      <c r="I1168" s="26" t="s">
        <v>21</v>
      </c>
      <c r="J1168" s="44" t="s">
        <v>14</v>
      </c>
      <c r="K1168" s="26" t="s">
        <v>21</v>
      </c>
    </row>
    <row r="1169" spans="2:11" x14ac:dyDescent="0.25">
      <c r="B1169" s="47">
        <v>45014</v>
      </c>
      <c r="C1169" s="26" t="s">
        <v>39</v>
      </c>
      <c r="D1169" s="26" t="s">
        <v>86</v>
      </c>
      <c r="E1169" s="26" t="s">
        <v>40</v>
      </c>
      <c r="F1169" s="44" t="s">
        <v>20</v>
      </c>
      <c r="G1169" s="26" t="s">
        <v>304</v>
      </c>
      <c r="H1169" s="44" t="s">
        <v>20</v>
      </c>
      <c r="I1169" s="26" t="s">
        <v>156</v>
      </c>
      <c r="J1169" s="44" t="s">
        <v>20</v>
      </c>
      <c r="K1169" s="26" t="s">
        <v>317</v>
      </c>
    </row>
    <row r="1170" spans="2:11" x14ac:dyDescent="0.25">
      <c r="B1170" s="47">
        <v>45014</v>
      </c>
      <c r="C1170" s="26" t="s">
        <v>41</v>
      </c>
      <c r="D1170" s="26" t="s">
        <v>86</v>
      </c>
      <c r="E1170" s="26" t="s">
        <v>42</v>
      </c>
      <c r="F1170" s="44" t="s">
        <v>26</v>
      </c>
      <c r="G1170" s="26" t="s">
        <v>29</v>
      </c>
      <c r="H1170" s="44" t="s">
        <v>26</v>
      </c>
      <c r="I1170" s="26" t="s">
        <v>29</v>
      </c>
      <c r="J1170" s="44" t="s">
        <v>26</v>
      </c>
      <c r="K1170" s="26" t="s">
        <v>29</v>
      </c>
    </row>
    <row r="1171" spans="2:11" x14ac:dyDescent="0.25">
      <c r="B1171" s="47">
        <v>45014</v>
      </c>
      <c r="C1171" s="26" t="s">
        <v>43</v>
      </c>
      <c r="D1171" s="26" t="s">
        <v>86</v>
      </c>
      <c r="E1171" s="26" t="s">
        <v>44</v>
      </c>
      <c r="F1171" s="44" t="s">
        <v>27</v>
      </c>
      <c r="G1171" s="26" t="s">
        <v>287</v>
      </c>
      <c r="H1171" s="44" t="s">
        <v>25</v>
      </c>
      <c r="I1171" s="26" t="s">
        <v>342</v>
      </c>
      <c r="J1171" s="44" t="s">
        <v>19</v>
      </c>
      <c r="K1171" s="26" t="s">
        <v>342</v>
      </c>
    </row>
    <row r="1172" spans="2:11" x14ac:dyDescent="0.25">
      <c r="B1172" s="47">
        <v>45014</v>
      </c>
      <c r="C1172" s="26" t="s">
        <v>46</v>
      </c>
      <c r="D1172" s="26" t="s">
        <v>86</v>
      </c>
      <c r="E1172" s="26" t="s">
        <v>47</v>
      </c>
      <c r="F1172" s="44" t="s">
        <v>25</v>
      </c>
      <c r="G1172" s="26" t="s">
        <v>275</v>
      </c>
      <c r="H1172" s="44" t="s">
        <v>25</v>
      </c>
      <c r="I1172" s="26" t="s">
        <v>275</v>
      </c>
      <c r="J1172" s="44" t="s">
        <v>25</v>
      </c>
      <c r="K1172" s="26" t="s">
        <v>275</v>
      </c>
    </row>
    <row r="1173" spans="2:11" x14ac:dyDescent="0.25">
      <c r="B1173" s="47">
        <v>45014</v>
      </c>
      <c r="C1173" s="26" t="s">
        <v>48</v>
      </c>
      <c r="D1173" s="26" t="s">
        <v>86</v>
      </c>
      <c r="E1173" s="26" t="s">
        <v>291</v>
      </c>
      <c r="F1173" s="44" t="s">
        <v>20</v>
      </c>
      <c r="G1173" s="26" t="s">
        <v>327</v>
      </c>
      <c r="H1173" s="44" t="s">
        <v>20</v>
      </c>
      <c r="I1173" s="26" t="s">
        <v>339</v>
      </c>
      <c r="J1173" s="44" t="s">
        <v>20</v>
      </c>
      <c r="K1173" s="26" t="s">
        <v>345</v>
      </c>
    </row>
    <row r="1174" spans="2:11" x14ac:dyDescent="0.25">
      <c r="B1174" s="47">
        <v>45014</v>
      </c>
      <c r="C1174" s="26" t="s">
        <v>49</v>
      </c>
      <c r="D1174" s="26" t="s">
        <v>86</v>
      </c>
      <c r="E1174" s="26" t="s">
        <v>50</v>
      </c>
      <c r="F1174" s="44" t="s">
        <v>27</v>
      </c>
      <c r="G1174" s="26" t="s">
        <v>287</v>
      </c>
      <c r="H1174" s="44" t="s">
        <v>19</v>
      </c>
      <c r="I1174" s="26" t="s">
        <v>342</v>
      </c>
      <c r="J1174" s="44" t="s">
        <v>19</v>
      </c>
      <c r="K1174" s="26" t="s">
        <v>342</v>
      </c>
    </row>
    <row r="1175" spans="2:11" x14ac:dyDescent="0.25">
      <c r="B1175" s="47">
        <v>45014</v>
      </c>
      <c r="C1175" s="26" t="s">
        <v>51</v>
      </c>
      <c r="D1175" s="26" t="s">
        <v>86</v>
      </c>
      <c r="E1175" s="26" t="s">
        <v>52</v>
      </c>
      <c r="F1175" s="44" t="s">
        <v>20</v>
      </c>
      <c r="G1175" s="26" t="s">
        <v>331</v>
      </c>
      <c r="H1175" s="44" t="s">
        <v>20</v>
      </c>
      <c r="I1175" s="26" t="s">
        <v>341</v>
      </c>
      <c r="J1175" s="44" t="s">
        <v>20</v>
      </c>
      <c r="K1175" s="26" t="s">
        <v>344</v>
      </c>
    </row>
    <row r="1176" spans="2:11" x14ac:dyDescent="0.25">
      <c r="B1176" s="47">
        <v>45014</v>
      </c>
      <c r="C1176" s="26" t="s">
        <v>53</v>
      </c>
      <c r="D1176" s="26" t="s">
        <v>86</v>
      </c>
      <c r="E1176" s="26" t="s">
        <v>54</v>
      </c>
      <c r="F1176" s="44" t="s">
        <v>20</v>
      </c>
      <c r="G1176" s="26" t="s">
        <v>304</v>
      </c>
      <c r="H1176" s="44" t="s">
        <v>20</v>
      </c>
      <c r="I1176" s="26" t="s">
        <v>343</v>
      </c>
      <c r="J1176" s="44" t="s">
        <v>20</v>
      </c>
      <c r="K1176" s="26" t="s">
        <v>317</v>
      </c>
    </row>
    <row r="1177" spans="2:11" x14ac:dyDescent="0.25">
      <c r="B1177" s="47">
        <v>45014</v>
      </c>
      <c r="C1177" s="26" t="s">
        <v>205</v>
      </c>
      <c r="D1177" s="26" t="s">
        <v>86</v>
      </c>
      <c r="E1177" s="26" t="s">
        <v>207</v>
      </c>
      <c r="F1177" s="44" t="s">
        <v>26</v>
      </c>
      <c r="G1177" s="26" t="s">
        <v>234</v>
      </c>
      <c r="H1177" s="44" t="s">
        <v>26</v>
      </c>
      <c r="I1177" s="26" t="s">
        <v>234</v>
      </c>
      <c r="J1177" s="44" t="s">
        <v>26</v>
      </c>
      <c r="K1177" s="26" t="s">
        <v>234</v>
      </c>
    </row>
    <row r="1178" spans="2:11" x14ac:dyDescent="0.25">
      <c r="B1178" s="47">
        <v>45015</v>
      </c>
      <c r="C1178" s="26" t="s">
        <v>18</v>
      </c>
      <c r="D1178" s="26" t="s">
        <v>86</v>
      </c>
      <c r="E1178" s="26" t="s">
        <v>35</v>
      </c>
      <c r="F1178" s="44" t="s">
        <v>25</v>
      </c>
      <c r="G1178" s="26" t="s">
        <v>90</v>
      </c>
      <c r="H1178" s="44" t="s">
        <v>25</v>
      </c>
      <c r="I1178" s="26" t="s">
        <v>90</v>
      </c>
      <c r="J1178" s="44" t="s">
        <v>25</v>
      </c>
      <c r="K1178" s="26" t="s">
        <v>90</v>
      </c>
    </row>
    <row r="1179" spans="2:11" x14ac:dyDescent="0.25">
      <c r="B1179" s="47">
        <v>45015</v>
      </c>
      <c r="C1179" s="26" t="s">
        <v>22</v>
      </c>
      <c r="D1179" s="26" t="s">
        <v>86</v>
      </c>
      <c r="E1179" s="26" t="s">
        <v>23</v>
      </c>
      <c r="F1179" s="44" t="s">
        <v>20</v>
      </c>
      <c r="G1179" s="26" t="s">
        <v>163</v>
      </c>
      <c r="H1179" s="44" t="s">
        <v>28</v>
      </c>
      <c r="I1179" s="26" t="s">
        <v>30</v>
      </c>
      <c r="J1179" s="44" t="s">
        <v>14</v>
      </c>
      <c r="K1179" s="26" t="s">
        <v>21</v>
      </c>
    </row>
    <row r="1180" spans="2:11" x14ac:dyDescent="0.25">
      <c r="B1180" s="47">
        <v>45015</v>
      </c>
      <c r="C1180" s="26" t="s">
        <v>45</v>
      </c>
      <c r="D1180" s="26" t="s">
        <v>86</v>
      </c>
      <c r="E1180" s="26" t="s">
        <v>34</v>
      </c>
      <c r="F1180" s="44" t="s">
        <v>25</v>
      </c>
      <c r="G1180" s="26" t="s">
        <v>90</v>
      </c>
      <c r="H1180" s="44" t="s">
        <v>19</v>
      </c>
      <c r="I1180" s="26" t="s">
        <v>90</v>
      </c>
      <c r="J1180" s="44" t="s">
        <v>19</v>
      </c>
      <c r="K1180" s="26" t="s">
        <v>90</v>
      </c>
    </row>
    <row r="1181" spans="2:11" x14ac:dyDescent="0.25">
      <c r="B1181" s="47">
        <v>45015</v>
      </c>
      <c r="C1181" s="26" t="s">
        <v>3</v>
      </c>
      <c r="D1181" s="26" t="s">
        <v>86</v>
      </c>
      <c r="E1181" s="26" t="s">
        <v>36</v>
      </c>
      <c r="F1181" s="44" t="s">
        <v>20</v>
      </c>
      <c r="G1181" s="26" t="s">
        <v>346</v>
      </c>
      <c r="H1181" s="44" t="s">
        <v>20</v>
      </c>
      <c r="I1181" s="26" t="s">
        <v>347</v>
      </c>
      <c r="J1181" s="44" t="s">
        <v>14</v>
      </c>
      <c r="K1181" s="26" t="s">
        <v>350</v>
      </c>
    </row>
    <row r="1182" spans="2:11" x14ac:dyDescent="0.25">
      <c r="B1182" s="47">
        <v>45015</v>
      </c>
      <c r="C1182" s="26" t="s">
        <v>37</v>
      </c>
      <c r="D1182" s="26" t="s">
        <v>86</v>
      </c>
      <c r="E1182" s="26" t="s">
        <v>38</v>
      </c>
      <c r="F1182" s="44" t="s">
        <v>27</v>
      </c>
      <c r="G1182" s="26" t="s">
        <v>30</v>
      </c>
      <c r="H1182" s="44" t="s">
        <v>19</v>
      </c>
      <c r="I1182" s="26" t="s">
        <v>342</v>
      </c>
      <c r="J1182" s="44" t="s">
        <v>19</v>
      </c>
      <c r="K1182" s="26" t="s">
        <v>342</v>
      </c>
    </row>
    <row r="1183" spans="2:11" x14ac:dyDescent="0.25">
      <c r="B1183" s="47">
        <v>45015</v>
      </c>
      <c r="C1183" s="26" t="s">
        <v>39</v>
      </c>
      <c r="D1183" s="26" t="s">
        <v>86</v>
      </c>
      <c r="E1183" s="26" t="s">
        <v>40</v>
      </c>
      <c r="F1183" s="44" t="s">
        <v>20</v>
      </c>
      <c r="G1183" s="26" t="s">
        <v>348</v>
      </c>
      <c r="H1183" s="44" t="s">
        <v>20</v>
      </c>
      <c r="I1183" s="26" t="s">
        <v>349</v>
      </c>
      <c r="J1183" s="44" t="s">
        <v>20</v>
      </c>
      <c r="K1183" s="26" t="s">
        <v>349</v>
      </c>
    </row>
    <row r="1184" spans="2:11" x14ac:dyDescent="0.25">
      <c r="B1184" s="47">
        <v>45015</v>
      </c>
      <c r="C1184" s="26" t="s">
        <v>41</v>
      </c>
      <c r="D1184" s="26" t="s">
        <v>86</v>
      </c>
      <c r="E1184" s="26" t="s">
        <v>42</v>
      </c>
      <c r="F1184" s="44" t="s">
        <v>26</v>
      </c>
      <c r="G1184" s="26" t="s">
        <v>29</v>
      </c>
      <c r="H1184" s="44" t="s">
        <v>26</v>
      </c>
      <c r="I1184" s="26" t="s">
        <v>29</v>
      </c>
      <c r="J1184" s="44" t="s">
        <v>26</v>
      </c>
      <c r="K1184" s="26" t="s">
        <v>29</v>
      </c>
    </row>
    <row r="1185" spans="2:11" x14ac:dyDescent="0.25">
      <c r="B1185" s="47">
        <v>45015</v>
      </c>
      <c r="C1185" s="26" t="s">
        <v>43</v>
      </c>
      <c r="D1185" s="26" t="s">
        <v>86</v>
      </c>
      <c r="E1185" s="26" t="s">
        <v>44</v>
      </c>
      <c r="F1185" s="44" t="s">
        <v>19</v>
      </c>
      <c r="G1185" s="26" t="s">
        <v>342</v>
      </c>
      <c r="H1185" s="44" t="s">
        <v>19</v>
      </c>
      <c r="I1185" s="26" t="s">
        <v>342</v>
      </c>
      <c r="J1185" s="44" t="s">
        <v>19</v>
      </c>
      <c r="K1185" s="26" t="s">
        <v>21</v>
      </c>
    </row>
    <row r="1186" spans="2:11" x14ac:dyDescent="0.25">
      <c r="B1186" s="47">
        <v>45015</v>
      </c>
      <c r="C1186" s="26" t="s">
        <v>46</v>
      </c>
      <c r="D1186" s="26" t="s">
        <v>86</v>
      </c>
      <c r="E1186" s="26" t="s">
        <v>47</v>
      </c>
      <c r="F1186" s="44" t="s">
        <v>25</v>
      </c>
      <c r="G1186" s="26" t="s">
        <v>275</v>
      </c>
      <c r="H1186" s="44" t="s">
        <v>19</v>
      </c>
      <c r="I1186" s="26" t="s">
        <v>275</v>
      </c>
      <c r="J1186" s="44" t="s">
        <v>19</v>
      </c>
      <c r="K1186" s="26" t="s">
        <v>21</v>
      </c>
    </row>
    <row r="1187" spans="2:11" x14ac:dyDescent="0.25">
      <c r="B1187" s="47">
        <v>45015</v>
      </c>
      <c r="C1187" s="26" t="s">
        <v>48</v>
      </c>
      <c r="D1187" s="26" t="s">
        <v>86</v>
      </c>
      <c r="E1187" s="26" t="s">
        <v>291</v>
      </c>
      <c r="F1187" s="44" t="s">
        <v>20</v>
      </c>
      <c r="G1187" s="26" t="s">
        <v>347</v>
      </c>
      <c r="H1187" s="44" t="s">
        <v>20</v>
      </c>
      <c r="I1187" s="26" t="s">
        <v>347</v>
      </c>
      <c r="J1187" s="44" t="s">
        <v>14</v>
      </c>
      <c r="K1187" s="26" t="s">
        <v>351</v>
      </c>
    </row>
    <row r="1188" spans="2:11" x14ac:dyDescent="0.25">
      <c r="B1188" s="47">
        <v>45015</v>
      </c>
      <c r="C1188" s="26" t="s">
        <v>49</v>
      </c>
      <c r="D1188" s="26" t="s">
        <v>86</v>
      </c>
      <c r="E1188" s="26" t="s">
        <v>50</v>
      </c>
      <c r="F1188" s="44" t="s">
        <v>19</v>
      </c>
      <c r="G1188" s="26" t="s">
        <v>342</v>
      </c>
      <c r="H1188" s="44" t="s">
        <v>19</v>
      </c>
      <c r="I1188" s="26" t="s">
        <v>342</v>
      </c>
      <c r="J1188" s="44" t="s">
        <v>19</v>
      </c>
      <c r="K1188" s="26" t="s">
        <v>21</v>
      </c>
    </row>
    <row r="1189" spans="2:11" x14ac:dyDescent="0.25">
      <c r="B1189" s="47">
        <v>45015</v>
      </c>
      <c r="C1189" s="26" t="s">
        <v>51</v>
      </c>
      <c r="D1189" s="26" t="s">
        <v>86</v>
      </c>
      <c r="E1189" s="26" t="s">
        <v>52</v>
      </c>
      <c r="F1189" s="44" t="s">
        <v>20</v>
      </c>
      <c r="G1189" s="26" t="s">
        <v>346</v>
      </c>
      <c r="H1189" s="44" t="s">
        <v>20</v>
      </c>
      <c r="I1189" s="26" t="s">
        <v>347</v>
      </c>
      <c r="J1189" s="44" t="s">
        <v>14</v>
      </c>
      <c r="K1189" s="26" t="s">
        <v>350</v>
      </c>
    </row>
    <row r="1190" spans="2:11" x14ac:dyDescent="0.25">
      <c r="B1190" s="47">
        <v>45015</v>
      </c>
      <c r="C1190" s="26" t="s">
        <v>53</v>
      </c>
      <c r="D1190" s="26" t="s">
        <v>86</v>
      </c>
      <c r="E1190" s="26" t="s">
        <v>54</v>
      </c>
      <c r="F1190" s="44" t="s">
        <v>20</v>
      </c>
      <c r="G1190" s="26" t="s">
        <v>265</v>
      </c>
      <c r="H1190" s="44" t="s">
        <v>20</v>
      </c>
      <c r="I1190" s="26" t="s">
        <v>349</v>
      </c>
      <c r="J1190" s="44" t="s">
        <v>20</v>
      </c>
      <c r="K1190" s="26" t="s">
        <v>349</v>
      </c>
    </row>
    <row r="1191" spans="2:11" x14ac:dyDescent="0.25">
      <c r="B1191" s="47">
        <v>45015</v>
      </c>
      <c r="C1191" s="26" t="s">
        <v>205</v>
      </c>
      <c r="D1191" s="26" t="s">
        <v>86</v>
      </c>
      <c r="E1191" s="26" t="s">
        <v>207</v>
      </c>
      <c r="F1191" s="44" t="s">
        <v>26</v>
      </c>
      <c r="G1191" s="26" t="s">
        <v>234</v>
      </c>
      <c r="H1191" s="44" t="s">
        <v>26</v>
      </c>
      <c r="I1191" s="26" t="s">
        <v>234</v>
      </c>
      <c r="J1191" s="44" t="s">
        <v>26</v>
      </c>
      <c r="K1191" s="26" t="s">
        <v>234</v>
      </c>
    </row>
  </sheetData>
  <conditionalFormatting sqref="F6 H11:H1191 J11:J1191 F11:F1191">
    <cfRule type="containsText" dxfId="173" priority="3673" operator="containsText" text="CB">
      <formula>NOT(ISERROR(SEARCH("CB",F6)))</formula>
    </cfRule>
    <cfRule type="containsText" dxfId="172" priority="3674" operator="containsText" text="OR">
      <formula>NOT(ISERROR(SEARCH("OR",F6)))</formula>
    </cfRule>
    <cfRule type="containsText" dxfId="171" priority="3675" operator="containsText" text="CL">
      <formula>NOT(ISERROR(SEARCH("CL",F6)))</formula>
    </cfRule>
    <cfRule type="containsText" dxfId="170" priority="3676" operator="containsText" text="IN">
      <formula>NOT(ISERROR(SEARCH("IN",F6)))</formula>
    </cfRule>
    <cfRule type="containsText" dxfId="169" priority="3677" operator="containsText" text="IR">
      <formula>NOT(ISERROR(SEARCH("IR",F6)))</formula>
    </cfRule>
    <cfRule type="containsText" dxfId="168" priority="3678" operator="containsText" text="AVC">
      <formula>NOT(ISERROR(SEARCH("AVC",F6)))</formula>
    </cfRule>
    <cfRule type="containsText" dxfId="167" priority="3679" operator="containsText" text="OF">
      <formula>NOT(ISERROR(SEARCH("OF",F6)))</formula>
    </cfRule>
    <cfRule type="containsText" dxfId="166" priority="3680" operator="containsText" text="AV">
      <formula>NOT(ISERROR(SEARCH("AV",F6)))</formula>
    </cfRule>
    <cfRule type="containsText" dxfId="165" priority="3681" operator="containsText" text="OB">
      <formula>NOT(ISERROR(SEARCH("OB",F6)))</formula>
    </cfRule>
    <cfRule type="containsText" dxfId="164" priority="3682" operator="containsText" text="IB">
      <formula>NOT(ISERROR(SEARCH("IB",F6)))</formula>
    </cfRule>
    <cfRule type="containsText" dxfId="163" priority="3683" operator="containsText" text="LD">
      <formula>NOT(ISERROR(SEARCH("LD",F6)))</formula>
    </cfRule>
    <cfRule type="containsText" dxfId="162" priority="3684" operator="containsText" text="UC">
      <formula>NOT(ISERROR(SEARCH("UC",F6)))</formula>
    </cfRule>
    <cfRule type="containsText" dxfId="161" priority="3685" operator="containsText" text="DC">
      <formula>NOT(ISERROR(SEARCH("DC",F6)))</formula>
    </cfRule>
    <cfRule type="containsText" dxfId="160" priority="3686" operator="containsText" text="DA">
      <formula>NOT(ISERROR(SEARCH("DA",F6)))</formula>
    </cfRule>
    <cfRule type="containsText" dxfId="159" priority="3687" operator="containsText" text="CD">
      <formula>NOT(ISERROR(SEARCH("CD",F6)))</formula>
    </cfRule>
    <cfRule type="containsText" dxfId="158" priority="3688" operator="containsText" text="NA">
      <formula>NOT(ISERROR(SEARCH("NA",F6)))</formula>
    </cfRule>
    <cfRule type="containsText" dxfId="157" priority="3689" operator="containsText" text="LEA">
      <formula>NOT(ISERROR(SEARCH("LEA",F6)))</formula>
    </cfRule>
  </conditionalFormatting>
  <conditionalFormatting sqref="F6">
    <cfRule type="containsText" dxfId="156" priority="3656" operator="containsText" text="CB">
      <formula>NOT(ISERROR(SEARCH("CB",F6)))</formula>
    </cfRule>
    <cfRule type="containsText" dxfId="155" priority="3657" operator="containsText" text="OR">
      <formula>NOT(ISERROR(SEARCH("OR",F6)))</formula>
    </cfRule>
    <cfRule type="containsText" dxfId="154" priority="3658" operator="containsText" text="CL">
      <formula>NOT(ISERROR(SEARCH("CL",F6)))</formula>
    </cfRule>
    <cfRule type="containsText" dxfId="153" priority="3659" operator="containsText" text="IN">
      <formula>NOT(ISERROR(SEARCH("IN",F6)))</formula>
    </cfRule>
    <cfRule type="containsText" dxfId="152" priority="3660" operator="containsText" text="IR">
      <formula>NOT(ISERROR(SEARCH("IR",F6)))</formula>
    </cfRule>
    <cfRule type="containsText" dxfId="151" priority="3661" operator="containsText" text="AVC">
      <formula>NOT(ISERROR(SEARCH("AVC",F6)))</formula>
    </cfRule>
    <cfRule type="containsText" dxfId="150" priority="3662" operator="containsText" text="OF">
      <formula>NOT(ISERROR(SEARCH("OF",F6)))</formula>
    </cfRule>
    <cfRule type="containsText" dxfId="149" priority="3663" operator="containsText" text="AV">
      <formula>NOT(ISERROR(SEARCH("AV",F6)))</formula>
    </cfRule>
    <cfRule type="containsText" dxfId="148" priority="3664" operator="containsText" text="OB">
      <formula>NOT(ISERROR(SEARCH("OB",F6)))</formula>
    </cfRule>
    <cfRule type="containsText" dxfId="147" priority="3665" operator="containsText" text="IB">
      <formula>NOT(ISERROR(SEARCH("IB",F6)))</formula>
    </cfRule>
    <cfRule type="containsText" dxfId="146" priority="3666" operator="containsText" text="LD">
      <formula>NOT(ISERROR(SEARCH("LD",F6)))</formula>
    </cfRule>
    <cfRule type="containsText" dxfId="145" priority="3667" operator="containsText" text="UC">
      <formula>NOT(ISERROR(SEARCH("UC",F6)))</formula>
    </cfRule>
    <cfRule type="containsText" dxfId="144" priority="3668" operator="containsText" text="DC">
      <formula>NOT(ISERROR(SEARCH("DC",F6)))</formula>
    </cfRule>
    <cfRule type="containsText" dxfId="143" priority="3669" operator="containsText" text="DA">
      <formula>NOT(ISERROR(SEARCH("DA",F6)))</formula>
    </cfRule>
    <cfRule type="containsText" dxfId="142" priority="3670" operator="containsText" text="CD">
      <formula>NOT(ISERROR(SEARCH("CD",F6)))</formula>
    </cfRule>
    <cfRule type="containsText" dxfId="141" priority="3671" operator="containsText" text="NA">
      <formula>NOT(ISERROR(SEARCH("NA",F6)))</formula>
    </cfRule>
    <cfRule type="containsText" dxfId="140" priority="3672" operator="containsText" text="LEA">
      <formula>NOT(ISERROR(SEARCH("LEA",F6)))</formula>
    </cfRule>
  </conditionalFormatting>
  <conditionalFormatting sqref="H6">
    <cfRule type="containsText" dxfId="139" priority="3639" operator="containsText" text="CB">
      <formula>NOT(ISERROR(SEARCH("CB",H6)))</formula>
    </cfRule>
    <cfRule type="containsText" dxfId="138" priority="3640" operator="containsText" text="OR">
      <formula>NOT(ISERROR(SEARCH("OR",H6)))</formula>
    </cfRule>
    <cfRule type="containsText" dxfId="137" priority="3641" operator="containsText" text="CL">
      <formula>NOT(ISERROR(SEARCH("CL",H6)))</formula>
    </cfRule>
    <cfRule type="containsText" dxfId="136" priority="3642" operator="containsText" text="IN">
      <formula>NOT(ISERROR(SEARCH("IN",H6)))</formula>
    </cfRule>
    <cfRule type="containsText" dxfId="135" priority="3643" operator="containsText" text="IR">
      <formula>NOT(ISERROR(SEARCH("IR",H6)))</formula>
    </cfRule>
    <cfRule type="containsText" dxfId="134" priority="3644" operator="containsText" text="AVC">
      <formula>NOT(ISERROR(SEARCH("AVC",H6)))</formula>
    </cfRule>
    <cfRule type="containsText" dxfId="133" priority="3645" operator="containsText" text="OF">
      <formula>NOT(ISERROR(SEARCH("OF",H6)))</formula>
    </cfRule>
    <cfRule type="containsText" dxfId="132" priority="3646" operator="containsText" text="AV">
      <formula>NOT(ISERROR(SEARCH("AV",H6)))</formula>
    </cfRule>
    <cfRule type="containsText" dxfId="131" priority="3647" operator="containsText" text="OB">
      <formula>NOT(ISERROR(SEARCH("OB",H6)))</formula>
    </cfRule>
    <cfRule type="containsText" dxfId="130" priority="3648" operator="containsText" text="IB">
      <formula>NOT(ISERROR(SEARCH("IB",H6)))</formula>
    </cfRule>
    <cfRule type="containsText" dxfId="129" priority="3649" operator="containsText" text="LD">
      <formula>NOT(ISERROR(SEARCH("LD",H6)))</formula>
    </cfRule>
    <cfRule type="containsText" dxfId="128" priority="3650" operator="containsText" text="UC">
      <formula>NOT(ISERROR(SEARCH("UC",H6)))</formula>
    </cfRule>
    <cfRule type="containsText" dxfId="127" priority="3651" operator="containsText" text="DC">
      <formula>NOT(ISERROR(SEARCH("DC",H6)))</formula>
    </cfRule>
    <cfRule type="containsText" dxfId="126" priority="3652" operator="containsText" text="DA">
      <formula>NOT(ISERROR(SEARCH("DA",H6)))</formula>
    </cfRule>
    <cfRule type="containsText" dxfId="125" priority="3653" operator="containsText" text="CD">
      <formula>NOT(ISERROR(SEARCH("CD",H6)))</formula>
    </cfRule>
    <cfRule type="containsText" dxfId="124" priority="3654" operator="containsText" text="NA">
      <formula>NOT(ISERROR(SEARCH("NA",H6)))</formula>
    </cfRule>
    <cfRule type="containsText" dxfId="123" priority="3655" operator="containsText" text="LEA">
      <formula>NOT(ISERROR(SEARCH("LEA",H6)))</formula>
    </cfRule>
  </conditionalFormatting>
  <conditionalFormatting sqref="H6">
    <cfRule type="containsText" dxfId="122" priority="3622" operator="containsText" text="CB">
      <formula>NOT(ISERROR(SEARCH("CB",H6)))</formula>
    </cfRule>
    <cfRule type="containsText" dxfId="121" priority="3623" operator="containsText" text="OR">
      <formula>NOT(ISERROR(SEARCH("OR",H6)))</formula>
    </cfRule>
    <cfRule type="containsText" dxfId="120" priority="3624" operator="containsText" text="CL">
      <formula>NOT(ISERROR(SEARCH("CL",H6)))</formula>
    </cfRule>
    <cfRule type="containsText" dxfId="119" priority="3625" operator="containsText" text="IN">
      <formula>NOT(ISERROR(SEARCH("IN",H6)))</formula>
    </cfRule>
    <cfRule type="containsText" dxfId="118" priority="3626" operator="containsText" text="IR">
      <formula>NOT(ISERROR(SEARCH("IR",H6)))</formula>
    </cfRule>
    <cfRule type="containsText" dxfId="117" priority="3627" operator="containsText" text="AVC">
      <formula>NOT(ISERROR(SEARCH("AVC",H6)))</formula>
    </cfRule>
    <cfRule type="containsText" dxfId="116" priority="3628" operator="containsText" text="OF">
      <formula>NOT(ISERROR(SEARCH("OF",H6)))</formula>
    </cfRule>
    <cfRule type="containsText" dxfId="115" priority="3629" operator="containsText" text="AV">
      <formula>NOT(ISERROR(SEARCH("AV",H6)))</formula>
    </cfRule>
    <cfRule type="containsText" dxfId="114" priority="3630" operator="containsText" text="OB">
      <formula>NOT(ISERROR(SEARCH("OB",H6)))</formula>
    </cfRule>
    <cfRule type="containsText" dxfId="113" priority="3631" operator="containsText" text="IB">
      <formula>NOT(ISERROR(SEARCH("IB",H6)))</formula>
    </cfRule>
    <cfRule type="containsText" dxfId="112" priority="3632" operator="containsText" text="LD">
      <formula>NOT(ISERROR(SEARCH("LD",H6)))</formula>
    </cfRule>
    <cfRule type="containsText" dxfId="111" priority="3633" operator="containsText" text="UC">
      <formula>NOT(ISERROR(SEARCH("UC",H6)))</formula>
    </cfRule>
    <cfRule type="containsText" dxfId="110" priority="3634" operator="containsText" text="DC">
      <formula>NOT(ISERROR(SEARCH("DC",H6)))</formula>
    </cfRule>
    <cfRule type="containsText" dxfId="109" priority="3635" operator="containsText" text="DA">
      <formula>NOT(ISERROR(SEARCH("DA",H6)))</formula>
    </cfRule>
    <cfRule type="containsText" dxfId="108" priority="3636" operator="containsText" text="CD">
      <formula>NOT(ISERROR(SEARCH("CD",H6)))</formula>
    </cfRule>
    <cfRule type="containsText" dxfId="107" priority="3637" operator="containsText" text="NA">
      <formula>NOT(ISERROR(SEARCH("NA",H6)))</formula>
    </cfRule>
    <cfRule type="containsText" dxfId="106" priority="3638" operator="containsText" text="LEA">
      <formula>NOT(ISERROR(SEARCH("LEA",H6)))</formula>
    </cfRule>
  </conditionalFormatting>
  <conditionalFormatting sqref="J6">
    <cfRule type="containsText" dxfId="105" priority="3605" operator="containsText" text="CB">
      <formula>NOT(ISERROR(SEARCH("CB",J6)))</formula>
    </cfRule>
    <cfRule type="containsText" dxfId="104" priority="3606" operator="containsText" text="OR">
      <formula>NOT(ISERROR(SEARCH("OR",J6)))</formula>
    </cfRule>
    <cfRule type="containsText" dxfId="103" priority="3607" operator="containsText" text="CL">
      <formula>NOT(ISERROR(SEARCH("CL",J6)))</formula>
    </cfRule>
    <cfRule type="containsText" dxfId="102" priority="3608" operator="containsText" text="IN">
      <formula>NOT(ISERROR(SEARCH("IN",J6)))</formula>
    </cfRule>
    <cfRule type="containsText" dxfId="101" priority="3609" operator="containsText" text="IR">
      <formula>NOT(ISERROR(SEARCH("IR",J6)))</formula>
    </cfRule>
    <cfRule type="containsText" dxfId="100" priority="3610" operator="containsText" text="AVC">
      <formula>NOT(ISERROR(SEARCH("AVC",J6)))</formula>
    </cfRule>
    <cfRule type="containsText" dxfId="99" priority="3611" operator="containsText" text="OF">
      <formula>NOT(ISERROR(SEARCH("OF",J6)))</formula>
    </cfRule>
    <cfRule type="containsText" dxfId="98" priority="3612" operator="containsText" text="AV">
      <formula>NOT(ISERROR(SEARCH("AV",J6)))</formula>
    </cfRule>
    <cfRule type="containsText" dxfId="97" priority="3613" operator="containsText" text="OB">
      <formula>NOT(ISERROR(SEARCH("OB",J6)))</formula>
    </cfRule>
    <cfRule type="containsText" dxfId="96" priority="3614" operator="containsText" text="IB">
      <formula>NOT(ISERROR(SEARCH("IB",J6)))</formula>
    </cfRule>
    <cfRule type="containsText" dxfId="95" priority="3615" operator="containsText" text="LD">
      <formula>NOT(ISERROR(SEARCH("LD",J6)))</formula>
    </cfRule>
    <cfRule type="containsText" dxfId="94" priority="3616" operator="containsText" text="UC">
      <formula>NOT(ISERROR(SEARCH("UC",J6)))</formula>
    </cfRule>
    <cfRule type="containsText" dxfId="93" priority="3617" operator="containsText" text="DC">
      <formula>NOT(ISERROR(SEARCH("DC",J6)))</formula>
    </cfRule>
    <cfRule type="containsText" dxfId="92" priority="3618" operator="containsText" text="DA">
      <formula>NOT(ISERROR(SEARCH("DA",J6)))</formula>
    </cfRule>
    <cfRule type="containsText" dxfId="91" priority="3619" operator="containsText" text="CD">
      <formula>NOT(ISERROR(SEARCH("CD",J6)))</formula>
    </cfRule>
    <cfRule type="containsText" dxfId="90" priority="3620" operator="containsText" text="NA">
      <formula>NOT(ISERROR(SEARCH("NA",J6)))</formula>
    </cfRule>
    <cfRule type="containsText" dxfId="89" priority="3621" operator="containsText" text="LEA">
      <formula>NOT(ISERROR(SEARCH("LEA",J6)))</formula>
    </cfRule>
  </conditionalFormatting>
  <conditionalFormatting sqref="J6">
    <cfRule type="containsText" dxfId="88" priority="3588" operator="containsText" text="CB">
      <formula>NOT(ISERROR(SEARCH("CB",J6)))</formula>
    </cfRule>
    <cfRule type="containsText" dxfId="87" priority="3589" operator="containsText" text="OR">
      <formula>NOT(ISERROR(SEARCH("OR",J6)))</formula>
    </cfRule>
    <cfRule type="containsText" dxfId="86" priority="3590" operator="containsText" text="CL">
      <formula>NOT(ISERROR(SEARCH("CL",J6)))</formula>
    </cfRule>
    <cfRule type="containsText" dxfId="85" priority="3591" operator="containsText" text="IN">
      <formula>NOT(ISERROR(SEARCH("IN",J6)))</formula>
    </cfRule>
    <cfRule type="containsText" dxfId="84" priority="3592" operator="containsText" text="IR">
      <formula>NOT(ISERROR(SEARCH("IR",J6)))</formula>
    </cfRule>
    <cfRule type="containsText" dxfId="83" priority="3593" operator="containsText" text="AVC">
      <formula>NOT(ISERROR(SEARCH("AVC",J6)))</formula>
    </cfRule>
    <cfRule type="containsText" dxfId="82" priority="3594" operator="containsText" text="OF">
      <formula>NOT(ISERROR(SEARCH("OF",J6)))</formula>
    </cfRule>
    <cfRule type="containsText" dxfId="81" priority="3595" operator="containsText" text="AV">
      <formula>NOT(ISERROR(SEARCH("AV",J6)))</formula>
    </cfRule>
    <cfRule type="containsText" dxfId="80" priority="3596" operator="containsText" text="OB">
      <formula>NOT(ISERROR(SEARCH("OB",J6)))</formula>
    </cfRule>
    <cfRule type="containsText" dxfId="79" priority="3597" operator="containsText" text="IB">
      <formula>NOT(ISERROR(SEARCH("IB",J6)))</formula>
    </cfRule>
    <cfRule type="containsText" dxfId="78" priority="3598" operator="containsText" text="LD">
      <formula>NOT(ISERROR(SEARCH("LD",J6)))</formula>
    </cfRule>
    <cfRule type="containsText" dxfId="77" priority="3599" operator="containsText" text="UC">
      <formula>NOT(ISERROR(SEARCH("UC",J6)))</formula>
    </cfRule>
    <cfRule type="containsText" dxfId="76" priority="3600" operator="containsText" text="DC">
      <formula>NOT(ISERROR(SEARCH("DC",J6)))</formula>
    </cfRule>
    <cfRule type="containsText" dxfId="75" priority="3601" operator="containsText" text="DA">
      <formula>NOT(ISERROR(SEARCH("DA",J6)))</formula>
    </cfRule>
    <cfRule type="containsText" dxfId="74" priority="3602" operator="containsText" text="CD">
      <formula>NOT(ISERROR(SEARCH("CD",J6)))</formula>
    </cfRule>
    <cfRule type="containsText" dxfId="73" priority="3603" operator="containsText" text="NA">
      <formula>NOT(ISERROR(SEARCH("NA",J6)))</formula>
    </cfRule>
    <cfRule type="containsText" dxfId="72" priority="3604" operator="containsText" text="LEA">
      <formula>NOT(ISERROR(SEARCH("LEA",J6)))</formula>
    </cfRule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DC74-5D0E-485E-BE5A-8A474F17EFF7}">
  <sheetPr codeName="Sheet1"/>
  <dimension ref="A1:AY42"/>
  <sheetViews>
    <sheetView showGridLines="0" tabSelected="1" zoomScale="98" zoomScaleNormal="98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Z1" sqref="Z1"/>
    </sheetView>
  </sheetViews>
  <sheetFormatPr defaultColWidth="9.140625" defaultRowHeight="12.75" x14ac:dyDescent="0.2"/>
  <cols>
    <col min="1" max="1" width="7.5703125" style="1" customWidth="1"/>
    <col min="2" max="2" width="7.85546875" style="1" bestFit="1" customWidth="1"/>
    <col min="3" max="3" width="4.7109375" style="1" bestFit="1" customWidth="1"/>
    <col min="4" max="9" width="3.85546875" style="1" bestFit="1" customWidth="1"/>
    <col min="10" max="10" width="4" style="1" bestFit="1" customWidth="1"/>
    <col min="11" max="33" width="3.85546875" style="1" bestFit="1" customWidth="1"/>
    <col min="34" max="34" width="8.42578125" style="1" customWidth="1"/>
    <col min="35" max="35" width="8.140625" style="1" customWidth="1"/>
    <col min="36" max="36" width="8" style="1" customWidth="1"/>
    <col min="37" max="37" width="10.140625" style="1" customWidth="1"/>
    <col min="38" max="39" width="9.5703125" style="1" customWidth="1"/>
    <col min="40" max="40" width="8.28515625" style="1" customWidth="1"/>
    <col min="41" max="41" width="9.7109375" style="1" customWidth="1"/>
    <col min="42" max="42" width="8.5703125" style="1" customWidth="1"/>
    <col min="43" max="43" width="10.28515625" style="1" customWidth="1"/>
    <col min="44" max="44" width="8.5703125" style="1" customWidth="1"/>
    <col min="45" max="45" width="8.85546875" style="1" customWidth="1"/>
    <col min="46" max="46" width="7.140625" style="1" bestFit="1" customWidth="1"/>
    <col min="47" max="47" width="5.85546875" style="1" customWidth="1"/>
    <col min="48" max="48" width="9.28515625" style="1" customWidth="1"/>
    <col min="49" max="49" width="10.5703125" style="1" customWidth="1"/>
    <col min="50" max="16384" width="9.140625" style="1"/>
  </cols>
  <sheetData>
    <row r="1" spans="1:51" ht="9.75" customHeight="1" x14ac:dyDescent="0.2"/>
    <row r="2" spans="1:51" x14ac:dyDescent="0.2">
      <c r="F2" s="21" t="s">
        <v>56</v>
      </c>
      <c r="G2" s="22"/>
      <c r="H2" s="22"/>
      <c r="I2" s="22"/>
      <c r="J2" s="23">
        <v>3</v>
      </c>
      <c r="K2" s="24">
        <f>INDEX(Settings!E2:E13, 'Monthly Summary'!J2)</f>
        <v>44986</v>
      </c>
      <c r="L2" s="22"/>
      <c r="M2" s="22"/>
      <c r="AH2" s="54" t="s">
        <v>57</v>
      </c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</row>
    <row r="3" spans="1:51" ht="11.25" customHeight="1" thickBot="1" x14ac:dyDescent="0.25">
      <c r="K3" s="2"/>
      <c r="AH3" s="12">
        <f>SUM(AH6:AH40)</f>
        <v>15</v>
      </c>
      <c r="AI3" s="12">
        <f t="shared" ref="AI3:AW3" si="0">SUM(AI6:AI40)</f>
        <v>0</v>
      </c>
      <c r="AJ3" s="12">
        <f t="shared" si="0"/>
        <v>48</v>
      </c>
      <c r="AK3" s="12">
        <f t="shared" si="0"/>
        <v>0</v>
      </c>
      <c r="AL3" s="12">
        <f t="shared" si="0"/>
        <v>82</v>
      </c>
      <c r="AM3" s="12">
        <f t="shared" si="0"/>
        <v>146</v>
      </c>
      <c r="AN3" s="12">
        <f t="shared" si="0"/>
        <v>0</v>
      </c>
      <c r="AO3" s="12">
        <f t="shared" si="0"/>
        <v>16</v>
      </c>
      <c r="AP3" s="12">
        <f t="shared" si="0"/>
        <v>0</v>
      </c>
      <c r="AQ3" s="12">
        <f t="shared" si="0"/>
        <v>0</v>
      </c>
      <c r="AR3" s="12">
        <f t="shared" si="0"/>
        <v>61</v>
      </c>
      <c r="AS3" s="12">
        <f t="shared" si="0"/>
        <v>0</v>
      </c>
      <c r="AT3" s="12">
        <f t="shared" si="0"/>
        <v>8</v>
      </c>
      <c r="AU3" s="12">
        <f t="shared" si="0"/>
        <v>0</v>
      </c>
      <c r="AV3" s="12">
        <f t="shared" si="0"/>
        <v>31</v>
      </c>
      <c r="AW3" s="12">
        <f t="shared" si="0"/>
        <v>13</v>
      </c>
      <c r="AX3" s="13" t="s">
        <v>58</v>
      </c>
      <c r="AY3" s="41"/>
    </row>
    <row r="4" spans="1:51" ht="36" customHeight="1" thickTop="1" x14ac:dyDescent="0.2">
      <c r="A4" s="49" t="s">
        <v>59</v>
      </c>
      <c r="B4" s="49" t="s">
        <v>12</v>
      </c>
      <c r="C4" s="3">
        <f>K2</f>
        <v>44986</v>
      </c>
      <c r="D4" s="3">
        <f>_xlfn.IFS(C4="","",EOMONTH($K$2,0)&gt;=C4+1,C4+1,TRUE,"")</f>
        <v>44987</v>
      </c>
      <c r="E4" s="3">
        <f t="shared" ref="E4:V4" si="1">_xlfn.IFS(D4="","",EOMONTH($K$2,0)&gt;=D4+1,D4+1,TRUE,"")</f>
        <v>44988</v>
      </c>
      <c r="F4" s="3">
        <f t="shared" si="1"/>
        <v>44989</v>
      </c>
      <c r="G4" s="3">
        <f t="shared" si="1"/>
        <v>44990</v>
      </c>
      <c r="H4" s="3">
        <f t="shared" si="1"/>
        <v>44991</v>
      </c>
      <c r="I4" s="3">
        <f t="shared" si="1"/>
        <v>44992</v>
      </c>
      <c r="J4" s="3">
        <f t="shared" si="1"/>
        <v>44993</v>
      </c>
      <c r="K4" s="3">
        <f t="shared" si="1"/>
        <v>44994</v>
      </c>
      <c r="L4" s="3">
        <f t="shared" si="1"/>
        <v>44995</v>
      </c>
      <c r="M4" s="3">
        <f t="shared" si="1"/>
        <v>44996</v>
      </c>
      <c r="N4" s="3">
        <f t="shared" si="1"/>
        <v>44997</v>
      </c>
      <c r="O4" s="3">
        <f t="shared" si="1"/>
        <v>44998</v>
      </c>
      <c r="P4" s="3">
        <f t="shared" si="1"/>
        <v>44999</v>
      </c>
      <c r="Q4" s="3">
        <f t="shared" si="1"/>
        <v>45000</v>
      </c>
      <c r="R4" s="3">
        <f t="shared" si="1"/>
        <v>45001</v>
      </c>
      <c r="S4" s="3">
        <f t="shared" si="1"/>
        <v>45002</v>
      </c>
      <c r="T4" s="3">
        <f t="shared" si="1"/>
        <v>45003</v>
      </c>
      <c r="U4" s="3">
        <f t="shared" si="1"/>
        <v>45004</v>
      </c>
      <c r="V4" s="3">
        <f t="shared" si="1"/>
        <v>45005</v>
      </c>
      <c r="W4" s="3">
        <f>_xlfn.IFS(V4="","",EOMONTH($K$2,0)&gt;=V4+1,V4+1,TRUE,"")</f>
        <v>45006</v>
      </c>
      <c r="X4" s="3">
        <f t="shared" ref="X4:AG4" si="2">_xlfn.IFS(W4="","",EOMONTH($K$2,0)&gt;=W4+1,W4+1,TRUE,"")</f>
        <v>45007</v>
      </c>
      <c r="Y4" s="3">
        <f t="shared" si="2"/>
        <v>45008</v>
      </c>
      <c r="Z4" s="3">
        <f t="shared" si="2"/>
        <v>45009</v>
      </c>
      <c r="AA4" s="3">
        <f t="shared" si="2"/>
        <v>45010</v>
      </c>
      <c r="AB4" s="3">
        <f t="shared" si="2"/>
        <v>45011</v>
      </c>
      <c r="AC4" s="3">
        <f t="shared" si="2"/>
        <v>45012</v>
      </c>
      <c r="AD4" s="3">
        <f t="shared" si="2"/>
        <v>45013</v>
      </c>
      <c r="AE4" s="3">
        <f t="shared" si="2"/>
        <v>45014</v>
      </c>
      <c r="AF4" s="3">
        <f t="shared" si="2"/>
        <v>45015</v>
      </c>
      <c r="AG4" s="3">
        <f t="shared" si="2"/>
        <v>45016</v>
      </c>
      <c r="AH4" s="4" t="s">
        <v>60</v>
      </c>
      <c r="AI4" s="4" t="s">
        <v>61</v>
      </c>
      <c r="AJ4" s="4" t="s">
        <v>62</v>
      </c>
      <c r="AK4" s="4" t="s">
        <v>63</v>
      </c>
      <c r="AL4" s="4" t="s">
        <v>64</v>
      </c>
      <c r="AM4" s="4" t="s">
        <v>65</v>
      </c>
      <c r="AN4" s="4" t="s">
        <v>66</v>
      </c>
      <c r="AO4" s="4" t="s">
        <v>67</v>
      </c>
      <c r="AP4" s="4" t="s">
        <v>68</v>
      </c>
      <c r="AQ4" s="4" t="s">
        <v>69</v>
      </c>
      <c r="AR4" s="4" t="s">
        <v>70</v>
      </c>
      <c r="AS4" s="4" t="s">
        <v>71</v>
      </c>
      <c r="AT4" s="4" t="s">
        <v>72</v>
      </c>
      <c r="AU4" s="4" t="s">
        <v>24</v>
      </c>
      <c r="AV4" s="4" t="s">
        <v>73</v>
      </c>
      <c r="AW4" s="4" t="s">
        <v>74</v>
      </c>
      <c r="AX4" s="51" t="s">
        <v>25</v>
      </c>
      <c r="AY4" s="42" t="s">
        <v>353</v>
      </c>
    </row>
    <row r="5" spans="1:51" ht="24.75" thickBot="1" x14ac:dyDescent="0.25">
      <c r="A5" s="50"/>
      <c r="B5" s="50"/>
      <c r="C5" s="5" t="str">
        <f>TEXT(C4, "ddd")</f>
        <v>Wed</v>
      </c>
      <c r="D5" s="5" t="str">
        <f>TEXT(D4, "ddd")</f>
        <v>Thu</v>
      </c>
      <c r="E5" s="5" t="str">
        <f t="shared" ref="E5:V5" si="3">TEXT(E4, "ddd")</f>
        <v>Fri</v>
      </c>
      <c r="F5" s="5" t="str">
        <f t="shared" si="3"/>
        <v>Sat</v>
      </c>
      <c r="G5" s="5" t="str">
        <f t="shared" si="3"/>
        <v>Sun</v>
      </c>
      <c r="H5" s="5" t="str">
        <f t="shared" si="3"/>
        <v>Mon</v>
      </c>
      <c r="I5" s="5" t="str">
        <f t="shared" si="3"/>
        <v>Tue</v>
      </c>
      <c r="J5" s="5" t="str">
        <f t="shared" si="3"/>
        <v>Wed</v>
      </c>
      <c r="K5" s="5" t="str">
        <f t="shared" si="3"/>
        <v>Thu</v>
      </c>
      <c r="L5" s="5" t="str">
        <f t="shared" si="3"/>
        <v>Fri</v>
      </c>
      <c r="M5" s="5" t="str">
        <f t="shared" si="3"/>
        <v>Sat</v>
      </c>
      <c r="N5" s="5" t="str">
        <f t="shared" si="3"/>
        <v>Sun</v>
      </c>
      <c r="O5" s="5" t="str">
        <f t="shared" si="3"/>
        <v>Mon</v>
      </c>
      <c r="P5" s="5" t="str">
        <f t="shared" si="3"/>
        <v>Tue</v>
      </c>
      <c r="Q5" s="5" t="str">
        <f t="shared" si="3"/>
        <v>Wed</v>
      </c>
      <c r="R5" s="5" t="str">
        <f t="shared" si="3"/>
        <v>Thu</v>
      </c>
      <c r="S5" s="5" t="str">
        <f t="shared" si="3"/>
        <v>Fri</v>
      </c>
      <c r="T5" s="5" t="str">
        <f t="shared" si="3"/>
        <v>Sat</v>
      </c>
      <c r="U5" s="5" t="str">
        <f t="shared" si="3"/>
        <v>Sun</v>
      </c>
      <c r="V5" s="5" t="str">
        <f t="shared" si="3"/>
        <v>Mon</v>
      </c>
      <c r="W5" s="5" t="str">
        <f t="shared" ref="W5:AG5" si="4">TEXT(W4, "ddd")</f>
        <v>Tue</v>
      </c>
      <c r="X5" s="5" t="str">
        <f t="shared" si="4"/>
        <v>Wed</v>
      </c>
      <c r="Y5" s="5" t="str">
        <f t="shared" si="4"/>
        <v>Thu</v>
      </c>
      <c r="Z5" s="5" t="str">
        <f t="shared" si="4"/>
        <v>Fri</v>
      </c>
      <c r="AA5" s="5" t="str">
        <f t="shared" si="4"/>
        <v>Sat</v>
      </c>
      <c r="AB5" s="5" t="str">
        <f t="shared" si="4"/>
        <v>Sun</v>
      </c>
      <c r="AC5" s="5" t="str">
        <f t="shared" si="4"/>
        <v>Mon</v>
      </c>
      <c r="AD5" s="5" t="str">
        <f t="shared" si="4"/>
        <v>Tue</v>
      </c>
      <c r="AE5" s="5" t="str">
        <f t="shared" si="4"/>
        <v>Wed</v>
      </c>
      <c r="AF5" s="5" t="str">
        <f t="shared" si="4"/>
        <v>Thu</v>
      </c>
      <c r="AG5" s="5" t="str">
        <f t="shared" si="4"/>
        <v>Fri</v>
      </c>
      <c r="AH5" s="6" t="s">
        <v>27</v>
      </c>
      <c r="AI5" s="6" t="s">
        <v>75</v>
      </c>
      <c r="AJ5" s="6" t="s">
        <v>19</v>
      </c>
      <c r="AK5" s="6" t="s">
        <v>76</v>
      </c>
      <c r="AL5" s="6" t="s">
        <v>20</v>
      </c>
      <c r="AM5" s="6" t="s">
        <v>26</v>
      </c>
      <c r="AN5" s="6" t="s">
        <v>77</v>
      </c>
      <c r="AO5" s="6" t="s">
        <v>28</v>
      </c>
      <c r="AP5" s="6" t="s">
        <v>78</v>
      </c>
      <c r="AQ5" s="6" t="s">
        <v>79</v>
      </c>
      <c r="AR5" s="6" t="s">
        <v>25</v>
      </c>
      <c r="AS5" s="6" t="s">
        <v>80</v>
      </c>
      <c r="AT5" s="6" t="s">
        <v>15</v>
      </c>
      <c r="AU5" s="6" t="s">
        <v>24</v>
      </c>
      <c r="AV5" s="6" t="s">
        <v>14</v>
      </c>
      <c r="AW5" s="6" t="s">
        <v>17</v>
      </c>
      <c r="AX5" s="52"/>
      <c r="AY5" s="42"/>
    </row>
    <row r="6" spans="1:51" ht="14.25" thickTop="1" thickBot="1" x14ac:dyDescent="0.25">
      <c r="A6" s="7" t="str">
        <f>Settings!H2</f>
        <v>T418</v>
      </c>
      <c r="B6" s="8" t="str">
        <f>Settings!I2</f>
        <v>Port</v>
      </c>
      <c r="C6" s="9" t="str">
        <f>_xlfn.IFNA(INDEX(FMRstatus[[FMR3]:[FMR3]], MATCH($A6&amp;C$4, INDEX(FMRstatus[[Truck No.]:[Truck No.]]&amp;FMRstatus[[Date]:[Date]],0),0)), "")</f>
        <v>NA</v>
      </c>
      <c r="D6" s="9" t="str">
        <f>_xlfn.IFNA(INDEX(FMRstatus[[FMR3]:[FMR3]], MATCH($A6&amp;D$4, INDEX(FMRstatus[[Truck No.]:[Truck No.]]&amp;FMRstatus[[Date]:[Date]],0),0)), "")</f>
        <v>NA</v>
      </c>
      <c r="E6" s="9" t="str">
        <f>_xlfn.IFNA(INDEX(FMRstatus[[FMR3]:[FMR3]], MATCH($A6&amp;E$4, INDEX(FMRstatus[[Truck No.]:[Truck No.]]&amp;FMRstatus[[Date]:[Date]],0),0)), "")</f>
        <v>NA</v>
      </c>
      <c r="F6" s="9" t="str">
        <f>_xlfn.IFNA(INDEX(FMRstatus[[FMR3]:[FMR3]], MATCH($A6&amp;F$4, INDEX(FMRstatus[[Truck No.]:[Truck No.]]&amp;FMRstatus[[Date]:[Date]],0),0)), "")</f>
        <v>NA</v>
      </c>
      <c r="G6" s="9" t="str">
        <f>_xlfn.IFNA(INDEX(FMRstatus[[FMR3]:[FMR3]], MATCH($A6&amp;G$4, INDEX(FMRstatus[[Truck No.]:[Truck No.]]&amp;FMRstatus[[Date]:[Date]],0),0)), "")</f>
        <v>NA</v>
      </c>
      <c r="H6" s="9" t="str">
        <f>_xlfn.IFNA(INDEX(FMRstatus[[FMR3]:[FMR3]], MATCH($A6&amp;H$4, INDEX(FMRstatus[[Truck No.]:[Truck No.]]&amp;FMRstatus[[Date]:[Date]],0),0)), "")</f>
        <v>NA</v>
      </c>
      <c r="I6" s="9" t="str">
        <f>_xlfn.IFNA(INDEX(FMRstatus[[FMR3]:[FMR3]], MATCH($A6&amp;I$4, INDEX(FMRstatus[[Truck No.]:[Truck No.]]&amp;FMRstatus[[Date]:[Date]],0),0)), "")</f>
        <v>NA</v>
      </c>
      <c r="J6" s="9" t="str">
        <f>_xlfn.IFNA(INDEX(FMRstatus[[FMR3]:[FMR3]], MATCH($A6&amp;J$4, INDEX(FMRstatus[[Truck No.]:[Truck No.]]&amp;FMRstatus[[Date]:[Date]],0),0)), "")</f>
        <v>NA</v>
      </c>
      <c r="K6" s="9" t="str">
        <f>_xlfn.IFNA(INDEX(FMRstatus[[FMR3]:[FMR3]], MATCH($A6&amp;K$4, INDEX(FMRstatus[[Truck No.]:[Truck No.]]&amp;FMRstatus[[Date]:[Date]],0),0)), "")</f>
        <v>NA</v>
      </c>
      <c r="L6" s="9" t="str">
        <f>_xlfn.IFNA(INDEX(FMRstatus[[FMR3]:[FMR3]], MATCH($A6&amp;L$4, INDEX(FMRstatus[[Truck No.]:[Truck No.]]&amp;FMRstatus[[Date]:[Date]],0),0)), "")</f>
        <v>NA</v>
      </c>
      <c r="M6" s="9" t="str">
        <f>_xlfn.IFNA(INDEX(FMRstatus[[FMR3]:[FMR3]], MATCH($A6&amp;M$4, INDEX(FMRstatus[[Truck No.]:[Truck No.]]&amp;FMRstatus[[Date]:[Date]],0),0)), "")</f>
        <v>NA</v>
      </c>
      <c r="N6" s="9" t="str">
        <f>_xlfn.IFNA(INDEX(FMRstatus[[FMR3]:[FMR3]], MATCH($A6&amp;N$4, INDEX(FMRstatus[[Truck No.]:[Truck No.]]&amp;FMRstatus[[Date]:[Date]],0),0)), "")</f>
        <v>NA</v>
      </c>
      <c r="O6" s="9" t="str">
        <f>_xlfn.IFNA(INDEX(FMRstatus[[FMR3]:[FMR3]], MATCH($A6&amp;O$4, INDEX(FMRstatus[[Truck No.]:[Truck No.]]&amp;FMRstatus[[Date]:[Date]],0),0)), "")</f>
        <v>NA</v>
      </c>
      <c r="P6" s="9" t="str">
        <f>_xlfn.IFNA(INDEX(FMRstatus[[FMR3]:[FMR3]], MATCH($A6&amp;P$4, INDEX(FMRstatus[[Truck No.]:[Truck No.]]&amp;FMRstatus[[Date]:[Date]],0),0)), "")</f>
        <v>NA</v>
      </c>
      <c r="Q6" s="9" t="str">
        <f>_xlfn.IFNA(INDEX(FMRstatus[[FMR3]:[FMR3]], MATCH($A6&amp;Q$4, INDEX(FMRstatus[[Truck No.]:[Truck No.]]&amp;FMRstatus[[Date]:[Date]],0),0)), "")</f>
        <v>NA</v>
      </c>
      <c r="R6" s="9" t="str">
        <f>_xlfn.IFNA(INDEX(FMRstatus[[FMR3]:[FMR3]], MATCH($A6&amp;R$4, INDEX(FMRstatus[[Truck No.]:[Truck No.]]&amp;FMRstatus[[Date]:[Date]],0),0)), "")</f>
        <v>NA</v>
      </c>
      <c r="S6" s="9" t="str">
        <f>_xlfn.IFNA(INDEX(FMRstatus[[FMR3]:[FMR3]], MATCH($A6&amp;S$4, INDEX(FMRstatus[[Truck No.]:[Truck No.]]&amp;FMRstatus[[Date]:[Date]],0),0)), "")</f>
        <v>NA</v>
      </c>
      <c r="T6" s="9" t="str">
        <f>_xlfn.IFNA(INDEX(FMRstatus[[FMR3]:[FMR3]], MATCH($A6&amp;T$4, INDEX(FMRstatus[[Truck No.]:[Truck No.]]&amp;FMRstatus[[Date]:[Date]],0),0)), "")</f>
        <v>NA</v>
      </c>
      <c r="U6" s="9" t="str">
        <f>_xlfn.IFNA(INDEX(FMRstatus[[FMR3]:[FMR3]], MATCH($A6&amp;U$4, INDEX(FMRstatus[[Truck No.]:[Truck No.]]&amp;FMRstatus[[Date]:[Date]],0),0)), "")</f>
        <v>NA</v>
      </c>
      <c r="V6" s="9" t="str">
        <f>_xlfn.IFNA(INDEX(FMRstatus[[FMR3]:[FMR3]], MATCH($A6&amp;V$4, INDEX(FMRstatus[[Truck No.]:[Truck No.]]&amp;FMRstatus[[Date]:[Date]],0),0)), "")</f>
        <v>NA</v>
      </c>
      <c r="W6" s="9" t="str">
        <f>_xlfn.IFNA(INDEX(FMRstatus[[FMR3]:[FMR3]], MATCH($A6&amp;W$4, INDEX(FMRstatus[[Truck No.]:[Truck No.]]&amp;FMRstatus[[Date]:[Date]],0),0)), "")</f>
        <v>AV</v>
      </c>
      <c r="X6" s="9" t="str">
        <f>_xlfn.IFNA(INDEX(FMRstatus[[FMR3]:[FMR3]], MATCH($A6&amp;X$4, INDEX(FMRstatus[[Truck No.]:[Truck No.]]&amp;FMRstatus[[Date]:[Date]],0),0)), "")</f>
        <v>IB</v>
      </c>
      <c r="Y6" s="9" t="str">
        <f>_xlfn.IFNA(INDEX(FMRstatus[[FMR3]:[FMR3]], MATCH($A6&amp;Y$4, INDEX(FMRstatus[[Truck No.]:[Truck No.]]&amp;FMRstatus[[Date]:[Date]],0),0)), "")</f>
        <v>OB</v>
      </c>
      <c r="Z6" s="9" t="str">
        <f>_xlfn.IFNA(INDEX(FMRstatus[[FMR3]:[FMR3]], MATCH($A6&amp;Z$4, INDEX(FMRstatus[[Truck No.]:[Truck No.]]&amp;FMRstatus[[Date]:[Date]],0),0)), "")</f>
        <v>OB</v>
      </c>
      <c r="AA6" s="9" t="str">
        <f>_xlfn.IFNA(INDEX(FMRstatus[[FMR3]:[FMR3]], MATCH($A6&amp;AA$4, INDEX(FMRstatus[[Truck No.]:[Truck No.]]&amp;FMRstatus[[Date]:[Date]],0),0)), "")</f>
        <v>OB</v>
      </c>
      <c r="AB6" s="9" t="str">
        <f>_xlfn.IFNA(INDEX(FMRstatus[[FMR3]:[FMR3]], MATCH($A6&amp;AB$4, INDEX(FMRstatus[[Truck No.]:[Truck No.]]&amp;FMRstatus[[Date]:[Date]],0),0)), "")</f>
        <v>OB</v>
      </c>
      <c r="AC6" s="9" t="str">
        <f>_xlfn.IFNA(INDEX(FMRstatus[[FMR3]:[FMR3]], MATCH($A6&amp;AC$4, INDEX(FMRstatus[[Truck No.]:[Truck No.]]&amp;FMRstatus[[Date]:[Date]],0),0)), "")</f>
        <v>OB</v>
      </c>
      <c r="AD6" s="9" t="str">
        <f>_xlfn.IFNA(INDEX(FMRstatus[[FMR3]:[FMR3]], MATCH($A6&amp;AD$4, INDEX(FMRstatus[[Truck No.]:[Truck No.]]&amp;FMRstatus[[Date]:[Date]],0),0)), "")</f>
        <v>IN</v>
      </c>
      <c r="AE6" s="9" t="str">
        <f>_xlfn.IFNA(INDEX(FMRstatus[[FMR3]:[FMR3]], MATCH($A6&amp;AE$4, INDEX(FMRstatus[[Truck No.]:[Truck No.]]&amp;FMRstatus[[Date]:[Date]],0),0)), "")</f>
        <v>IB</v>
      </c>
      <c r="AF6" s="9" t="str">
        <f>_xlfn.IFNA(INDEX(FMRstatus[[FMR3]:[FMR3]], MATCH($A6&amp;AF$4, INDEX(FMRstatus[[Truck No.]:[Truck No.]]&amp;FMRstatus[[Date]:[Date]],0),0)), "")</f>
        <v>AV</v>
      </c>
      <c r="AG6" s="9" t="str">
        <f>_xlfn.IFNA(INDEX(FMRstatus[[FMR3]:[FMR3]], MATCH($A6&amp;AG$4, INDEX(FMRstatus[[Truck No.]:[Truck No.]]&amp;FMRstatus[[Date]:[Date]],0),0)), "")</f>
        <v/>
      </c>
      <c r="AH6" s="10">
        <f>COUNTIF($C6:$AG6,AH$5)</f>
        <v>2</v>
      </c>
      <c r="AI6" s="10">
        <f t="shared" ref="AI6:AW21" si="5">COUNTIF($C6:$AG6,AI$5)</f>
        <v>0</v>
      </c>
      <c r="AJ6" s="10">
        <f t="shared" si="5"/>
        <v>0</v>
      </c>
      <c r="AK6" s="10">
        <f t="shared" si="5"/>
        <v>0</v>
      </c>
      <c r="AL6" s="10">
        <f t="shared" si="5"/>
        <v>5</v>
      </c>
      <c r="AM6" s="10">
        <f t="shared" si="5"/>
        <v>20</v>
      </c>
      <c r="AN6" s="10">
        <f t="shared" si="5"/>
        <v>0</v>
      </c>
      <c r="AO6" s="10">
        <f t="shared" si="5"/>
        <v>0</v>
      </c>
      <c r="AP6" s="10">
        <f t="shared" si="5"/>
        <v>0</v>
      </c>
      <c r="AQ6" s="10">
        <f t="shared" si="5"/>
        <v>0</v>
      </c>
      <c r="AR6" s="10">
        <f t="shared" si="5"/>
        <v>2</v>
      </c>
      <c r="AS6" s="10">
        <f t="shared" si="5"/>
        <v>0</v>
      </c>
      <c r="AT6" s="10">
        <f t="shared" si="5"/>
        <v>0</v>
      </c>
      <c r="AU6" s="10">
        <f t="shared" si="5"/>
        <v>0</v>
      </c>
      <c r="AV6" s="10">
        <f t="shared" si="5"/>
        <v>1</v>
      </c>
      <c r="AW6" s="10">
        <f t="shared" si="5"/>
        <v>0</v>
      </c>
      <c r="AX6" s="11">
        <f>INDEX(AH6:AW6, MATCH($AX$4, $AH$5:$AW$5,0))/30</f>
        <v>6.6666666666666666E-2</v>
      </c>
      <c r="AY6" s="43">
        <f>SUM(COUNTIFS(C6:AG6, {"IN","CL","AV","IB","OB","LD"}))</f>
        <v>10</v>
      </c>
    </row>
    <row r="7" spans="1:51" ht="14.25" thickTop="1" thickBot="1" x14ac:dyDescent="0.25">
      <c r="A7" s="7" t="str">
        <f>Settings!H3</f>
        <v>T601</v>
      </c>
      <c r="B7" s="8" t="str">
        <f>Settings!I3</f>
        <v>Port</v>
      </c>
      <c r="C7" s="9" t="str">
        <f>_xlfn.IFNA(INDEX(FMRstatus[[FMR3]:[FMR3]], MATCH($A7&amp;C$4, INDEX(FMRstatus[[Truck No.]:[Truck No.]]&amp;FMRstatus[[Date]:[Date]],0),0)), "")</f>
        <v>NA</v>
      </c>
      <c r="D7" s="9" t="str">
        <f>_xlfn.IFNA(INDEX(FMRstatus[[FMR3]:[FMR3]], MATCH($A7&amp;D$4, INDEX(FMRstatus[[Truck No.]:[Truck No.]]&amp;FMRstatus[[Date]:[Date]],0),0)), "")</f>
        <v>NA</v>
      </c>
      <c r="E7" s="9" t="str">
        <f>_xlfn.IFNA(INDEX(FMRstatus[[FMR3]:[FMR3]], MATCH($A7&amp;E$4, INDEX(FMRstatus[[Truck No.]:[Truck No.]]&amp;FMRstatus[[Date]:[Date]],0),0)), "")</f>
        <v>NA</v>
      </c>
      <c r="F7" s="9" t="str">
        <f>_xlfn.IFNA(INDEX(FMRstatus[[FMR3]:[FMR3]], MATCH($A7&amp;F$4, INDEX(FMRstatus[[Truck No.]:[Truck No.]]&amp;FMRstatus[[Date]:[Date]],0),0)), "")</f>
        <v>NA</v>
      </c>
      <c r="G7" s="9" t="str">
        <f>_xlfn.IFNA(INDEX(FMRstatus[[FMR3]:[FMR3]], MATCH($A7&amp;G$4, INDEX(FMRstatus[[Truck No.]:[Truck No.]]&amp;FMRstatus[[Date]:[Date]],0),0)), "")</f>
        <v>NA</v>
      </c>
      <c r="H7" s="9" t="str">
        <f>_xlfn.IFNA(INDEX(FMRstatus[[FMR3]:[FMR3]], MATCH($A7&amp;H$4, INDEX(FMRstatus[[Truck No.]:[Truck No.]]&amp;FMRstatus[[Date]:[Date]],0),0)), "")</f>
        <v>NA</v>
      </c>
      <c r="I7" s="9" t="str">
        <f>_xlfn.IFNA(INDEX(FMRstatus[[FMR3]:[FMR3]], MATCH($A7&amp;I$4, INDEX(FMRstatus[[Truck No.]:[Truck No.]]&amp;FMRstatus[[Date]:[Date]],0),0)), "")</f>
        <v>NA</v>
      </c>
      <c r="J7" s="9" t="str">
        <f>_xlfn.IFNA(INDEX(FMRstatus[[FMR3]:[FMR3]], MATCH($A7&amp;J$4, INDEX(FMRstatus[[Truck No.]:[Truck No.]]&amp;FMRstatus[[Date]:[Date]],0),0)), "")</f>
        <v>NA</v>
      </c>
      <c r="K7" s="9" t="str">
        <f>_xlfn.IFNA(INDEX(FMRstatus[[FMR3]:[FMR3]], MATCH($A7&amp;K$4, INDEX(FMRstatus[[Truck No.]:[Truck No.]]&amp;FMRstatus[[Date]:[Date]],0),0)), "")</f>
        <v>NA</v>
      </c>
      <c r="L7" s="9" t="str">
        <f>_xlfn.IFNA(INDEX(FMRstatus[[FMR3]:[FMR3]], MATCH($A7&amp;L$4, INDEX(FMRstatus[[Truck No.]:[Truck No.]]&amp;FMRstatus[[Date]:[Date]],0),0)), "")</f>
        <v>IB</v>
      </c>
      <c r="M7" s="9" t="str">
        <f>_xlfn.IFNA(INDEX(FMRstatus[[FMR3]:[FMR3]], MATCH($A7&amp;M$4, INDEX(FMRstatus[[Truck No.]:[Truck No.]]&amp;FMRstatus[[Date]:[Date]],0),0)), "")</f>
        <v>AV</v>
      </c>
      <c r="N7" s="9" t="str">
        <f>_xlfn.IFNA(INDEX(FMRstatus[[FMR3]:[FMR3]], MATCH($A7&amp;N$4, INDEX(FMRstatus[[Truck No.]:[Truck No.]]&amp;FMRstatus[[Date]:[Date]],0),0)), "")</f>
        <v>AV</v>
      </c>
      <c r="O7" s="9" t="str">
        <f>_xlfn.IFNA(INDEX(FMRstatus[[FMR3]:[FMR3]], MATCH($A7&amp;O$4, INDEX(FMRstatus[[Truck No.]:[Truck No.]]&amp;FMRstatus[[Date]:[Date]],0),0)), "")</f>
        <v>AV</v>
      </c>
      <c r="P7" s="9" t="str">
        <f>_xlfn.IFNA(INDEX(FMRstatus[[FMR3]:[FMR3]], MATCH($A7&amp;P$4, INDEX(FMRstatus[[Truck No.]:[Truck No.]]&amp;FMRstatus[[Date]:[Date]],0),0)), "")</f>
        <v>AV</v>
      </c>
      <c r="Q7" s="9" t="str">
        <f>_xlfn.IFNA(INDEX(FMRstatus[[FMR3]:[FMR3]], MATCH($A7&amp;Q$4, INDEX(FMRstatus[[Truck No.]:[Truck No.]]&amp;FMRstatus[[Date]:[Date]],0),0)), "")</f>
        <v>AV</v>
      </c>
      <c r="R7" s="9" t="str">
        <f>_xlfn.IFNA(INDEX(FMRstatus[[FMR3]:[FMR3]], MATCH($A7&amp;R$4, INDEX(FMRstatus[[Truck No.]:[Truck No.]]&amp;FMRstatus[[Date]:[Date]],0),0)), "")</f>
        <v>AV</v>
      </c>
      <c r="S7" s="9" t="str">
        <f>_xlfn.IFNA(INDEX(FMRstatus[[FMR3]:[FMR3]], MATCH($A7&amp;S$4, INDEX(FMRstatus[[Truck No.]:[Truck No.]]&amp;FMRstatus[[Date]:[Date]],0),0)), "")</f>
        <v>AV</v>
      </c>
      <c r="T7" s="9" t="str">
        <f>_xlfn.IFNA(INDEX(FMRstatus[[FMR3]:[FMR3]], MATCH($A7&amp;T$4, INDEX(FMRstatus[[Truck No.]:[Truck No.]]&amp;FMRstatus[[Date]:[Date]],0),0)), "")</f>
        <v>AV</v>
      </c>
      <c r="U7" s="9" t="str">
        <f>_xlfn.IFNA(INDEX(FMRstatus[[FMR3]:[FMR3]], MATCH($A7&amp;U$4, INDEX(FMRstatus[[Truck No.]:[Truck No.]]&amp;FMRstatus[[Date]:[Date]],0),0)), "")</f>
        <v>AV</v>
      </c>
      <c r="V7" s="9" t="str">
        <f>_xlfn.IFNA(INDEX(FMRstatus[[FMR3]:[FMR3]], MATCH($A7&amp;V$4, INDEX(FMRstatus[[Truck No.]:[Truck No.]]&amp;FMRstatus[[Date]:[Date]],0),0)), "")</f>
        <v>AV</v>
      </c>
      <c r="W7" s="9" t="str">
        <f>_xlfn.IFNA(INDEX(FMRstatus[[FMR3]:[FMR3]], MATCH($A7&amp;W$4, INDEX(FMRstatus[[Truck No.]:[Truck No.]]&amp;FMRstatus[[Date]:[Date]],0),0)), "")</f>
        <v>AV</v>
      </c>
      <c r="X7" s="9" t="str">
        <f>_xlfn.IFNA(INDEX(FMRstatus[[FMR3]:[FMR3]], MATCH($A7&amp;X$4, INDEX(FMRstatus[[Truck No.]:[Truck No.]]&amp;FMRstatus[[Date]:[Date]],0),0)), "")</f>
        <v>OB</v>
      </c>
      <c r="Y7" s="9" t="str">
        <f>_xlfn.IFNA(INDEX(FMRstatus[[FMR3]:[FMR3]], MATCH($A7&amp;Y$4, INDEX(FMRstatus[[Truck No.]:[Truck No.]]&amp;FMRstatus[[Date]:[Date]],0),0)), "")</f>
        <v>OB</v>
      </c>
      <c r="Z7" s="9" t="str">
        <f>_xlfn.IFNA(INDEX(FMRstatus[[FMR3]:[FMR3]], MATCH($A7&amp;Z$4, INDEX(FMRstatus[[Truck No.]:[Truck No.]]&amp;FMRstatus[[Date]:[Date]],0),0)), "")</f>
        <v>OB</v>
      </c>
      <c r="AA7" s="9" t="str">
        <f>_xlfn.IFNA(INDEX(FMRstatus[[FMR3]:[FMR3]], MATCH($A7&amp;AA$4, INDEX(FMRstatus[[Truck No.]:[Truck No.]]&amp;FMRstatus[[Date]:[Date]],0),0)), "")</f>
        <v>IN</v>
      </c>
      <c r="AB7" s="9" t="str">
        <f>_xlfn.IFNA(INDEX(FMRstatus[[FMR3]:[FMR3]], MATCH($A7&amp;AB$4, INDEX(FMRstatus[[Truck No.]:[Truck No.]]&amp;FMRstatus[[Date]:[Date]],0),0)), "")</f>
        <v>IN</v>
      </c>
      <c r="AC7" s="9" t="str">
        <f>_xlfn.IFNA(INDEX(FMRstatus[[FMR3]:[FMR3]], MATCH($A7&amp;AC$4, INDEX(FMRstatus[[Truck No.]:[Truck No.]]&amp;FMRstatus[[Date]:[Date]],0),0)), "")</f>
        <v>OB</v>
      </c>
      <c r="AD7" s="9" t="str">
        <f>_xlfn.IFNA(INDEX(FMRstatus[[FMR3]:[FMR3]], MATCH($A7&amp;AD$4, INDEX(FMRstatus[[Truck No.]:[Truck No.]]&amp;FMRstatus[[Date]:[Date]],0),0)), "")</f>
        <v>OB</v>
      </c>
      <c r="AE7" s="9" t="str">
        <f>_xlfn.IFNA(INDEX(FMRstatus[[FMR3]:[FMR3]], MATCH($A7&amp;AE$4, INDEX(FMRstatus[[Truck No.]:[Truck No.]]&amp;FMRstatus[[Date]:[Date]],0),0)), "")</f>
        <v>OB</v>
      </c>
      <c r="AF7" s="9" t="str">
        <f>_xlfn.IFNA(INDEX(FMRstatus[[FMR3]:[FMR3]], MATCH($A7&amp;AF$4, INDEX(FMRstatus[[Truck No.]:[Truck No.]]&amp;FMRstatus[[Date]:[Date]],0),0)), "")</f>
        <v>IN</v>
      </c>
      <c r="AG7" s="9" t="str">
        <f>_xlfn.IFNA(INDEX(FMRstatus[[FMR3]:[FMR3]], MATCH($A7&amp;AG$4, INDEX(FMRstatus[[Truck No.]:[Truck No.]]&amp;FMRstatus[[Date]:[Date]],0),0)), "")</f>
        <v/>
      </c>
      <c r="AH7" s="10">
        <f t="shared" ref="AH7:AW36" si="6">COUNTIF($C7:$AG7,AH$5)</f>
        <v>1</v>
      </c>
      <c r="AI7" s="10">
        <f t="shared" si="5"/>
        <v>0</v>
      </c>
      <c r="AJ7" s="10">
        <f t="shared" si="5"/>
        <v>0</v>
      </c>
      <c r="AK7" s="10">
        <f t="shared" si="5"/>
        <v>0</v>
      </c>
      <c r="AL7" s="10">
        <f t="shared" si="5"/>
        <v>6</v>
      </c>
      <c r="AM7" s="10">
        <f t="shared" si="5"/>
        <v>9</v>
      </c>
      <c r="AN7" s="10">
        <f t="shared" si="5"/>
        <v>0</v>
      </c>
      <c r="AO7" s="10">
        <f t="shared" si="5"/>
        <v>0</v>
      </c>
      <c r="AP7" s="10">
        <f t="shared" si="5"/>
        <v>0</v>
      </c>
      <c r="AQ7" s="10">
        <f t="shared" si="5"/>
        <v>0</v>
      </c>
      <c r="AR7" s="10">
        <f t="shared" si="5"/>
        <v>11</v>
      </c>
      <c r="AS7" s="10">
        <f t="shared" si="5"/>
        <v>0</v>
      </c>
      <c r="AT7" s="10">
        <f t="shared" si="5"/>
        <v>0</v>
      </c>
      <c r="AU7" s="10">
        <f t="shared" si="5"/>
        <v>0</v>
      </c>
      <c r="AV7" s="10">
        <f t="shared" si="5"/>
        <v>3</v>
      </c>
      <c r="AW7" s="10">
        <f t="shared" si="5"/>
        <v>0</v>
      </c>
      <c r="AX7" s="55">
        <f>INDEX(AH7:AW7, MATCH($AX$4, $AH$5:$AW$5,0))/(COUNTA(C7:AG7)-COUNTBLANK(C7:AG7))</f>
        <v>0.36666666666666664</v>
      </c>
      <c r="AY7" s="43">
        <f>SUM(COUNTIFS(C7:AG7, {"IN","CL","AV","IB","OB","LD"}))</f>
        <v>21</v>
      </c>
    </row>
    <row r="8" spans="1:51" ht="14.25" thickTop="1" thickBot="1" x14ac:dyDescent="0.25">
      <c r="A8" s="7" t="str">
        <f>Settings!H4</f>
        <v>T482</v>
      </c>
      <c r="B8" s="8" t="str">
        <f>Settings!I4</f>
        <v>Port</v>
      </c>
      <c r="C8" s="9" t="str">
        <f>_xlfn.IFNA(INDEX(FMRstatus[[FMR3]:[FMR3]], MATCH($A8&amp;C$4, INDEX(FMRstatus[[Truck No.]:[Truck No.]]&amp;FMRstatus[[Date]:[Date]],0),0)), "")</f>
        <v>NA</v>
      </c>
      <c r="D8" s="9" t="str">
        <f>_xlfn.IFNA(INDEX(FMRstatus[[FMR3]:[FMR3]], MATCH($A8&amp;D$4, INDEX(FMRstatus[[Truck No.]:[Truck No.]]&amp;FMRstatus[[Date]:[Date]],0),0)), "")</f>
        <v>NA</v>
      </c>
      <c r="E8" s="9" t="str">
        <f>_xlfn.IFNA(INDEX(FMRstatus[[FMR3]:[FMR3]], MATCH($A8&amp;E$4, INDEX(FMRstatus[[Truck No.]:[Truck No.]]&amp;FMRstatus[[Date]:[Date]],0),0)), "")</f>
        <v>NA</v>
      </c>
      <c r="F8" s="9" t="str">
        <f>_xlfn.IFNA(INDEX(FMRstatus[[FMR3]:[FMR3]], MATCH($A8&amp;F$4, INDEX(FMRstatus[[Truck No.]:[Truck No.]]&amp;FMRstatus[[Date]:[Date]],0),0)), "")</f>
        <v>NA</v>
      </c>
      <c r="G8" s="9" t="str">
        <f>_xlfn.IFNA(INDEX(FMRstatus[[FMR3]:[FMR3]], MATCH($A8&amp;G$4, INDEX(FMRstatus[[Truck No.]:[Truck No.]]&amp;FMRstatus[[Date]:[Date]],0),0)), "")</f>
        <v>NA</v>
      </c>
      <c r="H8" s="9" t="str">
        <f>_xlfn.IFNA(INDEX(FMRstatus[[FMR3]:[FMR3]], MATCH($A8&amp;H$4, INDEX(FMRstatus[[Truck No.]:[Truck No.]]&amp;FMRstatus[[Date]:[Date]],0),0)), "")</f>
        <v>NA</v>
      </c>
      <c r="I8" s="9" t="str">
        <f>_xlfn.IFNA(INDEX(FMRstatus[[FMR3]:[FMR3]], MATCH($A8&amp;I$4, INDEX(FMRstatus[[Truck No.]:[Truck No.]]&amp;FMRstatus[[Date]:[Date]],0),0)), "")</f>
        <v>NA</v>
      </c>
      <c r="J8" s="9" t="str">
        <f>_xlfn.IFNA(INDEX(FMRstatus[[FMR3]:[FMR3]], MATCH($A8&amp;J$4, INDEX(FMRstatus[[Truck No.]:[Truck No.]]&amp;FMRstatus[[Date]:[Date]],0),0)), "")</f>
        <v>NA</v>
      </c>
      <c r="K8" s="9" t="str">
        <f>_xlfn.IFNA(INDEX(FMRstatus[[FMR3]:[FMR3]], MATCH($A8&amp;K$4, INDEX(FMRstatus[[Truck No.]:[Truck No.]]&amp;FMRstatus[[Date]:[Date]],0),0)), "")</f>
        <v>NA</v>
      </c>
      <c r="L8" s="9" t="str">
        <f>_xlfn.IFNA(INDEX(FMRstatus[[FMR3]:[FMR3]], MATCH($A8&amp;L$4, INDEX(FMRstatus[[Truck No.]:[Truck No.]]&amp;FMRstatus[[Date]:[Date]],0),0)), "")</f>
        <v>NA</v>
      </c>
      <c r="M8" s="9" t="str">
        <f>_xlfn.IFNA(INDEX(FMRstatus[[FMR3]:[FMR3]], MATCH($A8&amp;M$4, INDEX(FMRstatus[[Truck No.]:[Truck No.]]&amp;FMRstatus[[Date]:[Date]],0),0)), "")</f>
        <v>NA</v>
      </c>
      <c r="N8" s="9" t="str">
        <f>_xlfn.IFNA(INDEX(FMRstatus[[FMR3]:[FMR3]], MATCH($A8&amp;N$4, INDEX(FMRstatus[[Truck No.]:[Truck No.]]&amp;FMRstatus[[Date]:[Date]],0),0)), "")</f>
        <v>NA</v>
      </c>
      <c r="O8" s="9" t="str">
        <f>_xlfn.IFNA(INDEX(FMRstatus[[FMR3]:[FMR3]], MATCH($A8&amp;O$4, INDEX(FMRstatus[[Truck No.]:[Truck No.]]&amp;FMRstatus[[Date]:[Date]],0),0)), "")</f>
        <v>NA</v>
      </c>
      <c r="P8" s="9" t="str">
        <f>_xlfn.IFNA(INDEX(FMRstatus[[FMR3]:[FMR3]], MATCH($A8&amp;P$4, INDEX(FMRstatus[[Truck No.]:[Truck No.]]&amp;FMRstatus[[Date]:[Date]],0),0)), "")</f>
        <v>NA</v>
      </c>
      <c r="Q8" s="9" t="str">
        <f>_xlfn.IFNA(INDEX(FMRstatus[[FMR3]:[FMR3]], MATCH($A8&amp;Q$4, INDEX(FMRstatus[[Truck No.]:[Truck No.]]&amp;FMRstatus[[Date]:[Date]],0),0)), "")</f>
        <v>NA</v>
      </c>
      <c r="R8" s="9" t="str">
        <f>_xlfn.IFNA(INDEX(FMRstatus[[FMR3]:[FMR3]], MATCH($A8&amp;R$4, INDEX(FMRstatus[[Truck No.]:[Truck No.]]&amp;FMRstatus[[Date]:[Date]],0),0)), "")</f>
        <v>NA</v>
      </c>
      <c r="S8" s="9" t="str">
        <f>_xlfn.IFNA(INDEX(FMRstatus[[FMR3]:[FMR3]], MATCH($A8&amp;S$4, INDEX(FMRstatus[[Truck No.]:[Truck No.]]&amp;FMRstatus[[Date]:[Date]],0),0)), "")</f>
        <v>NA</v>
      </c>
      <c r="T8" s="9" t="str">
        <f>_xlfn.IFNA(INDEX(FMRstatus[[FMR3]:[FMR3]], MATCH($A8&amp;T$4, INDEX(FMRstatus[[Truck No.]:[Truck No.]]&amp;FMRstatus[[Date]:[Date]],0),0)), "")</f>
        <v>NA</v>
      </c>
      <c r="U8" s="9" t="str">
        <f>_xlfn.IFNA(INDEX(FMRstatus[[FMR3]:[FMR3]], MATCH($A8&amp;U$4, INDEX(FMRstatus[[Truck No.]:[Truck No.]]&amp;FMRstatus[[Date]:[Date]],0),0)), "")</f>
        <v>NA</v>
      </c>
      <c r="V8" s="9" t="str">
        <f>_xlfn.IFNA(INDEX(FMRstatus[[FMR3]:[FMR3]], MATCH($A8&amp;V$4, INDEX(FMRstatus[[Truck No.]:[Truck No.]]&amp;FMRstatus[[Date]:[Date]],0),0)), "")</f>
        <v>NA</v>
      </c>
      <c r="W8" s="9" t="str">
        <f>_xlfn.IFNA(INDEX(FMRstatus[[FMR3]:[FMR3]], MATCH($A8&amp;W$4, INDEX(FMRstatus[[Truck No.]:[Truck No.]]&amp;FMRstatus[[Date]:[Date]],0),0)), "")</f>
        <v>AV</v>
      </c>
      <c r="X8" s="9" t="str">
        <f>_xlfn.IFNA(INDEX(FMRstatus[[FMR3]:[FMR3]], MATCH($A8&amp;X$4, INDEX(FMRstatus[[Truck No.]:[Truck No.]]&amp;FMRstatus[[Date]:[Date]],0),0)), "")</f>
        <v>IB</v>
      </c>
      <c r="Y8" s="9" t="str">
        <f>_xlfn.IFNA(INDEX(FMRstatus[[FMR3]:[FMR3]], MATCH($A8&amp;Y$4, INDEX(FMRstatus[[Truck No.]:[Truck No.]]&amp;FMRstatus[[Date]:[Date]],0),0)), "")</f>
        <v>OB</v>
      </c>
      <c r="Z8" s="9" t="str">
        <f>_xlfn.IFNA(INDEX(FMRstatus[[FMR3]:[FMR3]], MATCH($A8&amp;Z$4, INDEX(FMRstatus[[Truck No.]:[Truck No.]]&amp;FMRstatus[[Date]:[Date]],0),0)), "")</f>
        <v>OB</v>
      </c>
      <c r="AA8" s="9" t="str">
        <f>_xlfn.IFNA(INDEX(FMRstatus[[FMR3]:[FMR3]], MATCH($A8&amp;AA$4, INDEX(FMRstatus[[Truck No.]:[Truck No.]]&amp;FMRstatus[[Date]:[Date]],0),0)), "")</f>
        <v>OB</v>
      </c>
      <c r="AB8" s="9" t="str">
        <f>_xlfn.IFNA(INDEX(FMRstatus[[FMR3]:[FMR3]], MATCH($A8&amp;AB$4, INDEX(FMRstatus[[Truck No.]:[Truck No.]]&amp;FMRstatus[[Date]:[Date]],0),0)), "")</f>
        <v>OB</v>
      </c>
      <c r="AC8" s="9" t="str">
        <f>_xlfn.IFNA(INDEX(FMRstatus[[FMR3]:[FMR3]], MATCH($A8&amp;AC$4, INDEX(FMRstatus[[Truck No.]:[Truck No.]]&amp;FMRstatus[[Date]:[Date]],0),0)), "")</f>
        <v>OB</v>
      </c>
      <c r="AD8" s="9" t="str">
        <f>_xlfn.IFNA(INDEX(FMRstatus[[FMR3]:[FMR3]], MATCH($A8&amp;AD$4, INDEX(FMRstatus[[Truck No.]:[Truck No.]]&amp;FMRstatus[[Date]:[Date]],0),0)), "")</f>
        <v>IN</v>
      </c>
      <c r="AE8" s="9" t="str">
        <f>_xlfn.IFNA(INDEX(FMRstatus[[FMR3]:[FMR3]], MATCH($A8&amp;AE$4, INDEX(FMRstatus[[Truck No.]:[Truck No.]]&amp;FMRstatus[[Date]:[Date]],0),0)), "")</f>
        <v>IB</v>
      </c>
      <c r="AF8" s="9" t="str">
        <f>_xlfn.IFNA(INDEX(FMRstatus[[FMR3]:[FMR3]], MATCH($A8&amp;AF$4, INDEX(FMRstatus[[Truck No.]:[Truck No.]]&amp;FMRstatus[[Date]:[Date]],0),0)), "")</f>
        <v>LD</v>
      </c>
      <c r="AG8" s="9" t="str">
        <f>_xlfn.IFNA(INDEX(FMRstatus[[FMR3]:[FMR3]], MATCH($A8&amp;AG$4, INDEX(FMRstatus[[Truck No.]:[Truck No.]]&amp;FMRstatus[[Date]:[Date]],0),0)), "")</f>
        <v/>
      </c>
      <c r="AH8" s="10">
        <f t="shared" si="6"/>
        <v>2</v>
      </c>
      <c r="AI8" s="10">
        <f t="shared" si="5"/>
        <v>0</v>
      </c>
      <c r="AJ8" s="10">
        <f t="shared" si="5"/>
        <v>1</v>
      </c>
      <c r="AK8" s="10">
        <f t="shared" si="5"/>
        <v>0</v>
      </c>
      <c r="AL8" s="10">
        <f t="shared" si="5"/>
        <v>5</v>
      </c>
      <c r="AM8" s="10">
        <f t="shared" si="5"/>
        <v>20</v>
      </c>
      <c r="AN8" s="10">
        <f t="shared" si="5"/>
        <v>0</v>
      </c>
      <c r="AO8" s="10">
        <f t="shared" si="5"/>
        <v>0</v>
      </c>
      <c r="AP8" s="10">
        <f t="shared" si="5"/>
        <v>0</v>
      </c>
      <c r="AQ8" s="10">
        <f t="shared" si="5"/>
        <v>0</v>
      </c>
      <c r="AR8" s="10">
        <f t="shared" si="5"/>
        <v>1</v>
      </c>
      <c r="AS8" s="10">
        <f t="shared" si="5"/>
        <v>0</v>
      </c>
      <c r="AT8" s="10">
        <f t="shared" si="5"/>
        <v>0</v>
      </c>
      <c r="AU8" s="10">
        <f t="shared" si="5"/>
        <v>0</v>
      </c>
      <c r="AV8" s="10">
        <f t="shared" si="5"/>
        <v>1</v>
      </c>
      <c r="AW8" s="10">
        <f t="shared" si="5"/>
        <v>0</v>
      </c>
      <c r="AX8" s="55">
        <f t="shared" ref="AX8:AX19" si="7">INDEX(AH8:AW8, MATCH($AX$4, $AH$5:$AW$5,0))/(COUNTA(C8:AG8)-COUNTBLANK(C8:AG8))</f>
        <v>3.3333333333333333E-2</v>
      </c>
      <c r="AY8" s="43">
        <f>SUM(COUNTIFS(C8:AG8, {"IN","CL","AV","IB","OB","LD"}))</f>
        <v>10</v>
      </c>
    </row>
    <row r="9" spans="1:51" ht="14.25" thickTop="1" thickBot="1" x14ac:dyDescent="0.25">
      <c r="A9" s="7" t="str">
        <f>Settings!H5</f>
        <v>T2783</v>
      </c>
      <c r="B9" s="8" t="str">
        <f>Settings!I5</f>
        <v>Port</v>
      </c>
      <c r="C9" s="9" t="str">
        <f>_xlfn.IFNA(INDEX(FMRstatus[[FMR3]:[FMR3]], MATCH($A9&amp;C$4, INDEX(FMRstatus[[Truck No.]:[Truck No.]]&amp;FMRstatus[[Date]:[Date]],0),0)), "")</f>
        <v>IN</v>
      </c>
      <c r="D9" s="9" t="str">
        <f>_xlfn.IFNA(INDEX(FMRstatus[[FMR3]:[FMR3]], MATCH($A9&amp;D$4, INDEX(FMRstatus[[Truck No.]:[Truck No.]]&amp;FMRstatus[[Date]:[Date]],0),0)), "")</f>
        <v>IB</v>
      </c>
      <c r="E9" s="9" t="str">
        <f>_xlfn.IFNA(INDEX(FMRstatus[[FMR3]:[FMR3]], MATCH($A9&amp;E$4, INDEX(FMRstatus[[Truck No.]:[Truck No.]]&amp;FMRstatus[[Date]:[Date]],0),0)), "")</f>
        <v>AV</v>
      </c>
      <c r="F9" s="9" t="str">
        <f>_xlfn.IFNA(INDEX(FMRstatus[[FMR3]:[FMR3]], MATCH($A9&amp;F$4, INDEX(FMRstatus[[Truck No.]:[Truck No.]]&amp;FMRstatus[[Date]:[Date]],0),0)), "")</f>
        <v>OB</v>
      </c>
      <c r="G9" s="9" t="str">
        <f>_xlfn.IFNA(INDEX(FMRstatus[[FMR3]:[FMR3]], MATCH($A9&amp;G$4, INDEX(FMRstatus[[Truck No.]:[Truck No.]]&amp;FMRstatus[[Date]:[Date]],0),0)), "")</f>
        <v>OB</v>
      </c>
      <c r="H9" s="9" t="str">
        <f>_xlfn.IFNA(INDEX(FMRstatus[[FMR3]:[FMR3]], MATCH($A9&amp;H$4, INDEX(FMRstatus[[Truck No.]:[Truck No.]]&amp;FMRstatus[[Date]:[Date]],0),0)), "")</f>
        <v>OB</v>
      </c>
      <c r="I9" s="9" t="str">
        <f>_xlfn.IFNA(INDEX(FMRstatus[[FMR3]:[FMR3]], MATCH($A9&amp;I$4, INDEX(FMRstatus[[Truck No.]:[Truck No.]]&amp;FMRstatus[[Date]:[Date]],0),0)), "")</f>
        <v>CL</v>
      </c>
      <c r="J9" s="9" t="str">
        <f>_xlfn.IFNA(INDEX(FMRstatus[[FMR3]:[FMR3]], MATCH($A9&amp;J$4, INDEX(FMRstatus[[Truck No.]:[Truck No.]]&amp;FMRstatus[[Date]:[Date]],0),0)), "")</f>
        <v>CL</v>
      </c>
      <c r="K9" s="9" t="str">
        <f>_xlfn.IFNA(INDEX(FMRstatus[[FMR3]:[FMR3]], MATCH($A9&amp;K$4, INDEX(FMRstatus[[Truck No.]:[Truck No.]]&amp;FMRstatus[[Date]:[Date]],0),0)), "")</f>
        <v>IN</v>
      </c>
      <c r="L9" s="9" t="str">
        <f>_xlfn.IFNA(INDEX(FMRstatus[[FMR3]:[FMR3]], MATCH($A9&amp;L$4, INDEX(FMRstatus[[Truck No.]:[Truck No.]]&amp;FMRstatus[[Date]:[Date]],0),0)), "")</f>
        <v>IN</v>
      </c>
      <c r="M9" s="9" t="str">
        <f>_xlfn.IFNA(INDEX(FMRstatus[[FMR3]:[FMR3]], MATCH($A9&amp;M$4, INDEX(FMRstatus[[Truck No.]:[Truck No.]]&amp;FMRstatus[[Date]:[Date]],0),0)), "")</f>
        <v>IN</v>
      </c>
      <c r="N9" s="9" t="str">
        <f>_xlfn.IFNA(INDEX(FMRstatus[[FMR3]:[FMR3]], MATCH($A9&amp;N$4, INDEX(FMRstatus[[Truck No.]:[Truck No.]]&amp;FMRstatus[[Date]:[Date]],0),0)), "")</f>
        <v>AV</v>
      </c>
      <c r="O9" s="9" t="str">
        <f>_xlfn.IFNA(INDEX(FMRstatus[[FMR3]:[FMR3]], MATCH($A9&amp;O$4, INDEX(FMRstatus[[Truck No.]:[Truck No.]]&amp;FMRstatus[[Date]:[Date]],0),0)), "")</f>
        <v>AV</v>
      </c>
      <c r="P9" s="9" t="str">
        <f>_xlfn.IFNA(INDEX(FMRstatus[[FMR3]:[FMR3]], MATCH($A9&amp;P$4, INDEX(FMRstatus[[Truck No.]:[Truck No.]]&amp;FMRstatus[[Date]:[Date]],0),0)), "")</f>
        <v>AV</v>
      </c>
      <c r="Q9" s="9" t="str">
        <f>_xlfn.IFNA(INDEX(FMRstatus[[FMR3]:[FMR3]], MATCH($A9&amp;Q$4, INDEX(FMRstatus[[Truck No.]:[Truck No.]]&amp;FMRstatus[[Date]:[Date]],0),0)), "")</f>
        <v>AV</v>
      </c>
      <c r="R9" s="9" t="str">
        <f>_xlfn.IFNA(INDEX(FMRstatus[[FMR3]:[FMR3]], MATCH($A9&amp;R$4, INDEX(FMRstatus[[Truck No.]:[Truck No.]]&amp;FMRstatus[[Date]:[Date]],0),0)), "")</f>
        <v>AV</v>
      </c>
      <c r="S9" s="9" t="str">
        <f>_xlfn.IFNA(INDEX(FMRstatus[[FMR3]:[FMR3]], MATCH($A9&amp;S$4, INDEX(FMRstatus[[Truck No.]:[Truck No.]]&amp;FMRstatus[[Date]:[Date]],0),0)), "")</f>
        <v>AV</v>
      </c>
      <c r="T9" s="9" t="str">
        <f>_xlfn.IFNA(INDEX(FMRstatus[[FMR3]:[FMR3]], MATCH($A9&amp;T$4, INDEX(FMRstatus[[Truck No.]:[Truck No.]]&amp;FMRstatus[[Date]:[Date]],0),0)), "")</f>
        <v>AV</v>
      </c>
      <c r="U9" s="9" t="str">
        <f>_xlfn.IFNA(INDEX(FMRstatus[[FMR3]:[FMR3]], MATCH($A9&amp;U$4, INDEX(FMRstatus[[Truck No.]:[Truck No.]]&amp;FMRstatus[[Date]:[Date]],0),0)), "")</f>
        <v>AV</v>
      </c>
      <c r="V9" s="9" t="str">
        <f>_xlfn.IFNA(INDEX(FMRstatus[[FMR3]:[FMR3]], MATCH($A9&amp;V$4, INDEX(FMRstatus[[Truck No.]:[Truck No.]]&amp;FMRstatus[[Date]:[Date]],0),0)), "")</f>
        <v>AV</v>
      </c>
      <c r="W9" s="9" t="str">
        <f>_xlfn.IFNA(INDEX(FMRstatus[[FMR3]:[FMR3]], MATCH($A9&amp;W$4, INDEX(FMRstatus[[Truck No.]:[Truck No.]]&amp;FMRstatus[[Date]:[Date]],0),0)), "")</f>
        <v>AV</v>
      </c>
      <c r="X9" s="9" t="str">
        <f>_xlfn.IFNA(INDEX(FMRstatus[[FMR3]:[FMR3]], MATCH($A9&amp;X$4, INDEX(FMRstatus[[Truck No.]:[Truck No.]]&amp;FMRstatus[[Date]:[Date]],0),0)), "")</f>
        <v>AV</v>
      </c>
      <c r="Y9" s="9" t="str">
        <f>_xlfn.IFNA(INDEX(FMRstatus[[FMR3]:[FMR3]], MATCH($A9&amp;Y$4, INDEX(FMRstatus[[Truck No.]:[Truck No.]]&amp;FMRstatus[[Date]:[Date]],0),0)), "")</f>
        <v>LD</v>
      </c>
      <c r="Z9" s="9" t="str">
        <f>_xlfn.IFNA(INDEX(FMRstatus[[FMR3]:[FMR3]], MATCH($A9&amp;Z$4, INDEX(FMRstatus[[Truck No.]:[Truck No.]]&amp;FMRstatus[[Date]:[Date]],0),0)), "")</f>
        <v>LD</v>
      </c>
      <c r="AA9" s="9" t="str">
        <f>_xlfn.IFNA(INDEX(FMRstatus[[FMR3]:[FMR3]], MATCH($A9&amp;AA$4, INDEX(FMRstatus[[Truck No.]:[Truck No.]]&amp;FMRstatus[[Date]:[Date]],0),0)), "")</f>
        <v>OB</v>
      </c>
      <c r="AB9" s="9" t="str">
        <f>_xlfn.IFNA(INDEX(FMRstatus[[FMR3]:[FMR3]], MATCH($A9&amp;AB$4, INDEX(FMRstatus[[Truck No.]:[Truck No.]]&amp;FMRstatus[[Date]:[Date]],0),0)), "")</f>
        <v>OB</v>
      </c>
      <c r="AC9" s="9" t="str">
        <f>_xlfn.IFNA(INDEX(FMRstatus[[FMR3]:[FMR3]], MATCH($A9&amp;AC$4, INDEX(FMRstatus[[Truck No.]:[Truck No.]]&amp;FMRstatus[[Date]:[Date]],0),0)), "")</f>
        <v>OB</v>
      </c>
      <c r="AD9" s="9" t="str">
        <f>_xlfn.IFNA(INDEX(FMRstatus[[FMR3]:[FMR3]], MATCH($A9&amp;AD$4, INDEX(FMRstatus[[Truck No.]:[Truck No.]]&amp;FMRstatus[[Date]:[Date]],0),0)), "")</f>
        <v>OB</v>
      </c>
      <c r="AE9" s="9" t="str">
        <f>_xlfn.IFNA(INDEX(FMRstatus[[FMR3]:[FMR3]], MATCH($A9&amp;AE$4, INDEX(FMRstatus[[Truck No.]:[Truck No.]]&amp;FMRstatus[[Date]:[Date]],0),0)), "")</f>
        <v>OB</v>
      </c>
      <c r="AF9" s="9" t="str">
        <f>_xlfn.IFNA(INDEX(FMRstatus[[FMR3]:[FMR3]], MATCH($A9&amp;AF$4, INDEX(FMRstatus[[Truck No.]:[Truck No.]]&amp;FMRstatus[[Date]:[Date]],0),0)), "")</f>
        <v>IN</v>
      </c>
      <c r="AG9" s="9" t="str">
        <f>_xlfn.IFNA(INDEX(FMRstatus[[FMR3]:[FMR3]], MATCH($A9&amp;AG$4, INDEX(FMRstatus[[Truck No.]:[Truck No.]]&amp;FMRstatus[[Date]:[Date]],0),0)), "")</f>
        <v/>
      </c>
      <c r="AH9" s="10">
        <f t="shared" si="6"/>
        <v>1</v>
      </c>
      <c r="AI9" s="10">
        <f t="shared" si="5"/>
        <v>0</v>
      </c>
      <c r="AJ9" s="10">
        <f t="shared" si="5"/>
        <v>2</v>
      </c>
      <c r="AK9" s="10">
        <f t="shared" si="5"/>
        <v>0</v>
      </c>
      <c r="AL9" s="10">
        <f t="shared" si="5"/>
        <v>8</v>
      </c>
      <c r="AM9" s="10">
        <f t="shared" si="5"/>
        <v>0</v>
      </c>
      <c r="AN9" s="10">
        <f t="shared" si="5"/>
        <v>0</v>
      </c>
      <c r="AO9" s="10">
        <f t="shared" si="5"/>
        <v>2</v>
      </c>
      <c r="AP9" s="10">
        <f t="shared" si="5"/>
        <v>0</v>
      </c>
      <c r="AQ9" s="10">
        <f t="shared" si="5"/>
        <v>0</v>
      </c>
      <c r="AR9" s="10">
        <f t="shared" si="5"/>
        <v>12</v>
      </c>
      <c r="AS9" s="10">
        <f t="shared" si="5"/>
        <v>0</v>
      </c>
      <c r="AT9" s="10">
        <f t="shared" si="5"/>
        <v>0</v>
      </c>
      <c r="AU9" s="10">
        <f t="shared" si="5"/>
        <v>0</v>
      </c>
      <c r="AV9" s="10">
        <f t="shared" si="5"/>
        <v>5</v>
      </c>
      <c r="AW9" s="10">
        <f t="shared" si="5"/>
        <v>0</v>
      </c>
      <c r="AX9" s="55">
        <f t="shared" si="7"/>
        <v>0.4</v>
      </c>
      <c r="AY9" s="43">
        <f>SUM(COUNTIFS(C9:AG9, {"IN","CL","AV","IB","OB","LD"}))</f>
        <v>30</v>
      </c>
    </row>
    <row r="10" spans="1:51" ht="14.25" thickTop="1" thickBot="1" x14ac:dyDescent="0.25">
      <c r="A10" s="7" t="str">
        <f>Settings!H6</f>
        <v>T2784</v>
      </c>
      <c r="B10" s="8" t="str">
        <f>Settings!I6</f>
        <v>Port</v>
      </c>
      <c r="C10" s="9" t="str">
        <f>_xlfn.IFNA(INDEX(FMRstatus[[FMR3]:[FMR3]], MATCH($A10&amp;C$4, INDEX(FMRstatus[[Truck No.]:[Truck No.]]&amp;FMRstatus[[Date]:[Date]],0),0)), "")</f>
        <v>LD</v>
      </c>
      <c r="D10" s="9" t="str">
        <f>_xlfn.IFNA(INDEX(FMRstatus[[FMR3]:[FMR3]], MATCH($A10&amp;D$4, INDEX(FMRstatus[[Truck No.]:[Truck No.]]&amp;FMRstatus[[Date]:[Date]],0),0)), "")</f>
        <v>LD</v>
      </c>
      <c r="E10" s="9" t="str">
        <f>_xlfn.IFNA(INDEX(FMRstatus[[FMR3]:[FMR3]], MATCH($A10&amp;E$4, INDEX(FMRstatus[[Truck No.]:[Truck No.]]&amp;FMRstatus[[Date]:[Date]],0),0)), "")</f>
        <v>OB</v>
      </c>
      <c r="F10" s="9" t="str">
        <f>_xlfn.IFNA(INDEX(FMRstatus[[FMR3]:[FMR3]], MATCH($A10&amp;F$4, INDEX(FMRstatus[[Truck No.]:[Truck No.]]&amp;FMRstatus[[Date]:[Date]],0),0)), "")</f>
        <v>OB</v>
      </c>
      <c r="G10" s="9" t="str">
        <f>_xlfn.IFNA(INDEX(FMRstatus[[FMR3]:[FMR3]], MATCH($A10&amp;G$4, INDEX(FMRstatus[[Truck No.]:[Truck No.]]&amp;FMRstatus[[Date]:[Date]],0),0)), "")</f>
        <v>OB</v>
      </c>
      <c r="H10" s="9" t="str">
        <f>_xlfn.IFNA(INDEX(FMRstatus[[FMR3]:[FMR3]], MATCH($A10&amp;H$4, INDEX(FMRstatus[[Truck No.]:[Truck No.]]&amp;FMRstatus[[Date]:[Date]],0),0)), "")</f>
        <v>CL</v>
      </c>
      <c r="I10" s="9" t="str">
        <f>_xlfn.IFNA(INDEX(FMRstatus[[FMR3]:[FMR3]], MATCH($A10&amp;I$4, INDEX(FMRstatus[[Truck No.]:[Truck No.]]&amp;FMRstatus[[Date]:[Date]],0),0)), "")</f>
        <v>IN</v>
      </c>
      <c r="J10" s="9" t="str">
        <f>_xlfn.IFNA(INDEX(FMRstatus[[FMR3]:[FMR3]], MATCH($A10&amp;J$4, INDEX(FMRstatus[[Truck No.]:[Truck No.]]&amp;FMRstatus[[Date]:[Date]],0),0)), "")</f>
        <v>IN</v>
      </c>
      <c r="K10" s="9" t="str">
        <f>_xlfn.IFNA(INDEX(FMRstatus[[FMR3]:[FMR3]], MATCH($A10&amp;K$4, INDEX(FMRstatus[[Truck No.]:[Truck No.]]&amp;FMRstatus[[Date]:[Date]],0),0)), "")</f>
        <v>IN</v>
      </c>
      <c r="L10" s="9" t="str">
        <f>_xlfn.IFNA(INDEX(FMRstatus[[FMR3]:[FMR3]], MATCH($A10&amp;L$4, INDEX(FMRstatus[[Truck No.]:[Truck No.]]&amp;FMRstatus[[Date]:[Date]],0),0)), "")</f>
        <v>LD</v>
      </c>
      <c r="M10" s="9" t="str">
        <f>_xlfn.IFNA(INDEX(FMRstatus[[FMR3]:[FMR3]], MATCH($A10&amp;M$4, INDEX(FMRstatus[[Truck No.]:[Truck No.]]&amp;FMRstatus[[Date]:[Date]],0),0)), "")</f>
        <v>CL</v>
      </c>
      <c r="N10" s="9" t="str">
        <f>_xlfn.IFNA(INDEX(FMRstatus[[FMR3]:[FMR3]], MATCH($A10&amp;N$4, INDEX(FMRstatus[[Truck No.]:[Truck No.]]&amp;FMRstatus[[Date]:[Date]],0),0)), "")</f>
        <v>CL</v>
      </c>
      <c r="O10" s="9" t="str">
        <f>_xlfn.IFNA(INDEX(FMRstatus[[FMR3]:[FMR3]], MATCH($A10&amp;O$4, INDEX(FMRstatus[[Truck No.]:[Truck No.]]&amp;FMRstatus[[Date]:[Date]],0),0)), "")</f>
        <v>CL</v>
      </c>
      <c r="P10" s="9" t="str">
        <f>_xlfn.IFNA(INDEX(FMRstatus[[FMR3]:[FMR3]], MATCH($A10&amp;P$4, INDEX(FMRstatus[[Truck No.]:[Truck No.]]&amp;FMRstatus[[Date]:[Date]],0),0)), "")</f>
        <v>IN</v>
      </c>
      <c r="Q10" s="9" t="str">
        <f>_xlfn.IFNA(INDEX(FMRstatus[[FMR3]:[FMR3]], MATCH($A10&amp;Q$4, INDEX(FMRstatus[[Truck No.]:[Truck No.]]&amp;FMRstatus[[Date]:[Date]],0),0)), "")</f>
        <v>AV</v>
      </c>
      <c r="R10" s="9" t="str">
        <f>_xlfn.IFNA(INDEX(FMRstatus[[FMR3]:[FMR3]], MATCH($A10&amp;R$4, INDEX(FMRstatus[[Truck No.]:[Truck No.]]&amp;FMRstatus[[Date]:[Date]],0),0)), "")</f>
        <v>AV</v>
      </c>
      <c r="S10" s="9" t="str">
        <f>_xlfn.IFNA(INDEX(FMRstatus[[FMR3]:[FMR3]], MATCH($A10&amp;S$4, INDEX(FMRstatus[[Truck No.]:[Truck No.]]&amp;FMRstatus[[Date]:[Date]],0),0)), "")</f>
        <v>AV</v>
      </c>
      <c r="T10" s="9" t="str">
        <f>_xlfn.IFNA(INDEX(FMRstatus[[FMR3]:[FMR3]], MATCH($A10&amp;T$4, INDEX(FMRstatus[[Truck No.]:[Truck No.]]&amp;FMRstatus[[Date]:[Date]],0),0)), "")</f>
        <v>LD</v>
      </c>
      <c r="U10" s="9" t="str">
        <f>_xlfn.IFNA(INDEX(FMRstatus[[FMR3]:[FMR3]], MATCH($A10&amp;U$4, INDEX(FMRstatus[[Truck No.]:[Truck No.]]&amp;FMRstatus[[Date]:[Date]],0),0)), "")</f>
        <v>LD</v>
      </c>
      <c r="V10" s="9" t="str">
        <f>_xlfn.IFNA(INDEX(FMRstatus[[FMR3]:[FMR3]], MATCH($A10&amp;V$4, INDEX(FMRstatus[[Truck No.]:[Truck No.]]&amp;FMRstatus[[Date]:[Date]],0),0)), "")</f>
        <v>OB</v>
      </c>
      <c r="W10" s="9" t="str">
        <f>_xlfn.IFNA(INDEX(FMRstatus[[FMR3]:[FMR3]], MATCH($A10&amp;W$4, INDEX(FMRstatus[[Truck No.]:[Truck No.]]&amp;FMRstatus[[Date]:[Date]],0),0)), "")</f>
        <v>OB</v>
      </c>
      <c r="X10" s="9" t="str">
        <f>_xlfn.IFNA(INDEX(FMRstatus[[FMR3]:[FMR3]], MATCH($A10&amp;X$4, INDEX(FMRstatus[[Truck No.]:[Truck No.]]&amp;FMRstatus[[Date]:[Date]],0),0)), "")</f>
        <v>OB</v>
      </c>
      <c r="Y10" s="9" t="str">
        <f>_xlfn.IFNA(INDEX(FMRstatus[[FMR3]:[FMR3]], MATCH($A10&amp;Y$4, INDEX(FMRstatus[[Truck No.]:[Truck No.]]&amp;FMRstatus[[Date]:[Date]],0),0)), "")</f>
        <v>OB</v>
      </c>
      <c r="Z10" s="9" t="str">
        <f>_xlfn.IFNA(INDEX(FMRstatus[[FMR3]:[FMR3]], MATCH($A10&amp;Z$4, INDEX(FMRstatus[[Truck No.]:[Truck No.]]&amp;FMRstatus[[Date]:[Date]],0),0)), "")</f>
        <v>CL</v>
      </c>
      <c r="AA10" s="9" t="str">
        <f>_xlfn.IFNA(INDEX(FMRstatus[[FMR3]:[FMR3]], MATCH($A10&amp;AA$4, INDEX(FMRstatus[[Truck No.]:[Truck No.]]&amp;FMRstatus[[Date]:[Date]],0),0)), "")</f>
        <v>IN</v>
      </c>
      <c r="AB10" s="9" t="str">
        <f>_xlfn.IFNA(INDEX(FMRstatus[[FMR3]:[FMR3]], MATCH($A10&amp;AB$4, INDEX(FMRstatus[[Truck No.]:[Truck No.]]&amp;FMRstatus[[Date]:[Date]],0),0)), "")</f>
        <v>IN</v>
      </c>
      <c r="AC10" s="9" t="str">
        <f>_xlfn.IFNA(INDEX(FMRstatus[[FMR3]:[FMR3]], MATCH($A10&amp;AC$4, INDEX(FMRstatus[[Truck No.]:[Truck No.]]&amp;FMRstatus[[Date]:[Date]],0),0)), "")</f>
        <v>IN</v>
      </c>
      <c r="AD10" s="9" t="str">
        <f>_xlfn.IFNA(INDEX(FMRstatus[[FMR3]:[FMR3]], MATCH($A10&amp;AD$4, INDEX(FMRstatus[[Truck No.]:[Truck No.]]&amp;FMRstatus[[Date]:[Date]],0),0)), "")</f>
        <v>IN</v>
      </c>
      <c r="AE10" s="9" t="str">
        <f>_xlfn.IFNA(INDEX(FMRstatus[[FMR3]:[FMR3]], MATCH($A10&amp;AE$4, INDEX(FMRstatus[[Truck No.]:[Truck No.]]&amp;FMRstatus[[Date]:[Date]],0),0)), "")</f>
        <v>IN</v>
      </c>
      <c r="AF10" s="9" t="str">
        <f>_xlfn.IFNA(INDEX(FMRstatus[[FMR3]:[FMR3]], MATCH($A10&amp;AF$4, INDEX(FMRstatus[[Truck No.]:[Truck No.]]&amp;FMRstatus[[Date]:[Date]],0),0)), "")</f>
        <v>LD</v>
      </c>
      <c r="AG10" s="9" t="str">
        <f>_xlfn.IFNA(INDEX(FMRstatus[[FMR3]:[FMR3]], MATCH($A10&amp;AG$4, INDEX(FMRstatus[[Truck No.]:[Truck No.]]&amp;FMRstatus[[Date]:[Date]],0),0)), "")</f>
        <v/>
      </c>
      <c r="AH10" s="10">
        <f t="shared" si="6"/>
        <v>0</v>
      </c>
      <c r="AI10" s="10">
        <f t="shared" si="5"/>
        <v>0</v>
      </c>
      <c r="AJ10" s="10">
        <f t="shared" si="5"/>
        <v>6</v>
      </c>
      <c r="AK10" s="10">
        <f t="shared" si="5"/>
        <v>0</v>
      </c>
      <c r="AL10" s="10">
        <f t="shared" si="5"/>
        <v>7</v>
      </c>
      <c r="AM10" s="10">
        <f t="shared" si="5"/>
        <v>0</v>
      </c>
      <c r="AN10" s="10">
        <f t="shared" si="5"/>
        <v>0</v>
      </c>
      <c r="AO10" s="10">
        <f t="shared" si="5"/>
        <v>5</v>
      </c>
      <c r="AP10" s="10">
        <f t="shared" si="5"/>
        <v>0</v>
      </c>
      <c r="AQ10" s="10">
        <f t="shared" si="5"/>
        <v>0</v>
      </c>
      <c r="AR10" s="10">
        <f t="shared" si="5"/>
        <v>3</v>
      </c>
      <c r="AS10" s="10">
        <f t="shared" si="5"/>
        <v>0</v>
      </c>
      <c r="AT10" s="10">
        <f t="shared" si="5"/>
        <v>0</v>
      </c>
      <c r="AU10" s="10">
        <f t="shared" si="5"/>
        <v>0</v>
      </c>
      <c r="AV10" s="10">
        <f t="shared" si="5"/>
        <v>9</v>
      </c>
      <c r="AW10" s="10">
        <f t="shared" si="5"/>
        <v>0</v>
      </c>
      <c r="AX10" s="55">
        <f t="shared" si="7"/>
        <v>0.1</v>
      </c>
      <c r="AY10" s="43">
        <f>SUM(COUNTIFS(C10:AG10, {"IN","CL","AV","IB","OB","LD"}))</f>
        <v>30</v>
      </c>
    </row>
    <row r="11" spans="1:51" ht="14.25" thickTop="1" thickBot="1" x14ac:dyDescent="0.25">
      <c r="A11" s="7" t="str">
        <f>Settings!H7</f>
        <v>T2811</v>
      </c>
      <c r="B11" s="8" t="str">
        <f>Settings!I7</f>
        <v>Port</v>
      </c>
      <c r="C11" s="9" t="str">
        <f>_xlfn.IFNA(INDEX(FMRstatus[[FMR3]:[FMR3]], MATCH($A11&amp;C$4, INDEX(FMRstatus[[Truck No.]:[Truck No.]]&amp;FMRstatus[[Date]:[Date]],0),0)), "")</f>
        <v>IN</v>
      </c>
      <c r="D11" s="9" t="str">
        <f>_xlfn.IFNA(INDEX(FMRstatus[[FMR3]:[FMR3]], MATCH($A11&amp;D$4, INDEX(FMRstatus[[Truck No.]:[Truck No.]]&amp;FMRstatus[[Date]:[Date]],0),0)), "")</f>
        <v>IB</v>
      </c>
      <c r="E11" s="9" t="str">
        <f>_xlfn.IFNA(INDEX(FMRstatus[[FMR3]:[FMR3]], MATCH($A11&amp;E$4, INDEX(FMRstatus[[Truck No.]:[Truck No.]]&amp;FMRstatus[[Date]:[Date]],0),0)), "")</f>
        <v>LD</v>
      </c>
      <c r="F11" s="9" t="str">
        <f>_xlfn.IFNA(INDEX(FMRstatus[[FMR3]:[FMR3]], MATCH($A11&amp;F$4, INDEX(FMRstatus[[Truck No.]:[Truck No.]]&amp;FMRstatus[[Date]:[Date]],0),0)), "")</f>
        <v>OB</v>
      </c>
      <c r="G11" s="9" t="str">
        <f>_xlfn.IFNA(INDEX(FMRstatus[[FMR3]:[FMR3]], MATCH($A11&amp;G$4, INDEX(FMRstatus[[Truck No.]:[Truck No.]]&amp;FMRstatus[[Date]:[Date]],0),0)), "")</f>
        <v>OB</v>
      </c>
      <c r="H11" s="9" t="str">
        <f>_xlfn.IFNA(INDEX(FMRstatus[[FMR3]:[FMR3]], MATCH($A11&amp;H$4, INDEX(FMRstatus[[Truck No.]:[Truck No.]]&amp;FMRstatus[[Date]:[Date]],0),0)), "")</f>
        <v>OF</v>
      </c>
      <c r="I11" s="9" t="str">
        <f>_xlfn.IFNA(INDEX(FMRstatus[[FMR3]:[FMR3]], MATCH($A11&amp;I$4, INDEX(FMRstatus[[Truck No.]:[Truck No.]]&amp;FMRstatus[[Date]:[Date]],0),0)), "")</f>
        <v>OB</v>
      </c>
      <c r="J11" s="9" t="str">
        <f>_xlfn.IFNA(INDEX(FMRstatus[[FMR3]:[FMR3]], MATCH($A11&amp;J$4, INDEX(FMRstatus[[Truck No.]:[Truck No.]]&amp;FMRstatus[[Date]:[Date]],0),0)), "")</f>
        <v>CL</v>
      </c>
      <c r="K11" s="9" t="str">
        <f>_xlfn.IFNA(INDEX(FMRstatus[[FMR3]:[FMR3]], MATCH($A11&amp;K$4, INDEX(FMRstatus[[Truck No.]:[Truck No.]]&amp;FMRstatus[[Date]:[Date]],0),0)), "")</f>
        <v>IR</v>
      </c>
      <c r="L11" s="9" t="str">
        <f>_xlfn.IFNA(INDEX(FMRstatus[[FMR3]:[FMR3]], MATCH($A11&amp;L$4, INDEX(FMRstatus[[Truck No.]:[Truck No.]]&amp;FMRstatus[[Date]:[Date]],0),0)), "")</f>
        <v>OF</v>
      </c>
      <c r="M11" s="9" t="str">
        <f>_xlfn.IFNA(INDEX(FMRstatus[[FMR3]:[FMR3]], MATCH($A11&amp;M$4, INDEX(FMRstatus[[Truck No.]:[Truck No.]]&amp;FMRstatus[[Date]:[Date]],0),0)), "")</f>
        <v>IR</v>
      </c>
      <c r="N11" s="9" t="str">
        <f>_xlfn.IFNA(INDEX(FMRstatus[[FMR3]:[FMR3]], MATCH($A11&amp;N$4, INDEX(FMRstatus[[Truck No.]:[Truck No.]]&amp;FMRstatus[[Date]:[Date]],0),0)), "")</f>
        <v>IR</v>
      </c>
      <c r="O11" s="9" t="str">
        <f>_xlfn.IFNA(INDEX(FMRstatus[[FMR3]:[FMR3]], MATCH($A11&amp;O$4, INDEX(FMRstatus[[Truck No.]:[Truck No.]]&amp;FMRstatus[[Date]:[Date]],0),0)), "")</f>
        <v>IR</v>
      </c>
      <c r="P11" s="9" t="str">
        <f>_xlfn.IFNA(INDEX(FMRstatus[[FMR3]:[FMR3]], MATCH($A11&amp;P$4, INDEX(FMRstatus[[Truck No.]:[Truck No.]]&amp;FMRstatus[[Date]:[Date]],0),0)), "")</f>
        <v>NA</v>
      </c>
      <c r="Q11" s="9" t="str">
        <f>_xlfn.IFNA(INDEX(FMRstatus[[FMR3]:[FMR3]], MATCH($A11&amp;Q$4, INDEX(FMRstatus[[Truck No.]:[Truck No.]]&amp;FMRstatus[[Date]:[Date]],0),0)), "")</f>
        <v>NA</v>
      </c>
      <c r="R11" s="9" t="str">
        <f>_xlfn.IFNA(INDEX(FMRstatus[[FMR3]:[FMR3]], MATCH($A11&amp;R$4, INDEX(FMRstatus[[Truck No.]:[Truck No.]]&amp;FMRstatus[[Date]:[Date]],0),0)), "")</f>
        <v>NA</v>
      </c>
      <c r="S11" s="9" t="str">
        <f>_xlfn.IFNA(INDEX(FMRstatus[[FMR3]:[FMR3]], MATCH($A11&amp;S$4, INDEX(FMRstatus[[Truck No.]:[Truck No.]]&amp;FMRstatus[[Date]:[Date]],0),0)), "")</f>
        <v>NA</v>
      </c>
      <c r="T11" s="9" t="str">
        <f>_xlfn.IFNA(INDEX(FMRstatus[[FMR3]:[FMR3]], MATCH($A11&amp;T$4, INDEX(FMRstatus[[Truck No.]:[Truck No.]]&amp;FMRstatus[[Date]:[Date]],0),0)), "")</f>
        <v>NA</v>
      </c>
      <c r="U11" s="9" t="str">
        <f>_xlfn.IFNA(INDEX(FMRstatus[[FMR3]:[FMR3]], MATCH($A11&amp;U$4, INDEX(FMRstatus[[Truck No.]:[Truck No.]]&amp;FMRstatus[[Date]:[Date]],0),0)), "")</f>
        <v>NA</v>
      </c>
      <c r="V11" s="9" t="str">
        <f>_xlfn.IFNA(INDEX(FMRstatus[[FMR3]:[FMR3]], MATCH($A11&amp;V$4, INDEX(FMRstatus[[Truck No.]:[Truck No.]]&amp;FMRstatus[[Date]:[Date]],0),0)), "")</f>
        <v>NA</v>
      </c>
      <c r="W11" s="9" t="str">
        <f>_xlfn.IFNA(INDEX(FMRstatus[[FMR3]:[FMR3]], MATCH($A11&amp;W$4, INDEX(FMRstatus[[Truck No.]:[Truck No.]]&amp;FMRstatus[[Date]:[Date]],0),0)), "")</f>
        <v>NA</v>
      </c>
      <c r="X11" s="9" t="str">
        <f>_xlfn.IFNA(INDEX(FMRstatus[[FMR3]:[FMR3]], MATCH($A11&amp;X$4, INDEX(FMRstatus[[Truck No.]:[Truck No.]]&amp;FMRstatus[[Date]:[Date]],0),0)), "")</f>
        <v>NA</v>
      </c>
      <c r="Y11" s="9" t="str">
        <f>_xlfn.IFNA(INDEX(FMRstatus[[FMR3]:[FMR3]], MATCH($A11&amp;Y$4, INDEX(FMRstatus[[Truck No.]:[Truck No.]]&amp;FMRstatus[[Date]:[Date]],0),0)), "")</f>
        <v>NA</v>
      </c>
      <c r="Z11" s="9" t="str">
        <f>_xlfn.IFNA(INDEX(FMRstatus[[FMR3]:[FMR3]], MATCH($A11&amp;Z$4, INDEX(FMRstatus[[Truck No.]:[Truck No.]]&amp;FMRstatus[[Date]:[Date]],0),0)), "")</f>
        <v>IB</v>
      </c>
      <c r="AA11" s="9" t="str">
        <f>_xlfn.IFNA(INDEX(FMRstatus[[FMR3]:[FMR3]], MATCH($A11&amp;AA$4, INDEX(FMRstatus[[Truck No.]:[Truck No.]]&amp;FMRstatus[[Date]:[Date]],0),0)), "")</f>
        <v>LD</v>
      </c>
      <c r="AB11" s="9" t="str">
        <f>_xlfn.IFNA(INDEX(FMRstatus[[FMR3]:[FMR3]], MATCH($A11&amp;AB$4, INDEX(FMRstatus[[Truck No.]:[Truck No.]]&amp;FMRstatus[[Date]:[Date]],0),0)), "")</f>
        <v>LD</v>
      </c>
      <c r="AC11" s="9" t="str">
        <f>_xlfn.IFNA(INDEX(FMRstatus[[FMR3]:[FMR3]], MATCH($A11&amp;AC$4, INDEX(FMRstatus[[Truck No.]:[Truck No.]]&amp;FMRstatus[[Date]:[Date]],0),0)), "")</f>
        <v>OB</v>
      </c>
      <c r="AD11" s="9" t="str">
        <f>_xlfn.IFNA(INDEX(FMRstatus[[FMR3]:[FMR3]], MATCH($A11&amp;AD$4, INDEX(FMRstatus[[Truck No.]:[Truck No.]]&amp;FMRstatus[[Date]:[Date]],0),0)), "")</f>
        <v>OB</v>
      </c>
      <c r="AE11" s="9" t="str">
        <f>_xlfn.IFNA(INDEX(FMRstatus[[FMR3]:[FMR3]], MATCH($A11&amp;AE$4, INDEX(FMRstatus[[Truck No.]:[Truck No.]]&amp;FMRstatus[[Date]:[Date]],0),0)), "")</f>
        <v>OB</v>
      </c>
      <c r="AF11" s="9" t="str">
        <f>_xlfn.IFNA(INDEX(FMRstatus[[FMR3]:[FMR3]], MATCH($A11&amp;AF$4, INDEX(FMRstatus[[Truck No.]:[Truck No.]]&amp;FMRstatus[[Date]:[Date]],0),0)), "")</f>
        <v>OB</v>
      </c>
      <c r="AG11" s="9" t="str">
        <f>_xlfn.IFNA(INDEX(FMRstatus[[FMR3]:[FMR3]], MATCH($A11&amp;AG$4, INDEX(FMRstatus[[Truck No.]:[Truck No.]]&amp;FMRstatus[[Date]:[Date]],0),0)), "")</f>
        <v/>
      </c>
      <c r="AH11" s="10">
        <f t="shared" si="6"/>
        <v>2</v>
      </c>
      <c r="AI11" s="10">
        <f t="shared" si="5"/>
        <v>0</v>
      </c>
      <c r="AJ11" s="10">
        <f t="shared" si="5"/>
        <v>3</v>
      </c>
      <c r="AK11" s="10">
        <f t="shared" si="5"/>
        <v>0</v>
      </c>
      <c r="AL11" s="10">
        <f t="shared" si="5"/>
        <v>7</v>
      </c>
      <c r="AM11" s="10">
        <f t="shared" si="5"/>
        <v>10</v>
      </c>
      <c r="AN11" s="10">
        <f t="shared" si="5"/>
        <v>0</v>
      </c>
      <c r="AO11" s="10">
        <f t="shared" si="5"/>
        <v>1</v>
      </c>
      <c r="AP11" s="10">
        <f t="shared" si="5"/>
        <v>0</v>
      </c>
      <c r="AQ11" s="10">
        <f t="shared" si="5"/>
        <v>0</v>
      </c>
      <c r="AR11" s="10">
        <f t="shared" si="5"/>
        <v>0</v>
      </c>
      <c r="AS11" s="10">
        <f t="shared" si="5"/>
        <v>0</v>
      </c>
      <c r="AT11" s="10">
        <f t="shared" si="5"/>
        <v>2</v>
      </c>
      <c r="AU11" s="10">
        <f t="shared" si="5"/>
        <v>0</v>
      </c>
      <c r="AV11" s="10">
        <f t="shared" si="5"/>
        <v>1</v>
      </c>
      <c r="AW11" s="10">
        <f t="shared" si="5"/>
        <v>4</v>
      </c>
      <c r="AX11" s="55">
        <f t="shared" si="7"/>
        <v>0</v>
      </c>
      <c r="AY11" s="43">
        <f>SUM(COUNTIFS(C11:AG11, {"IN","CL","AV","IB","OB","LD"}))</f>
        <v>14</v>
      </c>
    </row>
    <row r="12" spans="1:51" ht="14.25" thickTop="1" thickBot="1" x14ac:dyDescent="0.25">
      <c r="A12" s="7" t="str">
        <f>Settings!H8</f>
        <v>T2815</v>
      </c>
      <c r="B12" s="8" t="str">
        <f>Settings!I8</f>
        <v>Port</v>
      </c>
      <c r="C12" s="9" t="str">
        <f>_xlfn.IFNA(INDEX(FMRstatus[[FMR3]:[FMR3]], MATCH($A12&amp;C$4, INDEX(FMRstatus[[Truck No.]:[Truck No.]]&amp;FMRstatus[[Date]:[Date]],0),0)), "")</f>
        <v>NA</v>
      </c>
      <c r="D12" s="9" t="str">
        <f>_xlfn.IFNA(INDEX(FMRstatus[[FMR3]:[FMR3]], MATCH($A12&amp;D$4, INDEX(FMRstatus[[Truck No.]:[Truck No.]]&amp;FMRstatus[[Date]:[Date]],0),0)), "")</f>
        <v>NA</v>
      </c>
      <c r="E12" s="9" t="str">
        <f>_xlfn.IFNA(INDEX(FMRstatus[[FMR3]:[FMR3]], MATCH($A12&amp;E$4, INDEX(FMRstatus[[Truck No.]:[Truck No.]]&amp;FMRstatus[[Date]:[Date]],0),0)), "")</f>
        <v>NA</v>
      </c>
      <c r="F12" s="9" t="str">
        <f>_xlfn.IFNA(INDEX(FMRstatus[[FMR3]:[FMR3]], MATCH($A12&amp;F$4, INDEX(FMRstatus[[Truck No.]:[Truck No.]]&amp;FMRstatus[[Date]:[Date]],0),0)), "")</f>
        <v>NA</v>
      </c>
      <c r="G12" s="9" t="str">
        <f>_xlfn.IFNA(INDEX(FMRstatus[[FMR3]:[FMR3]], MATCH($A12&amp;G$4, INDEX(FMRstatus[[Truck No.]:[Truck No.]]&amp;FMRstatus[[Date]:[Date]],0),0)), "")</f>
        <v>NA</v>
      </c>
      <c r="H12" s="9" t="str">
        <f>_xlfn.IFNA(INDEX(FMRstatus[[FMR3]:[FMR3]], MATCH($A12&amp;H$4, INDEX(FMRstatus[[Truck No.]:[Truck No.]]&amp;FMRstatus[[Date]:[Date]],0),0)), "")</f>
        <v>NA</v>
      </c>
      <c r="I12" s="9" t="str">
        <f>_xlfn.IFNA(INDEX(FMRstatus[[FMR3]:[FMR3]], MATCH($A12&amp;I$4, INDEX(FMRstatus[[Truck No.]:[Truck No.]]&amp;FMRstatus[[Date]:[Date]],0),0)), "")</f>
        <v>NA</v>
      </c>
      <c r="J12" s="9" t="str">
        <f>_xlfn.IFNA(INDEX(FMRstatus[[FMR3]:[FMR3]], MATCH($A12&amp;J$4, INDEX(FMRstatus[[Truck No.]:[Truck No.]]&amp;FMRstatus[[Date]:[Date]],0),0)), "")</f>
        <v>NA</v>
      </c>
      <c r="K12" s="9" t="str">
        <f>_xlfn.IFNA(INDEX(FMRstatus[[FMR3]:[FMR3]], MATCH($A12&amp;K$4, INDEX(FMRstatus[[Truck No.]:[Truck No.]]&amp;FMRstatus[[Date]:[Date]],0),0)), "")</f>
        <v>NA</v>
      </c>
      <c r="L12" s="9" t="str">
        <f>_xlfn.IFNA(INDEX(FMRstatus[[FMR3]:[FMR3]], MATCH($A12&amp;L$4, INDEX(FMRstatus[[Truck No.]:[Truck No.]]&amp;FMRstatus[[Date]:[Date]],0),0)), "")</f>
        <v>NA</v>
      </c>
      <c r="M12" s="9" t="str">
        <f>_xlfn.IFNA(INDEX(FMRstatus[[FMR3]:[FMR3]], MATCH($A12&amp;M$4, INDEX(FMRstatus[[Truck No.]:[Truck No.]]&amp;FMRstatus[[Date]:[Date]],0),0)), "")</f>
        <v>NA</v>
      </c>
      <c r="N12" s="9" t="str">
        <f>_xlfn.IFNA(INDEX(FMRstatus[[FMR3]:[FMR3]], MATCH($A12&amp;N$4, INDEX(FMRstatus[[Truck No.]:[Truck No.]]&amp;FMRstatus[[Date]:[Date]],0),0)), "")</f>
        <v>NA</v>
      </c>
      <c r="O12" s="9" t="str">
        <f>_xlfn.IFNA(INDEX(FMRstatus[[FMR3]:[FMR3]], MATCH($A12&amp;O$4, INDEX(FMRstatus[[Truck No.]:[Truck No.]]&amp;FMRstatus[[Date]:[Date]],0),0)), "")</f>
        <v>NA</v>
      </c>
      <c r="P12" s="9" t="str">
        <f>_xlfn.IFNA(INDEX(FMRstatus[[FMR3]:[FMR3]], MATCH($A12&amp;P$4, INDEX(FMRstatus[[Truck No.]:[Truck No.]]&amp;FMRstatus[[Date]:[Date]],0),0)), "")</f>
        <v>NA</v>
      </c>
      <c r="Q12" s="9" t="str">
        <f>_xlfn.IFNA(INDEX(FMRstatus[[FMR3]:[FMR3]], MATCH($A12&amp;Q$4, INDEX(FMRstatus[[Truck No.]:[Truck No.]]&amp;FMRstatus[[Date]:[Date]],0),0)), "")</f>
        <v>NA</v>
      </c>
      <c r="R12" s="9" t="str">
        <f>_xlfn.IFNA(INDEX(FMRstatus[[FMR3]:[FMR3]], MATCH($A12&amp;R$4, INDEX(FMRstatus[[Truck No.]:[Truck No.]]&amp;FMRstatus[[Date]:[Date]],0),0)), "")</f>
        <v>NA</v>
      </c>
      <c r="S12" s="9" t="str">
        <f>_xlfn.IFNA(INDEX(FMRstatus[[FMR3]:[FMR3]], MATCH($A12&amp;S$4, INDEX(FMRstatus[[Truck No.]:[Truck No.]]&amp;FMRstatus[[Date]:[Date]],0),0)), "")</f>
        <v>NA</v>
      </c>
      <c r="T12" s="9" t="str">
        <f>_xlfn.IFNA(INDEX(FMRstatus[[FMR3]:[FMR3]], MATCH($A12&amp;T$4, INDEX(FMRstatus[[Truck No.]:[Truck No.]]&amp;FMRstatus[[Date]:[Date]],0),0)), "")</f>
        <v>NA</v>
      </c>
      <c r="U12" s="9" t="str">
        <f>_xlfn.IFNA(INDEX(FMRstatus[[FMR3]:[FMR3]], MATCH($A12&amp;U$4, INDEX(FMRstatus[[Truck No.]:[Truck No.]]&amp;FMRstatus[[Date]:[Date]],0),0)), "")</f>
        <v>NA</v>
      </c>
      <c r="V12" s="9" t="str">
        <f>_xlfn.IFNA(INDEX(FMRstatus[[FMR3]:[FMR3]], MATCH($A12&amp;V$4, INDEX(FMRstatus[[Truck No.]:[Truck No.]]&amp;FMRstatus[[Date]:[Date]],0),0)), "")</f>
        <v>NA</v>
      </c>
      <c r="W12" s="9" t="str">
        <f>_xlfn.IFNA(INDEX(FMRstatus[[FMR3]:[FMR3]], MATCH($A12&amp;W$4, INDEX(FMRstatus[[Truck No.]:[Truck No.]]&amp;FMRstatus[[Date]:[Date]],0),0)), "")</f>
        <v>NA</v>
      </c>
      <c r="X12" s="9" t="str">
        <f>_xlfn.IFNA(INDEX(FMRstatus[[FMR3]:[FMR3]], MATCH($A12&amp;X$4, INDEX(FMRstatus[[Truck No.]:[Truck No.]]&amp;FMRstatus[[Date]:[Date]],0),0)), "")</f>
        <v>NA</v>
      </c>
      <c r="Y12" s="9" t="str">
        <f>_xlfn.IFNA(INDEX(FMRstatus[[FMR3]:[FMR3]], MATCH($A12&amp;Y$4, INDEX(FMRstatus[[Truck No.]:[Truck No.]]&amp;FMRstatus[[Date]:[Date]],0),0)), "")</f>
        <v>NA</v>
      </c>
      <c r="Z12" s="9" t="str">
        <f>_xlfn.IFNA(INDEX(FMRstatus[[FMR3]:[FMR3]], MATCH($A12&amp;Z$4, INDEX(FMRstatus[[Truck No.]:[Truck No.]]&amp;FMRstatus[[Date]:[Date]],0),0)), "")</f>
        <v>NA</v>
      </c>
      <c r="AA12" s="9" t="str">
        <f>_xlfn.IFNA(INDEX(FMRstatus[[FMR3]:[FMR3]], MATCH($A12&amp;AA$4, INDEX(FMRstatus[[Truck No.]:[Truck No.]]&amp;FMRstatus[[Date]:[Date]],0),0)), "")</f>
        <v>NA</v>
      </c>
      <c r="AB12" s="9" t="str">
        <f>_xlfn.IFNA(INDEX(FMRstatus[[FMR3]:[FMR3]], MATCH($A12&amp;AB$4, INDEX(FMRstatus[[Truck No.]:[Truck No.]]&amp;FMRstatus[[Date]:[Date]],0),0)), "")</f>
        <v>NA</v>
      </c>
      <c r="AC12" s="9" t="str">
        <f>_xlfn.IFNA(INDEX(FMRstatus[[FMR3]:[FMR3]], MATCH($A12&amp;AC$4, INDEX(FMRstatus[[Truck No.]:[Truck No.]]&amp;FMRstatus[[Date]:[Date]],0),0)), "")</f>
        <v>NA</v>
      </c>
      <c r="AD12" s="9" t="str">
        <f>_xlfn.IFNA(INDEX(FMRstatus[[FMR3]:[FMR3]], MATCH($A12&amp;AD$4, INDEX(FMRstatus[[Truck No.]:[Truck No.]]&amp;FMRstatus[[Date]:[Date]],0),0)), "")</f>
        <v>NA</v>
      </c>
      <c r="AE12" s="9" t="str">
        <f>_xlfn.IFNA(INDEX(FMRstatus[[FMR3]:[FMR3]], MATCH($A12&amp;AE$4, INDEX(FMRstatus[[Truck No.]:[Truck No.]]&amp;FMRstatus[[Date]:[Date]],0),0)), "")</f>
        <v>NA</v>
      </c>
      <c r="AF12" s="9" t="str">
        <f>_xlfn.IFNA(INDEX(FMRstatus[[FMR3]:[FMR3]], MATCH($A12&amp;AF$4, INDEX(FMRstatus[[Truck No.]:[Truck No.]]&amp;FMRstatus[[Date]:[Date]],0),0)), "")</f>
        <v>NA</v>
      </c>
      <c r="AG12" s="9" t="str">
        <f>_xlfn.IFNA(INDEX(FMRstatus[[FMR3]:[FMR3]], MATCH($A12&amp;AG$4, INDEX(FMRstatus[[Truck No.]:[Truck No.]]&amp;FMRstatus[[Date]:[Date]],0),0)), "")</f>
        <v/>
      </c>
      <c r="AH12" s="10">
        <f t="shared" si="6"/>
        <v>0</v>
      </c>
      <c r="AI12" s="10">
        <f t="shared" si="5"/>
        <v>0</v>
      </c>
      <c r="AJ12" s="10">
        <f t="shared" si="5"/>
        <v>0</v>
      </c>
      <c r="AK12" s="10">
        <f t="shared" si="5"/>
        <v>0</v>
      </c>
      <c r="AL12" s="10">
        <f t="shared" si="5"/>
        <v>0</v>
      </c>
      <c r="AM12" s="10">
        <f t="shared" si="5"/>
        <v>30</v>
      </c>
      <c r="AN12" s="10">
        <f t="shared" si="5"/>
        <v>0</v>
      </c>
      <c r="AO12" s="10">
        <f t="shared" si="5"/>
        <v>0</v>
      </c>
      <c r="AP12" s="10">
        <f t="shared" si="5"/>
        <v>0</v>
      </c>
      <c r="AQ12" s="10">
        <f t="shared" si="5"/>
        <v>0</v>
      </c>
      <c r="AR12" s="10">
        <f t="shared" si="5"/>
        <v>0</v>
      </c>
      <c r="AS12" s="10">
        <f t="shared" si="5"/>
        <v>0</v>
      </c>
      <c r="AT12" s="10">
        <f t="shared" si="5"/>
        <v>0</v>
      </c>
      <c r="AU12" s="10">
        <f t="shared" si="5"/>
        <v>0</v>
      </c>
      <c r="AV12" s="10">
        <f t="shared" si="5"/>
        <v>0</v>
      </c>
      <c r="AW12" s="10">
        <f t="shared" si="5"/>
        <v>0</v>
      </c>
      <c r="AX12" s="55">
        <f t="shared" si="7"/>
        <v>0</v>
      </c>
      <c r="AY12" s="43">
        <f>SUM(COUNTIFS(C12:AG12, {"IN","CL","AV","IB","OB","LD"}))</f>
        <v>0</v>
      </c>
    </row>
    <row r="13" spans="1:51" ht="14.25" thickTop="1" thickBot="1" x14ac:dyDescent="0.25">
      <c r="A13" s="7" t="str">
        <f>Settings!H9</f>
        <v>T2814</v>
      </c>
      <c r="B13" s="8" t="str">
        <f>Settings!I9</f>
        <v>Port</v>
      </c>
      <c r="C13" s="9" t="str">
        <f>_xlfn.IFNA(INDEX(FMRstatus[[FMR3]:[FMR3]], MATCH($A13&amp;C$4, INDEX(FMRstatus[[Truck No.]:[Truck No.]]&amp;FMRstatus[[Date]:[Date]],0),0)), "")</f>
        <v>NA</v>
      </c>
      <c r="D13" s="9" t="str">
        <f>_xlfn.IFNA(INDEX(FMRstatus[[FMR3]:[FMR3]], MATCH($A13&amp;D$4, INDEX(FMRstatus[[Truck No.]:[Truck No.]]&amp;FMRstatus[[Date]:[Date]],0),0)), "")</f>
        <v>NA</v>
      </c>
      <c r="E13" s="9" t="str">
        <f>_xlfn.IFNA(INDEX(FMRstatus[[FMR3]:[FMR3]], MATCH($A13&amp;E$4, INDEX(FMRstatus[[Truck No.]:[Truck No.]]&amp;FMRstatus[[Date]:[Date]],0),0)), "")</f>
        <v>NA</v>
      </c>
      <c r="F13" s="9" t="str">
        <f>_xlfn.IFNA(INDEX(FMRstatus[[FMR3]:[FMR3]], MATCH($A13&amp;F$4, INDEX(FMRstatus[[Truck No.]:[Truck No.]]&amp;FMRstatus[[Date]:[Date]],0),0)), "")</f>
        <v>NA</v>
      </c>
      <c r="G13" s="9" t="str">
        <f>_xlfn.IFNA(INDEX(FMRstatus[[FMR3]:[FMR3]], MATCH($A13&amp;G$4, INDEX(FMRstatus[[Truck No.]:[Truck No.]]&amp;FMRstatus[[Date]:[Date]],0),0)), "")</f>
        <v>NA</v>
      </c>
      <c r="H13" s="9" t="str">
        <f>_xlfn.IFNA(INDEX(FMRstatus[[FMR3]:[FMR3]], MATCH($A13&amp;H$4, INDEX(FMRstatus[[Truck No.]:[Truck No.]]&amp;FMRstatus[[Date]:[Date]],0),0)), "")</f>
        <v>NA</v>
      </c>
      <c r="I13" s="9" t="str">
        <f>_xlfn.IFNA(INDEX(FMRstatus[[FMR3]:[FMR3]], MATCH($A13&amp;I$4, INDEX(FMRstatus[[Truck No.]:[Truck No.]]&amp;FMRstatus[[Date]:[Date]],0),0)), "")</f>
        <v>NA</v>
      </c>
      <c r="J13" s="9" t="str">
        <f>_xlfn.IFNA(INDEX(FMRstatus[[FMR3]:[FMR3]], MATCH($A13&amp;J$4, INDEX(FMRstatus[[Truck No.]:[Truck No.]]&amp;FMRstatus[[Date]:[Date]],0),0)), "")</f>
        <v>IB</v>
      </c>
      <c r="K13" s="9" t="str">
        <f>_xlfn.IFNA(INDEX(FMRstatus[[FMR3]:[FMR3]], MATCH($A13&amp;K$4, INDEX(FMRstatus[[Truck No.]:[Truck No.]]&amp;FMRstatus[[Date]:[Date]],0),0)), "")</f>
        <v>IB</v>
      </c>
      <c r="L13" s="9" t="str">
        <f>_xlfn.IFNA(INDEX(FMRstatus[[FMR3]:[FMR3]], MATCH($A13&amp;L$4, INDEX(FMRstatus[[Truck No.]:[Truck No.]]&amp;FMRstatus[[Date]:[Date]],0),0)), "")</f>
        <v>AV</v>
      </c>
      <c r="M13" s="9" t="str">
        <f>_xlfn.IFNA(INDEX(FMRstatus[[FMR3]:[FMR3]], MATCH($A13&amp;M$4, INDEX(FMRstatus[[Truck No.]:[Truck No.]]&amp;FMRstatus[[Date]:[Date]],0),0)), "")</f>
        <v>AV</v>
      </c>
      <c r="N13" s="9" t="str">
        <f>_xlfn.IFNA(INDEX(FMRstatus[[FMR3]:[FMR3]], MATCH($A13&amp;N$4, INDEX(FMRstatus[[Truck No.]:[Truck No.]]&amp;FMRstatus[[Date]:[Date]],0),0)), "")</f>
        <v>AV</v>
      </c>
      <c r="O13" s="9" t="str">
        <f>_xlfn.IFNA(INDEX(FMRstatus[[FMR3]:[FMR3]], MATCH($A13&amp;O$4, INDEX(FMRstatus[[Truck No.]:[Truck No.]]&amp;FMRstatus[[Date]:[Date]],0),0)), "")</f>
        <v>LD</v>
      </c>
      <c r="P13" s="9" t="str">
        <f>_xlfn.IFNA(INDEX(FMRstatus[[FMR3]:[FMR3]], MATCH($A13&amp;P$4, INDEX(FMRstatus[[Truck No.]:[Truck No.]]&amp;FMRstatus[[Date]:[Date]],0),0)), "")</f>
        <v>LD</v>
      </c>
      <c r="Q13" s="9" t="str">
        <f>_xlfn.IFNA(INDEX(FMRstatus[[FMR3]:[FMR3]], MATCH($A13&amp;Q$4, INDEX(FMRstatus[[Truck No.]:[Truck No.]]&amp;FMRstatus[[Date]:[Date]],0),0)), "")</f>
        <v>LD</v>
      </c>
      <c r="R13" s="9" t="str">
        <f>_xlfn.IFNA(INDEX(FMRstatus[[FMR3]:[FMR3]], MATCH($A13&amp;R$4, INDEX(FMRstatus[[Truck No.]:[Truck No.]]&amp;FMRstatus[[Date]:[Date]],0),0)), "")</f>
        <v>OB</v>
      </c>
      <c r="S13" s="9" t="str">
        <f>_xlfn.IFNA(INDEX(FMRstatus[[FMR3]:[FMR3]], MATCH($A13&amp;S$4, INDEX(FMRstatus[[Truck No.]:[Truck No.]]&amp;FMRstatus[[Date]:[Date]],0),0)), "")</f>
        <v>LD</v>
      </c>
      <c r="T13" s="9" t="str">
        <f>_xlfn.IFNA(INDEX(FMRstatus[[FMR3]:[FMR3]], MATCH($A13&amp;T$4, INDEX(FMRstatus[[Truck No.]:[Truck No.]]&amp;FMRstatus[[Date]:[Date]],0),0)), "")</f>
        <v>LD</v>
      </c>
      <c r="U13" s="9" t="str">
        <f>_xlfn.IFNA(INDEX(FMRstatus[[FMR3]:[FMR3]], MATCH($A13&amp;U$4, INDEX(FMRstatus[[Truck No.]:[Truck No.]]&amp;FMRstatus[[Date]:[Date]],0),0)), "")</f>
        <v>LD</v>
      </c>
      <c r="V13" s="9" t="str">
        <f>_xlfn.IFNA(INDEX(FMRstatus[[FMR3]:[FMR3]], MATCH($A13&amp;V$4, INDEX(FMRstatus[[Truck No.]:[Truck No.]]&amp;FMRstatus[[Date]:[Date]],0),0)), "")</f>
        <v>OB</v>
      </c>
      <c r="W13" s="9" t="str">
        <f>_xlfn.IFNA(INDEX(FMRstatus[[FMR3]:[FMR3]], MATCH($A13&amp;W$4, INDEX(FMRstatus[[Truck No.]:[Truck No.]]&amp;FMRstatus[[Date]:[Date]],0),0)), "")</f>
        <v>OB</v>
      </c>
      <c r="X13" s="9" t="str">
        <f>_xlfn.IFNA(INDEX(FMRstatus[[FMR3]:[FMR3]], MATCH($A13&amp;X$4, INDEX(FMRstatus[[Truck No.]:[Truck No.]]&amp;FMRstatus[[Date]:[Date]],0),0)), "")</f>
        <v>CL</v>
      </c>
      <c r="Y13" s="9" t="str">
        <f>_xlfn.IFNA(INDEX(FMRstatus[[FMR3]:[FMR3]], MATCH($A13&amp;Y$4, INDEX(FMRstatus[[Truck No.]:[Truck No.]]&amp;FMRstatus[[Date]:[Date]],0),0)), "")</f>
        <v>CL</v>
      </c>
      <c r="Z13" s="9" t="str">
        <f>_xlfn.IFNA(INDEX(FMRstatus[[FMR3]:[FMR3]], MATCH($A13&amp;Z$4, INDEX(FMRstatus[[Truck No.]:[Truck No.]]&amp;FMRstatus[[Date]:[Date]],0),0)), "")</f>
        <v>OB</v>
      </c>
      <c r="AA13" s="9" t="str">
        <f>_xlfn.IFNA(INDEX(FMRstatus[[FMR3]:[FMR3]], MATCH($A13&amp;AA$4, INDEX(FMRstatus[[Truck No.]:[Truck No.]]&amp;FMRstatus[[Date]:[Date]],0),0)), "")</f>
        <v>OB</v>
      </c>
      <c r="AB13" s="9" t="str">
        <f>_xlfn.IFNA(INDEX(FMRstatus[[FMR3]:[FMR3]], MATCH($A13&amp;AB$4, INDEX(FMRstatus[[Truck No.]:[Truck No.]]&amp;FMRstatus[[Date]:[Date]],0),0)), "")</f>
        <v>OB</v>
      </c>
      <c r="AC13" s="9" t="str">
        <f>_xlfn.IFNA(INDEX(FMRstatus[[FMR3]:[FMR3]], MATCH($A13&amp;AC$4, INDEX(FMRstatus[[Truck No.]:[Truck No.]]&amp;FMRstatus[[Date]:[Date]],0),0)), "")</f>
        <v>OB</v>
      </c>
      <c r="AD13" s="9" t="str">
        <f>_xlfn.IFNA(INDEX(FMRstatus[[FMR3]:[FMR3]], MATCH($A13&amp;AD$4, INDEX(FMRstatus[[Truck No.]:[Truck No.]]&amp;FMRstatus[[Date]:[Date]],0),0)), "")</f>
        <v>IB</v>
      </c>
      <c r="AE13" s="9" t="str">
        <f>_xlfn.IFNA(INDEX(FMRstatus[[FMR3]:[FMR3]], MATCH($A13&amp;AE$4, INDEX(FMRstatus[[Truck No.]:[Truck No.]]&amp;FMRstatus[[Date]:[Date]],0),0)), "")</f>
        <v>LD</v>
      </c>
      <c r="AF13" s="9" t="str">
        <f>_xlfn.IFNA(INDEX(FMRstatus[[FMR3]:[FMR3]], MATCH($A13&amp;AF$4, INDEX(FMRstatus[[Truck No.]:[Truck No.]]&amp;FMRstatus[[Date]:[Date]],0),0)), "")</f>
        <v>LD</v>
      </c>
      <c r="AG13" s="9" t="str">
        <f>_xlfn.IFNA(INDEX(FMRstatus[[FMR3]:[FMR3]], MATCH($A13&amp;AG$4, INDEX(FMRstatus[[Truck No.]:[Truck No.]]&amp;FMRstatus[[Date]:[Date]],0),0)), "")</f>
        <v/>
      </c>
      <c r="AH13" s="10">
        <f t="shared" si="6"/>
        <v>3</v>
      </c>
      <c r="AI13" s="10">
        <f t="shared" si="5"/>
        <v>0</v>
      </c>
      <c r="AJ13" s="10">
        <f t="shared" si="5"/>
        <v>8</v>
      </c>
      <c r="AK13" s="10">
        <f t="shared" si="5"/>
        <v>0</v>
      </c>
      <c r="AL13" s="10">
        <f t="shared" si="5"/>
        <v>7</v>
      </c>
      <c r="AM13" s="10">
        <f t="shared" si="5"/>
        <v>7</v>
      </c>
      <c r="AN13" s="10">
        <f t="shared" si="5"/>
        <v>0</v>
      </c>
      <c r="AO13" s="10">
        <f t="shared" si="5"/>
        <v>2</v>
      </c>
      <c r="AP13" s="10">
        <f t="shared" si="5"/>
        <v>0</v>
      </c>
      <c r="AQ13" s="10">
        <f t="shared" si="5"/>
        <v>0</v>
      </c>
      <c r="AR13" s="10">
        <f t="shared" si="5"/>
        <v>3</v>
      </c>
      <c r="AS13" s="10">
        <f t="shared" si="5"/>
        <v>0</v>
      </c>
      <c r="AT13" s="10">
        <f t="shared" si="5"/>
        <v>0</v>
      </c>
      <c r="AU13" s="10">
        <f t="shared" si="5"/>
        <v>0</v>
      </c>
      <c r="AV13" s="10">
        <f t="shared" si="5"/>
        <v>0</v>
      </c>
      <c r="AW13" s="10">
        <f t="shared" si="5"/>
        <v>0</v>
      </c>
      <c r="AX13" s="55">
        <f t="shared" si="7"/>
        <v>0.1</v>
      </c>
      <c r="AY13" s="43">
        <f>SUM(COUNTIFS(C13:AG13, {"IN","CL","AV","IB","OB","LD"}))</f>
        <v>23</v>
      </c>
    </row>
    <row r="14" spans="1:51" ht="14.25" thickTop="1" thickBot="1" x14ac:dyDescent="0.25">
      <c r="A14" s="7" t="str">
        <f>Settings!H10</f>
        <v>T2812</v>
      </c>
      <c r="B14" s="8" t="str">
        <f>Settings!I10</f>
        <v>Port</v>
      </c>
      <c r="C14" s="9" t="str">
        <f>_xlfn.IFNA(INDEX(FMRstatus[[FMR3]:[FMR3]], MATCH($A14&amp;C$4, INDEX(FMRstatus[[Truck No.]:[Truck No.]]&amp;FMRstatus[[Date]:[Date]],0),0)), "")</f>
        <v>LD</v>
      </c>
      <c r="D14" s="9" t="str">
        <f>_xlfn.IFNA(INDEX(FMRstatus[[FMR3]:[FMR3]], MATCH($A14&amp;D$4, INDEX(FMRstatus[[Truck No.]:[Truck No.]]&amp;FMRstatus[[Date]:[Date]],0),0)), "")</f>
        <v>LD</v>
      </c>
      <c r="E14" s="9" t="str">
        <f>_xlfn.IFNA(INDEX(FMRstatus[[FMR3]:[FMR3]], MATCH($A14&amp;E$4, INDEX(FMRstatus[[Truck No.]:[Truck No.]]&amp;FMRstatus[[Date]:[Date]],0),0)), "")</f>
        <v>IN</v>
      </c>
      <c r="F14" s="9" t="str">
        <f>_xlfn.IFNA(INDEX(FMRstatus[[FMR3]:[FMR3]], MATCH($A14&amp;F$4, INDEX(FMRstatus[[Truck No.]:[Truck No.]]&amp;FMRstatus[[Date]:[Date]],0),0)), "")</f>
        <v>IN</v>
      </c>
      <c r="G14" s="9" t="str">
        <f>_xlfn.IFNA(INDEX(FMRstatus[[FMR3]:[FMR3]], MATCH($A14&amp;G$4, INDEX(FMRstatus[[Truck No.]:[Truck No.]]&amp;FMRstatus[[Date]:[Date]],0),0)), "")</f>
        <v>IN</v>
      </c>
      <c r="H14" s="9" t="str">
        <f>_xlfn.IFNA(INDEX(FMRstatus[[FMR3]:[FMR3]], MATCH($A14&amp;H$4, INDEX(FMRstatus[[Truck No.]:[Truck No.]]&amp;FMRstatus[[Date]:[Date]],0),0)), "")</f>
        <v>IN</v>
      </c>
      <c r="I14" s="9" t="str">
        <f>_xlfn.IFNA(INDEX(FMRstatus[[FMR3]:[FMR3]], MATCH($A14&amp;I$4, INDEX(FMRstatus[[Truck No.]:[Truck No.]]&amp;FMRstatus[[Date]:[Date]],0),0)), "")</f>
        <v>IN</v>
      </c>
      <c r="J14" s="9" t="str">
        <f>_xlfn.IFNA(INDEX(FMRstatus[[FMR3]:[FMR3]], MATCH($A14&amp;J$4, INDEX(FMRstatus[[Truck No.]:[Truck No.]]&amp;FMRstatus[[Date]:[Date]],0),0)), "")</f>
        <v>IN</v>
      </c>
      <c r="K14" s="9" t="str">
        <f>_xlfn.IFNA(INDEX(FMRstatus[[FMR3]:[FMR3]], MATCH($A14&amp;K$4, INDEX(FMRstatus[[Truck No.]:[Truck No.]]&amp;FMRstatus[[Date]:[Date]],0),0)), "")</f>
        <v>IN</v>
      </c>
      <c r="L14" s="9" t="str">
        <f>_xlfn.IFNA(INDEX(FMRstatus[[FMR3]:[FMR3]], MATCH($A14&amp;L$4, INDEX(FMRstatus[[Truck No.]:[Truck No.]]&amp;FMRstatus[[Date]:[Date]],0),0)), "")</f>
        <v>LD</v>
      </c>
      <c r="M14" s="9" t="str">
        <f>_xlfn.IFNA(INDEX(FMRstatus[[FMR3]:[FMR3]], MATCH($A14&amp;M$4, INDEX(FMRstatus[[Truck No.]:[Truck No.]]&amp;FMRstatus[[Date]:[Date]],0),0)), "")</f>
        <v>LD</v>
      </c>
      <c r="N14" s="9" t="str">
        <f>_xlfn.IFNA(INDEX(FMRstatus[[FMR3]:[FMR3]], MATCH($A14&amp;N$4, INDEX(FMRstatus[[Truck No.]:[Truck No.]]&amp;FMRstatus[[Date]:[Date]],0),0)), "")</f>
        <v>LD</v>
      </c>
      <c r="O14" s="9" t="str">
        <f>_xlfn.IFNA(INDEX(FMRstatus[[FMR3]:[FMR3]], MATCH($A14&amp;O$4, INDEX(FMRstatus[[Truck No.]:[Truck No.]]&amp;FMRstatus[[Date]:[Date]],0),0)), "")</f>
        <v>LD</v>
      </c>
      <c r="P14" s="9" t="str">
        <f>_xlfn.IFNA(INDEX(FMRstatus[[FMR3]:[FMR3]], MATCH($A14&amp;P$4, INDEX(FMRstatus[[Truck No.]:[Truck No.]]&amp;FMRstatus[[Date]:[Date]],0),0)), "")</f>
        <v>LD</v>
      </c>
      <c r="Q14" s="9" t="str">
        <f>_xlfn.IFNA(INDEX(FMRstatus[[FMR3]:[FMR3]], MATCH($A14&amp;Q$4, INDEX(FMRstatus[[Truck No.]:[Truck No.]]&amp;FMRstatus[[Date]:[Date]],0),0)), "")</f>
        <v>OF</v>
      </c>
      <c r="R14" s="9" t="str">
        <f>_xlfn.IFNA(INDEX(FMRstatus[[FMR3]:[FMR3]], MATCH($A14&amp;R$4, INDEX(FMRstatus[[Truck No.]:[Truck No.]]&amp;FMRstatus[[Date]:[Date]],0),0)), "")</f>
        <v>OF</v>
      </c>
      <c r="S14" s="9" t="str">
        <f>_xlfn.IFNA(INDEX(FMRstatus[[FMR3]:[FMR3]], MATCH($A14&amp;S$4, INDEX(FMRstatus[[Truck No.]:[Truck No.]]&amp;FMRstatus[[Date]:[Date]],0),0)), "")</f>
        <v>OF</v>
      </c>
      <c r="T14" s="9" t="str">
        <f>_xlfn.IFNA(INDEX(FMRstatus[[FMR3]:[FMR3]], MATCH($A14&amp;T$4, INDEX(FMRstatus[[Truck No.]:[Truck No.]]&amp;FMRstatus[[Date]:[Date]],0),0)), "")</f>
        <v>LD</v>
      </c>
      <c r="U14" s="9" t="str">
        <f>_xlfn.IFNA(INDEX(FMRstatus[[FMR3]:[FMR3]], MATCH($A14&amp;U$4, INDEX(FMRstatus[[Truck No.]:[Truck No.]]&amp;FMRstatus[[Date]:[Date]],0),0)), "")</f>
        <v>LD</v>
      </c>
      <c r="V14" s="9" t="str">
        <f>_xlfn.IFNA(INDEX(FMRstatus[[FMR3]:[FMR3]], MATCH($A14&amp;V$4, INDEX(FMRstatus[[Truck No.]:[Truck No.]]&amp;FMRstatus[[Date]:[Date]],0),0)), "")</f>
        <v>OB</v>
      </c>
      <c r="W14" s="9" t="str">
        <f>_xlfn.IFNA(INDEX(FMRstatus[[FMR3]:[FMR3]], MATCH($A14&amp;W$4, INDEX(FMRstatus[[Truck No.]:[Truck No.]]&amp;FMRstatus[[Date]:[Date]],0),0)), "")</f>
        <v>OB</v>
      </c>
      <c r="X14" s="9" t="str">
        <f>_xlfn.IFNA(INDEX(FMRstatus[[FMR3]:[FMR3]], MATCH($A14&amp;X$4, INDEX(FMRstatus[[Truck No.]:[Truck No.]]&amp;FMRstatus[[Date]:[Date]],0),0)), "")</f>
        <v>LD</v>
      </c>
      <c r="Y14" s="9" t="str">
        <f>_xlfn.IFNA(INDEX(FMRstatus[[FMR3]:[FMR3]], MATCH($A14&amp;Y$4, INDEX(FMRstatus[[Truck No.]:[Truck No.]]&amp;FMRstatus[[Date]:[Date]],0),0)), "")</f>
        <v>OB</v>
      </c>
      <c r="Z14" s="9" t="str">
        <f>_xlfn.IFNA(INDEX(FMRstatus[[FMR3]:[FMR3]], MATCH($A14&amp;Z$4, INDEX(FMRstatus[[Truck No.]:[Truck No.]]&amp;FMRstatus[[Date]:[Date]],0),0)), "")</f>
        <v>OB</v>
      </c>
      <c r="AA14" s="9" t="str">
        <f>_xlfn.IFNA(INDEX(FMRstatus[[FMR3]:[FMR3]], MATCH($A14&amp;AA$4, INDEX(FMRstatus[[Truck No.]:[Truck No.]]&amp;FMRstatus[[Date]:[Date]],0),0)), "")</f>
        <v>OB</v>
      </c>
      <c r="AB14" s="9" t="str">
        <f>_xlfn.IFNA(INDEX(FMRstatus[[FMR3]:[FMR3]], MATCH($A14&amp;AB$4, INDEX(FMRstatus[[Truck No.]:[Truck No.]]&amp;FMRstatus[[Date]:[Date]],0),0)), "")</f>
        <v>OB</v>
      </c>
      <c r="AC14" s="9" t="str">
        <f>_xlfn.IFNA(INDEX(FMRstatus[[FMR3]:[FMR3]], MATCH($A14&amp;AC$4, INDEX(FMRstatus[[Truck No.]:[Truck No.]]&amp;FMRstatus[[Date]:[Date]],0),0)), "")</f>
        <v>IN</v>
      </c>
      <c r="AD14" s="9" t="str">
        <f>_xlfn.IFNA(INDEX(FMRstatus[[FMR3]:[FMR3]], MATCH($A14&amp;AD$4, INDEX(FMRstatus[[Truck No.]:[Truck No.]]&amp;FMRstatus[[Date]:[Date]],0),0)), "")</f>
        <v>AV</v>
      </c>
      <c r="AE14" s="9" t="str">
        <f>_xlfn.IFNA(INDEX(FMRstatus[[FMR3]:[FMR3]], MATCH($A14&amp;AE$4, INDEX(FMRstatus[[Truck No.]:[Truck No.]]&amp;FMRstatus[[Date]:[Date]],0),0)), "")</f>
        <v>AV</v>
      </c>
      <c r="AF14" s="9" t="str">
        <f>_xlfn.IFNA(INDEX(FMRstatus[[FMR3]:[FMR3]], MATCH($A14&amp;AF$4, INDEX(FMRstatus[[Truck No.]:[Truck No.]]&amp;FMRstatus[[Date]:[Date]],0),0)), "")</f>
        <v>LD</v>
      </c>
      <c r="AG14" s="9" t="str">
        <f>_xlfn.IFNA(INDEX(FMRstatus[[FMR3]:[FMR3]], MATCH($A14&amp;AG$4, INDEX(FMRstatus[[Truck No.]:[Truck No.]]&amp;FMRstatus[[Date]:[Date]],0),0)), "")</f>
        <v/>
      </c>
      <c r="AH14" s="10">
        <f t="shared" si="6"/>
        <v>0</v>
      </c>
      <c r="AI14" s="10">
        <f t="shared" si="5"/>
        <v>0</v>
      </c>
      <c r="AJ14" s="10">
        <f t="shared" si="5"/>
        <v>11</v>
      </c>
      <c r="AK14" s="10">
        <f t="shared" si="5"/>
        <v>0</v>
      </c>
      <c r="AL14" s="10">
        <f t="shared" si="5"/>
        <v>6</v>
      </c>
      <c r="AM14" s="10">
        <f t="shared" si="5"/>
        <v>0</v>
      </c>
      <c r="AN14" s="10">
        <f t="shared" si="5"/>
        <v>0</v>
      </c>
      <c r="AO14" s="10">
        <f t="shared" si="5"/>
        <v>0</v>
      </c>
      <c r="AP14" s="10">
        <f t="shared" si="5"/>
        <v>0</v>
      </c>
      <c r="AQ14" s="10">
        <f t="shared" si="5"/>
        <v>0</v>
      </c>
      <c r="AR14" s="10">
        <f t="shared" si="5"/>
        <v>2</v>
      </c>
      <c r="AS14" s="10">
        <f t="shared" si="5"/>
        <v>0</v>
      </c>
      <c r="AT14" s="10">
        <f t="shared" si="5"/>
        <v>3</v>
      </c>
      <c r="AU14" s="10">
        <f t="shared" si="5"/>
        <v>0</v>
      </c>
      <c r="AV14" s="10">
        <f t="shared" si="5"/>
        <v>8</v>
      </c>
      <c r="AW14" s="10">
        <f t="shared" si="5"/>
        <v>0</v>
      </c>
      <c r="AX14" s="55">
        <f t="shared" si="7"/>
        <v>6.6666666666666666E-2</v>
      </c>
      <c r="AY14" s="43">
        <f>SUM(COUNTIFS(C14:AG14, {"IN","CL","AV","IB","OB","LD"}))</f>
        <v>27</v>
      </c>
    </row>
    <row r="15" spans="1:51" ht="14.25" thickTop="1" thickBot="1" x14ac:dyDescent="0.25">
      <c r="A15" s="7" t="str">
        <f>Settings!H11</f>
        <v>T2787</v>
      </c>
      <c r="B15" s="8" t="str">
        <f>Settings!I11</f>
        <v>Port</v>
      </c>
      <c r="C15" s="9" t="str">
        <f>_xlfn.IFNA(INDEX(FMRstatus[[FMR3]:[FMR3]], MATCH($A15&amp;C$4, INDEX(FMRstatus[[Truck No.]:[Truck No.]]&amp;FMRstatus[[Date]:[Date]],0),0)), "")</f>
        <v>NA</v>
      </c>
      <c r="D15" s="9" t="str">
        <f>_xlfn.IFNA(INDEX(FMRstatus[[FMR3]:[FMR3]], MATCH($A15&amp;D$4, INDEX(FMRstatus[[Truck No.]:[Truck No.]]&amp;FMRstatus[[Date]:[Date]],0),0)), "")</f>
        <v>NA</v>
      </c>
      <c r="E15" s="9" t="str">
        <f>_xlfn.IFNA(INDEX(FMRstatus[[FMR3]:[FMR3]], MATCH($A15&amp;E$4, INDEX(FMRstatus[[Truck No.]:[Truck No.]]&amp;FMRstatus[[Date]:[Date]],0),0)), "")</f>
        <v>NA</v>
      </c>
      <c r="F15" s="9" t="str">
        <f>_xlfn.IFNA(INDEX(FMRstatus[[FMR3]:[FMR3]], MATCH($A15&amp;F$4, INDEX(FMRstatus[[Truck No.]:[Truck No.]]&amp;FMRstatus[[Date]:[Date]],0),0)), "")</f>
        <v>NA</v>
      </c>
      <c r="G15" s="9" t="str">
        <f>_xlfn.IFNA(INDEX(FMRstatus[[FMR3]:[FMR3]], MATCH($A15&amp;G$4, INDEX(FMRstatus[[Truck No.]:[Truck No.]]&amp;FMRstatus[[Date]:[Date]],0),0)), "")</f>
        <v>NA</v>
      </c>
      <c r="H15" s="9" t="str">
        <f>_xlfn.IFNA(INDEX(FMRstatus[[FMR3]:[FMR3]], MATCH($A15&amp;H$4, INDEX(FMRstatus[[Truck No.]:[Truck No.]]&amp;FMRstatus[[Date]:[Date]],0),0)), "")</f>
        <v>NA</v>
      </c>
      <c r="I15" s="9" t="str">
        <f>_xlfn.IFNA(INDEX(FMRstatus[[FMR3]:[FMR3]], MATCH($A15&amp;I$4, INDEX(FMRstatus[[Truck No.]:[Truck No.]]&amp;FMRstatus[[Date]:[Date]],0),0)), "")</f>
        <v>NA</v>
      </c>
      <c r="J15" s="9" t="str">
        <f>_xlfn.IFNA(INDEX(FMRstatus[[FMR3]:[FMR3]], MATCH($A15&amp;J$4, INDEX(FMRstatus[[Truck No.]:[Truck No.]]&amp;FMRstatus[[Date]:[Date]],0),0)), "")</f>
        <v>NA</v>
      </c>
      <c r="K15" s="9" t="str">
        <f>_xlfn.IFNA(INDEX(FMRstatus[[FMR3]:[FMR3]], MATCH($A15&amp;K$4, INDEX(FMRstatus[[Truck No.]:[Truck No.]]&amp;FMRstatus[[Date]:[Date]],0),0)), "")</f>
        <v>NA</v>
      </c>
      <c r="L15" s="9" t="str">
        <f>_xlfn.IFNA(INDEX(FMRstatus[[FMR3]:[FMR3]], MATCH($A15&amp;L$4, INDEX(FMRstatus[[Truck No.]:[Truck No.]]&amp;FMRstatus[[Date]:[Date]],0),0)), "")</f>
        <v>IB</v>
      </c>
      <c r="M15" s="9" t="str">
        <f>_xlfn.IFNA(INDEX(FMRstatus[[FMR3]:[FMR3]], MATCH($A15&amp;M$4, INDEX(FMRstatus[[Truck No.]:[Truck No.]]&amp;FMRstatus[[Date]:[Date]],0),0)), "")</f>
        <v>AV</v>
      </c>
      <c r="N15" s="9" t="str">
        <f>_xlfn.IFNA(INDEX(FMRstatus[[FMR3]:[FMR3]], MATCH($A15&amp;N$4, INDEX(FMRstatus[[Truck No.]:[Truck No.]]&amp;FMRstatus[[Date]:[Date]],0),0)), "")</f>
        <v>AV</v>
      </c>
      <c r="O15" s="9" t="str">
        <f>_xlfn.IFNA(INDEX(FMRstatus[[FMR3]:[FMR3]], MATCH($A15&amp;O$4, INDEX(FMRstatus[[Truck No.]:[Truck No.]]&amp;FMRstatus[[Date]:[Date]],0),0)), "")</f>
        <v>AV</v>
      </c>
      <c r="P15" s="9" t="str">
        <f>_xlfn.IFNA(INDEX(FMRstatus[[FMR3]:[FMR3]], MATCH($A15&amp;P$4, INDEX(FMRstatus[[Truck No.]:[Truck No.]]&amp;FMRstatus[[Date]:[Date]],0),0)), "")</f>
        <v>AV</v>
      </c>
      <c r="Q15" s="9" t="str">
        <f>_xlfn.IFNA(INDEX(FMRstatus[[FMR3]:[FMR3]], MATCH($A15&amp;Q$4, INDEX(FMRstatus[[Truck No.]:[Truck No.]]&amp;FMRstatus[[Date]:[Date]],0),0)), "")</f>
        <v>AV</v>
      </c>
      <c r="R15" s="9" t="str">
        <f>_xlfn.IFNA(INDEX(FMRstatus[[FMR3]:[FMR3]], MATCH($A15&amp;R$4, INDEX(FMRstatus[[Truck No.]:[Truck No.]]&amp;FMRstatus[[Date]:[Date]],0),0)), "")</f>
        <v>AV</v>
      </c>
      <c r="S15" s="9" t="str">
        <f>_xlfn.IFNA(INDEX(FMRstatus[[FMR3]:[FMR3]], MATCH($A15&amp;S$4, INDEX(FMRstatus[[Truck No.]:[Truck No.]]&amp;FMRstatus[[Date]:[Date]],0),0)), "")</f>
        <v>AV</v>
      </c>
      <c r="T15" s="9" t="str">
        <f>_xlfn.IFNA(INDEX(FMRstatus[[FMR3]:[FMR3]], MATCH($A15&amp;T$4, INDEX(FMRstatus[[Truck No.]:[Truck No.]]&amp;FMRstatus[[Date]:[Date]],0),0)), "")</f>
        <v>AV</v>
      </c>
      <c r="U15" s="9" t="str">
        <f>_xlfn.IFNA(INDEX(FMRstatus[[FMR3]:[FMR3]], MATCH($A15&amp;U$4, INDEX(FMRstatus[[Truck No.]:[Truck No.]]&amp;FMRstatus[[Date]:[Date]],0),0)), "")</f>
        <v>AV</v>
      </c>
      <c r="V15" s="9" t="str">
        <f>_xlfn.IFNA(INDEX(FMRstatus[[FMR3]:[FMR3]], MATCH($A15&amp;V$4, INDEX(FMRstatus[[Truck No.]:[Truck No.]]&amp;FMRstatus[[Date]:[Date]],0),0)), "")</f>
        <v>AV</v>
      </c>
      <c r="W15" s="9" t="str">
        <f>_xlfn.IFNA(INDEX(FMRstatus[[FMR3]:[FMR3]], MATCH($A15&amp;W$4, INDEX(FMRstatus[[Truck No.]:[Truck No.]]&amp;FMRstatus[[Date]:[Date]],0),0)), "")</f>
        <v>AV</v>
      </c>
      <c r="X15" s="9" t="str">
        <f>_xlfn.IFNA(INDEX(FMRstatus[[FMR3]:[FMR3]], MATCH($A15&amp;X$4, INDEX(FMRstatus[[Truck No.]:[Truck No.]]&amp;FMRstatus[[Date]:[Date]],0),0)), "")</f>
        <v>LD</v>
      </c>
      <c r="Y15" s="9" t="str">
        <f>_xlfn.IFNA(INDEX(FMRstatus[[FMR3]:[FMR3]], MATCH($A15&amp;Y$4, INDEX(FMRstatus[[Truck No.]:[Truck No.]]&amp;FMRstatus[[Date]:[Date]],0),0)), "")</f>
        <v>LD</v>
      </c>
      <c r="Z15" s="9" t="str">
        <f>_xlfn.IFNA(INDEX(FMRstatus[[FMR3]:[FMR3]], MATCH($A15&amp;Z$4, INDEX(FMRstatus[[Truck No.]:[Truck No.]]&amp;FMRstatus[[Date]:[Date]],0),0)), "")</f>
        <v>LD</v>
      </c>
      <c r="AA15" s="9" t="str">
        <f>_xlfn.IFNA(INDEX(FMRstatus[[FMR3]:[FMR3]], MATCH($A15&amp;AA$4, INDEX(FMRstatus[[Truck No.]:[Truck No.]]&amp;FMRstatus[[Date]:[Date]],0),0)), "")</f>
        <v>OB</v>
      </c>
      <c r="AB15" s="9" t="str">
        <f>_xlfn.IFNA(INDEX(FMRstatus[[FMR3]:[FMR3]], MATCH($A15&amp;AB$4, INDEX(FMRstatus[[Truck No.]:[Truck No.]]&amp;FMRstatus[[Date]:[Date]],0),0)), "")</f>
        <v>OB</v>
      </c>
      <c r="AC15" s="9" t="str">
        <f>_xlfn.IFNA(INDEX(FMRstatus[[FMR3]:[FMR3]], MATCH($A15&amp;AC$4, INDEX(FMRstatus[[Truck No.]:[Truck No.]]&amp;FMRstatus[[Date]:[Date]],0),0)), "")</f>
        <v>OB</v>
      </c>
      <c r="AD15" s="9" t="str">
        <f>_xlfn.IFNA(INDEX(FMRstatus[[FMR3]:[FMR3]], MATCH($A15&amp;AD$4, INDEX(FMRstatus[[Truck No.]:[Truck No.]]&amp;FMRstatus[[Date]:[Date]],0),0)), "")</f>
        <v>OB</v>
      </c>
      <c r="AE15" s="9" t="str">
        <f>_xlfn.IFNA(INDEX(FMRstatus[[FMR3]:[FMR3]], MATCH($A15&amp;AE$4, INDEX(FMRstatus[[Truck No.]:[Truck No.]]&amp;FMRstatus[[Date]:[Date]],0),0)), "")</f>
        <v>OB</v>
      </c>
      <c r="AF15" s="9" t="str">
        <f>_xlfn.IFNA(INDEX(FMRstatus[[FMR3]:[FMR3]], MATCH($A15&amp;AF$4, INDEX(FMRstatus[[Truck No.]:[Truck No.]]&amp;FMRstatus[[Date]:[Date]],0),0)), "")</f>
        <v>IN</v>
      </c>
      <c r="AG15" s="9" t="str">
        <f>_xlfn.IFNA(INDEX(FMRstatus[[FMR3]:[FMR3]], MATCH($A15&amp;AG$4, INDEX(FMRstatus[[Truck No.]:[Truck No.]]&amp;FMRstatus[[Date]:[Date]],0),0)), "")</f>
        <v/>
      </c>
      <c r="AH15" s="10">
        <f t="shared" si="6"/>
        <v>1</v>
      </c>
      <c r="AI15" s="10">
        <f t="shared" si="5"/>
        <v>0</v>
      </c>
      <c r="AJ15" s="10">
        <f t="shared" si="5"/>
        <v>3</v>
      </c>
      <c r="AK15" s="10">
        <f t="shared" si="5"/>
        <v>0</v>
      </c>
      <c r="AL15" s="10">
        <f t="shared" si="5"/>
        <v>5</v>
      </c>
      <c r="AM15" s="10">
        <f t="shared" si="5"/>
        <v>9</v>
      </c>
      <c r="AN15" s="10">
        <f t="shared" si="5"/>
        <v>0</v>
      </c>
      <c r="AO15" s="10">
        <f t="shared" si="5"/>
        <v>0</v>
      </c>
      <c r="AP15" s="10">
        <f t="shared" si="5"/>
        <v>0</v>
      </c>
      <c r="AQ15" s="10">
        <f t="shared" si="5"/>
        <v>0</v>
      </c>
      <c r="AR15" s="10">
        <f t="shared" si="5"/>
        <v>11</v>
      </c>
      <c r="AS15" s="10">
        <f t="shared" si="5"/>
        <v>0</v>
      </c>
      <c r="AT15" s="10">
        <f t="shared" si="5"/>
        <v>0</v>
      </c>
      <c r="AU15" s="10">
        <f t="shared" si="5"/>
        <v>0</v>
      </c>
      <c r="AV15" s="10">
        <f t="shared" si="5"/>
        <v>1</v>
      </c>
      <c r="AW15" s="10">
        <f t="shared" si="5"/>
        <v>0</v>
      </c>
      <c r="AX15" s="55">
        <f t="shared" si="7"/>
        <v>0.36666666666666664</v>
      </c>
      <c r="AY15" s="43">
        <f>SUM(COUNTIFS(C15:AG15, {"IN","CL","AV","IB","OB","LD"}))</f>
        <v>21</v>
      </c>
    </row>
    <row r="16" spans="1:51" ht="14.25" thickTop="1" thickBot="1" x14ac:dyDescent="0.25">
      <c r="A16" s="7" t="str">
        <f>Settings!H12</f>
        <v>T2818</v>
      </c>
      <c r="B16" s="8" t="str">
        <f>Settings!I12</f>
        <v>Port</v>
      </c>
      <c r="C16" s="9" t="str">
        <f>_xlfn.IFNA(INDEX(FMRstatus[[FMR3]:[FMR3]], MATCH($A16&amp;C$4, INDEX(FMRstatus[[Truck No.]:[Truck No.]]&amp;FMRstatus[[Date]:[Date]],0),0)), "")</f>
        <v>LD</v>
      </c>
      <c r="D16" s="9" t="str">
        <f>_xlfn.IFNA(INDEX(FMRstatus[[FMR3]:[FMR3]], MATCH($A16&amp;D$4, INDEX(FMRstatus[[Truck No.]:[Truck No.]]&amp;FMRstatus[[Date]:[Date]],0),0)), "")</f>
        <v>LD</v>
      </c>
      <c r="E16" s="9" t="str">
        <f>_xlfn.IFNA(INDEX(FMRstatus[[FMR3]:[FMR3]], MATCH($A16&amp;E$4, INDEX(FMRstatus[[Truck No.]:[Truck No.]]&amp;FMRstatus[[Date]:[Date]],0),0)), "")</f>
        <v>OB</v>
      </c>
      <c r="F16" s="9" t="str">
        <f>_xlfn.IFNA(INDEX(FMRstatus[[FMR3]:[FMR3]], MATCH($A16&amp;F$4, INDEX(FMRstatus[[Truck No.]:[Truck No.]]&amp;FMRstatus[[Date]:[Date]],0),0)), "")</f>
        <v>OB</v>
      </c>
      <c r="G16" s="9" t="str">
        <f>_xlfn.IFNA(INDEX(FMRstatus[[FMR3]:[FMR3]], MATCH($A16&amp;G$4, INDEX(FMRstatus[[Truck No.]:[Truck No.]]&amp;FMRstatus[[Date]:[Date]],0),0)), "")</f>
        <v>OB</v>
      </c>
      <c r="H16" s="9" t="str">
        <f>_xlfn.IFNA(INDEX(FMRstatus[[FMR3]:[FMR3]], MATCH($A16&amp;H$4, INDEX(FMRstatus[[Truck No.]:[Truck No.]]&amp;FMRstatus[[Date]:[Date]],0),0)), "")</f>
        <v>CL</v>
      </c>
      <c r="I16" s="9" t="str">
        <f>_xlfn.IFNA(INDEX(FMRstatus[[FMR3]:[FMR3]], MATCH($A16&amp;I$4, INDEX(FMRstatus[[Truck No.]:[Truck No.]]&amp;FMRstatus[[Date]:[Date]],0),0)), "")</f>
        <v>IR</v>
      </c>
      <c r="J16" s="9" t="str">
        <f>_xlfn.IFNA(INDEX(FMRstatus[[FMR3]:[FMR3]], MATCH($A16&amp;J$4, INDEX(FMRstatus[[Truck No.]:[Truck No.]]&amp;FMRstatus[[Date]:[Date]],0),0)), "")</f>
        <v>IR</v>
      </c>
      <c r="K16" s="9" t="str">
        <f>_xlfn.IFNA(INDEX(FMRstatus[[FMR3]:[FMR3]], MATCH($A16&amp;K$4, INDEX(FMRstatus[[Truck No.]:[Truck No.]]&amp;FMRstatus[[Date]:[Date]],0),0)), "")</f>
        <v>IR</v>
      </c>
      <c r="L16" s="9" t="str">
        <f>_xlfn.IFNA(INDEX(FMRstatus[[FMR3]:[FMR3]], MATCH($A16&amp;L$4, INDEX(FMRstatus[[Truck No.]:[Truck No.]]&amp;FMRstatus[[Date]:[Date]],0),0)), "")</f>
        <v>AV</v>
      </c>
      <c r="M16" s="9" t="str">
        <f>_xlfn.IFNA(INDEX(FMRstatus[[FMR3]:[FMR3]], MATCH($A16&amp;M$4, INDEX(FMRstatus[[Truck No.]:[Truck No.]]&amp;FMRstatus[[Date]:[Date]],0),0)), "")</f>
        <v>AV</v>
      </c>
      <c r="N16" s="9" t="str">
        <f>_xlfn.IFNA(INDEX(FMRstatus[[FMR3]:[FMR3]], MATCH($A16&amp;N$4, INDEX(FMRstatus[[Truck No.]:[Truck No.]]&amp;FMRstatus[[Date]:[Date]],0),0)), "")</f>
        <v>AV</v>
      </c>
      <c r="O16" s="9" t="str">
        <f>_xlfn.IFNA(INDEX(FMRstatus[[FMR3]:[FMR3]], MATCH($A16&amp;O$4, INDEX(FMRstatus[[Truck No.]:[Truck No.]]&amp;FMRstatus[[Date]:[Date]],0),0)), "")</f>
        <v>AV</v>
      </c>
      <c r="P16" s="9" t="str">
        <f>_xlfn.IFNA(INDEX(FMRstatus[[FMR3]:[FMR3]], MATCH($A16&amp;P$4, INDEX(FMRstatus[[Truck No.]:[Truck No.]]&amp;FMRstatus[[Date]:[Date]],0),0)), "")</f>
        <v>AV</v>
      </c>
      <c r="Q16" s="9" t="str">
        <f>_xlfn.IFNA(INDEX(FMRstatus[[FMR3]:[FMR3]], MATCH($A16&amp;Q$4, INDEX(FMRstatus[[Truck No.]:[Truck No.]]&amp;FMRstatus[[Date]:[Date]],0),0)), "")</f>
        <v>AV</v>
      </c>
      <c r="R16" s="9" t="str">
        <f>_xlfn.IFNA(INDEX(FMRstatus[[FMR3]:[FMR3]], MATCH($A16&amp;R$4, INDEX(FMRstatus[[Truck No.]:[Truck No.]]&amp;FMRstatus[[Date]:[Date]],0),0)), "")</f>
        <v>AV</v>
      </c>
      <c r="S16" s="9" t="str">
        <f>_xlfn.IFNA(INDEX(FMRstatus[[FMR3]:[FMR3]], MATCH($A16&amp;S$4, INDEX(FMRstatus[[Truck No.]:[Truck No.]]&amp;FMRstatus[[Date]:[Date]],0),0)), "")</f>
        <v>LD</v>
      </c>
      <c r="T16" s="9" t="str">
        <f>_xlfn.IFNA(INDEX(FMRstatus[[FMR3]:[FMR3]], MATCH($A16&amp;T$4, INDEX(FMRstatus[[Truck No.]:[Truck No.]]&amp;FMRstatus[[Date]:[Date]],0),0)), "")</f>
        <v>LD</v>
      </c>
      <c r="U16" s="9" t="str">
        <f>_xlfn.IFNA(INDEX(FMRstatus[[FMR3]:[FMR3]], MATCH($A16&amp;U$4, INDEX(FMRstatus[[Truck No.]:[Truck No.]]&amp;FMRstatus[[Date]:[Date]],0),0)), "")</f>
        <v>LD</v>
      </c>
      <c r="V16" s="9" t="str">
        <f>_xlfn.IFNA(INDEX(FMRstatus[[FMR3]:[FMR3]], MATCH($A16&amp;V$4, INDEX(FMRstatus[[Truck No.]:[Truck No.]]&amp;FMRstatus[[Date]:[Date]],0),0)), "")</f>
        <v>OB</v>
      </c>
      <c r="W16" s="9" t="str">
        <f>_xlfn.IFNA(INDEX(FMRstatus[[FMR3]:[FMR3]], MATCH($A16&amp;W$4, INDEX(FMRstatus[[Truck No.]:[Truck No.]]&amp;FMRstatus[[Date]:[Date]],0),0)), "")</f>
        <v>OB</v>
      </c>
      <c r="X16" s="9" t="str">
        <f>_xlfn.IFNA(INDEX(FMRstatus[[FMR3]:[FMR3]], MATCH($A16&amp;X$4, INDEX(FMRstatus[[Truck No.]:[Truck No.]]&amp;FMRstatus[[Date]:[Date]],0),0)), "")</f>
        <v>OB</v>
      </c>
      <c r="Y16" s="9" t="str">
        <f>_xlfn.IFNA(INDEX(FMRstatus[[FMR3]:[FMR3]], MATCH($A16&amp;Y$4, INDEX(FMRstatus[[Truck No.]:[Truck No.]]&amp;FMRstatus[[Date]:[Date]],0),0)), "")</f>
        <v>CL</v>
      </c>
      <c r="Z16" s="9" t="str">
        <f>_xlfn.IFNA(INDEX(FMRstatus[[FMR3]:[FMR3]], MATCH($A16&amp;Z$4, INDEX(FMRstatus[[Truck No.]:[Truck No.]]&amp;FMRstatus[[Date]:[Date]],0),0)), "")</f>
        <v>OB</v>
      </c>
      <c r="AA16" s="9" t="str">
        <f>_xlfn.IFNA(INDEX(FMRstatus[[FMR3]:[FMR3]], MATCH($A16&amp;AA$4, INDEX(FMRstatus[[Truck No.]:[Truck No.]]&amp;FMRstatus[[Date]:[Date]],0),0)), "")</f>
        <v>OB</v>
      </c>
      <c r="AB16" s="9" t="str">
        <f>_xlfn.IFNA(INDEX(FMRstatus[[FMR3]:[FMR3]], MATCH($A16&amp;AB$4, INDEX(FMRstatus[[Truck No.]:[Truck No.]]&amp;FMRstatus[[Date]:[Date]],0),0)), "")</f>
        <v>OB</v>
      </c>
      <c r="AC16" s="9" t="str">
        <f>_xlfn.IFNA(INDEX(FMRstatus[[FMR3]:[FMR3]], MATCH($A16&amp;AC$4, INDEX(FMRstatus[[Truck No.]:[Truck No.]]&amp;FMRstatus[[Date]:[Date]],0),0)), "")</f>
        <v>OB</v>
      </c>
      <c r="AD16" s="9" t="str">
        <f>_xlfn.IFNA(INDEX(FMRstatus[[FMR3]:[FMR3]], MATCH($A16&amp;AD$4, INDEX(FMRstatus[[Truck No.]:[Truck No.]]&amp;FMRstatus[[Date]:[Date]],0),0)), "")</f>
        <v>IB</v>
      </c>
      <c r="AE16" s="9" t="str">
        <f>_xlfn.IFNA(INDEX(FMRstatus[[FMR3]:[FMR3]], MATCH($A16&amp;AE$4, INDEX(FMRstatus[[Truck No.]:[Truck No.]]&amp;FMRstatus[[Date]:[Date]],0),0)), "")</f>
        <v>LD</v>
      </c>
      <c r="AF16" s="9" t="str">
        <f>_xlfn.IFNA(INDEX(FMRstatus[[FMR3]:[FMR3]], MATCH($A16&amp;AF$4, INDEX(FMRstatus[[Truck No.]:[Truck No.]]&amp;FMRstatus[[Date]:[Date]],0),0)), "")</f>
        <v>LD</v>
      </c>
      <c r="AG16" s="9" t="str">
        <f>_xlfn.IFNA(INDEX(FMRstatus[[FMR3]:[FMR3]], MATCH($A16&amp;AG$4, INDEX(FMRstatus[[Truck No.]:[Truck No.]]&amp;FMRstatus[[Date]:[Date]],0),0)), "")</f>
        <v/>
      </c>
      <c r="AH16" s="10">
        <f t="shared" si="6"/>
        <v>1</v>
      </c>
      <c r="AI16" s="10">
        <f t="shared" si="5"/>
        <v>0</v>
      </c>
      <c r="AJ16" s="10">
        <f t="shared" si="5"/>
        <v>7</v>
      </c>
      <c r="AK16" s="10">
        <f t="shared" si="5"/>
        <v>0</v>
      </c>
      <c r="AL16" s="10">
        <f t="shared" si="5"/>
        <v>10</v>
      </c>
      <c r="AM16" s="10">
        <f t="shared" si="5"/>
        <v>0</v>
      </c>
      <c r="AN16" s="10">
        <f t="shared" si="5"/>
        <v>0</v>
      </c>
      <c r="AO16" s="10">
        <f t="shared" si="5"/>
        <v>2</v>
      </c>
      <c r="AP16" s="10">
        <f t="shared" si="5"/>
        <v>0</v>
      </c>
      <c r="AQ16" s="10">
        <f t="shared" si="5"/>
        <v>0</v>
      </c>
      <c r="AR16" s="10">
        <f t="shared" si="5"/>
        <v>7</v>
      </c>
      <c r="AS16" s="10">
        <f t="shared" si="5"/>
        <v>0</v>
      </c>
      <c r="AT16" s="10">
        <f t="shared" si="5"/>
        <v>0</v>
      </c>
      <c r="AU16" s="10">
        <f t="shared" si="5"/>
        <v>0</v>
      </c>
      <c r="AV16" s="10">
        <f t="shared" si="5"/>
        <v>0</v>
      </c>
      <c r="AW16" s="10">
        <f t="shared" si="5"/>
        <v>3</v>
      </c>
      <c r="AX16" s="55">
        <f t="shared" si="7"/>
        <v>0.23333333333333334</v>
      </c>
      <c r="AY16" s="43">
        <f>SUM(COUNTIFS(C16:AG16, {"IN","CL","AV","IB","OB","LD"}))</f>
        <v>27</v>
      </c>
    </row>
    <row r="17" spans="1:51" ht="14.25" thickTop="1" thickBot="1" x14ac:dyDescent="0.25">
      <c r="A17" s="7" t="str">
        <f>Settings!H13</f>
        <v>T2809</v>
      </c>
      <c r="B17" s="8" t="str">
        <f>Settings!I13</f>
        <v>Port</v>
      </c>
      <c r="C17" s="9" t="str">
        <f>_xlfn.IFNA(INDEX(FMRstatus[[FMR3]:[FMR3]], MATCH($A17&amp;C$4, INDEX(FMRstatus[[Truck No.]:[Truck No.]]&amp;FMRstatus[[Date]:[Date]],0),0)), "")</f>
        <v>LD</v>
      </c>
      <c r="D17" s="9" t="str">
        <f>_xlfn.IFNA(INDEX(FMRstatus[[FMR3]:[FMR3]], MATCH($A17&amp;D$4, INDEX(FMRstatus[[Truck No.]:[Truck No.]]&amp;FMRstatus[[Date]:[Date]],0),0)), "")</f>
        <v>LD</v>
      </c>
      <c r="E17" s="9" t="str">
        <f>_xlfn.IFNA(INDEX(FMRstatus[[FMR3]:[FMR3]], MATCH($A17&amp;E$4, INDEX(FMRstatus[[Truck No.]:[Truck No.]]&amp;FMRstatus[[Date]:[Date]],0),0)), "")</f>
        <v>OB</v>
      </c>
      <c r="F17" s="9" t="str">
        <f>_xlfn.IFNA(INDEX(FMRstatus[[FMR3]:[FMR3]], MATCH($A17&amp;F$4, INDEX(FMRstatus[[Truck No.]:[Truck No.]]&amp;FMRstatus[[Date]:[Date]],0),0)), "")</f>
        <v>OB</v>
      </c>
      <c r="G17" s="9" t="str">
        <f>_xlfn.IFNA(INDEX(FMRstatus[[FMR3]:[FMR3]], MATCH($A17&amp;G$4, INDEX(FMRstatus[[Truck No.]:[Truck No.]]&amp;FMRstatus[[Date]:[Date]],0),0)), "")</f>
        <v>OB</v>
      </c>
      <c r="H17" s="9" t="str">
        <f>_xlfn.IFNA(INDEX(FMRstatus[[FMR3]:[FMR3]], MATCH($A17&amp;H$4, INDEX(FMRstatus[[Truck No.]:[Truck No.]]&amp;FMRstatus[[Date]:[Date]],0),0)), "")</f>
        <v>CL</v>
      </c>
      <c r="I17" s="9" t="str">
        <f>_xlfn.IFNA(INDEX(FMRstatus[[FMR3]:[FMR3]], MATCH($A17&amp;I$4, INDEX(FMRstatus[[Truck No.]:[Truck No.]]&amp;FMRstatus[[Date]:[Date]],0),0)), "")</f>
        <v>OF</v>
      </c>
      <c r="J17" s="9" t="str">
        <f>_xlfn.IFNA(INDEX(FMRstatus[[FMR3]:[FMR3]], MATCH($A17&amp;J$4, INDEX(FMRstatus[[Truck No.]:[Truck No.]]&amp;FMRstatus[[Date]:[Date]],0),0)), "")</f>
        <v>OF</v>
      </c>
      <c r="K17" s="9" t="str">
        <f>_xlfn.IFNA(INDEX(FMRstatus[[FMR3]:[FMR3]], MATCH($A17&amp;K$4, INDEX(FMRstatus[[Truck No.]:[Truck No.]]&amp;FMRstatus[[Date]:[Date]],0),0)), "")</f>
        <v>IR</v>
      </c>
      <c r="L17" s="9" t="str">
        <f>_xlfn.IFNA(INDEX(FMRstatus[[FMR3]:[FMR3]], MATCH($A17&amp;L$4, INDEX(FMRstatus[[Truck No.]:[Truck No.]]&amp;FMRstatus[[Date]:[Date]],0),0)), "")</f>
        <v>IR</v>
      </c>
      <c r="M17" s="9" t="str">
        <f>_xlfn.IFNA(INDEX(FMRstatus[[FMR3]:[FMR3]], MATCH($A17&amp;M$4, INDEX(FMRstatus[[Truck No.]:[Truck No.]]&amp;FMRstatus[[Date]:[Date]],0),0)), "")</f>
        <v>NA</v>
      </c>
      <c r="N17" s="9" t="str">
        <f>_xlfn.IFNA(INDEX(FMRstatus[[FMR3]:[FMR3]], MATCH($A17&amp;N$4, INDEX(FMRstatus[[Truck No.]:[Truck No.]]&amp;FMRstatus[[Date]:[Date]],0),0)), "")</f>
        <v>NA</v>
      </c>
      <c r="O17" s="9" t="str">
        <f>_xlfn.IFNA(INDEX(FMRstatus[[FMR3]:[FMR3]], MATCH($A17&amp;O$4, INDEX(FMRstatus[[Truck No.]:[Truck No.]]&amp;FMRstatus[[Date]:[Date]],0),0)), "")</f>
        <v>NA</v>
      </c>
      <c r="P17" s="9" t="str">
        <f>_xlfn.IFNA(INDEX(FMRstatus[[FMR3]:[FMR3]], MATCH($A17&amp;P$4, INDEX(FMRstatus[[Truck No.]:[Truck No.]]&amp;FMRstatus[[Date]:[Date]],0),0)), "")</f>
        <v>NA</v>
      </c>
      <c r="Q17" s="9" t="str">
        <f>_xlfn.IFNA(INDEX(FMRstatus[[FMR3]:[FMR3]], MATCH($A17&amp;Q$4, INDEX(FMRstatus[[Truck No.]:[Truck No.]]&amp;FMRstatus[[Date]:[Date]],0),0)), "")</f>
        <v>AV</v>
      </c>
      <c r="R17" s="9" t="str">
        <f>_xlfn.IFNA(INDEX(FMRstatus[[FMR3]:[FMR3]], MATCH($A17&amp;R$4, INDEX(FMRstatus[[Truck No.]:[Truck No.]]&amp;FMRstatus[[Date]:[Date]],0),0)), "")</f>
        <v>AV</v>
      </c>
      <c r="S17" s="9" t="str">
        <f>_xlfn.IFNA(INDEX(FMRstatus[[FMR3]:[FMR3]], MATCH($A17&amp;S$4, INDEX(FMRstatus[[Truck No.]:[Truck No.]]&amp;FMRstatus[[Date]:[Date]],0),0)), "")</f>
        <v>AV</v>
      </c>
      <c r="T17" s="9" t="str">
        <f>_xlfn.IFNA(INDEX(FMRstatus[[FMR3]:[FMR3]], MATCH($A17&amp;T$4, INDEX(FMRstatus[[Truck No.]:[Truck No.]]&amp;FMRstatus[[Date]:[Date]],0),0)), "")</f>
        <v>AV</v>
      </c>
      <c r="U17" s="9" t="str">
        <f>_xlfn.IFNA(INDEX(FMRstatus[[FMR3]:[FMR3]], MATCH($A17&amp;U$4, INDEX(FMRstatus[[Truck No.]:[Truck No.]]&amp;FMRstatus[[Date]:[Date]],0),0)), "")</f>
        <v>AV</v>
      </c>
      <c r="V17" s="9" t="str">
        <f>_xlfn.IFNA(INDEX(FMRstatus[[FMR3]:[FMR3]], MATCH($A17&amp;V$4, INDEX(FMRstatus[[Truck No.]:[Truck No.]]&amp;FMRstatus[[Date]:[Date]],0),0)), "")</f>
        <v>AV</v>
      </c>
      <c r="W17" s="9" t="str">
        <f>_xlfn.IFNA(INDEX(FMRstatus[[FMR3]:[FMR3]], MATCH($A17&amp;W$4, INDEX(FMRstatus[[Truck No.]:[Truck No.]]&amp;FMRstatus[[Date]:[Date]],0),0)), "")</f>
        <v>AV</v>
      </c>
      <c r="X17" s="9" t="str">
        <f>_xlfn.IFNA(INDEX(FMRstatus[[FMR3]:[FMR3]], MATCH($A17&amp;X$4, INDEX(FMRstatus[[Truck No.]:[Truck No.]]&amp;FMRstatus[[Date]:[Date]],0),0)), "")</f>
        <v>AV</v>
      </c>
      <c r="Y17" s="9" t="str">
        <f>_xlfn.IFNA(INDEX(FMRstatus[[FMR3]:[FMR3]], MATCH($A17&amp;Y$4, INDEX(FMRstatus[[Truck No.]:[Truck No.]]&amp;FMRstatus[[Date]:[Date]],0),0)), "")</f>
        <v>LD</v>
      </c>
      <c r="Z17" s="9" t="str">
        <f>_xlfn.IFNA(INDEX(FMRstatus[[FMR3]:[FMR3]], MATCH($A17&amp;Z$4, INDEX(FMRstatus[[Truck No.]:[Truck No.]]&amp;FMRstatus[[Date]:[Date]],0),0)), "")</f>
        <v>LD</v>
      </c>
      <c r="AA17" s="9" t="str">
        <f>_xlfn.IFNA(INDEX(FMRstatus[[FMR3]:[FMR3]], MATCH($A17&amp;AA$4, INDEX(FMRstatus[[Truck No.]:[Truck No.]]&amp;FMRstatus[[Date]:[Date]],0),0)), "")</f>
        <v>OB</v>
      </c>
      <c r="AB17" s="9" t="str">
        <f>_xlfn.IFNA(INDEX(FMRstatus[[FMR3]:[FMR3]], MATCH($A17&amp;AB$4, INDEX(FMRstatus[[Truck No.]:[Truck No.]]&amp;FMRstatus[[Date]:[Date]],0),0)), "")</f>
        <v>OB</v>
      </c>
      <c r="AC17" s="9" t="str">
        <f>_xlfn.IFNA(INDEX(FMRstatus[[FMR3]:[FMR3]], MATCH($A17&amp;AC$4, INDEX(FMRstatus[[Truck No.]:[Truck No.]]&amp;FMRstatus[[Date]:[Date]],0),0)), "")</f>
        <v>OB</v>
      </c>
      <c r="AD17" s="9" t="str">
        <f>_xlfn.IFNA(INDEX(FMRstatus[[FMR3]:[FMR3]], MATCH($A17&amp;AD$4, INDEX(FMRstatus[[Truck No.]:[Truck No.]]&amp;FMRstatus[[Date]:[Date]],0),0)), "")</f>
        <v>OB</v>
      </c>
      <c r="AE17" s="9" t="str">
        <f>_xlfn.IFNA(INDEX(FMRstatus[[FMR3]:[FMR3]], MATCH($A17&amp;AE$4, INDEX(FMRstatus[[Truck No.]:[Truck No.]]&amp;FMRstatus[[Date]:[Date]],0),0)), "")</f>
        <v>OB</v>
      </c>
      <c r="AF17" s="9" t="str">
        <f>_xlfn.IFNA(INDEX(FMRstatus[[FMR3]:[FMR3]], MATCH($A17&amp;AF$4, INDEX(FMRstatus[[Truck No.]:[Truck No.]]&amp;FMRstatus[[Date]:[Date]],0),0)), "")</f>
        <v>IN</v>
      </c>
      <c r="AG17" s="9" t="str">
        <f>_xlfn.IFNA(INDEX(FMRstatus[[FMR3]:[FMR3]], MATCH($A17&amp;AG$4, INDEX(FMRstatus[[Truck No.]:[Truck No.]]&amp;FMRstatus[[Date]:[Date]],0),0)), "")</f>
        <v/>
      </c>
      <c r="AH17" s="10">
        <f t="shared" si="6"/>
        <v>0</v>
      </c>
      <c r="AI17" s="10">
        <f t="shared" si="5"/>
        <v>0</v>
      </c>
      <c r="AJ17" s="10">
        <f t="shared" si="5"/>
        <v>4</v>
      </c>
      <c r="AK17" s="10">
        <f t="shared" si="5"/>
        <v>0</v>
      </c>
      <c r="AL17" s="10">
        <f t="shared" si="5"/>
        <v>8</v>
      </c>
      <c r="AM17" s="10">
        <f t="shared" si="5"/>
        <v>4</v>
      </c>
      <c r="AN17" s="10">
        <f t="shared" si="5"/>
        <v>0</v>
      </c>
      <c r="AO17" s="10">
        <f t="shared" si="5"/>
        <v>1</v>
      </c>
      <c r="AP17" s="10">
        <f t="shared" si="5"/>
        <v>0</v>
      </c>
      <c r="AQ17" s="10">
        <f t="shared" si="5"/>
        <v>0</v>
      </c>
      <c r="AR17" s="10">
        <f t="shared" si="5"/>
        <v>8</v>
      </c>
      <c r="AS17" s="10">
        <f t="shared" si="5"/>
        <v>0</v>
      </c>
      <c r="AT17" s="10">
        <f t="shared" si="5"/>
        <v>2</v>
      </c>
      <c r="AU17" s="10">
        <f t="shared" si="5"/>
        <v>0</v>
      </c>
      <c r="AV17" s="10">
        <f t="shared" si="5"/>
        <v>1</v>
      </c>
      <c r="AW17" s="10">
        <f t="shared" si="5"/>
        <v>2</v>
      </c>
      <c r="AX17" s="55">
        <f>INDEX(AH17:AW17, MATCH($AX$4, $AH$5:$AW$5,0))/(COUNTA(C17:AG17)-COUNTBLANK(C17:AG17))</f>
        <v>0.26666666666666666</v>
      </c>
      <c r="AY17" s="43">
        <f>SUM(COUNTIFS(C17:AG17, {"IN","CL","AV","IB","OB","LD"}))</f>
        <v>22</v>
      </c>
    </row>
    <row r="18" spans="1:51" ht="14.25" thickTop="1" thickBot="1" x14ac:dyDescent="0.25">
      <c r="A18" s="7" t="str">
        <f>Settings!H14</f>
        <v>T2813</v>
      </c>
      <c r="B18" s="8" t="str">
        <f>Settings!I14</f>
        <v>Port</v>
      </c>
      <c r="C18" s="9" t="str">
        <f>_xlfn.IFNA(INDEX(FMRstatus[[FMR3]:[FMR3]], MATCH($A18&amp;C$4, INDEX(FMRstatus[[Truck No.]:[Truck No.]]&amp;FMRstatus[[Date]:[Date]],0),0)), "")</f>
        <v>IN</v>
      </c>
      <c r="D18" s="9" t="str">
        <f>_xlfn.IFNA(INDEX(FMRstatus[[FMR3]:[FMR3]], MATCH($A18&amp;D$4, INDEX(FMRstatus[[Truck No.]:[Truck No.]]&amp;FMRstatus[[Date]:[Date]],0),0)), "")</f>
        <v>IB</v>
      </c>
      <c r="E18" s="9" t="str">
        <f>_xlfn.IFNA(INDEX(FMRstatus[[FMR3]:[FMR3]], MATCH($A18&amp;E$4, INDEX(FMRstatus[[Truck No.]:[Truck No.]]&amp;FMRstatus[[Date]:[Date]],0),0)), "")</f>
        <v>LD</v>
      </c>
      <c r="F18" s="9" t="str">
        <f>_xlfn.IFNA(INDEX(FMRstatus[[FMR3]:[FMR3]], MATCH($A18&amp;F$4, INDEX(FMRstatus[[Truck No.]:[Truck No.]]&amp;FMRstatus[[Date]:[Date]],0),0)), "")</f>
        <v>OF</v>
      </c>
      <c r="G18" s="9" t="str">
        <f>_xlfn.IFNA(INDEX(FMRstatus[[FMR3]:[FMR3]], MATCH($A18&amp;G$4, INDEX(FMRstatus[[Truck No.]:[Truck No.]]&amp;FMRstatus[[Date]:[Date]],0),0)), "")</f>
        <v>OB</v>
      </c>
      <c r="H18" s="9" t="str">
        <f>_xlfn.IFNA(INDEX(FMRstatus[[FMR3]:[FMR3]], MATCH($A18&amp;H$4, INDEX(FMRstatus[[Truck No.]:[Truck No.]]&amp;FMRstatus[[Date]:[Date]],0),0)), "")</f>
        <v>OB</v>
      </c>
      <c r="I18" s="9" t="str">
        <f>_xlfn.IFNA(INDEX(FMRstatus[[FMR3]:[FMR3]], MATCH($A18&amp;I$4, INDEX(FMRstatus[[Truck No.]:[Truck No.]]&amp;FMRstatus[[Date]:[Date]],0),0)), "")</f>
        <v>OB</v>
      </c>
      <c r="J18" s="9" t="str">
        <f>_xlfn.IFNA(INDEX(FMRstatus[[FMR3]:[FMR3]], MATCH($A18&amp;J$4, INDEX(FMRstatus[[Truck No.]:[Truck No.]]&amp;FMRstatus[[Date]:[Date]],0),0)), "")</f>
        <v>OB</v>
      </c>
      <c r="K18" s="9" t="str">
        <f>_xlfn.IFNA(INDEX(FMRstatus[[FMR3]:[FMR3]], MATCH($A18&amp;K$4, INDEX(FMRstatus[[Truck No.]:[Truck No.]]&amp;FMRstatus[[Date]:[Date]],0),0)), "")</f>
        <v>CL</v>
      </c>
      <c r="L18" s="9" t="str">
        <f>_xlfn.IFNA(INDEX(FMRstatus[[FMR3]:[FMR3]], MATCH($A18&amp;L$4, INDEX(FMRstatus[[Truck No.]:[Truck No.]]&amp;FMRstatus[[Date]:[Date]],0),0)), "")</f>
        <v>CL</v>
      </c>
      <c r="M18" s="9" t="str">
        <f>_xlfn.IFNA(INDEX(FMRstatus[[FMR3]:[FMR3]], MATCH($A18&amp;M$4, INDEX(FMRstatus[[Truck No.]:[Truck No.]]&amp;FMRstatus[[Date]:[Date]],0),0)), "")</f>
        <v>CL</v>
      </c>
      <c r="N18" s="9" t="str">
        <f>_xlfn.IFNA(INDEX(FMRstatus[[FMR3]:[FMR3]], MATCH($A18&amp;N$4, INDEX(FMRstatus[[Truck No.]:[Truck No.]]&amp;FMRstatus[[Date]:[Date]],0),0)), "")</f>
        <v>IR</v>
      </c>
      <c r="O18" s="9" t="str">
        <f>_xlfn.IFNA(INDEX(FMRstatus[[FMR3]:[FMR3]], MATCH($A18&amp;O$4, INDEX(FMRstatus[[Truck No.]:[Truck No.]]&amp;FMRstatus[[Date]:[Date]],0),0)), "")</f>
        <v>IR</v>
      </c>
      <c r="P18" s="9" t="str">
        <f>_xlfn.IFNA(INDEX(FMRstatus[[FMR3]:[FMR3]], MATCH($A18&amp;P$4, INDEX(FMRstatus[[Truck No.]:[Truck No.]]&amp;FMRstatus[[Date]:[Date]],0),0)), "")</f>
        <v>IR</v>
      </c>
      <c r="Q18" s="9" t="str">
        <f>_xlfn.IFNA(INDEX(FMRstatus[[FMR3]:[FMR3]], MATCH($A18&amp;Q$4, INDEX(FMRstatus[[Truck No.]:[Truck No.]]&amp;FMRstatus[[Date]:[Date]],0),0)), "")</f>
        <v>IR</v>
      </c>
      <c r="R18" s="9" t="str">
        <f>_xlfn.IFNA(INDEX(FMRstatus[[FMR3]:[FMR3]], MATCH($A18&amp;R$4, INDEX(FMRstatus[[Truck No.]:[Truck No.]]&amp;FMRstatus[[Date]:[Date]],0),0)), "")</f>
        <v>NA</v>
      </c>
      <c r="S18" s="9" t="str">
        <f>_xlfn.IFNA(INDEX(FMRstatus[[FMR3]:[FMR3]], MATCH($A18&amp;S$4, INDEX(FMRstatus[[Truck No.]:[Truck No.]]&amp;FMRstatus[[Date]:[Date]],0),0)), "")</f>
        <v>NA</v>
      </c>
      <c r="T18" s="9" t="str">
        <f>_xlfn.IFNA(INDEX(FMRstatus[[FMR3]:[FMR3]], MATCH($A18&amp;T$4, INDEX(FMRstatus[[Truck No.]:[Truck No.]]&amp;FMRstatus[[Date]:[Date]],0),0)), "")</f>
        <v>NA</v>
      </c>
      <c r="U18" s="9" t="str">
        <f>_xlfn.IFNA(INDEX(FMRstatus[[FMR3]:[FMR3]], MATCH($A18&amp;U$4, INDEX(FMRstatus[[Truck No.]:[Truck No.]]&amp;FMRstatus[[Date]:[Date]],0),0)), "")</f>
        <v>NA</v>
      </c>
      <c r="V18" s="9" t="str">
        <f>_xlfn.IFNA(INDEX(FMRstatus[[FMR3]:[FMR3]], MATCH($A18&amp;V$4, INDEX(FMRstatus[[Truck No.]:[Truck No.]]&amp;FMRstatus[[Date]:[Date]],0),0)), "")</f>
        <v>NA</v>
      </c>
      <c r="W18" s="9" t="str">
        <f>_xlfn.IFNA(INDEX(FMRstatus[[FMR3]:[FMR3]], MATCH($A18&amp;W$4, INDEX(FMRstatus[[Truck No.]:[Truck No.]]&amp;FMRstatus[[Date]:[Date]],0),0)), "")</f>
        <v>NA</v>
      </c>
      <c r="X18" s="9" t="str">
        <f>_xlfn.IFNA(INDEX(FMRstatus[[FMR3]:[FMR3]], MATCH($A18&amp;X$4, INDEX(FMRstatus[[Truck No.]:[Truck No.]]&amp;FMRstatus[[Date]:[Date]],0),0)), "")</f>
        <v>NA</v>
      </c>
      <c r="Y18" s="9" t="str">
        <f>_xlfn.IFNA(INDEX(FMRstatus[[FMR3]:[FMR3]], MATCH($A18&amp;Y$4, INDEX(FMRstatus[[Truck No.]:[Truck No.]]&amp;FMRstatus[[Date]:[Date]],0),0)), "")</f>
        <v>AV</v>
      </c>
      <c r="Z18" s="9" t="str">
        <f>_xlfn.IFNA(INDEX(FMRstatus[[FMR3]:[FMR3]], MATCH($A18&amp;Z$4, INDEX(FMRstatus[[Truck No.]:[Truck No.]]&amp;FMRstatus[[Date]:[Date]],0),0)), "")</f>
        <v>IB</v>
      </c>
      <c r="AA18" s="9" t="str">
        <f>_xlfn.IFNA(INDEX(FMRstatus[[FMR3]:[FMR3]], MATCH($A18&amp;AA$4, INDEX(FMRstatus[[Truck No.]:[Truck No.]]&amp;FMRstatus[[Date]:[Date]],0),0)), "")</f>
        <v>LD</v>
      </c>
      <c r="AB18" s="9" t="str">
        <f>_xlfn.IFNA(INDEX(FMRstatus[[FMR3]:[FMR3]], MATCH($A18&amp;AB$4, INDEX(FMRstatus[[Truck No.]:[Truck No.]]&amp;FMRstatus[[Date]:[Date]],0),0)), "")</f>
        <v>LD</v>
      </c>
      <c r="AC18" s="9" t="str">
        <f>_xlfn.IFNA(INDEX(FMRstatus[[FMR3]:[FMR3]], MATCH($A18&amp;AC$4, INDEX(FMRstatus[[Truck No.]:[Truck No.]]&amp;FMRstatus[[Date]:[Date]],0),0)), "")</f>
        <v>OB</v>
      </c>
      <c r="AD18" s="9" t="str">
        <f>_xlfn.IFNA(INDEX(FMRstatus[[FMR3]:[FMR3]], MATCH($A18&amp;AD$4, INDEX(FMRstatus[[Truck No.]:[Truck No.]]&amp;FMRstatus[[Date]:[Date]],0),0)), "")</f>
        <v>OB</v>
      </c>
      <c r="AE18" s="9" t="str">
        <f>_xlfn.IFNA(INDEX(FMRstatus[[FMR3]:[FMR3]], MATCH($A18&amp;AE$4, INDEX(FMRstatus[[Truck No.]:[Truck No.]]&amp;FMRstatus[[Date]:[Date]],0),0)), "")</f>
        <v>OB</v>
      </c>
      <c r="AF18" s="9" t="str">
        <f>_xlfn.IFNA(INDEX(FMRstatus[[FMR3]:[FMR3]], MATCH($A18&amp;AF$4, INDEX(FMRstatus[[Truck No.]:[Truck No.]]&amp;FMRstatus[[Date]:[Date]],0),0)), "")</f>
        <v>OB</v>
      </c>
      <c r="AG18" s="9" t="str">
        <f>_xlfn.IFNA(INDEX(FMRstatus[[FMR3]:[FMR3]], MATCH($A18&amp;AG$4, INDEX(FMRstatus[[Truck No.]:[Truck No.]]&amp;FMRstatus[[Date]:[Date]],0),0)), "")</f>
        <v/>
      </c>
      <c r="AH18" s="10">
        <f t="shared" si="6"/>
        <v>2</v>
      </c>
      <c r="AI18" s="10">
        <f t="shared" si="5"/>
        <v>0</v>
      </c>
      <c r="AJ18" s="10">
        <f t="shared" si="5"/>
        <v>3</v>
      </c>
      <c r="AK18" s="10">
        <f t="shared" si="5"/>
        <v>0</v>
      </c>
      <c r="AL18" s="10">
        <f t="shared" si="5"/>
        <v>8</v>
      </c>
      <c r="AM18" s="10">
        <f t="shared" si="5"/>
        <v>7</v>
      </c>
      <c r="AN18" s="10">
        <f t="shared" si="5"/>
        <v>0</v>
      </c>
      <c r="AO18" s="10">
        <f t="shared" si="5"/>
        <v>3</v>
      </c>
      <c r="AP18" s="10">
        <f t="shared" si="5"/>
        <v>0</v>
      </c>
      <c r="AQ18" s="10">
        <f t="shared" si="5"/>
        <v>0</v>
      </c>
      <c r="AR18" s="10">
        <f t="shared" si="5"/>
        <v>1</v>
      </c>
      <c r="AS18" s="10">
        <f t="shared" si="5"/>
        <v>0</v>
      </c>
      <c r="AT18" s="10">
        <f t="shared" si="5"/>
        <v>1</v>
      </c>
      <c r="AU18" s="10">
        <f t="shared" si="5"/>
        <v>0</v>
      </c>
      <c r="AV18" s="10">
        <f t="shared" si="5"/>
        <v>1</v>
      </c>
      <c r="AW18" s="10">
        <f t="shared" si="5"/>
        <v>4</v>
      </c>
      <c r="AX18" s="55">
        <f t="shared" si="7"/>
        <v>3.3333333333333333E-2</v>
      </c>
      <c r="AY18" s="43">
        <f>SUM(COUNTIFS(C18:AG18, {"IN","CL","AV","IB","OB","LD"}))</f>
        <v>18</v>
      </c>
    </row>
    <row r="19" spans="1:51" ht="14.25" thickTop="1" thickBot="1" x14ac:dyDescent="0.25">
      <c r="A19" s="7" t="str">
        <f>Settings!H15</f>
        <v>T286</v>
      </c>
      <c r="B19" s="8" t="str">
        <f>Settings!I15</f>
        <v>Port</v>
      </c>
      <c r="C19" s="9" t="str">
        <f>_xlfn.IFNA(INDEX(FMRstatus[[FMR3]:[FMR3]], MATCH($A19&amp;C$4, INDEX(FMRstatus[[Truck No.]:[Truck No.]]&amp;FMRstatus[[Date]:[Date]],0),0)), "")</f>
        <v>NA</v>
      </c>
      <c r="D19" s="9" t="str">
        <f>_xlfn.IFNA(INDEX(FMRstatus[[FMR3]:[FMR3]], MATCH($A19&amp;D$4, INDEX(FMRstatus[[Truck No.]:[Truck No.]]&amp;FMRstatus[[Date]:[Date]],0),0)), "")</f>
        <v>NA</v>
      </c>
      <c r="E19" s="9" t="str">
        <f>_xlfn.IFNA(INDEX(FMRstatus[[FMR3]:[FMR3]], MATCH($A19&amp;E$4, INDEX(FMRstatus[[Truck No.]:[Truck No.]]&amp;FMRstatus[[Date]:[Date]],0),0)), "")</f>
        <v>NA</v>
      </c>
      <c r="F19" s="9" t="str">
        <f>_xlfn.IFNA(INDEX(FMRstatus[[FMR3]:[FMR3]], MATCH($A19&amp;F$4, INDEX(FMRstatus[[Truck No.]:[Truck No.]]&amp;FMRstatus[[Date]:[Date]],0),0)), "")</f>
        <v>NA</v>
      </c>
      <c r="G19" s="9" t="str">
        <f>_xlfn.IFNA(INDEX(FMRstatus[[FMR3]:[FMR3]], MATCH($A19&amp;G$4, INDEX(FMRstatus[[Truck No.]:[Truck No.]]&amp;FMRstatus[[Date]:[Date]],0),0)), "")</f>
        <v>NA</v>
      </c>
      <c r="H19" s="9" t="str">
        <f>_xlfn.IFNA(INDEX(FMRstatus[[FMR3]:[FMR3]], MATCH($A19&amp;H$4, INDEX(FMRstatus[[Truck No.]:[Truck No.]]&amp;FMRstatus[[Date]:[Date]],0),0)), "")</f>
        <v>NA</v>
      </c>
      <c r="I19" s="9" t="str">
        <f>_xlfn.IFNA(INDEX(FMRstatus[[FMR3]:[FMR3]], MATCH($A19&amp;I$4, INDEX(FMRstatus[[Truck No.]:[Truck No.]]&amp;FMRstatus[[Date]:[Date]],0),0)), "")</f>
        <v>NA</v>
      </c>
      <c r="J19" s="9" t="str">
        <f>_xlfn.IFNA(INDEX(FMRstatus[[FMR3]:[FMR3]], MATCH($A19&amp;J$4, INDEX(FMRstatus[[Truck No.]:[Truck No.]]&amp;FMRstatus[[Date]:[Date]],0),0)), "")</f>
        <v>NA</v>
      </c>
      <c r="K19" s="9" t="str">
        <f>_xlfn.IFNA(INDEX(FMRstatus[[FMR3]:[FMR3]], MATCH($A19&amp;K$4, INDEX(FMRstatus[[Truck No.]:[Truck No.]]&amp;FMRstatus[[Date]:[Date]],0),0)), "")</f>
        <v>NA</v>
      </c>
      <c r="L19" s="9" t="str">
        <f>_xlfn.IFNA(INDEX(FMRstatus[[FMR3]:[FMR3]], MATCH($A19&amp;L$4, INDEX(FMRstatus[[Truck No.]:[Truck No.]]&amp;FMRstatus[[Date]:[Date]],0),0)), "")</f>
        <v>NA</v>
      </c>
      <c r="M19" s="9" t="str">
        <f>_xlfn.IFNA(INDEX(FMRstatus[[FMR3]:[FMR3]], MATCH($A19&amp;M$4, INDEX(FMRstatus[[Truck No.]:[Truck No.]]&amp;FMRstatus[[Date]:[Date]],0),0)), "")</f>
        <v>NA</v>
      </c>
      <c r="N19" s="9" t="str">
        <f>_xlfn.IFNA(INDEX(FMRstatus[[FMR3]:[FMR3]], MATCH($A19&amp;N$4, INDEX(FMRstatus[[Truck No.]:[Truck No.]]&amp;FMRstatus[[Date]:[Date]],0),0)), "")</f>
        <v>NA</v>
      </c>
      <c r="O19" s="9" t="str">
        <f>_xlfn.IFNA(INDEX(FMRstatus[[FMR3]:[FMR3]], MATCH($A19&amp;O$4, INDEX(FMRstatus[[Truck No.]:[Truck No.]]&amp;FMRstatus[[Date]:[Date]],0),0)), "")</f>
        <v>NA</v>
      </c>
      <c r="P19" s="9" t="str">
        <f>_xlfn.IFNA(INDEX(FMRstatus[[FMR3]:[FMR3]], MATCH($A19&amp;P$4, INDEX(FMRstatus[[Truck No.]:[Truck No.]]&amp;FMRstatus[[Date]:[Date]],0),0)), "")</f>
        <v>NA</v>
      </c>
      <c r="Q19" s="9" t="str">
        <f>_xlfn.IFNA(INDEX(FMRstatus[[FMR3]:[FMR3]], MATCH($A19&amp;Q$4, INDEX(FMRstatus[[Truck No.]:[Truck No.]]&amp;FMRstatus[[Date]:[Date]],0),0)), "")</f>
        <v>NA</v>
      </c>
      <c r="R19" s="9" t="str">
        <f>_xlfn.IFNA(INDEX(FMRstatus[[FMR3]:[FMR3]], MATCH($A19&amp;R$4, INDEX(FMRstatus[[Truck No.]:[Truck No.]]&amp;FMRstatus[[Date]:[Date]],0),0)), "")</f>
        <v>NA</v>
      </c>
      <c r="S19" s="9" t="str">
        <f>_xlfn.IFNA(INDEX(FMRstatus[[FMR3]:[FMR3]], MATCH($A19&amp;S$4, INDEX(FMRstatus[[Truck No.]:[Truck No.]]&amp;FMRstatus[[Date]:[Date]],0),0)), "")</f>
        <v>NA</v>
      </c>
      <c r="T19" s="9" t="str">
        <f>_xlfn.IFNA(INDEX(FMRstatus[[FMR3]:[FMR3]], MATCH($A19&amp;T$4, INDEX(FMRstatus[[Truck No.]:[Truck No.]]&amp;FMRstatus[[Date]:[Date]],0),0)), "")</f>
        <v>NA</v>
      </c>
      <c r="U19" s="9" t="str">
        <f>_xlfn.IFNA(INDEX(FMRstatus[[FMR3]:[FMR3]], MATCH($A19&amp;U$4, INDEX(FMRstatus[[Truck No.]:[Truck No.]]&amp;FMRstatus[[Date]:[Date]],0),0)), "")</f>
        <v>NA</v>
      </c>
      <c r="V19" s="9" t="str">
        <f>_xlfn.IFNA(INDEX(FMRstatus[[FMR3]:[FMR3]], MATCH($A19&amp;V$4, INDEX(FMRstatus[[Truck No.]:[Truck No.]]&amp;FMRstatus[[Date]:[Date]],0),0)), "")</f>
        <v>NA</v>
      </c>
      <c r="W19" s="9" t="str">
        <f>_xlfn.IFNA(INDEX(FMRstatus[[FMR3]:[FMR3]], MATCH($A19&amp;W$4, INDEX(FMRstatus[[Truck No.]:[Truck No.]]&amp;FMRstatus[[Date]:[Date]],0),0)), "")</f>
        <v>NA</v>
      </c>
      <c r="X19" s="9" t="str">
        <f>_xlfn.IFNA(INDEX(FMRstatus[[FMR3]:[FMR3]], MATCH($A19&amp;X$4, INDEX(FMRstatus[[Truck No.]:[Truck No.]]&amp;FMRstatus[[Date]:[Date]],0),0)), "")</f>
        <v>NA</v>
      </c>
      <c r="Y19" s="9" t="str">
        <f>_xlfn.IFNA(INDEX(FMRstatus[[FMR3]:[FMR3]], MATCH($A19&amp;Y$4, INDEX(FMRstatus[[Truck No.]:[Truck No.]]&amp;FMRstatus[[Date]:[Date]],0),0)), "")</f>
        <v>NA</v>
      </c>
      <c r="Z19" s="9" t="str">
        <f>_xlfn.IFNA(INDEX(FMRstatus[[FMR3]:[FMR3]], MATCH($A19&amp;Z$4, INDEX(FMRstatus[[Truck No.]:[Truck No.]]&amp;FMRstatus[[Date]:[Date]],0),0)), "")</f>
        <v>NA</v>
      </c>
      <c r="AA19" s="9" t="str">
        <f>_xlfn.IFNA(INDEX(FMRstatus[[FMR3]:[FMR3]], MATCH($A19&amp;AA$4, INDEX(FMRstatus[[Truck No.]:[Truck No.]]&amp;FMRstatus[[Date]:[Date]],0),0)), "")</f>
        <v>NA</v>
      </c>
      <c r="AB19" s="9" t="str">
        <f>_xlfn.IFNA(INDEX(FMRstatus[[FMR3]:[FMR3]], MATCH($A19&amp;AB$4, INDEX(FMRstatus[[Truck No.]:[Truck No.]]&amp;FMRstatus[[Date]:[Date]],0),0)), "")</f>
        <v>NA</v>
      </c>
      <c r="AC19" s="9" t="str">
        <f>_xlfn.IFNA(INDEX(FMRstatus[[FMR3]:[FMR3]], MATCH($A19&amp;AC$4, INDEX(FMRstatus[[Truck No.]:[Truck No.]]&amp;FMRstatus[[Date]:[Date]],0),0)), "")</f>
        <v>NA</v>
      </c>
      <c r="AD19" s="9" t="str">
        <f>_xlfn.IFNA(INDEX(FMRstatus[[FMR3]:[FMR3]], MATCH($A19&amp;AD$4, INDEX(FMRstatus[[Truck No.]:[Truck No.]]&amp;FMRstatus[[Date]:[Date]],0),0)), "")</f>
        <v>NA</v>
      </c>
      <c r="AE19" s="9" t="str">
        <f>_xlfn.IFNA(INDEX(FMRstatus[[FMR3]:[FMR3]], MATCH($A19&amp;AE$4, INDEX(FMRstatus[[Truck No.]:[Truck No.]]&amp;FMRstatus[[Date]:[Date]],0),0)), "")</f>
        <v>NA</v>
      </c>
      <c r="AF19" s="9" t="str">
        <f>_xlfn.IFNA(INDEX(FMRstatus[[FMR3]:[FMR3]], MATCH($A19&amp;AF$4, INDEX(FMRstatus[[Truck No.]:[Truck No.]]&amp;FMRstatus[[Date]:[Date]],0),0)), "")</f>
        <v>NA</v>
      </c>
      <c r="AG19" s="9" t="str">
        <f>_xlfn.IFNA(INDEX(FMRstatus[[FMR3]:[FMR3]], MATCH($A19&amp;AG$4, INDEX(FMRstatus[[Truck No.]:[Truck No.]]&amp;FMRstatus[[Date]:[Date]],0),0)), "")</f>
        <v/>
      </c>
      <c r="AH19" s="10">
        <f t="shared" si="6"/>
        <v>0</v>
      </c>
      <c r="AI19" s="10">
        <f t="shared" si="5"/>
        <v>0</v>
      </c>
      <c r="AJ19" s="10">
        <f t="shared" si="5"/>
        <v>0</v>
      </c>
      <c r="AK19" s="10">
        <f t="shared" si="5"/>
        <v>0</v>
      </c>
      <c r="AL19" s="10">
        <f t="shared" si="5"/>
        <v>0</v>
      </c>
      <c r="AM19" s="10">
        <f t="shared" si="5"/>
        <v>30</v>
      </c>
      <c r="AN19" s="10">
        <f t="shared" si="5"/>
        <v>0</v>
      </c>
      <c r="AO19" s="10">
        <f t="shared" si="5"/>
        <v>0</v>
      </c>
      <c r="AP19" s="10">
        <f t="shared" si="5"/>
        <v>0</v>
      </c>
      <c r="AQ19" s="10">
        <f t="shared" si="5"/>
        <v>0</v>
      </c>
      <c r="AR19" s="10">
        <f t="shared" si="5"/>
        <v>0</v>
      </c>
      <c r="AS19" s="10">
        <f t="shared" si="5"/>
        <v>0</v>
      </c>
      <c r="AT19" s="10">
        <f t="shared" si="5"/>
        <v>0</v>
      </c>
      <c r="AU19" s="10">
        <f t="shared" si="5"/>
        <v>0</v>
      </c>
      <c r="AV19" s="10">
        <f t="shared" si="5"/>
        <v>0</v>
      </c>
      <c r="AW19" s="10">
        <f t="shared" si="5"/>
        <v>0</v>
      </c>
      <c r="AX19" s="55">
        <f t="shared" si="7"/>
        <v>0</v>
      </c>
      <c r="AY19" s="43">
        <f>SUM(COUNTIFS(C19:AG19, {"IN","CL","AV","IB","OB","LD"}))</f>
        <v>0</v>
      </c>
    </row>
    <row r="20" spans="1:51" ht="14.25" hidden="1" thickTop="1" thickBot="1" x14ac:dyDescent="0.25">
      <c r="A20" s="7">
        <f>Settings!H16</f>
        <v>0</v>
      </c>
      <c r="B20" s="8">
        <f>Settings!I16</f>
        <v>0</v>
      </c>
      <c r="C20" s="9" t="str">
        <f>_xlfn.IFNA(INDEX(FMRstatus[[FMR3]:[FMR3]], MATCH($A20&amp;C$4, INDEX(FMRstatus[[Truck No.]:[Truck No.]]&amp;FMRstatus[[Date]:[Date]],0),0)), "")</f>
        <v/>
      </c>
      <c r="D20" s="9" t="str">
        <f>_xlfn.IFNA(INDEX(FMRstatus[[FMR3]:[FMR3]], MATCH($A20&amp;D$4, INDEX(FMRstatus[[Truck No.]:[Truck No.]]&amp;FMRstatus[[Date]:[Date]],0),0)), "")</f>
        <v/>
      </c>
      <c r="E20" s="9" t="str">
        <f>_xlfn.IFNA(INDEX(FMRstatus[[FMR3]:[FMR3]], MATCH($A20&amp;E$4, INDEX(FMRstatus[[Truck No.]:[Truck No.]]&amp;FMRstatus[[Date]:[Date]],0),0)), "")</f>
        <v/>
      </c>
      <c r="F20" s="9" t="str">
        <f>_xlfn.IFNA(INDEX(FMRstatus[[FMR3]:[FMR3]], MATCH($A20&amp;F$4, INDEX(FMRstatus[[Truck No.]:[Truck No.]]&amp;FMRstatus[[Date]:[Date]],0),0)), "")</f>
        <v/>
      </c>
      <c r="G20" s="9" t="str">
        <f>_xlfn.IFNA(INDEX(FMRstatus[[FMR3]:[FMR3]], MATCH($A20&amp;G$4, INDEX(FMRstatus[[Truck No.]:[Truck No.]]&amp;FMRstatus[[Date]:[Date]],0),0)), "")</f>
        <v/>
      </c>
      <c r="H20" s="9" t="str">
        <f>_xlfn.IFNA(INDEX(FMRstatus[[FMR3]:[FMR3]], MATCH($A20&amp;H$4, INDEX(FMRstatus[[Truck No.]:[Truck No.]]&amp;FMRstatus[[Date]:[Date]],0),0)), "")</f>
        <v/>
      </c>
      <c r="I20" s="9" t="str">
        <f>_xlfn.IFNA(INDEX(FMRstatus[[FMR3]:[FMR3]], MATCH($A20&amp;I$4, INDEX(FMRstatus[[Truck No.]:[Truck No.]]&amp;FMRstatus[[Date]:[Date]],0),0)), "")</f>
        <v/>
      </c>
      <c r="J20" s="9" t="str">
        <f>_xlfn.IFNA(INDEX(FMRstatus[[FMR3]:[FMR3]], MATCH($A20&amp;J$4, INDEX(FMRstatus[[Truck No.]:[Truck No.]]&amp;FMRstatus[[Date]:[Date]],0),0)), "")</f>
        <v/>
      </c>
      <c r="K20" s="9" t="str">
        <f>_xlfn.IFNA(INDEX(FMRstatus[[FMR3]:[FMR3]], MATCH($A20&amp;K$4, INDEX(FMRstatus[[Truck No.]:[Truck No.]]&amp;FMRstatus[[Date]:[Date]],0),0)), "")</f>
        <v/>
      </c>
      <c r="L20" s="9" t="str">
        <f>_xlfn.IFNA(INDEX(FMRstatus[[FMR3]:[FMR3]], MATCH($A20&amp;L$4, INDEX(FMRstatus[[Truck No.]:[Truck No.]]&amp;FMRstatus[[Date]:[Date]],0),0)), "")</f>
        <v/>
      </c>
      <c r="M20" s="9" t="str">
        <f>_xlfn.IFNA(INDEX(FMRstatus[[FMR3]:[FMR3]], MATCH($A20&amp;M$4, INDEX(FMRstatus[[Truck No.]:[Truck No.]]&amp;FMRstatus[[Date]:[Date]],0),0)), "")</f>
        <v/>
      </c>
      <c r="N20" s="9" t="str">
        <f>_xlfn.IFNA(INDEX(FMRstatus[[FMR3]:[FMR3]], MATCH($A20&amp;N$4, INDEX(FMRstatus[[Truck No.]:[Truck No.]]&amp;FMRstatus[[Date]:[Date]],0),0)), "")</f>
        <v/>
      </c>
      <c r="O20" s="9" t="str">
        <f>_xlfn.IFNA(INDEX(FMRstatus[[FMR3]:[FMR3]], MATCH($A20&amp;O$4, INDEX(FMRstatus[[Truck No.]:[Truck No.]]&amp;FMRstatus[[Date]:[Date]],0),0)), "")</f>
        <v/>
      </c>
      <c r="P20" s="9" t="str">
        <f>_xlfn.IFNA(INDEX(FMRstatus[[FMR3]:[FMR3]], MATCH($A20&amp;P$4, INDEX(FMRstatus[[Truck No.]:[Truck No.]]&amp;FMRstatus[[Date]:[Date]],0),0)), "")</f>
        <v/>
      </c>
      <c r="Q20" s="9" t="str">
        <f>_xlfn.IFNA(INDEX(FMRstatus[[FMR3]:[FMR3]], MATCH($A20&amp;Q$4, INDEX(FMRstatus[[Truck No.]:[Truck No.]]&amp;FMRstatus[[Date]:[Date]],0),0)), "")</f>
        <v/>
      </c>
      <c r="R20" s="9" t="str">
        <f>_xlfn.IFNA(INDEX(FMRstatus[[FMR3]:[FMR3]], MATCH($A20&amp;R$4, INDEX(FMRstatus[[Truck No.]:[Truck No.]]&amp;FMRstatus[[Date]:[Date]],0),0)), "")</f>
        <v/>
      </c>
      <c r="S20" s="9" t="str">
        <f>_xlfn.IFNA(INDEX(FMRstatus[[FMR3]:[FMR3]], MATCH($A20&amp;S$4, INDEX(FMRstatus[[Truck No.]:[Truck No.]]&amp;FMRstatus[[Date]:[Date]],0),0)), "")</f>
        <v/>
      </c>
      <c r="T20" s="9" t="str">
        <f>_xlfn.IFNA(INDEX(FMRstatus[[FMR3]:[FMR3]], MATCH($A20&amp;T$4, INDEX(FMRstatus[[Truck No.]:[Truck No.]]&amp;FMRstatus[[Date]:[Date]],0),0)), "")</f>
        <v/>
      </c>
      <c r="U20" s="9" t="str">
        <f>_xlfn.IFNA(INDEX(FMRstatus[[FMR3]:[FMR3]], MATCH($A20&amp;U$4, INDEX(FMRstatus[[Truck No.]:[Truck No.]]&amp;FMRstatus[[Date]:[Date]],0),0)), "")</f>
        <v/>
      </c>
      <c r="V20" s="9" t="str">
        <f>_xlfn.IFNA(INDEX(FMRstatus[[FMR3]:[FMR3]], MATCH($A20&amp;V$4, INDEX(FMRstatus[[Truck No.]:[Truck No.]]&amp;FMRstatus[[Date]:[Date]],0),0)), "")</f>
        <v/>
      </c>
      <c r="W20" s="9" t="str">
        <f>_xlfn.IFNA(INDEX(FMRstatus[[FMR3]:[FMR3]], MATCH($A20&amp;W$4, INDEX(FMRstatus[[Truck No.]:[Truck No.]]&amp;FMRstatus[[Date]:[Date]],0),0)), "")</f>
        <v/>
      </c>
      <c r="X20" s="9" t="str">
        <f>_xlfn.IFNA(INDEX(FMRstatus[[FMR3]:[FMR3]], MATCH($A20&amp;X$4, INDEX(FMRstatus[[Truck No.]:[Truck No.]]&amp;FMRstatus[[Date]:[Date]],0),0)), "")</f>
        <v/>
      </c>
      <c r="Y20" s="9" t="str">
        <f>_xlfn.IFNA(INDEX(FMRstatus[[FMR3]:[FMR3]], MATCH($A20&amp;Y$4, INDEX(FMRstatus[[Truck No.]:[Truck No.]]&amp;FMRstatus[[Date]:[Date]],0),0)), "")</f>
        <v/>
      </c>
      <c r="Z20" s="9" t="str">
        <f>_xlfn.IFNA(INDEX(FMRstatus[[FMR3]:[FMR3]], MATCH($A20&amp;Z$4, INDEX(FMRstatus[[Truck No.]:[Truck No.]]&amp;FMRstatus[[Date]:[Date]],0),0)), "")</f>
        <v/>
      </c>
      <c r="AA20" s="9" t="str">
        <f>_xlfn.IFNA(INDEX(FMRstatus[[FMR3]:[FMR3]], MATCH($A20&amp;AA$4, INDEX(FMRstatus[[Truck No.]:[Truck No.]]&amp;FMRstatus[[Date]:[Date]],0),0)), "")</f>
        <v/>
      </c>
      <c r="AB20" s="9" t="str">
        <f>_xlfn.IFNA(INDEX(FMRstatus[[FMR3]:[FMR3]], MATCH($A20&amp;AB$4, INDEX(FMRstatus[[Truck No.]:[Truck No.]]&amp;FMRstatus[[Date]:[Date]],0),0)), "")</f>
        <v/>
      </c>
      <c r="AC20" s="9" t="str">
        <f>_xlfn.IFNA(INDEX(FMRstatus[[FMR3]:[FMR3]], MATCH($A20&amp;AC$4, INDEX(FMRstatus[[Truck No.]:[Truck No.]]&amp;FMRstatus[[Date]:[Date]],0),0)), "")</f>
        <v/>
      </c>
      <c r="AD20" s="9" t="str">
        <f>_xlfn.IFNA(INDEX(FMRstatus[[FMR3]:[FMR3]], MATCH($A20&amp;AD$4, INDEX(FMRstatus[[Truck No.]:[Truck No.]]&amp;FMRstatus[[Date]:[Date]],0),0)), "")</f>
        <v/>
      </c>
      <c r="AE20" s="9" t="str">
        <f>_xlfn.IFNA(INDEX(FMRstatus[[FMR3]:[FMR3]], MATCH($A20&amp;AE$4, INDEX(FMRstatus[[Truck No.]:[Truck No.]]&amp;FMRstatus[[Date]:[Date]],0),0)), "")</f>
        <v/>
      </c>
      <c r="AF20" s="9" t="str">
        <f>_xlfn.IFNA(INDEX(FMRstatus[[FMR3]:[FMR3]], MATCH($A20&amp;AF$4, INDEX(FMRstatus[[Truck No.]:[Truck No.]]&amp;FMRstatus[[Date]:[Date]],0),0)), "")</f>
        <v/>
      </c>
      <c r="AG20" s="9" t="str">
        <f>_xlfn.IFNA(INDEX(FMRstatus[[FMR3]:[FMR3]], MATCH($A20&amp;AG$4, INDEX(FMRstatus[[Truck No.]:[Truck No.]]&amp;FMRstatus[[Date]:[Date]],0),0)), "")</f>
        <v/>
      </c>
      <c r="AH20" s="10">
        <f t="shared" si="6"/>
        <v>0</v>
      </c>
      <c r="AI20" s="10">
        <f t="shared" si="5"/>
        <v>0</v>
      </c>
      <c r="AJ20" s="10">
        <f t="shared" si="5"/>
        <v>0</v>
      </c>
      <c r="AK20" s="10">
        <f t="shared" si="5"/>
        <v>0</v>
      </c>
      <c r="AL20" s="10">
        <f t="shared" si="5"/>
        <v>0</v>
      </c>
      <c r="AM20" s="10">
        <f t="shared" si="5"/>
        <v>0</v>
      </c>
      <c r="AN20" s="10">
        <f t="shared" si="5"/>
        <v>0</v>
      </c>
      <c r="AO20" s="10">
        <f t="shared" si="5"/>
        <v>0</v>
      </c>
      <c r="AP20" s="10">
        <f t="shared" si="5"/>
        <v>0</v>
      </c>
      <c r="AQ20" s="10">
        <f t="shared" si="5"/>
        <v>0</v>
      </c>
      <c r="AR20" s="10">
        <f t="shared" si="5"/>
        <v>0</v>
      </c>
      <c r="AS20" s="10">
        <f t="shared" si="5"/>
        <v>0</v>
      </c>
      <c r="AT20" s="10">
        <f t="shared" si="5"/>
        <v>0</v>
      </c>
      <c r="AU20" s="10">
        <f t="shared" si="5"/>
        <v>0</v>
      </c>
      <c r="AV20" s="10">
        <f t="shared" si="5"/>
        <v>0</v>
      </c>
      <c r="AW20" s="10">
        <f t="shared" si="5"/>
        <v>0</v>
      </c>
      <c r="AX20" s="55">
        <f t="shared" ref="AX8:AX40" si="8">INDEX(AH20:AW20, MATCH($AX$4, $AH$5:$AW$5,0))/30</f>
        <v>0</v>
      </c>
      <c r="AY20" s="43">
        <f>SUM(COUNTIFS(C20:AG20, {"IN","CL","AV","IB","OB","LD"}))</f>
        <v>0</v>
      </c>
    </row>
    <row r="21" spans="1:51" ht="14.25" hidden="1" thickTop="1" thickBot="1" x14ac:dyDescent="0.25">
      <c r="A21" s="7">
        <f>Settings!H17</f>
        <v>0</v>
      </c>
      <c r="B21" s="8">
        <f>Settings!I17</f>
        <v>0</v>
      </c>
      <c r="C21" s="9" t="str">
        <f>_xlfn.IFNA(INDEX(FMRstatus[[FMR3]:[FMR3]], MATCH($A21&amp;C$4, INDEX(FMRstatus[[Truck No.]:[Truck No.]]&amp;FMRstatus[[Date]:[Date]],0),0)), "")</f>
        <v/>
      </c>
      <c r="D21" s="9" t="str">
        <f>_xlfn.IFNA(INDEX(FMRstatus[[FMR3]:[FMR3]], MATCH($A21&amp;D$4, INDEX(FMRstatus[[Truck No.]:[Truck No.]]&amp;FMRstatus[[Date]:[Date]],0),0)), "")</f>
        <v/>
      </c>
      <c r="E21" s="9" t="str">
        <f>_xlfn.IFNA(INDEX(FMRstatus[[FMR3]:[FMR3]], MATCH($A21&amp;E$4, INDEX(FMRstatus[[Truck No.]:[Truck No.]]&amp;FMRstatus[[Date]:[Date]],0),0)), "")</f>
        <v/>
      </c>
      <c r="F21" s="9" t="str">
        <f>_xlfn.IFNA(INDEX(FMRstatus[[FMR3]:[FMR3]], MATCH($A21&amp;F$4, INDEX(FMRstatus[[Truck No.]:[Truck No.]]&amp;FMRstatus[[Date]:[Date]],0),0)), "")</f>
        <v/>
      </c>
      <c r="G21" s="9" t="str">
        <f>_xlfn.IFNA(INDEX(FMRstatus[[FMR3]:[FMR3]], MATCH($A21&amp;G$4, INDEX(FMRstatus[[Truck No.]:[Truck No.]]&amp;FMRstatus[[Date]:[Date]],0),0)), "")</f>
        <v/>
      </c>
      <c r="H21" s="9" t="str">
        <f>_xlfn.IFNA(INDEX(FMRstatus[[FMR3]:[FMR3]], MATCH($A21&amp;H$4, INDEX(FMRstatus[[Truck No.]:[Truck No.]]&amp;FMRstatus[[Date]:[Date]],0),0)), "")</f>
        <v/>
      </c>
      <c r="I21" s="9" t="str">
        <f>_xlfn.IFNA(INDEX(FMRstatus[[FMR3]:[FMR3]], MATCH($A21&amp;I$4, INDEX(FMRstatus[[Truck No.]:[Truck No.]]&amp;FMRstatus[[Date]:[Date]],0),0)), "")</f>
        <v/>
      </c>
      <c r="J21" s="9" t="str">
        <f>_xlfn.IFNA(INDEX(FMRstatus[[FMR3]:[FMR3]], MATCH($A21&amp;J$4, INDEX(FMRstatus[[Truck No.]:[Truck No.]]&amp;FMRstatus[[Date]:[Date]],0),0)), "")</f>
        <v/>
      </c>
      <c r="K21" s="9" t="str">
        <f>_xlfn.IFNA(INDEX(FMRstatus[[FMR3]:[FMR3]], MATCH($A21&amp;K$4, INDEX(FMRstatus[[Truck No.]:[Truck No.]]&amp;FMRstatus[[Date]:[Date]],0),0)), "")</f>
        <v/>
      </c>
      <c r="L21" s="9" t="str">
        <f>_xlfn.IFNA(INDEX(FMRstatus[[FMR3]:[FMR3]], MATCH($A21&amp;L$4, INDEX(FMRstatus[[Truck No.]:[Truck No.]]&amp;FMRstatus[[Date]:[Date]],0),0)), "")</f>
        <v/>
      </c>
      <c r="M21" s="9" t="str">
        <f>_xlfn.IFNA(INDEX(FMRstatus[[FMR3]:[FMR3]], MATCH($A21&amp;M$4, INDEX(FMRstatus[[Truck No.]:[Truck No.]]&amp;FMRstatus[[Date]:[Date]],0),0)), "")</f>
        <v/>
      </c>
      <c r="N21" s="9" t="str">
        <f>_xlfn.IFNA(INDEX(FMRstatus[[FMR3]:[FMR3]], MATCH($A21&amp;N$4, INDEX(FMRstatus[[Truck No.]:[Truck No.]]&amp;FMRstatus[[Date]:[Date]],0),0)), "")</f>
        <v/>
      </c>
      <c r="O21" s="9" t="str">
        <f>_xlfn.IFNA(INDEX(FMRstatus[[FMR3]:[FMR3]], MATCH($A21&amp;O$4, INDEX(FMRstatus[[Truck No.]:[Truck No.]]&amp;FMRstatus[[Date]:[Date]],0),0)), "")</f>
        <v/>
      </c>
      <c r="P21" s="9" t="str">
        <f>_xlfn.IFNA(INDEX(FMRstatus[[FMR3]:[FMR3]], MATCH($A21&amp;P$4, INDEX(FMRstatus[[Truck No.]:[Truck No.]]&amp;FMRstatus[[Date]:[Date]],0),0)), "")</f>
        <v/>
      </c>
      <c r="Q21" s="9" t="str">
        <f>_xlfn.IFNA(INDEX(FMRstatus[[FMR3]:[FMR3]], MATCH($A21&amp;Q$4, INDEX(FMRstatus[[Truck No.]:[Truck No.]]&amp;FMRstatus[[Date]:[Date]],0),0)), "")</f>
        <v/>
      </c>
      <c r="R21" s="9" t="str">
        <f>_xlfn.IFNA(INDEX(FMRstatus[[FMR3]:[FMR3]], MATCH($A21&amp;R$4, INDEX(FMRstatus[[Truck No.]:[Truck No.]]&amp;FMRstatus[[Date]:[Date]],0),0)), "")</f>
        <v/>
      </c>
      <c r="S21" s="9" t="str">
        <f>_xlfn.IFNA(INDEX(FMRstatus[[FMR3]:[FMR3]], MATCH($A21&amp;S$4, INDEX(FMRstatus[[Truck No.]:[Truck No.]]&amp;FMRstatus[[Date]:[Date]],0),0)), "")</f>
        <v/>
      </c>
      <c r="T21" s="9" t="str">
        <f>_xlfn.IFNA(INDEX(FMRstatus[[FMR3]:[FMR3]], MATCH($A21&amp;T$4, INDEX(FMRstatus[[Truck No.]:[Truck No.]]&amp;FMRstatus[[Date]:[Date]],0),0)), "")</f>
        <v/>
      </c>
      <c r="U21" s="9" t="str">
        <f>_xlfn.IFNA(INDEX(FMRstatus[[FMR3]:[FMR3]], MATCH($A21&amp;U$4, INDEX(FMRstatus[[Truck No.]:[Truck No.]]&amp;FMRstatus[[Date]:[Date]],0),0)), "")</f>
        <v/>
      </c>
      <c r="V21" s="9" t="str">
        <f>_xlfn.IFNA(INDEX(FMRstatus[[FMR3]:[FMR3]], MATCH($A21&amp;V$4, INDEX(FMRstatus[[Truck No.]:[Truck No.]]&amp;FMRstatus[[Date]:[Date]],0),0)), "")</f>
        <v/>
      </c>
      <c r="W21" s="9" t="str">
        <f>_xlfn.IFNA(INDEX(FMRstatus[[FMR3]:[FMR3]], MATCH($A21&amp;W$4, INDEX(FMRstatus[[Truck No.]:[Truck No.]]&amp;FMRstatus[[Date]:[Date]],0),0)), "")</f>
        <v/>
      </c>
      <c r="X21" s="9" t="str">
        <f>_xlfn.IFNA(INDEX(FMRstatus[[FMR3]:[FMR3]], MATCH($A21&amp;X$4, INDEX(FMRstatus[[Truck No.]:[Truck No.]]&amp;FMRstatus[[Date]:[Date]],0),0)), "")</f>
        <v/>
      </c>
      <c r="Y21" s="9" t="str">
        <f>_xlfn.IFNA(INDEX(FMRstatus[[FMR3]:[FMR3]], MATCH($A21&amp;Y$4, INDEX(FMRstatus[[Truck No.]:[Truck No.]]&amp;FMRstatus[[Date]:[Date]],0),0)), "")</f>
        <v/>
      </c>
      <c r="Z21" s="9" t="str">
        <f>_xlfn.IFNA(INDEX(FMRstatus[[FMR3]:[FMR3]], MATCH($A21&amp;Z$4, INDEX(FMRstatus[[Truck No.]:[Truck No.]]&amp;FMRstatus[[Date]:[Date]],0),0)), "")</f>
        <v/>
      </c>
      <c r="AA21" s="9" t="str">
        <f>_xlfn.IFNA(INDEX(FMRstatus[[FMR3]:[FMR3]], MATCH($A21&amp;AA$4, INDEX(FMRstatus[[Truck No.]:[Truck No.]]&amp;FMRstatus[[Date]:[Date]],0),0)), "")</f>
        <v/>
      </c>
      <c r="AB21" s="9" t="str">
        <f>_xlfn.IFNA(INDEX(FMRstatus[[FMR3]:[FMR3]], MATCH($A21&amp;AB$4, INDEX(FMRstatus[[Truck No.]:[Truck No.]]&amp;FMRstatus[[Date]:[Date]],0),0)), "")</f>
        <v/>
      </c>
      <c r="AC21" s="9" t="str">
        <f>_xlfn.IFNA(INDEX(FMRstatus[[FMR3]:[FMR3]], MATCH($A21&amp;AC$4, INDEX(FMRstatus[[Truck No.]:[Truck No.]]&amp;FMRstatus[[Date]:[Date]],0),0)), "")</f>
        <v/>
      </c>
      <c r="AD21" s="9" t="str">
        <f>_xlfn.IFNA(INDEX(FMRstatus[[FMR3]:[FMR3]], MATCH($A21&amp;AD$4, INDEX(FMRstatus[[Truck No.]:[Truck No.]]&amp;FMRstatus[[Date]:[Date]],0),0)), "")</f>
        <v/>
      </c>
      <c r="AE21" s="9" t="str">
        <f>_xlfn.IFNA(INDEX(FMRstatus[[FMR3]:[FMR3]], MATCH($A21&amp;AE$4, INDEX(FMRstatus[[Truck No.]:[Truck No.]]&amp;FMRstatus[[Date]:[Date]],0),0)), "")</f>
        <v/>
      </c>
      <c r="AF21" s="9" t="str">
        <f>_xlfn.IFNA(INDEX(FMRstatus[[FMR3]:[FMR3]], MATCH($A21&amp;AF$4, INDEX(FMRstatus[[Truck No.]:[Truck No.]]&amp;FMRstatus[[Date]:[Date]],0),0)), "")</f>
        <v/>
      </c>
      <c r="AG21" s="9" t="str">
        <f>_xlfn.IFNA(INDEX(FMRstatus[[FMR3]:[FMR3]], MATCH($A21&amp;AG$4, INDEX(FMRstatus[[Truck No.]:[Truck No.]]&amp;FMRstatus[[Date]:[Date]],0),0)), "")</f>
        <v/>
      </c>
      <c r="AH21" s="10">
        <f t="shared" si="6"/>
        <v>0</v>
      </c>
      <c r="AI21" s="10">
        <f t="shared" si="5"/>
        <v>0</v>
      </c>
      <c r="AJ21" s="10">
        <f t="shared" si="5"/>
        <v>0</v>
      </c>
      <c r="AK21" s="10">
        <f t="shared" si="5"/>
        <v>0</v>
      </c>
      <c r="AL21" s="10">
        <f t="shared" si="5"/>
        <v>0</v>
      </c>
      <c r="AM21" s="10">
        <f t="shared" si="5"/>
        <v>0</v>
      </c>
      <c r="AN21" s="10">
        <f t="shared" si="5"/>
        <v>0</v>
      </c>
      <c r="AO21" s="10">
        <f t="shared" si="5"/>
        <v>0</v>
      </c>
      <c r="AP21" s="10">
        <f t="shared" si="5"/>
        <v>0</v>
      </c>
      <c r="AQ21" s="10">
        <f t="shared" si="5"/>
        <v>0</v>
      </c>
      <c r="AR21" s="10">
        <f t="shared" si="5"/>
        <v>0</v>
      </c>
      <c r="AS21" s="10">
        <f t="shared" si="5"/>
        <v>0</v>
      </c>
      <c r="AT21" s="10">
        <f t="shared" si="5"/>
        <v>0</v>
      </c>
      <c r="AU21" s="10">
        <f t="shared" si="5"/>
        <v>0</v>
      </c>
      <c r="AV21" s="10">
        <f t="shared" si="5"/>
        <v>0</v>
      </c>
      <c r="AW21" s="10">
        <f t="shared" si="5"/>
        <v>0</v>
      </c>
      <c r="AX21" s="11">
        <f t="shared" si="8"/>
        <v>0</v>
      </c>
    </row>
    <row r="22" spans="1:51" ht="14.25" hidden="1" thickTop="1" thickBot="1" x14ac:dyDescent="0.25">
      <c r="A22" s="7">
        <f>Settings!H18</f>
        <v>0</v>
      </c>
      <c r="B22" s="8">
        <f>Settings!I18</f>
        <v>0</v>
      </c>
      <c r="C22" s="9" t="str">
        <f>_xlfn.IFNA(INDEX(FMRstatus[[FMR3]:[FMR3]], MATCH($A22&amp;C$4, INDEX(FMRstatus[[Truck No.]:[Truck No.]]&amp;FMRstatus[[Date]:[Date]],0),0)), "")</f>
        <v/>
      </c>
      <c r="D22" s="9" t="str">
        <f>_xlfn.IFNA(INDEX(FMRstatus[[FMR3]:[FMR3]], MATCH($A22&amp;D$4, INDEX(FMRstatus[[Truck No.]:[Truck No.]]&amp;FMRstatus[[Date]:[Date]],0),0)), "")</f>
        <v/>
      </c>
      <c r="E22" s="9" t="str">
        <f>_xlfn.IFNA(INDEX(FMRstatus[[FMR3]:[FMR3]], MATCH($A22&amp;E$4, INDEX(FMRstatus[[Truck No.]:[Truck No.]]&amp;FMRstatus[[Date]:[Date]],0),0)), "")</f>
        <v/>
      </c>
      <c r="F22" s="9" t="str">
        <f>_xlfn.IFNA(INDEX(FMRstatus[[FMR3]:[FMR3]], MATCH($A22&amp;F$4, INDEX(FMRstatus[[Truck No.]:[Truck No.]]&amp;FMRstatus[[Date]:[Date]],0),0)), "")</f>
        <v/>
      </c>
      <c r="G22" s="9" t="str">
        <f>_xlfn.IFNA(INDEX(FMRstatus[[FMR3]:[FMR3]], MATCH($A22&amp;G$4, INDEX(FMRstatus[[Truck No.]:[Truck No.]]&amp;FMRstatus[[Date]:[Date]],0),0)), "")</f>
        <v/>
      </c>
      <c r="H22" s="9" t="str">
        <f>_xlfn.IFNA(INDEX(FMRstatus[[FMR3]:[FMR3]], MATCH($A22&amp;H$4, INDEX(FMRstatus[[Truck No.]:[Truck No.]]&amp;FMRstatus[[Date]:[Date]],0),0)), "")</f>
        <v/>
      </c>
      <c r="I22" s="9" t="str">
        <f>_xlfn.IFNA(INDEX(FMRstatus[[FMR3]:[FMR3]], MATCH($A22&amp;I$4, INDEX(FMRstatus[[Truck No.]:[Truck No.]]&amp;FMRstatus[[Date]:[Date]],0),0)), "")</f>
        <v/>
      </c>
      <c r="J22" s="9" t="str">
        <f>_xlfn.IFNA(INDEX(FMRstatus[[FMR3]:[FMR3]], MATCH($A22&amp;J$4, INDEX(FMRstatus[[Truck No.]:[Truck No.]]&amp;FMRstatus[[Date]:[Date]],0),0)), "")</f>
        <v/>
      </c>
      <c r="K22" s="9" t="str">
        <f>_xlfn.IFNA(INDEX(FMRstatus[[FMR3]:[FMR3]], MATCH($A22&amp;K$4, INDEX(FMRstatus[[Truck No.]:[Truck No.]]&amp;FMRstatus[[Date]:[Date]],0),0)), "")</f>
        <v/>
      </c>
      <c r="L22" s="9" t="str">
        <f>_xlfn.IFNA(INDEX(FMRstatus[[FMR3]:[FMR3]], MATCH($A22&amp;L$4, INDEX(FMRstatus[[Truck No.]:[Truck No.]]&amp;FMRstatus[[Date]:[Date]],0),0)), "")</f>
        <v/>
      </c>
      <c r="M22" s="9" t="str">
        <f>_xlfn.IFNA(INDEX(FMRstatus[[FMR3]:[FMR3]], MATCH($A22&amp;M$4, INDEX(FMRstatus[[Truck No.]:[Truck No.]]&amp;FMRstatus[[Date]:[Date]],0),0)), "")</f>
        <v/>
      </c>
      <c r="N22" s="9" t="str">
        <f>_xlfn.IFNA(INDEX(FMRstatus[[FMR3]:[FMR3]], MATCH($A22&amp;N$4, INDEX(FMRstatus[[Truck No.]:[Truck No.]]&amp;FMRstatus[[Date]:[Date]],0),0)), "")</f>
        <v/>
      </c>
      <c r="O22" s="9" t="str">
        <f>_xlfn.IFNA(INDEX(FMRstatus[[FMR3]:[FMR3]], MATCH($A22&amp;O$4, INDEX(FMRstatus[[Truck No.]:[Truck No.]]&amp;FMRstatus[[Date]:[Date]],0),0)), "")</f>
        <v/>
      </c>
      <c r="P22" s="9" t="str">
        <f>_xlfn.IFNA(INDEX(FMRstatus[[FMR3]:[FMR3]], MATCH($A22&amp;P$4, INDEX(FMRstatus[[Truck No.]:[Truck No.]]&amp;FMRstatus[[Date]:[Date]],0),0)), "")</f>
        <v/>
      </c>
      <c r="Q22" s="9" t="str">
        <f>_xlfn.IFNA(INDEX(FMRstatus[[FMR3]:[FMR3]], MATCH($A22&amp;Q$4, INDEX(FMRstatus[[Truck No.]:[Truck No.]]&amp;FMRstatus[[Date]:[Date]],0),0)), "")</f>
        <v/>
      </c>
      <c r="R22" s="9" t="str">
        <f>_xlfn.IFNA(INDEX(FMRstatus[[FMR3]:[FMR3]], MATCH($A22&amp;R$4, INDEX(FMRstatus[[Truck No.]:[Truck No.]]&amp;FMRstatus[[Date]:[Date]],0),0)), "")</f>
        <v/>
      </c>
      <c r="S22" s="9" t="str">
        <f>_xlfn.IFNA(INDEX(FMRstatus[[FMR3]:[FMR3]], MATCH($A22&amp;S$4, INDEX(FMRstatus[[Truck No.]:[Truck No.]]&amp;FMRstatus[[Date]:[Date]],0),0)), "")</f>
        <v/>
      </c>
      <c r="T22" s="9" t="str">
        <f>_xlfn.IFNA(INDEX(FMRstatus[[FMR3]:[FMR3]], MATCH($A22&amp;T$4, INDEX(FMRstatus[[Truck No.]:[Truck No.]]&amp;FMRstatus[[Date]:[Date]],0),0)), "")</f>
        <v/>
      </c>
      <c r="U22" s="9" t="str">
        <f>_xlfn.IFNA(INDEX(FMRstatus[[FMR3]:[FMR3]], MATCH($A22&amp;U$4, INDEX(FMRstatus[[Truck No.]:[Truck No.]]&amp;FMRstatus[[Date]:[Date]],0),0)), "")</f>
        <v/>
      </c>
      <c r="V22" s="9" t="str">
        <f>_xlfn.IFNA(INDEX(FMRstatus[[FMR3]:[FMR3]], MATCH($A22&amp;V$4, INDEX(FMRstatus[[Truck No.]:[Truck No.]]&amp;FMRstatus[[Date]:[Date]],0),0)), "")</f>
        <v/>
      </c>
      <c r="W22" s="9" t="str">
        <f>_xlfn.IFNA(INDEX(FMRstatus[[FMR3]:[FMR3]], MATCH($A22&amp;W$4, INDEX(FMRstatus[[Truck No.]:[Truck No.]]&amp;FMRstatus[[Date]:[Date]],0),0)), "")</f>
        <v/>
      </c>
      <c r="X22" s="9" t="str">
        <f>_xlfn.IFNA(INDEX(FMRstatus[[FMR3]:[FMR3]], MATCH($A22&amp;X$4, INDEX(FMRstatus[[Truck No.]:[Truck No.]]&amp;FMRstatus[[Date]:[Date]],0),0)), "")</f>
        <v/>
      </c>
      <c r="Y22" s="9" t="str">
        <f>_xlfn.IFNA(INDEX(FMRstatus[[FMR3]:[FMR3]], MATCH($A22&amp;Y$4, INDEX(FMRstatus[[Truck No.]:[Truck No.]]&amp;FMRstatus[[Date]:[Date]],0),0)), "")</f>
        <v/>
      </c>
      <c r="Z22" s="9" t="str">
        <f>_xlfn.IFNA(INDEX(FMRstatus[[FMR3]:[FMR3]], MATCH($A22&amp;Z$4, INDEX(FMRstatus[[Truck No.]:[Truck No.]]&amp;FMRstatus[[Date]:[Date]],0),0)), "")</f>
        <v/>
      </c>
      <c r="AA22" s="9" t="str">
        <f>_xlfn.IFNA(INDEX(FMRstatus[[FMR3]:[FMR3]], MATCH($A22&amp;AA$4, INDEX(FMRstatus[[Truck No.]:[Truck No.]]&amp;FMRstatus[[Date]:[Date]],0),0)), "")</f>
        <v/>
      </c>
      <c r="AB22" s="9" t="str">
        <f>_xlfn.IFNA(INDEX(FMRstatus[[FMR3]:[FMR3]], MATCH($A22&amp;AB$4, INDEX(FMRstatus[[Truck No.]:[Truck No.]]&amp;FMRstatus[[Date]:[Date]],0),0)), "")</f>
        <v/>
      </c>
      <c r="AC22" s="9" t="str">
        <f>_xlfn.IFNA(INDEX(FMRstatus[[FMR3]:[FMR3]], MATCH($A22&amp;AC$4, INDEX(FMRstatus[[Truck No.]:[Truck No.]]&amp;FMRstatus[[Date]:[Date]],0),0)), "")</f>
        <v/>
      </c>
      <c r="AD22" s="9" t="str">
        <f>_xlfn.IFNA(INDEX(FMRstatus[[FMR3]:[FMR3]], MATCH($A22&amp;AD$4, INDEX(FMRstatus[[Truck No.]:[Truck No.]]&amp;FMRstatus[[Date]:[Date]],0),0)), "")</f>
        <v/>
      </c>
      <c r="AE22" s="9" t="str">
        <f>_xlfn.IFNA(INDEX(FMRstatus[[FMR3]:[FMR3]], MATCH($A22&amp;AE$4, INDEX(FMRstatus[[Truck No.]:[Truck No.]]&amp;FMRstatus[[Date]:[Date]],0),0)), "")</f>
        <v/>
      </c>
      <c r="AF22" s="9" t="str">
        <f>_xlfn.IFNA(INDEX(FMRstatus[[FMR3]:[FMR3]], MATCH($A22&amp;AF$4, INDEX(FMRstatus[[Truck No.]:[Truck No.]]&amp;FMRstatus[[Date]:[Date]],0),0)), "")</f>
        <v/>
      </c>
      <c r="AG22" s="9" t="str">
        <f>_xlfn.IFNA(INDEX(FMRstatus[[FMR3]:[FMR3]], MATCH($A22&amp;AG$4, INDEX(FMRstatus[[Truck No.]:[Truck No.]]&amp;FMRstatus[[Date]:[Date]],0),0)), "")</f>
        <v/>
      </c>
      <c r="AH22" s="10">
        <f t="shared" si="6"/>
        <v>0</v>
      </c>
      <c r="AI22" s="10">
        <f t="shared" si="6"/>
        <v>0</v>
      </c>
      <c r="AJ22" s="10">
        <f t="shared" si="6"/>
        <v>0</v>
      </c>
      <c r="AK22" s="10">
        <f t="shared" si="6"/>
        <v>0</v>
      </c>
      <c r="AL22" s="10">
        <f t="shared" si="6"/>
        <v>0</v>
      </c>
      <c r="AM22" s="10">
        <f t="shared" si="6"/>
        <v>0</v>
      </c>
      <c r="AN22" s="10">
        <f t="shared" si="6"/>
        <v>0</v>
      </c>
      <c r="AO22" s="10">
        <f t="shared" si="6"/>
        <v>0</v>
      </c>
      <c r="AP22" s="10">
        <f t="shared" si="6"/>
        <v>0</v>
      </c>
      <c r="AQ22" s="10">
        <f t="shared" si="6"/>
        <v>0</v>
      </c>
      <c r="AR22" s="10">
        <f t="shared" si="6"/>
        <v>0</v>
      </c>
      <c r="AS22" s="10">
        <f t="shared" si="6"/>
        <v>0</v>
      </c>
      <c r="AT22" s="10">
        <f t="shared" si="6"/>
        <v>0</v>
      </c>
      <c r="AU22" s="10">
        <f t="shared" si="6"/>
        <v>0</v>
      </c>
      <c r="AV22" s="10">
        <f t="shared" si="6"/>
        <v>0</v>
      </c>
      <c r="AW22" s="10">
        <f t="shared" si="6"/>
        <v>0</v>
      </c>
      <c r="AX22" s="11">
        <f t="shared" si="8"/>
        <v>0</v>
      </c>
    </row>
    <row r="23" spans="1:51" ht="14.25" hidden="1" thickTop="1" thickBot="1" x14ac:dyDescent="0.25">
      <c r="A23" s="7">
        <f>Settings!H19</f>
        <v>0</v>
      </c>
      <c r="B23" s="8">
        <f>Settings!I19</f>
        <v>0</v>
      </c>
      <c r="C23" s="9" t="str">
        <f>_xlfn.IFNA(INDEX(FMRstatus[[FMR3]:[FMR3]], MATCH($A23&amp;C$4, INDEX(FMRstatus[[Truck No.]:[Truck No.]]&amp;FMRstatus[[Date]:[Date]],0),0)), "")</f>
        <v/>
      </c>
      <c r="D23" s="9" t="str">
        <f>_xlfn.IFNA(INDEX(FMRstatus[[FMR3]:[FMR3]], MATCH($A23&amp;D$4, INDEX(FMRstatus[[Truck No.]:[Truck No.]]&amp;FMRstatus[[Date]:[Date]],0),0)), "")</f>
        <v/>
      </c>
      <c r="E23" s="9" t="str">
        <f>_xlfn.IFNA(INDEX(FMRstatus[[FMR3]:[FMR3]], MATCH($A23&amp;E$4, INDEX(FMRstatus[[Truck No.]:[Truck No.]]&amp;FMRstatus[[Date]:[Date]],0),0)), "")</f>
        <v/>
      </c>
      <c r="F23" s="9" t="str">
        <f>_xlfn.IFNA(INDEX(FMRstatus[[FMR3]:[FMR3]], MATCH($A23&amp;F$4, INDEX(FMRstatus[[Truck No.]:[Truck No.]]&amp;FMRstatus[[Date]:[Date]],0),0)), "")</f>
        <v/>
      </c>
      <c r="G23" s="9" t="str">
        <f>_xlfn.IFNA(INDEX(FMRstatus[[FMR3]:[FMR3]], MATCH($A23&amp;G$4, INDEX(FMRstatus[[Truck No.]:[Truck No.]]&amp;FMRstatus[[Date]:[Date]],0),0)), "")</f>
        <v/>
      </c>
      <c r="H23" s="9" t="str">
        <f>_xlfn.IFNA(INDEX(FMRstatus[[FMR3]:[FMR3]], MATCH($A23&amp;H$4, INDEX(FMRstatus[[Truck No.]:[Truck No.]]&amp;FMRstatus[[Date]:[Date]],0),0)), "")</f>
        <v/>
      </c>
      <c r="I23" s="9" t="str">
        <f>_xlfn.IFNA(INDEX(FMRstatus[[FMR3]:[FMR3]], MATCH($A23&amp;I$4, INDEX(FMRstatus[[Truck No.]:[Truck No.]]&amp;FMRstatus[[Date]:[Date]],0),0)), "")</f>
        <v/>
      </c>
      <c r="J23" s="9" t="str">
        <f>_xlfn.IFNA(INDEX(FMRstatus[[FMR3]:[FMR3]], MATCH($A23&amp;J$4, INDEX(FMRstatus[[Truck No.]:[Truck No.]]&amp;FMRstatus[[Date]:[Date]],0),0)), "")</f>
        <v/>
      </c>
      <c r="K23" s="9" t="str">
        <f>_xlfn.IFNA(INDEX(FMRstatus[[FMR3]:[FMR3]], MATCH($A23&amp;K$4, INDEX(FMRstatus[[Truck No.]:[Truck No.]]&amp;FMRstatus[[Date]:[Date]],0),0)), "")</f>
        <v/>
      </c>
      <c r="L23" s="9" t="str">
        <f>_xlfn.IFNA(INDEX(FMRstatus[[FMR3]:[FMR3]], MATCH($A23&amp;L$4, INDEX(FMRstatus[[Truck No.]:[Truck No.]]&amp;FMRstatus[[Date]:[Date]],0),0)), "")</f>
        <v/>
      </c>
      <c r="M23" s="9" t="str">
        <f>_xlfn.IFNA(INDEX(FMRstatus[[FMR3]:[FMR3]], MATCH($A23&amp;M$4, INDEX(FMRstatus[[Truck No.]:[Truck No.]]&amp;FMRstatus[[Date]:[Date]],0),0)), "")</f>
        <v/>
      </c>
      <c r="N23" s="9" t="str">
        <f>_xlfn.IFNA(INDEX(FMRstatus[[FMR3]:[FMR3]], MATCH($A23&amp;N$4, INDEX(FMRstatus[[Truck No.]:[Truck No.]]&amp;FMRstatus[[Date]:[Date]],0),0)), "")</f>
        <v/>
      </c>
      <c r="O23" s="9" t="str">
        <f>_xlfn.IFNA(INDEX(FMRstatus[[FMR3]:[FMR3]], MATCH($A23&amp;O$4, INDEX(FMRstatus[[Truck No.]:[Truck No.]]&amp;FMRstatus[[Date]:[Date]],0),0)), "")</f>
        <v/>
      </c>
      <c r="P23" s="9" t="str">
        <f>_xlfn.IFNA(INDEX(FMRstatus[[FMR3]:[FMR3]], MATCH($A23&amp;P$4, INDEX(FMRstatus[[Truck No.]:[Truck No.]]&amp;FMRstatus[[Date]:[Date]],0),0)), "")</f>
        <v/>
      </c>
      <c r="Q23" s="9" t="str">
        <f>_xlfn.IFNA(INDEX(FMRstatus[[FMR3]:[FMR3]], MATCH($A23&amp;Q$4, INDEX(FMRstatus[[Truck No.]:[Truck No.]]&amp;FMRstatus[[Date]:[Date]],0),0)), "")</f>
        <v/>
      </c>
      <c r="R23" s="9" t="str">
        <f>_xlfn.IFNA(INDEX(FMRstatus[[FMR3]:[FMR3]], MATCH($A23&amp;R$4, INDEX(FMRstatus[[Truck No.]:[Truck No.]]&amp;FMRstatus[[Date]:[Date]],0),0)), "")</f>
        <v/>
      </c>
      <c r="S23" s="9" t="str">
        <f>_xlfn.IFNA(INDEX(FMRstatus[[FMR3]:[FMR3]], MATCH($A23&amp;S$4, INDEX(FMRstatus[[Truck No.]:[Truck No.]]&amp;FMRstatus[[Date]:[Date]],0),0)), "")</f>
        <v/>
      </c>
      <c r="T23" s="9" t="str">
        <f>_xlfn.IFNA(INDEX(FMRstatus[[FMR3]:[FMR3]], MATCH($A23&amp;T$4, INDEX(FMRstatus[[Truck No.]:[Truck No.]]&amp;FMRstatus[[Date]:[Date]],0),0)), "")</f>
        <v/>
      </c>
      <c r="U23" s="9" t="str">
        <f>_xlfn.IFNA(INDEX(FMRstatus[[FMR3]:[FMR3]], MATCH($A23&amp;U$4, INDEX(FMRstatus[[Truck No.]:[Truck No.]]&amp;FMRstatus[[Date]:[Date]],0),0)), "")</f>
        <v/>
      </c>
      <c r="V23" s="9" t="str">
        <f>_xlfn.IFNA(INDEX(FMRstatus[[FMR3]:[FMR3]], MATCH($A23&amp;V$4, INDEX(FMRstatus[[Truck No.]:[Truck No.]]&amp;FMRstatus[[Date]:[Date]],0),0)), "")</f>
        <v/>
      </c>
      <c r="W23" s="9" t="str">
        <f>_xlfn.IFNA(INDEX(FMRstatus[[FMR3]:[FMR3]], MATCH($A23&amp;W$4, INDEX(FMRstatus[[Truck No.]:[Truck No.]]&amp;FMRstatus[[Date]:[Date]],0),0)), "")</f>
        <v/>
      </c>
      <c r="X23" s="9" t="str">
        <f>_xlfn.IFNA(INDEX(FMRstatus[[FMR3]:[FMR3]], MATCH($A23&amp;X$4, INDEX(FMRstatus[[Truck No.]:[Truck No.]]&amp;FMRstatus[[Date]:[Date]],0),0)), "")</f>
        <v/>
      </c>
      <c r="Y23" s="9" t="str">
        <f>_xlfn.IFNA(INDEX(FMRstatus[[FMR3]:[FMR3]], MATCH($A23&amp;Y$4, INDEX(FMRstatus[[Truck No.]:[Truck No.]]&amp;FMRstatus[[Date]:[Date]],0),0)), "")</f>
        <v/>
      </c>
      <c r="Z23" s="9" t="str">
        <f>_xlfn.IFNA(INDEX(FMRstatus[[FMR3]:[FMR3]], MATCH($A23&amp;Z$4, INDEX(FMRstatus[[Truck No.]:[Truck No.]]&amp;FMRstatus[[Date]:[Date]],0),0)), "")</f>
        <v/>
      </c>
      <c r="AA23" s="9" t="str">
        <f>_xlfn.IFNA(INDEX(FMRstatus[[FMR3]:[FMR3]], MATCH($A23&amp;AA$4, INDEX(FMRstatus[[Truck No.]:[Truck No.]]&amp;FMRstatus[[Date]:[Date]],0),0)), "")</f>
        <v/>
      </c>
      <c r="AB23" s="9" t="str">
        <f>_xlfn.IFNA(INDEX(FMRstatus[[FMR3]:[FMR3]], MATCH($A23&amp;AB$4, INDEX(FMRstatus[[Truck No.]:[Truck No.]]&amp;FMRstatus[[Date]:[Date]],0),0)), "")</f>
        <v/>
      </c>
      <c r="AC23" s="9" t="str">
        <f>_xlfn.IFNA(INDEX(FMRstatus[[FMR3]:[FMR3]], MATCH($A23&amp;AC$4, INDEX(FMRstatus[[Truck No.]:[Truck No.]]&amp;FMRstatus[[Date]:[Date]],0),0)), "")</f>
        <v/>
      </c>
      <c r="AD23" s="9" t="str">
        <f>_xlfn.IFNA(INDEX(FMRstatus[[FMR3]:[FMR3]], MATCH($A23&amp;AD$4, INDEX(FMRstatus[[Truck No.]:[Truck No.]]&amp;FMRstatus[[Date]:[Date]],0),0)), "")</f>
        <v/>
      </c>
      <c r="AE23" s="9" t="str">
        <f>_xlfn.IFNA(INDEX(FMRstatus[[FMR3]:[FMR3]], MATCH($A23&amp;AE$4, INDEX(FMRstatus[[Truck No.]:[Truck No.]]&amp;FMRstatus[[Date]:[Date]],0),0)), "")</f>
        <v/>
      </c>
      <c r="AF23" s="9" t="str">
        <f>_xlfn.IFNA(INDEX(FMRstatus[[FMR3]:[FMR3]], MATCH($A23&amp;AF$4, INDEX(FMRstatus[[Truck No.]:[Truck No.]]&amp;FMRstatus[[Date]:[Date]],0),0)), "")</f>
        <v/>
      </c>
      <c r="AG23" s="9" t="str">
        <f>_xlfn.IFNA(INDEX(FMRstatus[[FMR3]:[FMR3]], MATCH($A23&amp;AG$4, INDEX(FMRstatus[[Truck No.]:[Truck No.]]&amp;FMRstatus[[Date]:[Date]],0),0)), "")</f>
        <v/>
      </c>
      <c r="AH23" s="10">
        <f t="shared" si="6"/>
        <v>0</v>
      </c>
      <c r="AI23" s="10">
        <f t="shared" si="6"/>
        <v>0</v>
      </c>
      <c r="AJ23" s="10">
        <f t="shared" si="6"/>
        <v>0</v>
      </c>
      <c r="AK23" s="10">
        <f t="shared" si="6"/>
        <v>0</v>
      </c>
      <c r="AL23" s="10">
        <f t="shared" si="6"/>
        <v>0</v>
      </c>
      <c r="AM23" s="10">
        <f t="shared" si="6"/>
        <v>0</v>
      </c>
      <c r="AN23" s="10">
        <f t="shared" si="6"/>
        <v>0</v>
      </c>
      <c r="AO23" s="10">
        <f t="shared" si="6"/>
        <v>0</v>
      </c>
      <c r="AP23" s="10">
        <f t="shared" si="6"/>
        <v>0</v>
      </c>
      <c r="AQ23" s="10">
        <f t="shared" si="6"/>
        <v>0</v>
      </c>
      <c r="AR23" s="10">
        <f t="shared" si="6"/>
        <v>0</v>
      </c>
      <c r="AS23" s="10">
        <f t="shared" si="6"/>
        <v>0</v>
      </c>
      <c r="AT23" s="10">
        <f t="shared" si="6"/>
        <v>0</v>
      </c>
      <c r="AU23" s="10">
        <f t="shared" si="6"/>
        <v>0</v>
      </c>
      <c r="AV23" s="10">
        <f t="shared" si="6"/>
        <v>0</v>
      </c>
      <c r="AW23" s="10">
        <f t="shared" si="6"/>
        <v>0</v>
      </c>
      <c r="AX23" s="11">
        <f t="shared" si="8"/>
        <v>0</v>
      </c>
    </row>
    <row r="24" spans="1:51" ht="14.25" hidden="1" thickTop="1" thickBot="1" x14ac:dyDescent="0.25">
      <c r="A24" s="7">
        <f>Settings!H20</f>
        <v>0</v>
      </c>
      <c r="B24" s="8">
        <f>Settings!I20</f>
        <v>0</v>
      </c>
      <c r="C24" s="9" t="str">
        <f>_xlfn.IFNA(INDEX(FMRstatus[[FMR3]:[FMR3]], MATCH($A24&amp;C$4, INDEX(FMRstatus[[Truck No.]:[Truck No.]]&amp;FMRstatus[[Date]:[Date]],0),0)), "")</f>
        <v/>
      </c>
      <c r="D24" s="9" t="str">
        <f>_xlfn.IFNA(INDEX(FMRstatus[[FMR3]:[FMR3]], MATCH($A24&amp;D$4, INDEX(FMRstatus[[Truck No.]:[Truck No.]]&amp;FMRstatus[[Date]:[Date]],0),0)), "")</f>
        <v/>
      </c>
      <c r="E24" s="9" t="str">
        <f>_xlfn.IFNA(INDEX(FMRstatus[[FMR3]:[FMR3]], MATCH($A24&amp;E$4, INDEX(FMRstatus[[Truck No.]:[Truck No.]]&amp;FMRstatus[[Date]:[Date]],0),0)), "")</f>
        <v/>
      </c>
      <c r="F24" s="9" t="str">
        <f>_xlfn.IFNA(INDEX(FMRstatus[[FMR3]:[FMR3]], MATCH($A24&amp;F$4, INDEX(FMRstatus[[Truck No.]:[Truck No.]]&amp;FMRstatus[[Date]:[Date]],0),0)), "")</f>
        <v/>
      </c>
      <c r="G24" s="9" t="str">
        <f>_xlfn.IFNA(INDEX(FMRstatus[[FMR3]:[FMR3]], MATCH($A24&amp;G$4, INDEX(FMRstatus[[Truck No.]:[Truck No.]]&amp;FMRstatus[[Date]:[Date]],0),0)), "")</f>
        <v/>
      </c>
      <c r="H24" s="9" t="str">
        <f>_xlfn.IFNA(INDEX(FMRstatus[[FMR3]:[FMR3]], MATCH($A24&amp;H$4, INDEX(FMRstatus[[Truck No.]:[Truck No.]]&amp;FMRstatus[[Date]:[Date]],0),0)), "")</f>
        <v/>
      </c>
      <c r="I24" s="9" t="str">
        <f>_xlfn.IFNA(INDEX(FMRstatus[[FMR3]:[FMR3]], MATCH($A24&amp;I$4, INDEX(FMRstatus[[Truck No.]:[Truck No.]]&amp;FMRstatus[[Date]:[Date]],0),0)), "")</f>
        <v/>
      </c>
      <c r="J24" s="9" t="str">
        <f>_xlfn.IFNA(INDEX(FMRstatus[[FMR3]:[FMR3]], MATCH($A24&amp;J$4, INDEX(FMRstatus[[Truck No.]:[Truck No.]]&amp;FMRstatus[[Date]:[Date]],0),0)), "")</f>
        <v/>
      </c>
      <c r="K24" s="9" t="str">
        <f>_xlfn.IFNA(INDEX(FMRstatus[[FMR3]:[FMR3]], MATCH($A24&amp;K$4, INDEX(FMRstatus[[Truck No.]:[Truck No.]]&amp;FMRstatus[[Date]:[Date]],0),0)), "")</f>
        <v/>
      </c>
      <c r="L24" s="9" t="str">
        <f>_xlfn.IFNA(INDEX(FMRstatus[[FMR3]:[FMR3]], MATCH($A24&amp;L$4, INDEX(FMRstatus[[Truck No.]:[Truck No.]]&amp;FMRstatus[[Date]:[Date]],0),0)), "")</f>
        <v/>
      </c>
      <c r="M24" s="9" t="str">
        <f>_xlfn.IFNA(INDEX(FMRstatus[[FMR3]:[FMR3]], MATCH($A24&amp;M$4, INDEX(FMRstatus[[Truck No.]:[Truck No.]]&amp;FMRstatus[[Date]:[Date]],0),0)), "")</f>
        <v/>
      </c>
      <c r="N24" s="9" t="str">
        <f>_xlfn.IFNA(INDEX(FMRstatus[[FMR3]:[FMR3]], MATCH($A24&amp;N$4, INDEX(FMRstatus[[Truck No.]:[Truck No.]]&amp;FMRstatus[[Date]:[Date]],0),0)), "")</f>
        <v/>
      </c>
      <c r="O24" s="9" t="str">
        <f>_xlfn.IFNA(INDEX(FMRstatus[[FMR3]:[FMR3]], MATCH($A24&amp;O$4, INDEX(FMRstatus[[Truck No.]:[Truck No.]]&amp;FMRstatus[[Date]:[Date]],0),0)), "")</f>
        <v/>
      </c>
      <c r="P24" s="9" t="str">
        <f>_xlfn.IFNA(INDEX(FMRstatus[[FMR3]:[FMR3]], MATCH($A24&amp;P$4, INDEX(FMRstatus[[Truck No.]:[Truck No.]]&amp;FMRstatus[[Date]:[Date]],0),0)), "")</f>
        <v/>
      </c>
      <c r="Q24" s="9" t="str">
        <f>_xlfn.IFNA(INDEX(FMRstatus[[FMR3]:[FMR3]], MATCH($A24&amp;Q$4, INDEX(FMRstatus[[Truck No.]:[Truck No.]]&amp;FMRstatus[[Date]:[Date]],0),0)), "")</f>
        <v/>
      </c>
      <c r="R24" s="9" t="str">
        <f>_xlfn.IFNA(INDEX(FMRstatus[[FMR3]:[FMR3]], MATCH($A24&amp;R$4, INDEX(FMRstatus[[Truck No.]:[Truck No.]]&amp;FMRstatus[[Date]:[Date]],0),0)), "")</f>
        <v/>
      </c>
      <c r="S24" s="9" t="str">
        <f>_xlfn.IFNA(INDEX(FMRstatus[[FMR3]:[FMR3]], MATCH($A24&amp;S$4, INDEX(FMRstatus[[Truck No.]:[Truck No.]]&amp;FMRstatus[[Date]:[Date]],0),0)), "")</f>
        <v/>
      </c>
      <c r="T24" s="9" t="str">
        <f>_xlfn.IFNA(INDEX(FMRstatus[[FMR3]:[FMR3]], MATCH($A24&amp;T$4, INDEX(FMRstatus[[Truck No.]:[Truck No.]]&amp;FMRstatus[[Date]:[Date]],0),0)), "")</f>
        <v/>
      </c>
      <c r="U24" s="9" t="str">
        <f>_xlfn.IFNA(INDEX(FMRstatus[[FMR3]:[FMR3]], MATCH($A24&amp;U$4, INDEX(FMRstatus[[Truck No.]:[Truck No.]]&amp;FMRstatus[[Date]:[Date]],0),0)), "")</f>
        <v/>
      </c>
      <c r="V24" s="9" t="str">
        <f>_xlfn.IFNA(INDEX(FMRstatus[[FMR3]:[FMR3]], MATCH($A24&amp;V$4, INDEX(FMRstatus[[Truck No.]:[Truck No.]]&amp;FMRstatus[[Date]:[Date]],0),0)), "")</f>
        <v/>
      </c>
      <c r="W24" s="9" t="str">
        <f>_xlfn.IFNA(INDEX(FMRstatus[[FMR3]:[FMR3]], MATCH($A24&amp;W$4, INDEX(FMRstatus[[Truck No.]:[Truck No.]]&amp;FMRstatus[[Date]:[Date]],0),0)), "")</f>
        <v/>
      </c>
      <c r="X24" s="9" t="str">
        <f>_xlfn.IFNA(INDEX(FMRstatus[[FMR3]:[FMR3]], MATCH($A24&amp;X$4, INDEX(FMRstatus[[Truck No.]:[Truck No.]]&amp;FMRstatus[[Date]:[Date]],0),0)), "")</f>
        <v/>
      </c>
      <c r="Y24" s="9" t="str">
        <f>_xlfn.IFNA(INDEX(FMRstatus[[FMR3]:[FMR3]], MATCH($A24&amp;Y$4, INDEX(FMRstatus[[Truck No.]:[Truck No.]]&amp;FMRstatus[[Date]:[Date]],0),0)), "")</f>
        <v/>
      </c>
      <c r="Z24" s="9" t="str">
        <f>_xlfn.IFNA(INDEX(FMRstatus[[FMR3]:[FMR3]], MATCH($A24&amp;Z$4, INDEX(FMRstatus[[Truck No.]:[Truck No.]]&amp;FMRstatus[[Date]:[Date]],0),0)), "")</f>
        <v/>
      </c>
      <c r="AA24" s="9" t="str">
        <f>_xlfn.IFNA(INDEX(FMRstatus[[FMR3]:[FMR3]], MATCH($A24&amp;AA$4, INDEX(FMRstatus[[Truck No.]:[Truck No.]]&amp;FMRstatus[[Date]:[Date]],0),0)), "")</f>
        <v/>
      </c>
      <c r="AB24" s="9" t="str">
        <f>_xlfn.IFNA(INDEX(FMRstatus[[FMR3]:[FMR3]], MATCH($A24&amp;AB$4, INDEX(FMRstatus[[Truck No.]:[Truck No.]]&amp;FMRstatus[[Date]:[Date]],0),0)), "")</f>
        <v/>
      </c>
      <c r="AC24" s="9" t="str">
        <f>_xlfn.IFNA(INDEX(FMRstatus[[FMR3]:[FMR3]], MATCH($A24&amp;AC$4, INDEX(FMRstatus[[Truck No.]:[Truck No.]]&amp;FMRstatus[[Date]:[Date]],0),0)), "")</f>
        <v/>
      </c>
      <c r="AD24" s="9" t="str">
        <f>_xlfn.IFNA(INDEX(FMRstatus[[FMR3]:[FMR3]], MATCH($A24&amp;AD$4, INDEX(FMRstatus[[Truck No.]:[Truck No.]]&amp;FMRstatus[[Date]:[Date]],0),0)), "")</f>
        <v/>
      </c>
      <c r="AE24" s="9" t="str">
        <f>_xlfn.IFNA(INDEX(FMRstatus[[FMR3]:[FMR3]], MATCH($A24&amp;AE$4, INDEX(FMRstatus[[Truck No.]:[Truck No.]]&amp;FMRstatus[[Date]:[Date]],0),0)), "")</f>
        <v/>
      </c>
      <c r="AF24" s="9" t="str">
        <f>_xlfn.IFNA(INDEX(FMRstatus[[FMR3]:[FMR3]], MATCH($A24&amp;AF$4, INDEX(FMRstatus[[Truck No.]:[Truck No.]]&amp;FMRstatus[[Date]:[Date]],0),0)), "")</f>
        <v/>
      </c>
      <c r="AG24" s="9" t="str">
        <f>_xlfn.IFNA(INDEX(FMRstatus[[FMR3]:[FMR3]], MATCH($A24&amp;AG$4, INDEX(FMRstatus[[Truck No.]:[Truck No.]]&amp;FMRstatus[[Date]:[Date]],0),0)), "")</f>
        <v/>
      </c>
      <c r="AH24" s="10">
        <f t="shared" si="6"/>
        <v>0</v>
      </c>
      <c r="AI24" s="10">
        <f t="shared" si="6"/>
        <v>0</v>
      </c>
      <c r="AJ24" s="10">
        <f t="shared" si="6"/>
        <v>0</v>
      </c>
      <c r="AK24" s="10">
        <f t="shared" si="6"/>
        <v>0</v>
      </c>
      <c r="AL24" s="10">
        <f t="shared" si="6"/>
        <v>0</v>
      </c>
      <c r="AM24" s="10">
        <f t="shared" si="6"/>
        <v>0</v>
      </c>
      <c r="AN24" s="10">
        <f t="shared" si="6"/>
        <v>0</v>
      </c>
      <c r="AO24" s="10">
        <f t="shared" si="6"/>
        <v>0</v>
      </c>
      <c r="AP24" s="10">
        <f t="shared" si="6"/>
        <v>0</v>
      </c>
      <c r="AQ24" s="10">
        <f t="shared" si="6"/>
        <v>0</v>
      </c>
      <c r="AR24" s="10">
        <f t="shared" si="6"/>
        <v>0</v>
      </c>
      <c r="AS24" s="10">
        <f t="shared" si="6"/>
        <v>0</v>
      </c>
      <c r="AT24" s="10">
        <f t="shared" si="6"/>
        <v>0</v>
      </c>
      <c r="AU24" s="10">
        <f t="shared" si="6"/>
        <v>0</v>
      </c>
      <c r="AV24" s="10">
        <f t="shared" si="6"/>
        <v>0</v>
      </c>
      <c r="AW24" s="10">
        <f t="shared" si="6"/>
        <v>0</v>
      </c>
      <c r="AX24" s="11">
        <f t="shared" si="8"/>
        <v>0</v>
      </c>
    </row>
    <row r="25" spans="1:51" ht="14.25" hidden="1" thickTop="1" thickBot="1" x14ac:dyDescent="0.25">
      <c r="A25" s="7">
        <f>Settings!H21</f>
        <v>0</v>
      </c>
      <c r="B25" s="8">
        <f>Settings!I21</f>
        <v>0</v>
      </c>
      <c r="C25" s="9" t="str">
        <f>_xlfn.IFNA(INDEX(FMRstatus[[FMR3]:[FMR3]], MATCH($A25&amp;C$4, INDEX(FMRstatus[[Truck No.]:[Truck No.]]&amp;FMRstatus[[Date]:[Date]],0),0)), "")</f>
        <v/>
      </c>
      <c r="D25" s="9" t="str">
        <f>_xlfn.IFNA(INDEX(FMRstatus[[FMR3]:[FMR3]], MATCH($A25&amp;D$4, INDEX(FMRstatus[[Truck No.]:[Truck No.]]&amp;FMRstatus[[Date]:[Date]],0),0)), "")</f>
        <v/>
      </c>
      <c r="E25" s="9" t="str">
        <f>_xlfn.IFNA(INDEX(FMRstatus[[FMR3]:[FMR3]], MATCH($A25&amp;E$4, INDEX(FMRstatus[[Truck No.]:[Truck No.]]&amp;FMRstatus[[Date]:[Date]],0),0)), "")</f>
        <v/>
      </c>
      <c r="F25" s="9" t="str">
        <f>_xlfn.IFNA(INDEX(FMRstatus[[FMR3]:[FMR3]], MATCH($A25&amp;F$4, INDEX(FMRstatus[[Truck No.]:[Truck No.]]&amp;FMRstatus[[Date]:[Date]],0),0)), "")</f>
        <v/>
      </c>
      <c r="G25" s="9" t="str">
        <f>_xlfn.IFNA(INDEX(FMRstatus[[FMR3]:[FMR3]], MATCH($A25&amp;G$4, INDEX(FMRstatus[[Truck No.]:[Truck No.]]&amp;FMRstatus[[Date]:[Date]],0),0)), "")</f>
        <v/>
      </c>
      <c r="H25" s="9" t="str">
        <f>_xlfn.IFNA(INDEX(FMRstatus[[FMR3]:[FMR3]], MATCH($A25&amp;H$4, INDEX(FMRstatus[[Truck No.]:[Truck No.]]&amp;FMRstatus[[Date]:[Date]],0),0)), "")</f>
        <v/>
      </c>
      <c r="I25" s="9" t="str">
        <f>_xlfn.IFNA(INDEX(FMRstatus[[FMR3]:[FMR3]], MATCH($A25&amp;I$4, INDEX(FMRstatus[[Truck No.]:[Truck No.]]&amp;FMRstatus[[Date]:[Date]],0),0)), "")</f>
        <v/>
      </c>
      <c r="J25" s="9" t="str">
        <f>_xlfn.IFNA(INDEX(FMRstatus[[FMR3]:[FMR3]], MATCH($A25&amp;J$4, INDEX(FMRstatus[[Truck No.]:[Truck No.]]&amp;FMRstatus[[Date]:[Date]],0),0)), "")</f>
        <v/>
      </c>
      <c r="K25" s="9" t="str">
        <f>_xlfn.IFNA(INDEX(FMRstatus[[FMR3]:[FMR3]], MATCH($A25&amp;K$4, INDEX(FMRstatus[[Truck No.]:[Truck No.]]&amp;FMRstatus[[Date]:[Date]],0),0)), "")</f>
        <v/>
      </c>
      <c r="L25" s="9" t="str">
        <f>_xlfn.IFNA(INDEX(FMRstatus[[FMR3]:[FMR3]], MATCH($A25&amp;L$4, INDEX(FMRstatus[[Truck No.]:[Truck No.]]&amp;FMRstatus[[Date]:[Date]],0),0)), "")</f>
        <v/>
      </c>
      <c r="M25" s="9" t="str">
        <f>_xlfn.IFNA(INDEX(FMRstatus[[FMR3]:[FMR3]], MATCH($A25&amp;M$4, INDEX(FMRstatus[[Truck No.]:[Truck No.]]&amp;FMRstatus[[Date]:[Date]],0),0)), "")</f>
        <v/>
      </c>
      <c r="N25" s="9" t="str">
        <f>_xlfn.IFNA(INDEX(FMRstatus[[FMR3]:[FMR3]], MATCH($A25&amp;N$4, INDEX(FMRstatus[[Truck No.]:[Truck No.]]&amp;FMRstatus[[Date]:[Date]],0),0)), "")</f>
        <v/>
      </c>
      <c r="O25" s="9" t="str">
        <f>_xlfn.IFNA(INDEX(FMRstatus[[FMR3]:[FMR3]], MATCH($A25&amp;O$4, INDEX(FMRstatus[[Truck No.]:[Truck No.]]&amp;FMRstatus[[Date]:[Date]],0),0)), "")</f>
        <v/>
      </c>
      <c r="P25" s="9" t="str">
        <f>_xlfn.IFNA(INDEX(FMRstatus[[FMR3]:[FMR3]], MATCH($A25&amp;P$4, INDEX(FMRstatus[[Truck No.]:[Truck No.]]&amp;FMRstatus[[Date]:[Date]],0),0)), "")</f>
        <v/>
      </c>
      <c r="Q25" s="9" t="str">
        <f>_xlfn.IFNA(INDEX(FMRstatus[[FMR3]:[FMR3]], MATCH($A25&amp;Q$4, INDEX(FMRstatus[[Truck No.]:[Truck No.]]&amp;FMRstatus[[Date]:[Date]],0),0)), "")</f>
        <v/>
      </c>
      <c r="R25" s="9" t="str">
        <f>_xlfn.IFNA(INDEX(FMRstatus[[FMR3]:[FMR3]], MATCH($A25&amp;R$4, INDEX(FMRstatus[[Truck No.]:[Truck No.]]&amp;FMRstatus[[Date]:[Date]],0),0)), "")</f>
        <v/>
      </c>
      <c r="S25" s="9" t="str">
        <f>_xlfn.IFNA(INDEX(FMRstatus[[FMR3]:[FMR3]], MATCH($A25&amp;S$4, INDEX(FMRstatus[[Truck No.]:[Truck No.]]&amp;FMRstatus[[Date]:[Date]],0),0)), "")</f>
        <v/>
      </c>
      <c r="T25" s="9" t="str">
        <f>_xlfn.IFNA(INDEX(FMRstatus[[FMR3]:[FMR3]], MATCH($A25&amp;T$4, INDEX(FMRstatus[[Truck No.]:[Truck No.]]&amp;FMRstatus[[Date]:[Date]],0),0)), "")</f>
        <v/>
      </c>
      <c r="U25" s="9" t="str">
        <f>_xlfn.IFNA(INDEX(FMRstatus[[FMR3]:[FMR3]], MATCH($A25&amp;U$4, INDEX(FMRstatus[[Truck No.]:[Truck No.]]&amp;FMRstatus[[Date]:[Date]],0),0)), "")</f>
        <v/>
      </c>
      <c r="V25" s="9" t="str">
        <f>_xlfn.IFNA(INDEX(FMRstatus[[FMR3]:[FMR3]], MATCH($A25&amp;V$4, INDEX(FMRstatus[[Truck No.]:[Truck No.]]&amp;FMRstatus[[Date]:[Date]],0),0)), "")</f>
        <v/>
      </c>
      <c r="W25" s="9" t="str">
        <f>_xlfn.IFNA(INDEX(FMRstatus[[FMR3]:[FMR3]], MATCH($A25&amp;W$4, INDEX(FMRstatus[[Truck No.]:[Truck No.]]&amp;FMRstatus[[Date]:[Date]],0),0)), "")</f>
        <v/>
      </c>
      <c r="X25" s="9" t="str">
        <f>_xlfn.IFNA(INDEX(FMRstatus[[FMR3]:[FMR3]], MATCH($A25&amp;X$4, INDEX(FMRstatus[[Truck No.]:[Truck No.]]&amp;FMRstatus[[Date]:[Date]],0),0)), "")</f>
        <v/>
      </c>
      <c r="Y25" s="9" t="str">
        <f>_xlfn.IFNA(INDEX(FMRstatus[[FMR3]:[FMR3]], MATCH($A25&amp;Y$4, INDEX(FMRstatus[[Truck No.]:[Truck No.]]&amp;FMRstatus[[Date]:[Date]],0),0)), "")</f>
        <v/>
      </c>
      <c r="Z25" s="9" t="str">
        <f>_xlfn.IFNA(INDEX(FMRstatus[[FMR3]:[FMR3]], MATCH($A25&amp;Z$4, INDEX(FMRstatus[[Truck No.]:[Truck No.]]&amp;FMRstatus[[Date]:[Date]],0),0)), "")</f>
        <v/>
      </c>
      <c r="AA25" s="9" t="str">
        <f>_xlfn.IFNA(INDEX(FMRstatus[[FMR3]:[FMR3]], MATCH($A25&amp;AA$4, INDEX(FMRstatus[[Truck No.]:[Truck No.]]&amp;FMRstatus[[Date]:[Date]],0),0)), "")</f>
        <v/>
      </c>
      <c r="AB25" s="9" t="str">
        <f>_xlfn.IFNA(INDEX(FMRstatus[[FMR3]:[FMR3]], MATCH($A25&amp;AB$4, INDEX(FMRstatus[[Truck No.]:[Truck No.]]&amp;FMRstatus[[Date]:[Date]],0),0)), "")</f>
        <v/>
      </c>
      <c r="AC25" s="9" t="str">
        <f>_xlfn.IFNA(INDEX(FMRstatus[[FMR3]:[FMR3]], MATCH($A25&amp;AC$4, INDEX(FMRstatus[[Truck No.]:[Truck No.]]&amp;FMRstatus[[Date]:[Date]],0),0)), "")</f>
        <v/>
      </c>
      <c r="AD25" s="9" t="str">
        <f>_xlfn.IFNA(INDEX(FMRstatus[[FMR3]:[FMR3]], MATCH($A25&amp;AD$4, INDEX(FMRstatus[[Truck No.]:[Truck No.]]&amp;FMRstatus[[Date]:[Date]],0),0)), "")</f>
        <v/>
      </c>
      <c r="AE25" s="9" t="str">
        <f>_xlfn.IFNA(INDEX(FMRstatus[[FMR3]:[FMR3]], MATCH($A25&amp;AE$4, INDEX(FMRstatus[[Truck No.]:[Truck No.]]&amp;FMRstatus[[Date]:[Date]],0),0)), "")</f>
        <v/>
      </c>
      <c r="AF25" s="9" t="str">
        <f>_xlfn.IFNA(INDEX(FMRstatus[[FMR3]:[FMR3]], MATCH($A25&amp;AF$4, INDEX(FMRstatus[[Truck No.]:[Truck No.]]&amp;FMRstatus[[Date]:[Date]],0),0)), "")</f>
        <v/>
      </c>
      <c r="AG25" s="9" t="str">
        <f>_xlfn.IFNA(INDEX(FMRstatus[[FMR3]:[FMR3]], MATCH($A25&amp;AG$4, INDEX(FMRstatus[[Truck No.]:[Truck No.]]&amp;FMRstatus[[Date]:[Date]],0),0)), "")</f>
        <v/>
      </c>
      <c r="AH25" s="10">
        <f t="shared" si="6"/>
        <v>0</v>
      </c>
      <c r="AI25" s="10">
        <f t="shared" si="6"/>
        <v>0</v>
      </c>
      <c r="AJ25" s="10">
        <f t="shared" si="6"/>
        <v>0</v>
      </c>
      <c r="AK25" s="10">
        <f t="shared" si="6"/>
        <v>0</v>
      </c>
      <c r="AL25" s="10">
        <f t="shared" si="6"/>
        <v>0</v>
      </c>
      <c r="AM25" s="10">
        <f t="shared" si="6"/>
        <v>0</v>
      </c>
      <c r="AN25" s="10">
        <f t="shared" si="6"/>
        <v>0</v>
      </c>
      <c r="AO25" s="10">
        <f t="shared" si="6"/>
        <v>0</v>
      </c>
      <c r="AP25" s="10">
        <f t="shared" si="6"/>
        <v>0</v>
      </c>
      <c r="AQ25" s="10">
        <f t="shared" si="6"/>
        <v>0</v>
      </c>
      <c r="AR25" s="10">
        <f t="shared" si="6"/>
        <v>0</v>
      </c>
      <c r="AS25" s="10">
        <f t="shared" si="6"/>
        <v>0</v>
      </c>
      <c r="AT25" s="10">
        <f t="shared" si="6"/>
        <v>0</v>
      </c>
      <c r="AU25" s="10">
        <f t="shared" si="6"/>
        <v>0</v>
      </c>
      <c r="AV25" s="10">
        <f t="shared" si="6"/>
        <v>0</v>
      </c>
      <c r="AW25" s="10">
        <f t="shared" si="6"/>
        <v>0</v>
      </c>
      <c r="AX25" s="11">
        <f t="shared" si="8"/>
        <v>0</v>
      </c>
    </row>
    <row r="26" spans="1:51" ht="14.25" hidden="1" thickTop="1" thickBot="1" x14ac:dyDescent="0.25">
      <c r="A26" s="7">
        <f>Settings!H22</f>
        <v>0</v>
      </c>
      <c r="B26" s="8">
        <f>Settings!I22</f>
        <v>0</v>
      </c>
      <c r="C26" s="9" t="str">
        <f>_xlfn.IFNA(INDEX(FMRstatus[[FMR3]:[FMR3]], MATCH($A26&amp;C$4, INDEX(FMRstatus[[Truck No.]:[Truck No.]]&amp;FMRstatus[[Date]:[Date]],0),0)), "")</f>
        <v/>
      </c>
      <c r="D26" s="9" t="str">
        <f>_xlfn.IFNA(INDEX(FMRstatus[[FMR3]:[FMR3]], MATCH($A26&amp;D$4, INDEX(FMRstatus[[Truck No.]:[Truck No.]]&amp;FMRstatus[[Date]:[Date]],0),0)), "")</f>
        <v/>
      </c>
      <c r="E26" s="9" t="str">
        <f>_xlfn.IFNA(INDEX(FMRstatus[[FMR3]:[FMR3]], MATCH($A26&amp;E$4, INDEX(FMRstatus[[Truck No.]:[Truck No.]]&amp;FMRstatus[[Date]:[Date]],0),0)), "")</f>
        <v/>
      </c>
      <c r="F26" s="9" t="str">
        <f>_xlfn.IFNA(INDEX(FMRstatus[[FMR3]:[FMR3]], MATCH($A26&amp;F$4, INDEX(FMRstatus[[Truck No.]:[Truck No.]]&amp;FMRstatus[[Date]:[Date]],0),0)), "")</f>
        <v/>
      </c>
      <c r="G26" s="9" t="str">
        <f>_xlfn.IFNA(INDEX(FMRstatus[[FMR3]:[FMR3]], MATCH($A26&amp;G$4, INDEX(FMRstatus[[Truck No.]:[Truck No.]]&amp;FMRstatus[[Date]:[Date]],0),0)), "")</f>
        <v/>
      </c>
      <c r="H26" s="9" t="str">
        <f>_xlfn.IFNA(INDEX(FMRstatus[[FMR3]:[FMR3]], MATCH($A26&amp;H$4, INDEX(FMRstatus[[Truck No.]:[Truck No.]]&amp;FMRstatus[[Date]:[Date]],0),0)), "")</f>
        <v/>
      </c>
      <c r="I26" s="9" t="str">
        <f>_xlfn.IFNA(INDEX(FMRstatus[[FMR3]:[FMR3]], MATCH($A26&amp;I$4, INDEX(FMRstatus[[Truck No.]:[Truck No.]]&amp;FMRstatus[[Date]:[Date]],0),0)), "")</f>
        <v/>
      </c>
      <c r="J26" s="9" t="str">
        <f>_xlfn.IFNA(INDEX(FMRstatus[[FMR3]:[FMR3]], MATCH($A26&amp;J$4, INDEX(FMRstatus[[Truck No.]:[Truck No.]]&amp;FMRstatus[[Date]:[Date]],0),0)), "")</f>
        <v/>
      </c>
      <c r="K26" s="9" t="str">
        <f>_xlfn.IFNA(INDEX(FMRstatus[[FMR3]:[FMR3]], MATCH($A26&amp;K$4, INDEX(FMRstatus[[Truck No.]:[Truck No.]]&amp;FMRstatus[[Date]:[Date]],0),0)), "")</f>
        <v/>
      </c>
      <c r="L26" s="9" t="str">
        <f>_xlfn.IFNA(INDEX(FMRstatus[[FMR3]:[FMR3]], MATCH($A26&amp;L$4, INDEX(FMRstatus[[Truck No.]:[Truck No.]]&amp;FMRstatus[[Date]:[Date]],0),0)), "")</f>
        <v/>
      </c>
      <c r="M26" s="9" t="str">
        <f>_xlfn.IFNA(INDEX(FMRstatus[[FMR3]:[FMR3]], MATCH($A26&amp;M$4, INDEX(FMRstatus[[Truck No.]:[Truck No.]]&amp;FMRstatus[[Date]:[Date]],0),0)), "")</f>
        <v/>
      </c>
      <c r="N26" s="9" t="str">
        <f>_xlfn.IFNA(INDEX(FMRstatus[[FMR3]:[FMR3]], MATCH($A26&amp;N$4, INDEX(FMRstatus[[Truck No.]:[Truck No.]]&amp;FMRstatus[[Date]:[Date]],0),0)), "")</f>
        <v/>
      </c>
      <c r="O26" s="9" t="str">
        <f>_xlfn.IFNA(INDEX(FMRstatus[[FMR3]:[FMR3]], MATCH($A26&amp;O$4, INDEX(FMRstatus[[Truck No.]:[Truck No.]]&amp;FMRstatus[[Date]:[Date]],0),0)), "")</f>
        <v/>
      </c>
      <c r="P26" s="9" t="str">
        <f>_xlfn.IFNA(INDEX(FMRstatus[[FMR3]:[FMR3]], MATCH($A26&amp;P$4, INDEX(FMRstatus[[Truck No.]:[Truck No.]]&amp;FMRstatus[[Date]:[Date]],0),0)), "")</f>
        <v/>
      </c>
      <c r="Q26" s="9" t="str">
        <f>_xlfn.IFNA(INDEX(FMRstatus[[FMR3]:[FMR3]], MATCH($A26&amp;Q$4, INDEX(FMRstatus[[Truck No.]:[Truck No.]]&amp;FMRstatus[[Date]:[Date]],0),0)), "")</f>
        <v/>
      </c>
      <c r="R26" s="9" t="str">
        <f>_xlfn.IFNA(INDEX(FMRstatus[[FMR3]:[FMR3]], MATCH($A26&amp;R$4, INDEX(FMRstatus[[Truck No.]:[Truck No.]]&amp;FMRstatus[[Date]:[Date]],0),0)), "")</f>
        <v/>
      </c>
      <c r="S26" s="9" t="str">
        <f>_xlfn.IFNA(INDEX(FMRstatus[[FMR3]:[FMR3]], MATCH($A26&amp;S$4, INDEX(FMRstatus[[Truck No.]:[Truck No.]]&amp;FMRstatus[[Date]:[Date]],0),0)), "")</f>
        <v/>
      </c>
      <c r="T26" s="9" t="str">
        <f>_xlfn.IFNA(INDEX(FMRstatus[[FMR3]:[FMR3]], MATCH($A26&amp;T$4, INDEX(FMRstatus[[Truck No.]:[Truck No.]]&amp;FMRstatus[[Date]:[Date]],0),0)), "")</f>
        <v/>
      </c>
      <c r="U26" s="9" t="str">
        <f>_xlfn.IFNA(INDEX(FMRstatus[[FMR3]:[FMR3]], MATCH($A26&amp;U$4, INDEX(FMRstatus[[Truck No.]:[Truck No.]]&amp;FMRstatus[[Date]:[Date]],0),0)), "")</f>
        <v/>
      </c>
      <c r="V26" s="9" t="str">
        <f>_xlfn.IFNA(INDEX(FMRstatus[[FMR3]:[FMR3]], MATCH($A26&amp;V$4, INDEX(FMRstatus[[Truck No.]:[Truck No.]]&amp;FMRstatus[[Date]:[Date]],0),0)), "")</f>
        <v/>
      </c>
      <c r="W26" s="9" t="str">
        <f>_xlfn.IFNA(INDEX(FMRstatus[[FMR3]:[FMR3]], MATCH($A26&amp;W$4, INDEX(FMRstatus[[Truck No.]:[Truck No.]]&amp;FMRstatus[[Date]:[Date]],0),0)), "")</f>
        <v/>
      </c>
      <c r="X26" s="9" t="str">
        <f>_xlfn.IFNA(INDEX(FMRstatus[[FMR3]:[FMR3]], MATCH($A26&amp;X$4, INDEX(FMRstatus[[Truck No.]:[Truck No.]]&amp;FMRstatus[[Date]:[Date]],0),0)), "")</f>
        <v/>
      </c>
      <c r="Y26" s="9" t="str">
        <f>_xlfn.IFNA(INDEX(FMRstatus[[FMR3]:[FMR3]], MATCH($A26&amp;Y$4, INDEX(FMRstatus[[Truck No.]:[Truck No.]]&amp;FMRstatus[[Date]:[Date]],0),0)), "")</f>
        <v/>
      </c>
      <c r="Z26" s="9" t="str">
        <f>_xlfn.IFNA(INDEX(FMRstatus[[FMR3]:[FMR3]], MATCH($A26&amp;Z$4, INDEX(FMRstatus[[Truck No.]:[Truck No.]]&amp;FMRstatus[[Date]:[Date]],0),0)), "")</f>
        <v/>
      </c>
      <c r="AA26" s="9" t="str">
        <f>_xlfn.IFNA(INDEX(FMRstatus[[FMR3]:[FMR3]], MATCH($A26&amp;AA$4, INDEX(FMRstatus[[Truck No.]:[Truck No.]]&amp;FMRstatus[[Date]:[Date]],0),0)), "")</f>
        <v/>
      </c>
      <c r="AB26" s="9" t="str">
        <f>_xlfn.IFNA(INDEX(FMRstatus[[FMR3]:[FMR3]], MATCH($A26&amp;AB$4, INDEX(FMRstatus[[Truck No.]:[Truck No.]]&amp;FMRstatus[[Date]:[Date]],0),0)), "")</f>
        <v/>
      </c>
      <c r="AC26" s="9" t="str">
        <f>_xlfn.IFNA(INDEX(FMRstatus[[FMR3]:[FMR3]], MATCH($A26&amp;AC$4, INDEX(FMRstatus[[Truck No.]:[Truck No.]]&amp;FMRstatus[[Date]:[Date]],0),0)), "")</f>
        <v/>
      </c>
      <c r="AD26" s="9" t="str">
        <f>_xlfn.IFNA(INDEX(FMRstatus[[FMR3]:[FMR3]], MATCH($A26&amp;AD$4, INDEX(FMRstatus[[Truck No.]:[Truck No.]]&amp;FMRstatus[[Date]:[Date]],0),0)), "")</f>
        <v/>
      </c>
      <c r="AE26" s="9" t="str">
        <f>_xlfn.IFNA(INDEX(FMRstatus[[FMR3]:[FMR3]], MATCH($A26&amp;AE$4, INDEX(FMRstatus[[Truck No.]:[Truck No.]]&amp;FMRstatus[[Date]:[Date]],0),0)), "")</f>
        <v/>
      </c>
      <c r="AF26" s="9" t="str">
        <f>_xlfn.IFNA(INDEX(FMRstatus[[FMR3]:[FMR3]], MATCH($A26&amp;AF$4, INDEX(FMRstatus[[Truck No.]:[Truck No.]]&amp;FMRstatus[[Date]:[Date]],0),0)), "")</f>
        <v/>
      </c>
      <c r="AG26" s="9" t="str">
        <f>_xlfn.IFNA(INDEX(FMRstatus[[FMR3]:[FMR3]], MATCH($A26&amp;AG$4, INDEX(FMRstatus[[Truck No.]:[Truck No.]]&amp;FMRstatus[[Date]:[Date]],0),0)), "")</f>
        <v/>
      </c>
      <c r="AH26" s="10">
        <f t="shared" si="6"/>
        <v>0</v>
      </c>
      <c r="AI26" s="10">
        <f t="shared" si="6"/>
        <v>0</v>
      </c>
      <c r="AJ26" s="10">
        <f t="shared" si="6"/>
        <v>0</v>
      </c>
      <c r="AK26" s="10">
        <f t="shared" si="6"/>
        <v>0</v>
      </c>
      <c r="AL26" s="10">
        <f t="shared" si="6"/>
        <v>0</v>
      </c>
      <c r="AM26" s="10">
        <f t="shared" si="6"/>
        <v>0</v>
      </c>
      <c r="AN26" s="10">
        <f t="shared" si="6"/>
        <v>0</v>
      </c>
      <c r="AO26" s="10">
        <f t="shared" si="6"/>
        <v>0</v>
      </c>
      <c r="AP26" s="10">
        <f t="shared" si="6"/>
        <v>0</v>
      </c>
      <c r="AQ26" s="10">
        <f t="shared" si="6"/>
        <v>0</v>
      </c>
      <c r="AR26" s="10">
        <f t="shared" si="6"/>
        <v>0</v>
      </c>
      <c r="AS26" s="10">
        <f t="shared" si="6"/>
        <v>0</v>
      </c>
      <c r="AT26" s="10">
        <f t="shared" si="6"/>
        <v>0</v>
      </c>
      <c r="AU26" s="10">
        <f t="shared" si="6"/>
        <v>0</v>
      </c>
      <c r="AV26" s="10">
        <f t="shared" si="6"/>
        <v>0</v>
      </c>
      <c r="AW26" s="10">
        <f t="shared" si="6"/>
        <v>0</v>
      </c>
      <c r="AX26" s="11">
        <f t="shared" si="8"/>
        <v>0</v>
      </c>
    </row>
    <row r="27" spans="1:51" ht="14.25" hidden="1" thickTop="1" thickBot="1" x14ac:dyDescent="0.25">
      <c r="A27" s="7">
        <f>Settings!H23</f>
        <v>0</v>
      </c>
      <c r="B27" s="8">
        <f>Settings!I23</f>
        <v>0</v>
      </c>
      <c r="C27" s="9" t="str">
        <f>_xlfn.IFNA(INDEX(FMRstatus[[FMR3]:[FMR3]], MATCH($A27&amp;C$4, INDEX(FMRstatus[[Truck No.]:[Truck No.]]&amp;FMRstatus[[Date]:[Date]],0),0)), "")</f>
        <v/>
      </c>
      <c r="D27" s="9" t="str">
        <f>_xlfn.IFNA(INDEX(FMRstatus[[FMR3]:[FMR3]], MATCH($A27&amp;D$4, INDEX(FMRstatus[[Truck No.]:[Truck No.]]&amp;FMRstatus[[Date]:[Date]],0),0)), "")</f>
        <v/>
      </c>
      <c r="E27" s="9" t="str">
        <f>_xlfn.IFNA(INDEX(FMRstatus[[FMR3]:[FMR3]], MATCH($A27&amp;E$4, INDEX(FMRstatus[[Truck No.]:[Truck No.]]&amp;FMRstatus[[Date]:[Date]],0),0)), "")</f>
        <v/>
      </c>
      <c r="F27" s="9" t="str">
        <f>_xlfn.IFNA(INDEX(FMRstatus[[FMR3]:[FMR3]], MATCH($A27&amp;F$4, INDEX(FMRstatus[[Truck No.]:[Truck No.]]&amp;FMRstatus[[Date]:[Date]],0),0)), "")</f>
        <v/>
      </c>
      <c r="G27" s="9" t="str">
        <f>_xlfn.IFNA(INDEX(FMRstatus[[FMR3]:[FMR3]], MATCH($A27&amp;G$4, INDEX(FMRstatus[[Truck No.]:[Truck No.]]&amp;FMRstatus[[Date]:[Date]],0),0)), "")</f>
        <v/>
      </c>
      <c r="H27" s="9" t="str">
        <f>_xlfn.IFNA(INDEX(FMRstatus[[FMR3]:[FMR3]], MATCH($A27&amp;H$4, INDEX(FMRstatus[[Truck No.]:[Truck No.]]&amp;FMRstatus[[Date]:[Date]],0),0)), "")</f>
        <v/>
      </c>
      <c r="I27" s="9" t="str">
        <f>_xlfn.IFNA(INDEX(FMRstatus[[FMR3]:[FMR3]], MATCH($A27&amp;I$4, INDEX(FMRstatus[[Truck No.]:[Truck No.]]&amp;FMRstatus[[Date]:[Date]],0),0)), "")</f>
        <v/>
      </c>
      <c r="J27" s="9" t="str">
        <f>_xlfn.IFNA(INDEX(FMRstatus[[FMR3]:[FMR3]], MATCH($A27&amp;J$4, INDEX(FMRstatus[[Truck No.]:[Truck No.]]&amp;FMRstatus[[Date]:[Date]],0),0)), "")</f>
        <v/>
      </c>
      <c r="K27" s="9" t="str">
        <f>_xlfn.IFNA(INDEX(FMRstatus[[FMR3]:[FMR3]], MATCH($A27&amp;K$4, INDEX(FMRstatus[[Truck No.]:[Truck No.]]&amp;FMRstatus[[Date]:[Date]],0),0)), "")</f>
        <v/>
      </c>
      <c r="L27" s="9" t="str">
        <f>_xlfn.IFNA(INDEX(FMRstatus[[FMR3]:[FMR3]], MATCH($A27&amp;L$4, INDEX(FMRstatus[[Truck No.]:[Truck No.]]&amp;FMRstatus[[Date]:[Date]],0),0)), "")</f>
        <v/>
      </c>
      <c r="M27" s="9" t="str">
        <f>_xlfn.IFNA(INDEX(FMRstatus[[FMR3]:[FMR3]], MATCH($A27&amp;M$4, INDEX(FMRstatus[[Truck No.]:[Truck No.]]&amp;FMRstatus[[Date]:[Date]],0),0)), "")</f>
        <v/>
      </c>
      <c r="N27" s="9" t="str">
        <f>_xlfn.IFNA(INDEX(FMRstatus[[FMR3]:[FMR3]], MATCH($A27&amp;N$4, INDEX(FMRstatus[[Truck No.]:[Truck No.]]&amp;FMRstatus[[Date]:[Date]],0),0)), "")</f>
        <v/>
      </c>
      <c r="O27" s="9" t="str">
        <f>_xlfn.IFNA(INDEX(FMRstatus[[FMR3]:[FMR3]], MATCH($A27&amp;O$4, INDEX(FMRstatus[[Truck No.]:[Truck No.]]&amp;FMRstatus[[Date]:[Date]],0),0)), "")</f>
        <v/>
      </c>
      <c r="P27" s="9" t="str">
        <f>_xlfn.IFNA(INDEX(FMRstatus[[FMR3]:[FMR3]], MATCH($A27&amp;P$4, INDEX(FMRstatus[[Truck No.]:[Truck No.]]&amp;FMRstatus[[Date]:[Date]],0),0)), "")</f>
        <v/>
      </c>
      <c r="Q27" s="9" t="str">
        <f>_xlfn.IFNA(INDEX(FMRstatus[[FMR3]:[FMR3]], MATCH($A27&amp;Q$4, INDEX(FMRstatus[[Truck No.]:[Truck No.]]&amp;FMRstatus[[Date]:[Date]],0),0)), "")</f>
        <v/>
      </c>
      <c r="R27" s="9" t="str">
        <f>_xlfn.IFNA(INDEX(FMRstatus[[FMR3]:[FMR3]], MATCH($A27&amp;R$4, INDEX(FMRstatus[[Truck No.]:[Truck No.]]&amp;FMRstatus[[Date]:[Date]],0),0)), "")</f>
        <v/>
      </c>
      <c r="S27" s="9" t="str">
        <f>_xlfn.IFNA(INDEX(FMRstatus[[FMR3]:[FMR3]], MATCH($A27&amp;S$4, INDEX(FMRstatus[[Truck No.]:[Truck No.]]&amp;FMRstatus[[Date]:[Date]],0),0)), "")</f>
        <v/>
      </c>
      <c r="T27" s="9" t="str">
        <f>_xlfn.IFNA(INDEX(FMRstatus[[FMR3]:[FMR3]], MATCH($A27&amp;T$4, INDEX(FMRstatus[[Truck No.]:[Truck No.]]&amp;FMRstatus[[Date]:[Date]],0),0)), "")</f>
        <v/>
      </c>
      <c r="U27" s="9" t="str">
        <f>_xlfn.IFNA(INDEX(FMRstatus[[FMR3]:[FMR3]], MATCH($A27&amp;U$4, INDEX(FMRstatus[[Truck No.]:[Truck No.]]&amp;FMRstatus[[Date]:[Date]],0),0)), "")</f>
        <v/>
      </c>
      <c r="V27" s="9" t="str">
        <f>_xlfn.IFNA(INDEX(FMRstatus[[FMR3]:[FMR3]], MATCH($A27&amp;V$4, INDEX(FMRstatus[[Truck No.]:[Truck No.]]&amp;FMRstatus[[Date]:[Date]],0),0)), "")</f>
        <v/>
      </c>
      <c r="W27" s="9" t="str">
        <f>_xlfn.IFNA(INDEX(FMRstatus[[FMR3]:[FMR3]], MATCH($A27&amp;W$4, INDEX(FMRstatus[[Truck No.]:[Truck No.]]&amp;FMRstatus[[Date]:[Date]],0),0)), "")</f>
        <v/>
      </c>
      <c r="X27" s="9" t="str">
        <f>_xlfn.IFNA(INDEX(FMRstatus[[FMR3]:[FMR3]], MATCH($A27&amp;X$4, INDEX(FMRstatus[[Truck No.]:[Truck No.]]&amp;FMRstatus[[Date]:[Date]],0),0)), "")</f>
        <v/>
      </c>
      <c r="Y27" s="9" t="str">
        <f>_xlfn.IFNA(INDEX(FMRstatus[[FMR3]:[FMR3]], MATCH($A27&amp;Y$4, INDEX(FMRstatus[[Truck No.]:[Truck No.]]&amp;FMRstatus[[Date]:[Date]],0),0)), "")</f>
        <v/>
      </c>
      <c r="Z27" s="9" t="str">
        <f>_xlfn.IFNA(INDEX(FMRstatus[[FMR3]:[FMR3]], MATCH($A27&amp;Z$4, INDEX(FMRstatus[[Truck No.]:[Truck No.]]&amp;FMRstatus[[Date]:[Date]],0),0)), "")</f>
        <v/>
      </c>
      <c r="AA27" s="9" t="str">
        <f>_xlfn.IFNA(INDEX(FMRstatus[[FMR3]:[FMR3]], MATCH($A27&amp;AA$4, INDEX(FMRstatus[[Truck No.]:[Truck No.]]&amp;FMRstatus[[Date]:[Date]],0),0)), "")</f>
        <v/>
      </c>
      <c r="AB27" s="9" t="str">
        <f>_xlfn.IFNA(INDEX(FMRstatus[[FMR3]:[FMR3]], MATCH($A27&amp;AB$4, INDEX(FMRstatus[[Truck No.]:[Truck No.]]&amp;FMRstatus[[Date]:[Date]],0),0)), "")</f>
        <v/>
      </c>
      <c r="AC27" s="9" t="str">
        <f>_xlfn.IFNA(INDEX(FMRstatus[[FMR3]:[FMR3]], MATCH($A27&amp;AC$4, INDEX(FMRstatus[[Truck No.]:[Truck No.]]&amp;FMRstatus[[Date]:[Date]],0),0)), "")</f>
        <v/>
      </c>
      <c r="AD27" s="9" t="str">
        <f>_xlfn.IFNA(INDEX(FMRstatus[[FMR3]:[FMR3]], MATCH($A27&amp;AD$4, INDEX(FMRstatus[[Truck No.]:[Truck No.]]&amp;FMRstatus[[Date]:[Date]],0),0)), "")</f>
        <v/>
      </c>
      <c r="AE27" s="9" t="str">
        <f>_xlfn.IFNA(INDEX(FMRstatus[[FMR3]:[FMR3]], MATCH($A27&amp;AE$4, INDEX(FMRstatus[[Truck No.]:[Truck No.]]&amp;FMRstatus[[Date]:[Date]],0),0)), "")</f>
        <v/>
      </c>
      <c r="AF27" s="9" t="str">
        <f>_xlfn.IFNA(INDEX(FMRstatus[[FMR3]:[FMR3]], MATCH($A27&amp;AF$4, INDEX(FMRstatus[[Truck No.]:[Truck No.]]&amp;FMRstatus[[Date]:[Date]],0),0)), "")</f>
        <v/>
      </c>
      <c r="AG27" s="9" t="str">
        <f>_xlfn.IFNA(INDEX(FMRstatus[[FMR3]:[FMR3]], MATCH($A27&amp;AG$4, INDEX(FMRstatus[[Truck No.]:[Truck No.]]&amp;FMRstatus[[Date]:[Date]],0),0)), "")</f>
        <v/>
      </c>
      <c r="AH27" s="10">
        <f t="shared" si="6"/>
        <v>0</v>
      </c>
      <c r="AI27" s="10">
        <f t="shared" si="6"/>
        <v>0</v>
      </c>
      <c r="AJ27" s="10">
        <f t="shared" si="6"/>
        <v>0</v>
      </c>
      <c r="AK27" s="10">
        <f t="shared" si="6"/>
        <v>0</v>
      </c>
      <c r="AL27" s="10">
        <f t="shared" si="6"/>
        <v>0</v>
      </c>
      <c r="AM27" s="10">
        <f t="shared" si="6"/>
        <v>0</v>
      </c>
      <c r="AN27" s="10">
        <f t="shared" si="6"/>
        <v>0</v>
      </c>
      <c r="AO27" s="10">
        <f t="shared" si="6"/>
        <v>0</v>
      </c>
      <c r="AP27" s="10">
        <f t="shared" si="6"/>
        <v>0</v>
      </c>
      <c r="AQ27" s="10">
        <f t="shared" si="6"/>
        <v>0</v>
      </c>
      <c r="AR27" s="10">
        <f t="shared" si="6"/>
        <v>0</v>
      </c>
      <c r="AS27" s="10">
        <f t="shared" si="6"/>
        <v>0</v>
      </c>
      <c r="AT27" s="10">
        <f t="shared" si="6"/>
        <v>0</v>
      </c>
      <c r="AU27" s="10">
        <f t="shared" si="6"/>
        <v>0</v>
      </c>
      <c r="AV27" s="10">
        <f t="shared" si="6"/>
        <v>0</v>
      </c>
      <c r="AW27" s="10">
        <f t="shared" si="6"/>
        <v>0</v>
      </c>
      <c r="AX27" s="11">
        <f t="shared" si="8"/>
        <v>0</v>
      </c>
    </row>
    <row r="28" spans="1:51" ht="14.25" hidden="1" thickTop="1" thickBot="1" x14ac:dyDescent="0.25">
      <c r="A28" s="7">
        <f>Settings!H24</f>
        <v>0</v>
      </c>
      <c r="B28" s="8">
        <f>Settings!I24</f>
        <v>0</v>
      </c>
      <c r="C28" s="9" t="str">
        <f>_xlfn.IFNA(INDEX(FMRstatus[[FMR3]:[FMR3]], MATCH($A28&amp;C$4, INDEX(FMRstatus[[Truck No.]:[Truck No.]]&amp;FMRstatus[[Date]:[Date]],0),0)), "")</f>
        <v/>
      </c>
      <c r="D28" s="9" t="str">
        <f>_xlfn.IFNA(INDEX(FMRstatus[[FMR3]:[FMR3]], MATCH($A28&amp;D$4, INDEX(FMRstatus[[Truck No.]:[Truck No.]]&amp;FMRstatus[[Date]:[Date]],0),0)), "")</f>
        <v/>
      </c>
      <c r="E28" s="9" t="str">
        <f>_xlfn.IFNA(INDEX(FMRstatus[[FMR3]:[FMR3]], MATCH($A28&amp;E$4, INDEX(FMRstatus[[Truck No.]:[Truck No.]]&amp;FMRstatus[[Date]:[Date]],0),0)), "")</f>
        <v/>
      </c>
      <c r="F28" s="9" t="str">
        <f>_xlfn.IFNA(INDEX(FMRstatus[[FMR3]:[FMR3]], MATCH($A28&amp;F$4, INDEX(FMRstatus[[Truck No.]:[Truck No.]]&amp;FMRstatus[[Date]:[Date]],0),0)), "")</f>
        <v/>
      </c>
      <c r="G28" s="9" t="str">
        <f>_xlfn.IFNA(INDEX(FMRstatus[[FMR3]:[FMR3]], MATCH($A28&amp;G$4, INDEX(FMRstatus[[Truck No.]:[Truck No.]]&amp;FMRstatus[[Date]:[Date]],0),0)), "")</f>
        <v/>
      </c>
      <c r="H28" s="9" t="str">
        <f>_xlfn.IFNA(INDEX(FMRstatus[[FMR3]:[FMR3]], MATCH($A28&amp;H$4, INDEX(FMRstatus[[Truck No.]:[Truck No.]]&amp;FMRstatus[[Date]:[Date]],0),0)), "")</f>
        <v/>
      </c>
      <c r="I28" s="9" t="str">
        <f>_xlfn.IFNA(INDEX(FMRstatus[[FMR3]:[FMR3]], MATCH($A28&amp;I$4, INDEX(FMRstatus[[Truck No.]:[Truck No.]]&amp;FMRstatus[[Date]:[Date]],0),0)), "")</f>
        <v/>
      </c>
      <c r="J28" s="9" t="str">
        <f>_xlfn.IFNA(INDEX(FMRstatus[[FMR3]:[FMR3]], MATCH($A28&amp;J$4, INDEX(FMRstatus[[Truck No.]:[Truck No.]]&amp;FMRstatus[[Date]:[Date]],0),0)), "")</f>
        <v/>
      </c>
      <c r="K28" s="9" t="str">
        <f>_xlfn.IFNA(INDEX(FMRstatus[[FMR3]:[FMR3]], MATCH($A28&amp;K$4, INDEX(FMRstatus[[Truck No.]:[Truck No.]]&amp;FMRstatus[[Date]:[Date]],0),0)), "")</f>
        <v/>
      </c>
      <c r="L28" s="9" t="str">
        <f>_xlfn.IFNA(INDEX(FMRstatus[[FMR3]:[FMR3]], MATCH($A28&amp;L$4, INDEX(FMRstatus[[Truck No.]:[Truck No.]]&amp;FMRstatus[[Date]:[Date]],0),0)), "")</f>
        <v/>
      </c>
      <c r="M28" s="9" t="str">
        <f>_xlfn.IFNA(INDEX(FMRstatus[[FMR3]:[FMR3]], MATCH($A28&amp;M$4, INDEX(FMRstatus[[Truck No.]:[Truck No.]]&amp;FMRstatus[[Date]:[Date]],0),0)), "")</f>
        <v/>
      </c>
      <c r="N28" s="9" t="str">
        <f>_xlfn.IFNA(INDEX(FMRstatus[[FMR3]:[FMR3]], MATCH($A28&amp;N$4, INDEX(FMRstatus[[Truck No.]:[Truck No.]]&amp;FMRstatus[[Date]:[Date]],0),0)), "")</f>
        <v/>
      </c>
      <c r="O28" s="9" t="str">
        <f>_xlfn.IFNA(INDEX(FMRstatus[[FMR3]:[FMR3]], MATCH($A28&amp;O$4, INDEX(FMRstatus[[Truck No.]:[Truck No.]]&amp;FMRstatus[[Date]:[Date]],0),0)), "")</f>
        <v/>
      </c>
      <c r="P28" s="9" t="str">
        <f>_xlfn.IFNA(INDEX(FMRstatus[[FMR3]:[FMR3]], MATCH($A28&amp;P$4, INDEX(FMRstatus[[Truck No.]:[Truck No.]]&amp;FMRstatus[[Date]:[Date]],0),0)), "")</f>
        <v/>
      </c>
      <c r="Q28" s="9" t="str">
        <f>_xlfn.IFNA(INDEX(FMRstatus[[FMR3]:[FMR3]], MATCH($A28&amp;Q$4, INDEX(FMRstatus[[Truck No.]:[Truck No.]]&amp;FMRstatus[[Date]:[Date]],0),0)), "")</f>
        <v/>
      </c>
      <c r="R28" s="9" t="str">
        <f>_xlfn.IFNA(INDEX(FMRstatus[[FMR3]:[FMR3]], MATCH($A28&amp;R$4, INDEX(FMRstatus[[Truck No.]:[Truck No.]]&amp;FMRstatus[[Date]:[Date]],0),0)), "")</f>
        <v/>
      </c>
      <c r="S28" s="9" t="str">
        <f>_xlfn.IFNA(INDEX(FMRstatus[[FMR3]:[FMR3]], MATCH($A28&amp;S$4, INDEX(FMRstatus[[Truck No.]:[Truck No.]]&amp;FMRstatus[[Date]:[Date]],0),0)), "")</f>
        <v/>
      </c>
      <c r="T28" s="9" t="str">
        <f>_xlfn.IFNA(INDEX(FMRstatus[[FMR3]:[FMR3]], MATCH($A28&amp;T$4, INDEX(FMRstatus[[Truck No.]:[Truck No.]]&amp;FMRstatus[[Date]:[Date]],0),0)), "")</f>
        <v/>
      </c>
      <c r="U28" s="9" t="str">
        <f>_xlfn.IFNA(INDEX(FMRstatus[[FMR3]:[FMR3]], MATCH($A28&amp;U$4, INDEX(FMRstatus[[Truck No.]:[Truck No.]]&amp;FMRstatus[[Date]:[Date]],0),0)), "")</f>
        <v/>
      </c>
      <c r="V28" s="9" t="str">
        <f>_xlfn.IFNA(INDEX(FMRstatus[[FMR3]:[FMR3]], MATCH($A28&amp;V$4, INDEX(FMRstatus[[Truck No.]:[Truck No.]]&amp;FMRstatus[[Date]:[Date]],0),0)), "")</f>
        <v/>
      </c>
      <c r="W28" s="9" t="str">
        <f>_xlfn.IFNA(INDEX(FMRstatus[[FMR3]:[FMR3]], MATCH($A28&amp;W$4, INDEX(FMRstatus[[Truck No.]:[Truck No.]]&amp;FMRstatus[[Date]:[Date]],0),0)), "")</f>
        <v/>
      </c>
      <c r="X28" s="9" t="str">
        <f>_xlfn.IFNA(INDEX(FMRstatus[[FMR3]:[FMR3]], MATCH($A28&amp;X$4, INDEX(FMRstatus[[Truck No.]:[Truck No.]]&amp;FMRstatus[[Date]:[Date]],0),0)), "")</f>
        <v/>
      </c>
      <c r="Y28" s="9" t="str">
        <f>_xlfn.IFNA(INDEX(FMRstatus[[FMR3]:[FMR3]], MATCH($A28&amp;Y$4, INDEX(FMRstatus[[Truck No.]:[Truck No.]]&amp;FMRstatus[[Date]:[Date]],0),0)), "")</f>
        <v/>
      </c>
      <c r="Z28" s="9" t="str">
        <f>_xlfn.IFNA(INDEX(FMRstatus[[FMR3]:[FMR3]], MATCH($A28&amp;Z$4, INDEX(FMRstatus[[Truck No.]:[Truck No.]]&amp;FMRstatus[[Date]:[Date]],0),0)), "")</f>
        <v/>
      </c>
      <c r="AA28" s="9" t="str">
        <f>_xlfn.IFNA(INDEX(FMRstatus[[FMR3]:[FMR3]], MATCH($A28&amp;AA$4, INDEX(FMRstatus[[Truck No.]:[Truck No.]]&amp;FMRstatus[[Date]:[Date]],0),0)), "")</f>
        <v/>
      </c>
      <c r="AB28" s="9" t="str">
        <f>_xlfn.IFNA(INDEX(FMRstatus[[FMR3]:[FMR3]], MATCH($A28&amp;AB$4, INDEX(FMRstatus[[Truck No.]:[Truck No.]]&amp;FMRstatus[[Date]:[Date]],0),0)), "")</f>
        <v/>
      </c>
      <c r="AC28" s="9" t="str">
        <f>_xlfn.IFNA(INDEX(FMRstatus[[FMR3]:[FMR3]], MATCH($A28&amp;AC$4, INDEX(FMRstatus[[Truck No.]:[Truck No.]]&amp;FMRstatus[[Date]:[Date]],0),0)), "")</f>
        <v/>
      </c>
      <c r="AD28" s="9" t="str">
        <f>_xlfn.IFNA(INDEX(FMRstatus[[FMR3]:[FMR3]], MATCH($A28&amp;AD$4, INDEX(FMRstatus[[Truck No.]:[Truck No.]]&amp;FMRstatus[[Date]:[Date]],0),0)), "")</f>
        <v/>
      </c>
      <c r="AE28" s="9" t="str">
        <f>_xlfn.IFNA(INDEX(FMRstatus[[FMR3]:[FMR3]], MATCH($A28&amp;AE$4, INDEX(FMRstatus[[Truck No.]:[Truck No.]]&amp;FMRstatus[[Date]:[Date]],0),0)), "")</f>
        <v/>
      </c>
      <c r="AF28" s="9" t="str">
        <f>_xlfn.IFNA(INDEX(FMRstatus[[FMR3]:[FMR3]], MATCH($A28&amp;AF$4, INDEX(FMRstatus[[Truck No.]:[Truck No.]]&amp;FMRstatus[[Date]:[Date]],0),0)), "")</f>
        <v/>
      </c>
      <c r="AG28" s="9" t="str">
        <f>_xlfn.IFNA(INDEX(FMRstatus[[FMR3]:[FMR3]], MATCH($A28&amp;AG$4, INDEX(FMRstatus[[Truck No.]:[Truck No.]]&amp;FMRstatus[[Date]:[Date]],0),0)), "")</f>
        <v/>
      </c>
      <c r="AH28" s="10">
        <f t="shared" si="6"/>
        <v>0</v>
      </c>
      <c r="AI28" s="10">
        <f t="shared" si="6"/>
        <v>0</v>
      </c>
      <c r="AJ28" s="10">
        <f t="shared" si="6"/>
        <v>0</v>
      </c>
      <c r="AK28" s="10">
        <f t="shared" si="6"/>
        <v>0</v>
      </c>
      <c r="AL28" s="10">
        <f t="shared" si="6"/>
        <v>0</v>
      </c>
      <c r="AM28" s="10">
        <f t="shared" si="6"/>
        <v>0</v>
      </c>
      <c r="AN28" s="10">
        <f t="shared" si="6"/>
        <v>0</v>
      </c>
      <c r="AO28" s="10">
        <f t="shared" si="6"/>
        <v>0</v>
      </c>
      <c r="AP28" s="10">
        <f t="shared" si="6"/>
        <v>0</v>
      </c>
      <c r="AQ28" s="10">
        <f t="shared" si="6"/>
        <v>0</v>
      </c>
      <c r="AR28" s="10">
        <f t="shared" si="6"/>
        <v>0</v>
      </c>
      <c r="AS28" s="10">
        <f t="shared" si="6"/>
        <v>0</v>
      </c>
      <c r="AT28" s="10">
        <f t="shared" si="6"/>
        <v>0</v>
      </c>
      <c r="AU28" s="10">
        <f t="shared" si="6"/>
        <v>0</v>
      </c>
      <c r="AV28" s="10">
        <f t="shared" si="6"/>
        <v>0</v>
      </c>
      <c r="AW28" s="10">
        <f t="shared" si="6"/>
        <v>0</v>
      </c>
      <c r="AX28" s="11">
        <f t="shared" si="8"/>
        <v>0</v>
      </c>
    </row>
    <row r="29" spans="1:51" ht="14.25" hidden="1" thickTop="1" thickBot="1" x14ac:dyDescent="0.25">
      <c r="A29" s="7">
        <f>Settings!H25</f>
        <v>0</v>
      </c>
      <c r="B29" s="8">
        <f>Settings!I25</f>
        <v>0</v>
      </c>
      <c r="C29" s="9" t="str">
        <f>_xlfn.IFNA(INDEX(FMRstatus[[FMR3]:[FMR3]], MATCH($A29&amp;C$4, INDEX(FMRstatus[[Truck No.]:[Truck No.]]&amp;FMRstatus[[Date]:[Date]],0),0)), "")</f>
        <v/>
      </c>
      <c r="D29" s="9" t="str">
        <f>_xlfn.IFNA(INDEX(FMRstatus[[FMR3]:[FMR3]], MATCH($A29&amp;D$4, INDEX(FMRstatus[[Truck No.]:[Truck No.]]&amp;FMRstatus[[Date]:[Date]],0),0)), "")</f>
        <v/>
      </c>
      <c r="E29" s="9" t="str">
        <f>_xlfn.IFNA(INDEX(FMRstatus[[FMR3]:[FMR3]], MATCH($A29&amp;E$4, INDEX(FMRstatus[[Truck No.]:[Truck No.]]&amp;FMRstatus[[Date]:[Date]],0),0)), "")</f>
        <v/>
      </c>
      <c r="F29" s="9" t="str">
        <f>_xlfn.IFNA(INDEX(FMRstatus[[FMR3]:[FMR3]], MATCH($A29&amp;F$4, INDEX(FMRstatus[[Truck No.]:[Truck No.]]&amp;FMRstatus[[Date]:[Date]],0),0)), "")</f>
        <v/>
      </c>
      <c r="G29" s="9" t="str">
        <f>_xlfn.IFNA(INDEX(FMRstatus[[FMR3]:[FMR3]], MATCH($A29&amp;G$4, INDEX(FMRstatus[[Truck No.]:[Truck No.]]&amp;FMRstatus[[Date]:[Date]],0),0)), "")</f>
        <v/>
      </c>
      <c r="H29" s="9" t="str">
        <f>_xlfn.IFNA(INDEX(FMRstatus[[FMR3]:[FMR3]], MATCH($A29&amp;H$4, INDEX(FMRstatus[[Truck No.]:[Truck No.]]&amp;FMRstatus[[Date]:[Date]],0),0)), "")</f>
        <v/>
      </c>
      <c r="I29" s="9" t="str">
        <f>_xlfn.IFNA(INDEX(FMRstatus[[FMR3]:[FMR3]], MATCH($A29&amp;I$4, INDEX(FMRstatus[[Truck No.]:[Truck No.]]&amp;FMRstatus[[Date]:[Date]],0),0)), "")</f>
        <v/>
      </c>
      <c r="J29" s="9" t="str">
        <f>_xlfn.IFNA(INDEX(FMRstatus[[FMR3]:[FMR3]], MATCH($A29&amp;J$4, INDEX(FMRstatus[[Truck No.]:[Truck No.]]&amp;FMRstatus[[Date]:[Date]],0),0)), "")</f>
        <v/>
      </c>
      <c r="K29" s="9" t="str">
        <f>_xlfn.IFNA(INDEX(FMRstatus[[FMR3]:[FMR3]], MATCH($A29&amp;K$4, INDEX(FMRstatus[[Truck No.]:[Truck No.]]&amp;FMRstatus[[Date]:[Date]],0),0)), "")</f>
        <v/>
      </c>
      <c r="L29" s="9" t="str">
        <f>_xlfn.IFNA(INDEX(FMRstatus[[FMR3]:[FMR3]], MATCH($A29&amp;L$4, INDEX(FMRstatus[[Truck No.]:[Truck No.]]&amp;FMRstatus[[Date]:[Date]],0),0)), "")</f>
        <v/>
      </c>
      <c r="M29" s="9" t="str">
        <f>_xlfn.IFNA(INDEX(FMRstatus[[FMR3]:[FMR3]], MATCH($A29&amp;M$4, INDEX(FMRstatus[[Truck No.]:[Truck No.]]&amp;FMRstatus[[Date]:[Date]],0),0)), "")</f>
        <v/>
      </c>
      <c r="N29" s="9" t="str">
        <f>_xlfn.IFNA(INDEX(FMRstatus[[FMR3]:[FMR3]], MATCH($A29&amp;N$4, INDEX(FMRstatus[[Truck No.]:[Truck No.]]&amp;FMRstatus[[Date]:[Date]],0),0)), "")</f>
        <v/>
      </c>
      <c r="O29" s="9" t="str">
        <f>_xlfn.IFNA(INDEX(FMRstatus[[FMR3]:[FMR3]], MATCH($A29&amp;O$4, INDEX(FMRstatus[[Truck No.]:[Truck No.]]&amp;FMRstatus[[Date]:[Date]],0),0)), "")</f>
        <v/>
      </c>
      <c r="P29" s="9" t="str">
        <f>_xlfn.IFNA(INDEX(FMRstatus[[FMR3]:[FMR3]], MATCH($A29&amp;P$4, INDEX(FMRstatus[[Truck No.]:[Truck No.]]&amp;FMRstatus[[Date]:[Date]],0),0)), "")</f>
        <v/>
      </c>
      <c r="Q29" s="9" t="str">
        <f>_xlfn.IFNA(INDEX(FMRstatus[[FMR3]:[FMR3]], MATCH($A29&amp;Q$4, INDEX(FMRstatus[[Truck No.]:[Truck No.]]&amp;FMRstatus[[Date]:[Date]],0),0)), "")</f>
        <v/>
      </c>
      <c r="R29" s="9" t="str">
        <f>_xlfn.IFNA(INDEX(FMRstatus[[FMR3]:[FMR3]], MATCH($A29&amp;R$4, INDEX(FMRstatus[[Truck No.]:[Truck No.]]&amp;FMRstatus[[Date]:[Date]],0),0)), "")</f>
        <v/>
      </c>
      <c r="S29" s="9" t="str">
        <f>_xlfn.IFNA(INDEX(FMRstatus[[FMR3]:[FMR3]], MATCH($A29&amp;S$4, INDEX(FMRstatus[[Truck No.]:[Truck No.]]&amp;FMRstatus[[Date]:[Date]],0),0)), "")</f>
        <v/>
      </c>
      <c r="T29" s="9" t="str">
        <f>_xlfn.IFNA(INDEX(FMRstatus[[FMR3]:[FMR3]], MATCH($A29&amp;T$4, INDEX(FMRstatus[[Truck No.]:[Truck No.]]&amp;FMRstatus[[Date]:[Date]],0),0)), "")</f>
        <v/>
      </c>
      <c r="U29" s="9" t="str">
        <f>_xlfn.IFNA(INDEX(FMRstatus[[FMR3]:[FMR3]], MATCH($A29&amp;U$4, INDEX(FMRstatus[[Truck No.]:[Truck No.]]&amp;FMRstatus[[Date]:[Date]],0),0)), "")</f>
        <v/>
      </c>
      <c r="V29" s="9" t="str">
        <f>_xlfn.IFNA(INDEX(FMRstatus[[FMR3]:[FMR3]], MATCH($A29&amp;V$4, INDEX(FMRstatus[[Truck No.]:[Truck No.]]&amp;FMRstatus[[Date]:[Date]],0),0)), "")</f>
        <v/>
      </c>
      <c r="W29" s="9" t="str">
        <f>_xlfn.IFNA(INDEX(FMRstatus[[FMR3]:[FMR3]], MATCH($A29&amp;W$4, INDEX(FMRstatus[[Truck No.]:[Truck No.]]&amp;FMRstatus[[Date]:[Date]],0),0)), "")</f>
        <v/>
      </c>
      <c r="X29" s="9" t="str">
        <f>_xlfn.IFNA(INDEX(FMRstatus[[FMR3]:[FMR3]], MATCH($A29&amp;X$4, INDEX(FMRstatus[[Truck No.]:[Truck No.]]&amp;FMRstatus[[Date]:[Date]],0),0)), "")</f>
        <v/>
      </c>
      <c r="Y29" s="9" t="str">
        <f>_xlfn.IFNA(INDEX(FMRstatus[[FMR3]:[FMR3]], MATCH($A29&amp;Y$4, INDEX(FMRstatus[[Truck No.]:[Truck No.]]&amp;FMRstatus[[Date]:[Date]],0),0)), "")</f>
        <v/>
      </c>
      <c r="Z29" s="9" t="str">
        <f>_xlfn.IFNA(INDEX(FMRstatus[[FMR3]:[FMR3]], MATCH($A29&amp;Z$4, INDEX(FMRstatus[[Truck No.]:[Truck No.]]&amp;FMRstatus[[Date]:[Date]],0),0)), "")</f>
        <v/>
      </c>
      <c r="AA29" s="9" t="str">
        <f>_xlfn.IFNA(INDEX(FMRstatus[[FMR3]:[FMR3]], MATCH($A29&amp;AA$4, INDEX(FMRstatus[[Truck No.]:[Truck No.]]&amp;FMRstatus[[Date]:[Date]],0),0)), "")</f>
        <v/>
      </c>
      <c r="AB29" s="9" t="str">
        <f>_xlfn.IFNA(INDEX(FMRstatus[[FMR3]:[FMR3]], MATCH($A29&amp;AB$4, INDEX(FMRstatus[[Truck No.]:[Truck No.]]&amp;FMRstatus[[Date]:[Date]],0),0)), "")</f>
        <v/>
      </c>
      <c r="AC29" s="9" t="str">
        <f>_xlfn.IFNA(INDEX(FMRstatus[[FMR3]:[FMR3]], MATCH($A29&amp;AC$4, INDEX(FMRstatus[[Truck No.]:[Truck No.]]&amp;FMRstatus[[Date]:[Date]],0),0)), "")</f>
        <v/>
      </c>
      <c r="AD29" s="9" t="str">
        <f>_xlfn.IFNA(INDEX(FMRstatus[[FMR3]:[FMR3]], MATCH($A29&amp;AD$4, INDEX(FMRstatus[[Truck No.]:[Truck No.]]&amp;FMRstatus[[Date]:[Date]],0),0)), "")</f>
        <v/>
      </c>
      <c r="AE29" s="9" t="str">
        <f>_xlfn.IFNA(INDEX(FMRstatus[[FMR3]:[FMR3]], MATCH($A29&amp;AE$4, INDEX(FMRstatus[[Truck No.]:[Truck No.]]&amp;FMRstatus[[Date]:[Date]],0),0)), "")</f>
        <v/>
      </c>
      <c r="AF29" s="9" t="str">
        <f>_xlfn.IFNA(INDEX(FMRstatus[[FMR3]:[FMR3]], MATCH($A29&amp;AF$4, INDEX(FMRstatus[[Truck No.]:[Truck No.]]&amp;FMRstatus[[Date]:[Date]],0),0)), "")</f>
        <v/>
      </c>
      <c r="AG29" s="9" t="str">
        <f>_xlfn.IFNA(INDEX(FMRstatus[[FMR3]:[FMR3]], MATCH($A29&amp;AG$4, INDEX(FMRstatus[[Truck No.]:[Truck No.]]&amp;FMRstatus[[Date]:[Date]],0),0)), "")</f>
        <v/>
      </c>
      <c r="AH29" s="10">
        <f t="shared" si="6"/>
        <v>0</v>
      </c>
      <c r="AI29" s="10">
        <f t="shared" si="6"/>
        <v>0</v>
      </c>
      <c r="AJ29" s="10">
        <f t="shared" si="6"/>
        <v>0</v>
      </c>
      <c r="AK29" s="10">
        <f t="shared" si="6"/>
        <v>0</v>
      </c>
      <c r="AL29" s="10">
        <f t="shared" si="6"/>
        <v>0</v>
      </c>
      <c r="AM29" s="10">
        <f t="shared" si="6"/>
        <v>0</v>
      </c>
      <c r="AN29" s="10">
        <f t="shared" si="6"/>
        <v>0</v>
      </c>
      <c r="AO29" s="10">
        <f t="shared" si="6"/>
        <v>0</v>
      </c>
      <c r="AP29" s="10">
        <f t="shared" si="6"/>
        <v>0</v>
      </c>
      <c r="AQ29" s="10">
        <f t="shared" si="6"/>
        <v>0</v>
      </c>
      <c r="AR29" s="10">
        <f t="shared" si="6"/>
        <v>0</v>
      </c>
      <c r="AS29" s="10">
        <f t="shared" si="6"/>
        <v>0</v>
      </c>
      <c r="AT29" s="10">
        <f t="shared" si="6"/>
        <v>0</v>
      </c>
      <c r="AU29" s="10">
        <f t="shared" si="6"/>
        <v>0</v>
      </c>
      <c r="AV29" s="10">
        <f t="shared" si="6"/>
        <v>0</v>
      </c>
      <c r="AW29" s="10">
        <f t="shared" si="6"/>
        <v>0</v>
      </c>
      <c r="AX29" s="11">
        <f t="shared" si="8"/>
        <v>0</v>
      </c>
    </row>
    <row r="30" spans="1:51" ht="14.25" hidden="1" thickTop="1" thickBot="1" x14ac:dyDescent="0.25">
      <c r="A30" s="7">
        <f>Settings!H26</f>
        <v>0</v>
      </c>
      <c r="B30" s="8">
        <f>Settings!I26</f>
        <v>0</v>
      </c>
      <c r="C30" s="9" t="str">
        <f>_xlfn.IFNA(INDEX(FMRstatus[[FMR3]:[FMR3]], MATCH($A30&amp;C$4, INDEX(FMRstatus[[Truck No.]:[Truck No.]]&amp;FMRstatus[[Date]:[Date]],0),0)), "")</f>
        <v/>
      </c>
      <c r="D30" s="9" t="str">
        <f>_xlfn.IFNA(INDEX(FMRstatus[[FMR3]:[FMR3]], MATCH($A30&amp;D$4, INDEX(FMRstatus[[Truck No.]:[Truck No.]]&amp;FMRstatus[[Date]:[Date]],0),0)), "")</f>
        <v/>
      </c>
      <c r="E30" s="9" t="str">
        <f>_xlfn.IFNA(INDEX(FMRstatus[[FMR3]:[FMR3]], MATCH($A30&amp;E$4, INDEX(FMRstatus[[Truck No.]:[Truck No.]]&amp;FMRstatus[[Date]:[Date]],0),0)), "")</f>
        <v/>
      </c>
      <c r="F30" s="9" t="str">
        <f>_xlfn.IFNA(INDEX(FMRstatus[[FMR3]:[FMR3]], MATCH($A30&amp;F$4, INDEX(FMRstatus[[Truck No.]:[Truck No.]]&amp;FMRstatus[[Date]:[Date]],0),0)), "")</f>
        <v/>
      </c>
      <c r="G30" s="9" t="str">
        <f>_xlfn.IFNA(INDEX(FMRstatus[[FMR3]:[FMR3]], MATCH($A30&amp;G$4, INDEX(FMRstatus[[Truck No.]:[Truck No.]]&amp;FMRstatus[[Date]:[Date]],0),0)), "")</f>
        <v/>
      </c>
      <c r="H30" s="9" t="str">
        <f>_xlfn.IFNA(INDEX(FMRstatus[[FMR3]:[FMR3]], MATCH($A30&amp;H$4, INDEX(FMRstatus[[Truck No.]:[Truck No.]]&amp;FMRstatus[[Date]:[Date]],0),0)), "")</f>
        <v/>
      </c>
      <c r="I30" s="9" t="str">
        <f>_xlfn.IFNA(INDEX(FMRstatus[[FMR3]:[FMR3]], MATCH($A30&amp;I$4, INDEX(FMRstatus[[Truck No.]:[Truck No.]]&amp;FMRstatus[[Date]:[Date]],0),0)), "")</f>
        <v/>
      </c>
      <c r="J30" s="9" t="str">
        <f>_xlfn.IFNA(INDEX(FMRstatus[[FMR3]:[FMR3]], MATCH($A30&amp;J$4, INDEX(FMRstatus[[Truck No.]:[Truck No.]]&amp;FMRstatus[[Date]:[Date]],0),0)), "")</f>
        <v/>
      </c>
      <c r="K30" s="9" t="str">
        <f>_xlfn.IFNA(INDEX(FMRstatus[[FMR3]:[FMR3]], MATCH($A30&amp;K$4, INDEX(FMRstatus[[Truck No.]:[Truck No.]]&amp;FMRstatus[[Date]:[Date]],0),0)), "")</f>
        <v/>
      </c>
      <c r="L30" s="9" t="str">
        <f>_xlfn.IFNA(INDEX(FMRstatus[[FMR3]:[FMR3]], MATCH($A30&amp;L$4, INDEX(FMRstatus[[Truck No.]:[Truck No.]]&amp;FMRstatus[[Date]:[Date]],0),0)), "")</f>
        <v/>
      </c>
      <c r="M30" s="9" t="str">
        <f>_xlfn.IFNA(INDEX(FMRstatus[[FMR3]:[FMR3]], MATCH($A30&amp;M$4, INDEX(FMRstatus[[Truck No.]:[Truck No.]]&amp;FMRstatus[[Date]:[Date]],0),0)), "")</f>
        <v/>
      </c>
      <c r="N30" s="9" t="str">
        <f>_xlfn.IFNA(INDEX(FMRstatus[[FMR3]:[FMR3]], MATCH($A30&amp;N$4, INDEX(FMRstatus[[Truck No.]:[Truck No.]]&amp;FMRstatus[[Date]:[Date]],0),0)), "")</f>
        <v/>
      </c>
      <c r="O30" s="9" t="str">
        <f>_xlfn.IFNA(INDEX(FMRstatus[[FMR3]:[FMR3]], MATCH($A30&amp;O$4, INDEX(FMRstatus[[Truck No.]:[Truck No.]]&amp;FMRstatus[[Date]:[Date]],0),0)), "")</f>
        <v/>
      </c>
      <c r="P30" s="9" t="str">
        <f>_xlfn.IFNA(INDEX(FMRstatus[[FMR3]:[FMR3]], MATCH($A30&amp;P$4, INDEX(FMRstatus[[Truck No.]:[Truck No.]]&amp;FMRstatus[[Date]:[Date]],0),0)), "")</f>
        <v/>
      </c>
      <c r="Q30" s="9" t="str">
        <f>_xlfn.IFNA(INDEX(FMRstatus[[FMR3]:[FMR3]], MATCH($A30&amp;Q$4, INDEX(FMRstatus[[Truck No.]:[Truck No.]]&amp;FMRstatus[[Date]:[Date]],0),0)), "")</f>
        <v/>
      </c>
      <c r="R30" s="9" t="str">
        <f>_xlfn.IFNA(INDEX(FMRstatus[[FMR3]:[FMR3]], MATCH($A30&amp;R$4, INDEX(FMRstatus[[Truck No.]:[Truck No.]]&amp;FMRstatus[[Date]:[Date]],0),0)), "")</f>
        <v/>
      </c>
      <c r="S30" s="9" t="str">
        <f>_xlfn.IFNA(INDEX(FMRstatus[[FMR3]:[FMR3]], MATCH($A30&amp;S$4, INDEX(FMRstatus[[Truck No.]:[Truck No.]]&amp;FMRstatus[[Date]:[Date]],0),0)), "")</f>
        <v/>
      </c>
      <c r="T30" s="9" t="str">
        <f>_xlfn.IFNA(INDEX(FMRstatus[[FMR3]:[FMR3]], MATCH($A30&amp;T$4, INDEX(FMRstatus[[Truck No.]:[Truck No.]]&amp;FMRstatus[[Date]:[Date]],0),0)), "")</f>
        <v/>
      </c>
      <c r="U30" s="9" t="str">
        <f>_xlfn.IFNA(INDEX(FMRstatus[[FMR3]:[FMR3]], MATCH($A30&amp;U$4, INDEX(FMRstatus[[Truck No.]:[Truck No.]]&amp;FMRstatus[[Date]:[Date]],0),0)), "")</f>
        <v/>
      </c>
      <c r="V30" s="9" t="str">
        <f>_xlfn.IFNA(INDEX(FMRstatus[[FMR3]:[FMR3]], MATCH($A30&amp;V$4, INDEX(FMRstatus[[Truck No.]:[Truck No.]]&amp;FMRstatus[[Date]:[Date]],0),0)), "")</f>
        <v/>
      </c>
      <c r="W30" s="9" t="str">
        <f>_xlfn.IFNA(INDEX(FMRstatus[[FMR3]:[FMR3]], MATCH($A30&amp;W$4, INDEX(FMRstatus[[Truck No.]:[Truck No.]]&amp;FMRstatus[[Date]:[Date]],0),0)), "")</f>
        <v/>
      </c>
      <c r="X30" s="9" t="str">
        <f>_xlfn.IFNA(INDEX(FMRstatus[[FMR3]:[FMR3]], MATCH($A30&amp;X$4, INDEX(FMRstatus[[Truck No.]:[Truck No.]]&amp;FMRstatus[[Date]:[Date]],0),0)), "")</f>
        <v/>
      </c>
      <c r="Y30" s="9" t="str">
        <f>_xlfn.IFNA(INDEX(FMRstatus[[FMR3]:[FMR3]], MATCH($A30&amp;Y$4, INDEX(FMRstatus[[Truck No.]:[Truck No.]]&amp;FMRstatus[[Date]:[Date]],0),0)), "")</f>
        <v/>
      </c>
      <c r="Z30" s="9" t="str">
        <f>_xlfn.IFNA(INDEX(FMRstatus[[FMR3]:[FMR3]], MATCH($A30&amp;Z$4, INDEX(FMRstatus[[Truck No.]:[Truck No.]]&amp;FMRstatus[[Date]:[Date]],0),0)), "")</f>
        <v/>
      </c>
      <c r="AA30" s="9" t="str">
        <f>_xlfn.IFNA(INDEX(FMRstatus[[FMR3]:[FMR3]], MATCH($A30&amp;AA$4, INDEX(FMRstatus[[Truck No.]:[Truck No.]]&amp;FMRstatus[[Date]:[Date]],0),0)), "")</f>
        <v/>
      </c>
      <c r="AB30" s="9" t="str">
        <f>_xlfn.IFNA(INDEX(FMRstatus[[FMR3]:[FMR3]], MATCH($A30&amp;AB$4, INDEX(FMRstatus[[Truck No.]:[Truck No.]]&amp;FMRstatus[[Date]:[Date]],0),0)), "")</f>
        <v/>
      </c>
      <c r="AC30" s="9" t="str">
        <f>_xlfn.IFNA(INDEX(FMRstatus[[FMR3]:[FMR3]], MATCH($A30&amp;AC$4, INDEX(FMRstatus[[Truck No.]:[Truck No.]]&amp;FMRstatus[[Date]:[Date]],0),0)), "")</f>
        <v/>
      </c>
      <c r="AD30" s="9" t="str">
        <f>_xlfn.IFNA(INDEX(FMRstatus[[FMR3]:[FMR3]], MATCH($A30&amp;AD$4, INDEX(FMRstatus[[Truck No.]:[Truck No.]]&amp;FMRstatus[[Date]:[Date]],0),0)), "")</f>
        <v/>
      </c>
      <c r="AE30" s="9" t="str">
        <f>_xlfn.IFNA(INDEX(FMRstatus[[FMR3]:[FMR3]], MATCH($A30&amp;AE$4, INDEX(FMRstatus[[Truck No.]:[Truck No.]]&amp;FMRstatus[[Date]:[Date]],0),0)), "")</f>
        <v/>
      </c>
      <c r="AF30" s="9" t="str">
        <f>_xlfn.IFNA(INDEX(FMRstatus[[FMR3]:[FMR3]], MATCH($A30&amp;AF$4, INDEX(FMRstatus[[Truck No.]:[Truck No.]]&amp;FMRstatus[[Date]:[Date]],0),0)), "")</f>
        <v/>
      </c>
      <c r="AG30" s="9" t="str">
        <f>_xlfn.IFNA(INDEX(FMRstatus[[FMR3]:[FMR3]], MATCH($A30&amp;AG$4, INDEX(FMRstatus[[Truck No.]:[Truck No.]]&amp;FMRstatus[[Date]:[Date]],0),0)), "")</f>
        <v/>
      </c>
      <c r="AH30" s="10">
        <f t="shared" si="6"/>
        <v>0</v>
      </c>
      <c r="AI30" s="10">
        <f t="shared" si="6"/>
        <v>0</v>
      </c>
      <c r="AJ30" s="10">
        <f t="shared" si="6"/>
        <v>0</v>
      </c>
      <c r="AK30" s="10">
        <f t="shared" si="6"/>
        <v>0</v>
      </c>
      <c r="AL30" s="10">
        <f t="shared" si="6"/>
        <v>0</v>
      </c>
      <c r="AM30" s="10">
        <f t="shared" si="6"/>
        <v>0</v>
      </c>
      <c r="AN30" s="10">
        <f t="shared" si="6"/>
        <v>0</v>
      </c>
      <c r="AO30" s="10">
        <f t="shared" si="6"/>
        <v>0</v>
      </c>
      <c r="AP30" s="10">
        <f t="shared" si="6"/>
        <v>0</v>
      </c>
      <c r="AQ30" s="10">
        <f t="shared" si="6"/>
        <v>0</v>
      </c>
      <c r="AR30" s="10">
        <f t="shared" si="6"/>
        <v>0</v>
      </c>
      <c r="AS30" s="10">
        <f t="shared" si="6"/>
        <v>0</v>
      </c>
      <c r="AT30" s="10">
        <f t="shared" si="6"/>
        <v>0</v>
      </c>
      <c r="AU30" s="10">
        <f t="shared" si="6"/>
        <v>0</v>
      </c>
      <c r="AV30" s="10">
        <f t="shared" si="6"/>
        <v>0</v>
      </c>
      <c r="AW30" s="10">
        <f t="shared" si="6"/>
        <v>0</v>
      </c>
      <c r="AX30" s="11">
        <f t="shared" si="8"/>
        <v>0</v>
      </c>
    </row>
    <row r="31" spans="1:51" ht="14.25" hidden="1" thickTop="1" thickBot="1" x14ac:dyDescent="0.25">
      <c r="A31" s="7">
        <f>Settings!H27</f>
        <v>0</v>
      </c>
      <c r="B31" s="8">
        <f>Settings!I27</f>
        <v>0</v>
      </c>
      <c r="C31" s="9" t="str">
        <f>_xlfn.IFNA(INDEX(FMRstatus[[FMR3]:[FMR3]], MATCH($A31&amp;C$4, INDEX(FMRstatus[[Truck No.]:[Truck No.]]&amp;FMRstatus[[Date]:[Date]],0),0)), "")</f>
        <v/>
      </c>
      <c r="D31" s="9" t="str">
        <f>_xlfn.IFNA(INDEX(FMRstatus[[FMR3]:[FMR3]], MATCH($A31&amp;D$4, INDEX(FMRstatus[[Truck No.]:[Truck No.]]&amp;FMRstatus[[Date]:[Date]],0),0)), "")</f>
        <v/>
      </c>
      <c r="E31" s="9" t="str">
        <f>_xlfn.IFNA(INDEX(FMRstatus[[FMR3]:[FMR3]], MATCH($A31&amp;E$4, INDEX(FMRstatus[[Truck No.]:[Truck No.]]&amp;FMRstatus[[Date]:[Date]],0),0)), "")</f>
        <v/>
      </c>
      <c r="F31" s="9" t="str">
        <f>_xlfn.IFNA(INDEX(FMRstatus[[FMR3]:[FMR3]], MATCH($A31&amp;F$4, INDEX(FMRstatus[[Truck No.]:[Truck No.]]&amp;FMRstatus[[Date]:[Date]],0),0)), "")</f>
        <v/>
      </c>
      <c r="G31" s="9" t="str">
        <f>_xlfn.IFNA(INDEX(FMRstatus[[FMR3]:[FMR3]], MATCH($A31&amp;G$4, INDEX(FMRstatus[[Truck No.]:[Truck No.]]&amp;FMRstatus[[Date]:[Date]],0),0)), "")</f>
        <v/>
      </c>
      <c r="H31" s="9" t="str">
        <f>_xlfn.IFNA(INDEX(FMRstatus[[FMR3]:[FMR3]], MATCH($A31&amp;H$4, INDEX(FMRstatus[[Truck No.]:[Truck No.]]&amp;FMRstatus[[Date]:[Date]],0),0)), "")</f>
        <v/>
      </c>
      <c r="I31" s="9" t="str">
        <f>_xlfn.IFNA(INDEX(FMRstatus[[FMR3]:[FMR3]], MATCH($A31&amp;I$4, INDEX(FMRstatus[[Truck No.]:[Truck No.]]&amp;FMRstatus[[Date]:[Date]],0),0)), "")</f>
        <v/>
      </c>
      <c r="J31" s="9" t="str">
        <f>_xlfn.IFNA(INDEX(FMRstatus[[FMR3]:[FMR3]], MATCH($A31&amp;J$4, INDEX(FMRstatus[[Truck No.]:[Truck No.]]&amp;FMRstatus[[Date]:[Date]],0),0)), "")</f>
        <v/>
      </c>
      <c r="K31" s="9" t="str">
        <f>_xlfn.IFNA(INDEX(FMRstatus[[FMR3]:[FMR3]], MATCH($A31&amp;K$4, INDEX(FMRstatus[[Truck No.]:[Truck No.]]&amp;FMRstatus[[Date]:[Date]],0),0)), "")</f>
        <v/>
      </c>
      <c r="L31" s="9" t="str">
        <f>_xlfn.IFNA(INDEX(FMRstatus[[FMR3]:[FMR3]], MATCH($A31&amp;L$4, INDEX(FMRstatus[[Truck No.]:[Truck No.]]&amp;FMRstatus[[Date]:[Date]],0),0)), "")</f>
        <v/>
      </c>
      <c r="M31" s="9" t="str">
        <f>_xlfn.IFNA(INDEX(FMRstatus[[FMR3]:[FMR3]], MATCH($A31&amp;M$4, INDEX(FMRstatus[[Truck No.]:[Truck No.]]&amp;FMRstatus[[Date]:[Date]],0),0)), "")</f>
        <v/>
      </c>
      <c r="N31" s="9" t="str">
        <f>_xlfn.IFNA(INDEX(FMRstatus[[FMR3]:[FMR3]], MATCH($A31&amp;N$4, INDEX(FMRstatus[[Truck No.]:[Truck No.]]&amp;FMRstatus[[Date]:[Date]],0),0)), "")</f>
        <v/>
      </c>
      <c r="O31" s="9" t="str">
        <f>_xlfn.IFNA(INDEX(FMRstatus[[FMR3]:[FMR3]], MATCH($A31&amp;O$4, INDEX(FMRstatus[[Truck No.]:[Truck No.]]&amp;FMRstatus[[Date]:[Date]],0),0)), "")</f>
        <v/>
      </c>
      <c r="P31" s="9" t="str">
        <f>_xlfn.IFNA(INDEX(FMRstatus[[FMR3]:[FMR3]], MATCH($A31&amp;P$4, INDEX(FMRstatus[[Truck No.]:[Truck No.]]&amp;FMRstatus[[Date]:[Date]],0),0)), "")</f>
        <v/>
      </c>
      <c r="Q31" s="9" t="str">
        <f>_xlfn.IFNA(INDEX(FMRstatus[[FMR3]:[FMR3]], MATCH($A31&amp;Q$4, INDEX(FMRstatus[[Truck No.]:[Truck No.]]&amp;FMRstatus[[Date]:[Date]],0),0)), "")</f>
        <v/>
      </c>
      <c r="R31" s="9" t="str">
        <f>_xlfn.IFNA(INDEX(FMRstatus[[FMR3]:[FMR3]], MATCH($A31&amp;R$4, INDEX(FMRstatus[[Truck No.]:[Truck No.]]&amp;FMRstatus[[Date]:[Date]],0),0)), "")</f>
        <v/>
      </c>
      <c r="S31" s="9" t="str">
        <f>_xlfn.IFNA(INDEX(FMRstatus[[FMR3]:[FMR3]], MATCH($A31&amp;S$4, INDEX(FMRstatus[[Truck No.]:[Truck No.]]&amp;FMRstatus[[Date]:[Date]],0),0)), "")</f>
        <v/>
      </c>
      <c r="T31" s="9" t="str">
        <f>_xlfn.IFNA(INDEX(FMRstatus[[FMR3]:[FMR3]], MATCH($A31&amp;T$4, INDEX(FMRstatus[[Truck No.]:[Truck No.]]&amp;FMRstatus[[Date]:[Date]],0),0)), "")</f>
        <v/>
      </c>
      <c r="U31" s="9" t="str">
        <f>_xlfn.IFNA(INDEX(FMRstatus[[FMR3]:[FMR3]], MATCH($A31&amp;U$4, INDEX(FMRstatus[[Truck No.]:[Truck No.]]&amp;FMRstatus[[Date]:[Date]],0),0)), "")</f>
        <v/>
      </c>
      <c r="V31" s="9" t="str">
        <f>_xlfn.IFNA(INDEX(FMRstatus[[FMR3]:[FMR3]], MATCH($A31&amp;V$4, INDEX(FMRstatus[[Truck No.]:[Truck No.]]&amp;FMRstatus[[Date]:[Date]],0),0)), "")</f>
        <v/>
      </c>
      <c r="W31" s="9" t="str">
        <f>_xlfn.IFNA(INDEX(FMRstatus[[FMR3]:[FMR3]], MATCH($A31&amp;W$4, INDEX(FMRstatus[[Truck No.]:[Truck No.]]&amp;FMRstatus[[Date]:[Date]],0),0)), "")</f>
        <v/>
      </c>
      <c r="X31" s="9" t="str">
        <f>_xlfn.IFNA(INDEX(FMRstatus[[FMR3]:[FMR3]], MATCH($A31&amp;X$4, INDEX(FMRstatus[[Truck No.]:[Truck No.]]&amp;FMRstatus[[Date]:[Date]],0),0)), "")</f>
        <v/>
      </c>
      <c r="Y31" s="9" t="str">
        <f>_xlfn.IFNA(INDEX(FMRstatus[[FMR3]:[FMR3]], MATCH($A31&amp;Y$4, INDEX(FMRstatus[[Truck No.]:[Truck No.]]&amp;FMRstatus[[Date]:[Date]],0),0)), "")</f>
        <v/>
      </c>
      <c r="Z31" s="9" t="str">
        <f>_xlfn.IFNA(INDEX(FMRstatus[[FMR3]:[FMR3]], MATCH($A31&amp;Z$4, INDEX(FMRstatus[[Truck No.]:[Truck No.]]&amp;FMRstatus[[Date]:[Date]],0),0)), "")</f>
        <v/>
      </c>
      <c r="AA31" s="9" t="str">
        <f>_xlfn.IFNA(INDEX(FMRstatus[[FMR3]:[FMR3]], MATCH($A31&amp;AA$4, INDEX(FMRstatus[[Truck No.]:[Truck No.]]&amp;FMRstatus[[Date]:[Date]],0),0)), "")</f>
        <v/>
      </c>
      <c r="AB31" s="9" t="str">
        <f>_xlfn.IFNA(INDEX(FMRstatus[[FMR3]:[FMR3]], MATCH($A31&amp;AB$4, INDEX(FMRstatus[[Truck No.]:[Truck No.]]&amp;FMRstatus[[Date]:[Date]],0),0)), "")</f>
        <v/>
      </c>
      <c r="AC31" s="9" t="str">
        <f>_xlfn.IFNA(INDEX(FMRstatus[[FMR3]:[FMR3]], MATCH($A31&amp;AC$4, INDEX(FMRstatus[[Truck No.]:[Truck No.]]&amp;FMRstatus[[Date]:[Date]],0),0)), "")</f>
        <v/>
      </c>
      <c r="AD31" s="9" t="str">
        <f>_xlfn.IFNA(INDEX(FMRstatus[[FMR3]:[FMR3]], MATCH($A31&amp;AD$4, INDEX(FMRstatus[[Truck No.]:[Truck No.]]&amp;FMRstatus[[Date]:[Date]],0),0)), "")</f>
        <v/>
      </c>
      <c r="AE31" s="9" t="str">
        <f>_xlfn.IFNA(INDEX(FMRstatus[[FMR3]:[FMR3]], MATCH($A31&amp;AE$4, INDEX(FMRstatus[[Truck No.]:[Truck No.]]&amp;FMRstatus[[Date]:[Date]],0),0)), "")</f>
        <v/>
      </c>
      <c r="AF31" s="9" t="str">
        <f>_xlfn.IFNA(INDEX(FMRstatus[[FMR3]:[FMR3]], MATCH($A31&amp;AF$4, INDEX(FMRstatus[[Truck No.]:[Truck No.]]&amp;FMRstatus[[Date]:[Date]],0),0)), "")</f>
        <v/>
      </c>
      <c r="AG31" s="9" t="str">
        <f>_xlfn.IFNA(INDEX(FMRstatus[[FMR3]:[FMR3]], MATCH($A31&amp;AG$4, INDEX(FMRstatus[[Truck No.]:[Truck No.]]&amp;FMRstatus[[Date]:[Date]],0),0)), "")</f>
        <v/>
      </c>
      <c r="AH31" s="10">
        <f t="shared" si="6"/>
        <v>0</v>
      </c>
      <c r="AI31" s="10">
        <f t="shared" si="6"/>
        <v>0</v>
      </c>
      <c r="AJ31" s="10">
        <f t="shared" si="6"/>
        <v>0</v>
      </c>
      <c r="AK31" s="10">
        <f t="shared" si="6"/>
        <v>0</v>
      </c>
      <c r="AL31" s="10">
        <f t="shared" si="6"/>
        <v>0</v>
      </c>
      <c r="AM31" s="10">
        <f t="shared" si="6"/>
        <v>0</v>
      </c>
      <c r="AN31" s="10">
        <f t="shared" si="6"/>
        <v>0</v>
      </c>
      <c r="AO31" s="10">
        <f t="shared" si="6"/>
        <v>0</v>
      </c>
      <c r="AP31" s="10">
        <f t="shared" si="6"/>
        <v>0</v>
      </c>
      <c r="AQ31" s="10">
        <f t="shared" si="6"/>
        <v>0</v>
      </c>
      <c r="AR31" s="10">
        <f t="shared" si="6"/>
        <v>0</v>
      </c>
      <c r="AS31" s="10">
        <f t="shared" si="6"/>
        <v>0</v>
      </c>
      <c r="AT31" s="10">
        <f t="shared" si="6"/>
        <v>0</v>
      </c>
      <c r="AU31" s="10">
        <f t="shared" si="6"/>
        <v>0</v>
      </c>
      <c r="AV31" s="10">
        <f t="shared" si="6"/>
        <v>0</v>
      </c>
      <c r="AW31" s="10">
        <f t="shared" si="6"/>
        <v>0</v>
      </c>
      <c r="AX31" s="11">
        <f t="shared" si="8"/>
        <v>0</v>
      </c>
    </row>
    <row r="32" spans="1:51" ht="14.25" hidden="1" thickTop="1" thickBot="1" x14ac:dyDescent="0.25">
      <c r="A32" s="7">
        <f>Settings!H28</f>
        <v>0</v>
      </c>
      <c r="B32" s="8">
        <f>Settings!I28</f>
        <v>0</v>
      </c>
      <c r="C32" s="9" t="str">
        <f>_xlfn.IFNA(INDEX(FMRstatus[[FMR3]:[FMR3]], MATCH($A32&amp;C$4, INDEX(FMRstatus[[Truck No.]:[Truck No.]]&amp;FMRstatus[[Date]:[Date]],0),0)), "")</f>
        <v/>
      </c>
      <c r="D32" s="9" t="str">
        <f>_xlfn.IFNA(INDEX(FMRstatus[[FMR3]:[FMR3]], MATCH($A32&amp;D$4, INDEX(FMRstatus[[Truck No.]:[Truck No.]]&amp;FMRstatus[[Date]:[Date]],0),0)), "")</f>
        <v/>
      </c>
      <c r="E32" s="9" t="str">
        <f>_xlfn.IFNA(INDEX(FMRstatus[[FMR3]:[FMR3]], MATCH($A32&amp;E$4, INDEX(FMRstatus[[Truck No.]:[Truck No.]]&amp;FMRstatus[[Date]:[Date]],0),0)), "")</f>
        <v/>
      </c>
      <c r="F32" s="9" t="str">
        <f>_xlfn.IFNA(INDEX(FMRstatus[[FMR3]:[FMR3]], MATCH($A32&amp;F$4, INDEX(FMRstatus[[Truck No.]:[Truck No.]]&amp;FMRstatus[[Date]:[Date]],0),0)), "")</f>
        <v/>
      </c>
      <c r="G32" s="9" t="str">
        <f>_xlfn.IFNA(INDEX(FMRstatus[[FMR3]:[FMR3]], MATCH($A32&amp;G$4, INDEX(FMRstatus[[Truck No.]:[Truck No.]]&amp;FMRstatus[[Date]:[Date]],0),0)), "")</f>
        <v/>
      </c>
      <c r="H32" s="9" t="str">
        <f>_xlfn.IFNA(INDEX(FMRstatus[[FMR3]:[FMR3]], MATCH($A32&amp;H$4, INDEX(FMRstatus[[Truck No.]:[Truck No.]]&amp;FMRstatus[[Date]:[Date]],0),0)), "")</f>
        <v/>
      </c>
      <c r="I32" s="9" t="str">
        <f>_xlfn.IFNA(INDEX(FMRstatus[[FMR3]:[FMR3]], MATCH($A32&amp;I$4, INDEX(FMRstatus[[Truck No.]:[Truck No.]]&amp;FMRstatus[[Date]:[Date]],0),0)), "")</f>
        <v/>
      </c>
      <c r="J32" s="9" t="str">
        <f>_xlfn.IFNA(INDEX(FMRstatus[[FMR3]:[FMR3]], MATCH($A32&amp;J$4, INDEX(FMRstatus[[Truck No.]:[Truck No.]]&amp;FMRstatus[[Date]:[Date]],0),0)), "")</f>
        <v/>
      </c>
      <c r="K32" s="9" t="str">
        <f>_xlfn.IFNA(INDEX(FMRstatus[[FMR3]:[FMR3]], MATCH($A32&amp;K$4, INDEX(FMRstatus[[Truck No.]:[Truck No.]]&amp;FMRstatus[[Date]:[Date]],0),0)), "")</f>
        <v/>
      </c>
      <c r="L32" s="9" t="str">
        <f>_xlfn.IFNA(INDEX(FMRstatus[[FMR3]:[FMR3]], MATCH($A32&amp;L$4, INDEX(FMRstatus[[Truck No.]:[Truck No.]]&amp;FMRstatus[[Date]:[Date]],0),0)), "")</f>
        <v/>
      </c>
      <c r="M32" s="9" t="str">
        <f>_xlfn.IFNA(INDEX(FMRstatus[[FMR3]:[FMR3]], MATCH($A32&amp;M$4, INDEX(FMRstatus[[Truck No.]:[Truck No.]]&amp;FMRstatus[[Date]:[Date]],0),0)), "")</f>
        <v/>
      </c>
      <c r="N32" s="9" t="str">
        <f>_xlfn.IFNA(INDEX(FMRstatus[[FMR3]:[FMR3]], MATCH($A32&amp;N$4, INDEX(FMRstatus[[Truck No.]:[Truck No.]]&amp;FMRstatus[[Date]:[Date]],0),0)), "")</f>
        <v/>
      </c>
      <c r="O32" s="9" t="str">
        <f>_xlfn.IFNA(INDEX(FMRstatus[[FMR3]:[FMR3]], MATCH($A32&amp;O$4, INDEX(FMRstatus[[Truck No.]:[Truck No.]]&amp;FMRstatus[[Date]:[Date]],0),0)), "")</f>
        <v/>
      </c>
      <c r="P32" s="9" t="str">
        <f>_xlfn.IFNA(INDEX(FMRstatus[[FMR3]:[FMR3]], MATCH($A32&amp;P$4, INDEX(FMRstatus[[Truck No.]:[Truck No.]]&amp;FMRstatus[[Date]:[Date]],0),0)), "")</f>
        <v/>
      </c>
      <c r="Q32" s="9" t="str">
        <f>_xlfn.IFNA(INDEX(FMRstatus[[FMR3]:[FMR3]], MATCH($A32&amp;Q$4, INDEX(FMRstatus[[Truck No.]:[Truck No.]]&amp;FMRstatus[[Date]:[Date]],0),0)), "")</f>
        <v/>
      </c>
      <c r="R32" s="9" t="str">
        <f>_xlfn.IFNA(INDEX(FMRstatus[[FMR3]:[FMR3]], MATCH($A32&amp;R$4, INDEX(FMRstatus[[Truck No.]:[Truck No.]]&amp;FMRstatus[[Date]:[Date]],0),0)), "")</f>
        <v/>
      </c>
      <c r="S32" s="9" t="str">
        <f>_xlfn.IFNA(INDEX(FMRstatus[[FMR3]:[FMR3]], MATCH($A32&amp;S$4, INDEX(FMRstatus[[Truck No.]:[Truck No.]]&amp;FMRstatus[[Date]:[Date]],0),0)), "")</f>
        <v/>
      </c>
      <c r="T32" s="9" t="str">
        <f>_xlfn.IFNA(INDEX(FMRstatus[[FMR3]:[FMR3]], MATCH($A32&amp;T$4, INDEX(FMRstatus[[Truck No.]:[Truck No.]]&amp;FMRstatus[[Date]:[Date]],0),0)), "")</f>
        <v/>
      </c>
      <c r="U32" s="9" t="str">
        <f>_xlfn.IFNA(INDEX(FMRstatus[[FMR3]:[FMR3]], MATCH($A32&amp;U$4, INDEX(FMRstatus[[Truck No.]:[Truck No.]]&amp;FMRstatus[[Date]:[Date]],0),0)), "")</f>
        <v/>
      </c>
      <c r="V32" s="9" t="str">
        <f>_xlfn.IFNA(INDEX(FMRstatus[[FMR3]:[FMR3]], MATCH($A32&amp;V$4, INDEX(FMRstatus[[Truck No.]:[Truck No.]]&amp;FMRstatus[[Date]:[Date]],0),0)), "")</f>
        <v/>
      </c>
      <c r="W32" s="9" t="str">
        <f>_xlfn.IFNA(INDEX(FMRstatus[[FMR3]:[FMR3]], MATCH($A32&amp;W$4, INDEX(FMRstatus[[Truck No.]:[Truck No.]]&amp;FMRstatus[[Date]:[Date]],0),0)), "")</f>
        <v/>
      </c>
      <c r="X32" s="9" t="str">
        <f>_xlfn.IFNA(INDEX(FMRstatus[[FMR3]:[FMR3]], MATCH($A32&amp;X$4, INDEX(FMRstatus[[Truck No.]:[Truck No.]]&amp;FMRstatus[[Date]:[Date]],0),0)), "")</f>
        <v/>
      </c>
      <c r="Y32" s="9" t="str">
        <f>_xlfn.IFNA(INDEX(FMRstatus[[FMR3]:[FMR3]], MATCH($A32&amp;Y$4, INDEX(FMRstatus[[Truck No.]:[Truck No.]]&amp;FMRstatus[[Date]:[Date]],0),0)), "")</f>
        <v/>
      </c>
      <c r="Z32" s="9" t="str">
        <f>_xlfn.IFNA(INDEX(FMRstatus[[FMR3]:[FMR3]], MATCH($A32&amp;Z$4, INDEX(FMRstatus[[Truck No.]:[Truck No.]]&amp;FMRstatus[[Date]:[Date]],0),0)), "")</f>
        <v/>
      </c>
      <c r="AA32" s="9" t="str">
        <f>_xlfn.IFNA(INDEX(FMRstatus[[FMR3]:[FMR3]], MATCH($A32&amp;AA$4, INDEX(FMRstatus[[Truck No.]:[Truck No.]]&amp;FMRstatus[[Date]:[Date]],0),0)), "")</f>
        <v/>
      </c>
      <c r="AB32" s="9" t="str">
        <f>_xlfn.IFNA(INDEX(FMRstatus[[FMR3]:[FMR3]], MATCH($A32&amp;AB$4, INDEX(FMRstatus[[Truck No.]:[Truck No.]]&amp;FMRstatus[[Date]:[Date]],0),0)), "")</f>
        <v/>
      </c>
      <c r="AC32" s="9" t="str">
        <f>_xlfn.IFNA(INDEX(FMRstatus[[FMR3]:[FMR3]], MATCH($A32&amp;AC$4, INDEX(FMRstatus[[Truck No.]:[Truck No.]]&amp;FMRstatus[[Date]:[Date]],0),0)), "")</f>
        <v/>
      </c>
      <c r="AD32" s="9" t="str">
        <f>_xlfn.IFNA(INDEX(FMRstatus[[FMR3]:[FMR3]], MATCH($A32&amp;AD$4, INDEX(FMRstatus[[Truck No.]:[Truck No.]]&amp;FMRstatus[[Date]:[Date]],0),0)), "")</f>
        <v/>
      </c>
      <c r="AE32" s="9" t="str">
        <f>_xlfn.IFNA(INDEX(FMRstatus[[FMR3]:[FMR3]], MATCH($A32&amp;AE$4, INDEX(FMRstatus[[Truck No.]:[Truck No.]]&amp;FMRstatus[[Date]:[Date]],0),0)), "")</f>
        <v/>
      </c>
      <c r="AF32" s="9" t="str">
        <f>_xlfn.IFNA(INDEX(FMRstatus[[FMR3]:[FMR3]], MATCH($A32&amp;AF$4, INDEX(FMRstatus[[Truck No.]:[Truck No.]]&amp;FMRstatus[[Date]:[Date]],0),0)), "")</f>
        <v/>
      </c>
      <c r="AG32" s="9" t="str">
        <f>_xlfn.IFNA(INDEX(FMRstatus[[FMR3]:[FMR3]], MATCH($A32&amp;AG$4, INDEX(FMRstatus[[Truck No.]:[Truck No.]]&amp;FMRstatus[[Date]:[Date]],0),0)), "")</f>
        <v/>
      </c>
      <c r="AH32" s="10">
        <f t="shared" si="6"/>
        <v>0</v>
      </c>
      <c r="AI32" s="10">
        <f t="shared" si="6"/>
        <v>0</v>
      </c>
      <c r="AJ32" s="10">
        <f t="shared" si="6"/>
        <v>0</v>
      </c>
      <c r="AK32" s="10">
        <f t="shared" si="6"/>
        <v>0</v>
      </c>
      <c r="AL32" s="10">
        <f t="shared" si="6"/>
        <v>0</v>
      </c>
      <c r="AM32" s="10">
        <f t="shared" si="6"/>
        <v>0</v>
      </c>
      <c r="AN32" s="10">
        <f t="shared" si="6"/>
        <v>0</v>
      </c>
      <c r="AO32" s="10">
        <f t="shared" si="6"/>
        <v>0</v>
      </c>
      <c r="AP32" s="10">
        <f t="shared" si="6"/>
        <v>0</v>
      </c>
      <c r="AQ32" s="10">
        <f t="shared" si="6"/>
        <v>0</v>
      </c>
      <c r="AR32" s="10">
        <f t="shared" si="6"/>
        <v>0</v>
      </c>
      <c r="AS32" s="10">
        <f t="shared" si="6"/>
        <v>0</v>
      </c>
      <c r="AT32" s="10">
        <f t="shared" si="6"/>
        <v>0</v>
      </c>
      <c r="AU32" s="10">
        <f t="shared" si="6"/>
        <v>0</v>
      </c>
      <c r="AV32" s="10">
        <f t="shared" si="6"/>
        <v>0</v>
      </c>
      <c r="AW32" s="10">
        <f t="shared" si="6"/>
        <v>0</v>
      </c>
      <c r="AX32" s="11">
        <f t="shared" si="8"/>
        <v>0</v>
      </c>
    </row>
    <row r="33" spans="1:50" ht="14.25" hidden="1" thickTop="1" thickBot="1" x14ac:dyDescent="0.25">
      <c r="A33" s="7">
        <f>Settings!H29</f>
        <v>0</v>
      </c>
      <c r="B33" s="8">
        <f>Settings!I29</f>
        <v>0</v>
      </c>
      <c r="C33" s="9" t="str">
        <f>_xlfn.IFNA(INDEX(FMRstatus[[FMR3]:[FMR3]], MATCH($A33&amp;C$4, INDEX(FMRstatus[[Truck No.]:[Truck No.]]&amp;FMRstatus[[Date]:[Date]],0),0)), "")</f>
        <v/>
      </c>
      <c r="D33" s="9" t="str">
        <f>_xlfn.IFNA(INDEX(FMRstatus[[FMR3]:[FMR3]], MATCH($A33&amp;D$4, INDEX(FMRstatus[[Truck No.]:[Truck No.]]&amp;FMRstatus[[Date]:[Date]],0),0)), "")</f>
        <v/>
      </c>
      <c r="E33" s="9" t="str">
        <f>_xlfn.IFNA(INDEX(FMRstatus[[FMR3]:[FMR3]], MATCH($A33&amp;E$4, INDEX(FMRstatus[[Truck No.]:[Truck No.]]&amp;FMRstatus[[Date]:[Date]],0),0)), "")</f>
        <v/>
      </c>
      <c r="F33" s="9" t="str">
        <f>_xlfn.IFNA(INDEX(FMRstatus[[FMR3]:[FMR3]], MATCH($A33&amp;F$4, INDEX(FMRstatus[[Truck No.]:[Truck No.]]&amp;FMRstatus[[Date]:[Date]],0),0)), "")</f>
        <v/>
      </c>
      <c r="G33" s="9" t="str">
        <f>_xlfn.IFNA(INDEX(FMRstatus[[FMR3]:[FMR3]], MATCH($A33&amp;G$4, INDEX(FMRstatus[[Truck No.]:[Truck No.]]&amp;FMRstatus[[Date]:[Date]],0),0)), "")</f>
        <v/>
      </c>
      <c r="H33" s="9" t="str">
        <f>_xlfn.IFNA(INDEX(FMRstatus[[FMR3]:[FMR3]], MATCH($A33&amp;H$4, INDEX(FMRstatus[[Truck No.]:[Truck No.]]&amp;FMRstatus[[Date]:[Date]],0),0)), "")</f>
        <v/>
      </c>
      <c r="I33" s="9" t="str">
        <f>_xlfn.IFNA(INDEX(FMRstatus[[FMR3]:[FMR3]], MATCH($A33&amp;I$4, INDEX(FMRstatus[[Truck No.]:[Truck No.]]&amp;FMRstatus[[Date]:[Date]],0),0)), "")</f>
        <v/>
      </c>
      <c r="J33" s="9" t="str">
        <f>_xlfn.IFNA(INDEX(FMRstatus[[FMR3]:[FMR3]], MATCH($A33&amp;J$4, INDEX(FMRstatus[[Truck No.]:[Truck No.]]&amp;FMRstatus[[Date]:[Date]],0),0)), "")</f>
        <v/>
      </c>
      <c r="K33" s="9" t="str">
        <f>_xlfn.IFNA(INDEX(FMRstatus[[FMR3]:[FMR3]], MATCH($A33&amp;K$4, INDEX(FMRstatus[[Truck No.]:[Truck No.]]&amp;FMRstatus[[Date]:[Date]],0),0)), "")</f>
        <v/>
      </c>
      <c r="L33" s="9" t="str">
        <f>_xlfn.IFNA(INDEX(FMRstatus[[FMR3]:[FMR3]], MATCH($A33&amp;L$4, INDEX(FMRstatus[[Truck No.]:[Truck No.]]&amp;FMRstatus[[Date]:[Date]],0),0)), "")</f>
        <v/>
      </c>
      <c r="M33" s="9" t="str">
        <f>_xlfn.IFNA(INDEX(FMRstatus[[FMR3]:[FMR3]], MATCH($A33&amp;M$4, INDEX(FMRstatus[[Truck No.]:[Truck No.]]&amp;FMRstatus[[Date]:[Date]],0),0)), "")</f>
        <v/>
      </c>
      <c r="N33" s="9" t="str">
        <f>_xlfn.IFNA(INDEX(FMRstatus[[FMR3]:[FMR3]], MATCH($A33&amp;N$4, INDEX(FMRstatus[[Truck No.]:[Truck No.]]&amp;FMRstatus[[Date]:[Date]],0),0)), "")</f>
        <v/>
      </c>
      <c r="O33" s="9" t="str">
        <f>_xlfn.IFNA(INDEX(FMRstatus[[FMR3]:[FMR3]], MATCH($A33&amp;O$4, INDEX(FMRstatus[[Truck No.]:[Truck No.]]&amp;FMRstatus[[Date]:[Date]],0),0)), "")</f>
        <v/>
      </c>
      <c r="P33" s="9" t="str">
        <f>_xlfn.IFNA(INDEX(FMRstatus[[FMR3]:[FMR3]], MATCH($A33&amp;P$4, INDEX(FMRstatus[[Truck No.]:[Truck No.]]&amp;FMRstatus[[Date]:[Date]],0),0)), "")</f>
        <v/>
      </c>
      <c r="Q33" s="9" t="str">
        <f>_xlfn.IFNA(INDEX(FMRstatus[[FMR3]:[FMR3]], MATCH($A33&amp;Q$4, INDEX(FMRstatus[[Truck No.]:[Truck No.]]&amp;FMRstatus[[Date]:[Date]],0),0)), "")</f>
        <v/>
      </c>
      <c r="R33" s="9" t="str">
        <f>_xlfn.IFNA(INDEX(FMRstatus[[FMR3]:[FMR3]], MATCH($A33&amp;R$4, INDEX(FMRstatus[[Truck No.]:[Truck No.]]&amp;FMRstatus[[Date]:[Date]],0),0)), "")</f>
        <v/>
      </c>
      <c r="S33" s="9" t="str">
        <f>_xlfn.IFNA(INDEX(FMRstatus[[FMR3]:[FMR3]], MATCH($A33&amp;S$4, INDEX(FMRstatus[[Truck No.]:[Truck No.]]&amp;FMRstatus[[Date]:[Date]],0),0)), "")</f>
        <v/>
      </c>
      <c r="T33" s="9" t="str">
        <f>_xlfn.IFNA(INDEX(FMRstatus[[FMR3]:[FMR3]], MATCH($A33&amp;T$4, INDEX(FMRstatus[[Truck No.]:[Truck No.]]&amp;FMRstatus[[Date]:[Date]],0),0)), "")</f>
        <v/>
      </c>
      <c r="U33" s="9" t="str">
        <f>_xlfn.IFNA(INDEX(FMRstatus[[FMR3]:[FMR3]], MATCH($A33&amp;U$4, INDEX(FMRstatus[[Truck No.]:[Truck No.]]&amp;FMRstatus[[Date]:[Date]],0),0)), "")</f>
        <v/>
      </c>
      <c r="V33" s="9" t="str">
        <f>_xlfn.IFNA(INDEX(FMRstatus[[FMR3]:[FMR3]], MATCH($A33&amp;V$4, INDEX(FMRstatus[[Truck No.]:[Truck No.]]&amp;FMRstatus[[Date]:[Date]],0),0)), "")</f>
        <v/>
      </c>
      <c r="W33" s="9" t="str">
        <f>_xlfn.IFNA(INDEX(FMRstatus[[FMR3]:[FMR3]], MATCH($A33&amp;W$4, INDEX(FMRstatus[[Truck No.]:[Truck No.]]&amp;FMRstatus[[Date]:[Date]],0),0)), "")</f>
        <v/>
      </c>
      <c r="X33" s="9" t="str">
        <f>_xlfn.IFNA(INDEX(FMRstatus[[FMR3]:[FMR3]], MATCH($A33&amp;X$4, INDEX(FMRstatus[[Truck No.]:[Truck No.]]&amp;FMRstatus[[Date]:[Date]],0),0)), "")</f>
        <v/>
      </c>
      <c r="Y33" s="9" t="str">
        <f>_xlfn.IFNA(INDEX(FMRstatus[[FMR3]:[FMR3]], MATCH($A33&amp;Y$4, INDEX(FMRstatus[[Truck No.]:[Truck No.]]&amp;FMRstatus[[Date]:[Date]],0),0)), "")</f>
        <v/>
      </c>
      <c r="Z33" s="9" t="str">
        <f>_xlfn.IFNA(INDEX(FMRstatus[[FMR3]:[FMR3]], MATCH($A33&amp;Z$4, INDEX(FMRstatus[[Truck No.]:[Truck No.]]&amp;FMRstatus[[Date]:[Date]],0),0)), "")</f>
        <v/>
      </c>
      <c r="AA33" s="9" t="str">
        <f>_xlfn.IFNA(INDEX(FMRstatus[[FMR3]:[FMR3]], MATCH($A33&amp;AA$4, INDEX(FMRstatus[[Truck No.]:[Truck No.]]&amp;FMRstatus[[Date]:[Date]],0),0)), "")</f>
        <v/>
      </c>
      <c r="AB33" s="9" t="str">
        <f>_xlfn.IFNA(INDEX(FMRstatus[[FMR3]:[FMR3]], MATCH($A33&amp;AB$4, INDEX(FMRstatus[[Truck No.]:[Truck No.]]&amp;FMRstatus[[Date]:[Date]],0),0)), "")</f>
        <v/>
      </c>
      <c r="AC33" s="9" t="str">
        <f>_xlfn.IFNA(INDEX(FMRstatus[[FMR3]:[FMR3]], MATCH($A33&amp;AC$4, INDEX(FMRstatus[[Truck No.]:[Truck No.]]&amp;FMRstatus[[Date]:[Date]],0),0)), "")</f>
        <v/>
      </c>
      <c r="AD33" s="9" t="str">
        <f>_xlfn.IFNA(INDEX(FMRstatus[[FMR3]:[FMR3]], MATCH($A33&amp;AD$4, INDEX(FMRstatus[[Truck No.]:[Truck No.]]&amp;FMRstatus[[Date]:[Date]],0),0)), "")</f>
        <v/>
      </c>
      <c r="AE33" s="9" t="str">
        <f>_xlfn.IFNA(INDEX(FMRstatus[[FMR3]:[FMR3]], MATCH($A33&amp;AE$4, INDEX(FMRstatus[[Truck No.]:[Truck No.]]&amp;FMRstatus[[Date]:[Date]],0),0)), "")</f>
        <v/>
      </c>
      <c r="AF33" s="9" t="str">
        <f>_xlfn.IFNA(INDEX(FMRstatus[[FMR3]:[FMR3]], MATCH($A33&amp;AF$4, INDEX(FMRstatus[[Truck No.]:[Truck No.]]&amp;FMRstatus[[Date]:[Date]],0),0)), "")</f>
        <v/>
      </c>
      <c r="AG33" s="9" t="str">
        <f>_xlfn.IFNA(INDEX(FMRstatus[[FMR3]:[FMR3]], MATCH($A33&amp;AG$4, INDEX(FMRstatus[[Truck No.]:[Truck No.]]&amp;FMRstatus[[Date]:[Date]],0),0)), "")</f>
        <v/>
      </c>
      <c r="AH33" s="10">
        <f t="shared" si="6"/>
        <v>0</v>
      </c>
      <c r="AI33" s="10">
        <f t="shared" si="6"/>
        <v>0</v>
      </c>
      <c r="AJ33" s="10">
        <f t="shared" si="6"/>
        <v>0</v>
      </c>
      <c r="AK33" s="10">
        <f t="shared" si="6"/>
        <v>0</v>
      </c>
      <c r="AL33" s="10">
        <f t="shared" si="6"/>
        <v>0</v>
      </c>
      <c r="AM33" s="10">
        <f t="shared" si="6"/>
        <v>0</v>
      </c>
      <c r="AN33" s="10">
        <f t="shared" si="6"/>
        <v>0</v>
      </c>
      <c r="AO33" s="10">
        <f t="shared" si="6"/>
        <v>0</v>
      </c>
      <c r="AP33" s="10">
        <f t="shared" si="6"/>
        <v>0</v>
      </c>
      <c r="AQ33" s="10">
        <f t="shared" si="6"/>
        <v>0</v>
      </c>
      <c r="AR33" s="10">
        <f t="shared" si="6"/>
        <v>0</v>
      </c>
      <c r="AS33" s="10">
        <f t="shared" si="6"/>
        <v>0</v>
      </c>
      <c r="AT33" s="10">
        <f t="shared" si="6"/>
        <v>0</v>
      </c>
      <c r="AU33" s="10">
        <f t="shared" si="6"/>
        <v>0</v>
      </c>
      <c r="AV33" s="10">
        <f t="shared" si="6"/>
        <v>0</v>
      </c>
      <c r="AW33" s="10">
        <f t="shared" si="6"/>
        <v>0</v>
      </c>
      <c r="AX33" s="11">
        <f t="shared" si="8"/>
        <v>0</v>
      </c>
    </row>
    <row r="34" spans="1:50" ht="14.25" hidden="1" thickTop="1" thickBot="1" x14ac:dyDescent="0.25">
      <c r="A34" s="7">
        <f>Settings!H30</f>
        <v>0</v>
      </c>
      <c r="B34" s="8">
        <f>Settings!I30</f>
        <v>0</v>
      </c>
      <c r="C34" s="9" t="str">
        <f>_xlfn.IFNA(INDEX(FMRstatus[[FMR3]:[FMR3]], MATCH($A34&amp;C$4, INDEX(FMRstatus[[Truck No.]:[Truck No.]]&amp;FMRstatus[[Date]:[Date]],0),0)), "")</f>
        <v/>
      </c>
      <c r="D34" s="9" t="str">
        <f>_xlfn.IFNA(INDEX(FMRstatus[[FMR3]:[FMR3]], MATCH($A34&amp;D$4, INDEX(FMRstatus[[Truck No.]:[Truck No.]]&amp;FMRstatus[[Date]:[Date]],0),0)), "")</f>
        <v/>
      </c>
      <c r="E34" s="9" t="str">
        <f>_xlfn.IFNA(INDEX(FMRstatus[[FMR3]:[FMR3]], MATCH($A34&amp;E$4, INDEX(FMRstatus[[Truck No.]:[Truck No.]]&amp;FMRstatus[[Date]:[Date]],0),0)), "")</f>
        <v/>
      </c>
      <c r="F34" s="9" t="str">
        <f>_xlfn.IFNA(INDEX(FMRstatus[[FMR3]:[FMR3]], MATCH($A34&amp;F$4, INDEX(FMRstatus[[Truck No.]:[Truck No.]]&amp;FMRstatus[[Date]:[Date]],0),0)), "")</f>
        <v/>
      </c>
      <c r="G34" s="9" t="str">
        <f>_xlfn.IFNA(INDEX(FMRstatus[[FMR3]:[FMR3]], MATCH($A34&amp;G$4, INDEX(FMRstatus[[Truck No.]:[Truck No.]]&amp;FMRstatus[[Date]:[Date]],0),0)), "")</f>
        <v/>
      </c>
      <c r="H34" s="9" t="str">
        <f>_xlfn.IFNA(INDEX(FMRstatus[[FMR3]:[FMR3]], MATCH($A34&amp;H$4, INDEX(FMRstatus[[Truck No.]:[Truck No.]]&amp;FMRstatus[[Date]:[Date]],0),0)), "")</f>
        <v/>
      </c>
      <c r="I34" s="9" t="str">
        <f>_xlfn.IFNA(INDEX(FMRstatus[[FMR3]:[FMR3]], MATCH($A34&amp;I$4, INDEX(FMRstatus[[Truck No.]:[Truck No.]]&amp;FMRstatus[[Date]:[Date]],0),0)), "")</f>
        <v/>
      </c>
      <c r="J34" s="9" t="str">
        <f>_xlfn.IFNA(INDEX(FMRstatus[[FMR3]:[FMR3]], MATCH($A34&amp;J$4, INDEX(FMRstatus[[Truck No.]:[Truck No.]]&amp;FMRstatus[[Date]:[Date]],0),0)), "")</f>
        <v/>
      </c>
      <c r="K34" s="9" t="str">
        <f>_xlfn.IFNA(INDEX(FMRstatus[[FMR3]:[FMR3]], MATCH($A34&amp;K$4, INDEX(FMRstatus[[Truck No.]:[Truck No.]]&amp;FMRstatus[[Date]:[Date]],0),0)), "")</f>
        <v/>
      </c>
      <c r="L34" s="9" t="str">
        <f>_xlfn.IFNA(INDEX(FMRstatus[[FMR3]:[FMR3]], MATCH($A34&amp;L$4, INDEX(FMRstatus[[Truck No.]:[Truck No.]]&amp;FMRstatus[[Date]:[Date]],0),0)), "")</f>
        <v/>
      </c>
      <c r="M34" s="9" t="str">
        <f>_xlfn.IFNA(INDEX(FMRstatus[[FMR3]:[FMR3]], MATCH($A34&amp;M$4, INDEX(FMRstatus[[Truck No.]:[Truck No.]]&amp;FMRstatus[[Date]:[Date]],0),0)), "")</f>
        <v/>
      </c>
      <c r="N34" s="9" t="str">
        <f>_xlfn.IFNA(INDEX(FMRstatus[[FMR3]:[FMR3]], MATCH($A34&amp;N$4, INDEX(FMRstatus[[Truck No.]:[Truck No.]]&amp;FMRstatus[[Date]:[Date]],0),0)), "")</f>
        <v/>
      </c>
      <c r="O34" s="9" t="str">
        <f>_xlfn.IFNA(INDEX(FMRstatus[[FMR3]:[FMR3]], MATCH($A34&amp;O$4, INDEX(FMRstatus[[Truck No.]:[Truck No.]]&amp;FMRstatus[[Date]:[Date]],0),0)), "")</f>
        <v/>
      </c>
      <c r="P34" s="9" t="str">
        <f>_xlfn.IFNA(INDEX(FMRstatus[[FMR3]:[FMR3]], MATCH($A34&amp;P$4, INDEX(FMRstatus[[Truck No.]:[Truck No.]]&amp;FMRstatus[[Date]:[Date]],0),0)), "")</f>
        <v/>
      </c>
      <c r="Q34" s="9" t="str">
        <f>_xlfn.IFNA(INDEX(FMRstatus[[FMR3]:[FMR3]], MATCH($A34&amp;Q$4, INDEX(FMRstatus[[Truck No.]:[Truck No.]]&amp;FMRstatus[[Date]:[Date]],0),0)), "")</f>
        <v/>
      </c>
      <c r="R34" s="9" t="str">
        <f>_xlfn.IFNA(INDEX(FMRstatus[[FMR3]:[FMR3]], MATCH($A34&amp;R$4, INDEX(FMRstatus[[Truck No.]:[Truck No.]]&amp;FMRstatus[[Date]:[Date]],0),0)), "")</f>
        <v/>
      </c>
      <c r="S34" s="9" t="str">
        <f>_xlfn.IFNA(INDEX(FMRstatus[[FMR3]:[FMR3]], MATCH($A34&amp;S$4, INDEX(FMRstatus[[Truck No.]:[Truck No.]]&amp;FMRstatus[[Date]:[Date]],0),0)), "")</f>
        <v/>
      </c>
      <c r="T34" s="9" t="str">
        <f>_xlfn.IFNA(INDEX(FMRstatus[[FMR3]:[FMR3]], MATCH($A34&amp;T$4, INDEX(FMRstatus[[Truck No.]:[Truck No.]]&amp;FMRstatus[[Date]:[Date]],0),0)), "")</f>
        <v/>
      </c>
      <c r="U34" s="9" t="str">
        <f>_xlfn.IFNA(INDEX(FMRstatus[[FMR3]:[FMR3]], MATCH($A34&amp;U$4, INDEX(FMRstatus[[Truck No.]:[Truck No.]]&amp;FMRstatus[[Date]:[Date]],0),0)), "")</f>
        <v/>
      </c>
      <c r="V34" s="9" t="str">
        <f>_xlfn.IFNA(INDEX(FMRstatus[[FMR3]:[FMR3]], MATCH($A34&amp;V$4, INDEX(FMRstatus[[Truck No.]:[Truck No.]]&amp;FMRstatus[[Date]:[Date]],0),0)), "")</f>
        <v/>
      </c>
      <c r="W34" s="9" t="str">
        <f>_xlfn.IFNA(INDEX(FMRstatus[[FMR3]:[FMR3]], MATCH($A34&amp;W$4, INDEX(FMRstatus[[Truck No.]:[Truck No.]]&amp;FMRstatus[[Date]:[Date]],0),0)), "")</f>
        <v/>
      </c>
      <c r="X34" s="9" t="str">
        <f>_xlfn.IFNA(INDEX(FMRstatus[[FMR3]:[FMR3]], MATCH($A34&amp;X$4, INDEX(FMRstatus[[Truck No.]:[Truck No.]]&amp;FMRstatus[[Date]:[Date]],0),0)), "")</f>
        <v/>
      </c>
      <c r="Y34" s="9" t="str">
        <f>_xlfn.IFNA(INDEX(FMRstatus[[FMR3]:[FMR3]], MATCH($A34&amp;Y$4, INDEX(FMRstatus[[Truck No.]:[Truck No.]]&amp;FMRstatus[[Date]:[Date]],0),0)), "")</f>
        <v/>
      </c>
      <c r="Z34" s="9" t="str">
        <f>_xlfn.IFNA(INDEX(FMRstatus[[FMR3]:[FMR3]], MATCH($A34&amp;Z$4, INDEX(FMRstatus[[Truck No.]:[Truck No.]]&amp;FMRstatus[[Date]:[Date]],0),0)), "")</f>
        <v/>
      </c>
      <c r="AA34" s="9" t="str">
        <f>_xlfn.IFNA(INDEX(FMRstatus[[FMR3]:[FMR3]], MATCH($A34&amp;AA$4, INDEX(FMRstatus[[Truck No.]:[Truck No.]]&amp;FMRstatus[[Date]:[Date]],0),0)), "")</f>
        <v/>
      </c>
      <c r="AB34" s="9" t="str">
        <f>_xlfn.IFNA(INDEX(FMRstatus[[FMR3]:[FMR3]], MATCH($A34&amp;AB$4, INDEX(FMRstatus[[Truck No.]:[Truck No.]]&amp;FMRstatus[[Date]:[Date]],0),0)), "")</f>
        <v/>
      </c>
      <c r="AC34" s="9" t="str">
        <f>_xlfn.IFNA(INDEX(FMRstatus[[FMR3]:[FMR3]], MATCH($A34&amp;AC$4, INDEX(FMRstatus[[Truck No.]:[Truck No.]]&amp;FMRstatus[[Date]:[Date]],0),0)), "")</f>
        <v/>
      </c>
      <c r="AD34" s="9" t="str">
        <f>_xlfn.IFNA(INDEX(FMRstatus[[FMR3]:[FMR3]], MATCH($A34&amp;AD$4, INDEX(FMRstatus[[Truck No.]:[Truck No.]]&amp;FMRstatus[[Date]:[Date]],0),0)), "")</f>
        <v/>
      </c>
      <c r="AE34" s="9" t="str">
        <f>_xlfn.IFNA(INDEX(FMRstatus[[FMR3]:[FMR3]], MATCH($A34&amp;AE$4, INDEX(FMRstatus[[Truck No.]:[Truck No.]]&amp;FMRstatus[[Date]:[Date]],0),0)), "")</f>
        <v/>
      </c>
      <c r="AF34" s="9" t="str">
        <f>_xlfn.IFNA(INDEX(FMRstatus[[FMR3]:[FMR3]], MATCH($A34&amp;AF$4, INDEX(FMRstatus[[Truck No.]:[Truck No.]]&amp;FMRstatus[[Date]:[Date]],0),0)), "")</f>
        <v/>
      </c>
      <c r="AG34" s="9" t="str">
        <f>_xlfn.IFNA(INDEX(FMRstatus[[FMR3]:[FMR3]], MATCH($A34&amp;AG$4, INDEX(FMRstatus[[Truck No.]:[Truck No.]]&amp;FMRstatus[[Date]:[Date]],0),0)), "")</f>
        <v/>
      </c>
      <c r="AH34" s="10">
        <f t="shared" si="6"/>
        <v>0</v>
      </c>
      <c r="AI34" s="10">
        <f t="shared" si="6"/>
        <v>0</v>
      </c>
      <c r="AJ34" s="10">
        <f t="shared" si="6"/>
        <v>0</v>
      </c>
      <c r="AK34" s="10">
        <f t="shared" si="6"/>
        <v>0</v>
      </c>
      <c r="AL34" s="10">
        <f t="shared" si="6"/>
        <v>0</v>
      </c>
      <c r="AM34" s="10">
        <f t="shared" si="6"/>
        <v>0</v>
      </c>
      <c r="AN34" s="10">
        <f t="shared" si="6"/>
        <v>0</v>
      </c>
      <c r="AO34" s="10">
        <f t="shared" si="6"/>
        <v>0</v>
      </c>
      <c r="AP34" s="10">
        <f t="shared" si="6"/>
        <v>0</v>
      </c>
      <c r="AQ34" s="10">
        <f t="shared" si="6"/>
        <v>0</v>
      </c>
      <c r="AR34" s="10">
        <f t="shared" si="6"/>
        <v>0</v>
      </c>
      <c r="AS34" s="10">
        <f t="shared" si="6"/>
        <v>0</v>
      </c>
      <c r="AT34" s="10">
        <f t="shared" si="6"/>
        <v>0</v>
      </c>
      <c r="AU34" s="10">
        <f t="shared" si="6"/>
        <v>0</v>
      </c>
      <c r="AV34" s="10">
        <f t="shared" si="6"/>
        <v>0</v>
      </c>
      <c r="AW34" s="10">
        <f t="shared" si="6"/>
        <v>0</v>
      </c>
      <c r="AX34" s="11">
        <f t="shared" si="8"/>
        <v>0</v>
      </c>
    </row>
    <row r="35" spans="1:50" ht="14.25" hidden="1" thickTop="1" thickBot="1" x14ac:dyDescent="0.25">
      <c r="A35" s="7">
        <f>Settings!H31</f>
        <v>0</v>
      </c>
      <c r="B35" s="8">
        <f>Settings!I31</f>
        <v>0</v>
      </c>
      <c r="C35" s="9" t="str">
        <f>_xlfn.IFNA(INDEX(FMRstatus[[FMR3]:[FMR3]], MATCH($A35&amp;C$4, INDEX(FMRstatus[[Truck No.]:[Truck No.]]&amp;FMRstatus[[Date]:[Date]],0),0)), "")</f>
        <v/>
      </c>
      <c r="D35" s="9" t="str">
        <f>_xlfn.IFNA(INDEX(FMRstatus[[FMR3]:[FMR3]], MATCH($A35&amp;D$4, INDEX(FMRstatus[[Truck No.]:[Truck No.]]&amp;FMRstatus[[Date]:[Date]],0),0)), "")</f>
        <v/>
      </c>
      <c r="E35" s="9" t="str">
        <f>_xlfn.IFNA(INDEX(FMRstatus[[FMR3]:[FMR3]], MATCH($A35&amp;E$4, INDEX(FMRstatus[[Truck No.]:[Truck No.]]&amp;FMRstatus[[Date]:[Date]],0),0)), "")</f>
        <v/>
      </c>
      <c r="F35" s="9" t="str">
        <f>_xlfn.IFNA(INDEX(FMRstatus[[FMR3]:[FMR3]], MATCH($A35&amp;F$4, INDEX(FMRstatus[[Truck No.]:[Truck No.]]&amp;FMRstatus[[Date]:[Date]],0),0)), "")</f>
        <v/>
      </c>
      <c r="G35" s="9" t="str">
        <f>_xlfn.IFNA(INDEX(FMRstatus[[FMR3]:[FMR3]], MATCH($A35&amp;G$4, INDEX(FMRstatus[[Truck No.]:[Truck No.]]&amp;FMRstatus[[Date]:[Date]],0),0)), "")</f>
        <v/>
      </c>
      <c r="H35" s="9" t="str">
        <f>_xlfn.IFNA(INDEX(FMRstatus[[FMR3]:[FMR3]], MATCH($A35&amp;H$4, INDEX(FMRstatus[[Truck No.]:[Truck No.]]&amp;FMRstatus[[Date]:[Date]],0),0)), "")</f>
        <v/>
      </c>
      <c r="I35" s="9" t="str">
        <f>_xlfn.IFNA(INDEX(FMRstatus[[FMR3]:[FMR3]], MATCH($A35&amp;I$4, INDEX(FMRstatus[[Truck No.]:[Truck No.]]&amp;FMRstatus[[Date]:[Date]],0),0)), "")</f>
        <v/>
      </c>
      <c r="J35" s="9" t="str">
        <f>_xlfn.IFNA(INDEX(FMRstatus[[FMR3]:[FMR3]], MATCH($A35&amp;J$4, INDEX(FMRstatus[[Truck No.]:[Truck No.]]&amp;FMRstatus[[Date]:[Date]],0),0)), "")</f>
        <v/>
      </c>
      <c r="K35" s="9" t="str">
        <f>_xlfn.IFNA(INDEX(FMRstatus[[FMR3]:[FMR3]], MATCH($A35&amp;K$4, INDEX(FMRstatus[[Truck No.]:[Truck No.]]&amp;FMRstatus[[Date]:[Date]],0),0)), "")</f>
        <v/>
      </c>
      <c r="L35" s="9" t="str">
        <f>_xlfn.IFNA(INDEX(FMRstatus[[FMR3]:[FMR3]], MATCH($A35&amp;L$4, INDEX(FMRstatus[[Truck No.]:[Truck No.]]&amp;FMRstatus[[Date]:[Date]],0),0)), "")</f>
        <v/>
      </c>
      <c r="M35" s="9" t="str">
        <f>_xlfn.IFNA(INDEX(FMRstatus[[FMR3]:[FMR3]], MATCH($A35&amp;M$4, INDEX(FMRstatus[[Truck No.]:[Truck No.]]&amp;FMRstatus[[Date]:[Date]],0),0)), "")</f>
        <v/>
      </c>
      <c r="N35" s="9" t="str">
        <f>_xlfn.IFNA(INDEX(FMRstatus[[FMR3]:[FMR3]], MATCH($A35&amp;N$4, INDEX(FMRstatus[[Truck No.]:[Truck No.]]&amp;FMRstatus[[Date]:[Date]],0),0)), "")</f>
        <v/>
      </c>
      <c r="O35" s="9" t="str">
        <f>_xlfn.IFNA(INDEX(FMRstatus[[FMR3]:[FMR3]], MATCH($A35&amp;O$4, INDEX(FMRstatus[[Truck No.]:[Truck No.]]&amp;FMRstatus[[Date]:[Date]],0),0)), "")</f>
        <v/>
      </c>
      <c r="P35" s="9" t="str">
        <f>_xlfn.IFNA(INDEX(FMRstatus[[FMR3]:[FMR3]], MATCH($A35&amp;P$4, INDEX(FMRstatus[[Truck No.]:[Truck No.]]&amp;FMRstatus[[Date]:[Date]],0),0)), "")</f>
        <v/>
      </c>
      <c r="Q35" s="9" t="str">
        <f>_xlfn.IFNA(INDEX(FMRstatus[[FMR3]:[FMR3]], MATCH($A35&amp;Q$4, INDEX(FMRstatus[[Truck No.]:[Truck No.]]&amp;FMRstatus[[Date]:[Date]],0),0)), "")</f>
        <v/>
      </c>
      <c r="R35" s="9" t="str">
        <f>_xlfn.IFNA(INDEX(FMRstatus[[FMR3]:[FMR3]], MATCH($A35&amp;R$4, INDEX(FMRstatus[[Truck No.]:[Truck No.]]&amp;FMRstatus[[Date]:[Date]],0),0)), "")</f>
        <v/>
      </c>
      <c r="S35" s="9" t="str">
        <f>_xlfn.IFNA(INDEX(FMRstatus[[FMR3]:[FMR3]], MATCH($A35&amp;S$4, INDEX(FMRstatus[[Truck No.]:[Truck No.]]&amp;FMRstatus[[Date]:[Date]],0),0)), "")</f>
        <v/>
      </c>
      <c r="T35" s="9" t="str">
        <f>_xlfn.IFNA(INDEX(FMRstatus[[FMR3]:[FMR3]], MATCH($A35&amp;T$4, INDEX(FMRstatus[[Truck No.]:[Truck No.]]&amp;FMRstatus[[Date]:[Date]],0),0)), "")</f>
        <v/>
      </c>
      <c r="U35" s="9" t="str">
        <f>_xlfn.IFNA(INDEX(FMRstatus[[FMR3]:[FMR3]], MATCH($A35&amp;U$4, INDEX(FMRstatus[[Truck No.]:[Truck No.]]&amp;FMRstatus[[Date]:[Date]],0),0)), "")</f>
        <v/>
      </c>
      <c r="V35" s="9" t="str">
        <f>_xlfn.IFNA(INDEX(FMRstatus[[FMR3]:[FMR3]], MATCH($A35&amp;V$4, INDEX(FMRstatus[[Truck No.]:[Truck No.]]&amp;FMRstatus[[Date]:[Date]],0),0)), "")</f>
        <v/>
      </c>
      <c r="W35" s="9" t="str">
        <f>_xlfn.IFNA(INDEX(FMRstatus[[FMR3]:[FMR3]], MATCH($A35&amp;W$4, INDEX(FMRstatus[[Truck No.]:[Truck No.]]&amp;FMRstatus[[Date]:[Date]],0),0)), "")</f>
        <v/>
      </c>
      <c r="X35" s="9" t="str">
        <f>_xlfn.IFNA(INDEX(FMRstatus[[FMR3]:[FMR3]], MATCH($A35&amp;X$4, INDEX(FMRstatus[[Truck No.]:[Truck No.]]&amp;FMRstatus[[Date]:[Date]],0),0)), "")</f>
        <v/>
      </c>
      <c r="Y35" s="9" t="str">
        <f>_xlfn.IFNA(INDEX(FMRstatus[[FMR3]:[FMR3]], MATCH($A35&amp;Y$4, INDEX(FMRstatus[[Truck No.]:[Truck No.]]&amp;FMRstatus[[Date]:[Date]],0),0)), "")</f>
        <v/>
      </c>
      <c r="Z35" s="9" t="str">
        <f>_xlfn.IFNA(INDEX(FMRstatus[[FMR3]:[FMR3]], MATCH($A35&amp;Z$4, INDEX(FMRstatus[[Truck No.]:[Truck No.]]&amp;FMRstatus[[Date]:[Date]],0),0)), "")</f>
        <v/>
      </c>
      <c r="AA35" s="9" t="str">
        <f>_xlfn.IFNA(INDEX(FMRstatus[[FMR3]:[FMR3]], MATCH($A35&amp;AA$4, INDEX(FMRstatus[[Truck No.]:[Truck No.]]&amp;FMRstatus[[Date]:[Date]],0),0)), "")</f>
        <v/>
      </c>
      <c r="AB35" s="9" t="str">
        <f>_xlfn.IFNA(INDEX(FMRstatus[[FMR3]:[FMR3]], MATCH($A35&amp;AB$4, INDEX(FMRstatus[[Truck No.]:[Truck No.]]&amp;FMRstatus[[Date]:[Date]],0),0)), "")</f>
        <v/>
      </c>
      <c r="AC35" s="9" t="str">
        <f>_xlfn.IFNA(INDEX(FMRstatus[[FMR3]:[FMR3]], MATCH($A35&amp;AC$4, INDEX(FMRstatus[[Truck No.]:[Truck No.]]&amp;FMRstatus[[Date]:[Date]],0),0)), "")</f>
        <v/>
      </c>
      <c r="AD35" s="9" t="str">
        <f>_xlfn.IFNA(INDEX(FMRstatus[[FMR3]:[FMR3]], MATCH($A35&amp;AD$4, INDEX(FMRstatus[[Truck No.]:[Truck No.]]&amp;FMRstatus[[Date]:[Date]],0),0)), "")</f>
        <v/>
      </c>
      <c r="AE35" s="9" t="str">
        <f>_xlfn.IFNA(INDEX(FMRstatus[[FMR3]:[FMR3]], MATCH($A35&amp;AE$4, INDEX(FMRstatus[[Truck No.]:[Truck No.]]&amp;FMRstatus[[Date]:[Date]],0),0)), "")</f>
        <v/>
      </c>
      <c r="AF35" s="9" t="str">
        <f>_xlfn.IFNA(INDEX(FMRstatus[[FMR3]:[FMR3]], MATCH($A35&amp;AF$4, INDEX(FMRstatus[[Truck No.]:[Truck No.]]&amp;FMRstatus[[Date]:[Date]],0),0)), "")</f>
        <v/>
      </c>
      <c r="AG35" s="9" t="str">
        <f>_xlfn.IFNA(INDEX(FMRstatus[[FMR3]:[FMR3]], MATCH($A35&amp;AG$4, INDEX(FMRstatus[[Truck No.]:[Truck No.]]&amp;FMRstatus[[Date]:[Date]],0),0)), "")</f>
        <v/>
      </c>
      <c r="AH35" s="10">
        <f t="shared" si="6"/>
        <v>0</v>
      </c>
      <c r="AI35" s="10">
        <f t="shared" si="6"/>
        <v>0</v>
      </c>
      <c r="AJ35" s="10">
        <f t="shared" si="6"/>
        <v>0</v>
      </c>
      <c r="AK35" s="10">
        <f t="shared" si="6"/>
        <v>0</v>
      </c>
      <c r="AL35" s="10">
        <f t="shared" si="6"/>
        <v>0</v>
      </c>
      <c r="AM35" s="10">
        <f t="shared" si="6"/>
        <v>0</v>
      </c>
      <c r="AN35" s="10">
        <f t="shared" si="6"/>
        <v>0</v>
      </c>
      <c r="AO35" s="10">
        <f t="shared" si="6"/>
        <v>0</v>
      </c>
      <c r="AP35" s="10">
        <f t="shared" si="6"/>
        <v>0</v>
      </c>
      <c r="AQ35" s="10">
        <f t="shared" si="6"/>
        <v>0</v>
      </c>
      <c r="AR35" s="10">
        <f t="shared" si="6"/>
        <v>0</v>
      </c>
      <c r="AS35" s="10">
        <f t="shared" si="6"/>
        <v>0</v>
      </c>
      <c r="AT35" s="10">
        <f t="shared" si="6"/>
        <v>0</v>
      </c>
      <c r="AU35" s="10">
        <f t="shared" si="6"/>
        <v>0</v>
      </c>
      <c r="AV35" s="10">
        <f t="shared" si="6"/>
        <v>0</v>
      </c>
      <c r="AW35" s="10">
        <f t="shared" si="6"/>
        <v>0</v>
      </c>
      <c r="AX35" s="11">
        <f t="shared" si="8"/>
        <v>0</v>
      </c>
    </row>
    <row r="36" spans="1:50" ht="14.25" hidden="1" thickTop="1" thickBot="1" x14ac:dyDescent="0.25">
      <c r="A36" s="7">
        <f>Settings!H32</f>
        <v>0</v>
      </c>
      <c r="B36" s="8">
        <f>Settings!I32</f>
        <v>0</v>
      </c>
      <c r="C36" s="9" t="str">
        <f>_xlfn.IFNA(INDEX(FMRstatus[[FMR3]:[FMR3]], MATCH($A36&amp;C$4, INDEX(FMRstatus[[Truck No.]:[Truck No.]]&amp;FMRstatus[[Date]:[Date]],0),0)), "")</f>
        <v/>
      </c>
      <c r="D36" s="9" t="str">
        <f>_xlfn.IFNA(INDEX(FMRstatus[[FMR3]:[FMR3]], MATCH($A36&amp;D$4, INDEX(FMRstatus[[Truck No.]:[Truck No.]]&amp;FMRstatus[[Date]:[Date]],0),0)), "")</f>
        <v/>
      </c>
      <c r="E36" s="9" t="str">
        <f>_xlfn.IFNA(INDEX(FMRstatus[[FMR3]:[FMR3]], MATCH($A36&amp;E$4, INDEX(FMRstatus[[Truck No.]:[Truck No.]]&amp;FMRstatus[[Date]:[Date]],0),0)), "")</f>
        <v/>
      </c>
      <c r="F36" s="9" t="str">
        <f>_xlfn.IFNA(INDEX(FMRstatus[[FMR3]:[FMR3]], MATCH($A36&amp;F$4, INDEX(FMRstatus[[Truck No.]:[Truck No.]]&amp;FMRstatus[[Date]:[Date]],0),0)), "")</f>
        <v/>
      </c>
      <c r="G36" s="9" t="str">
        <f>_xlfn.IFNA(INDEX(FMRstatus[[FMR3]:[FMR3]], MATCH($A36&amp;G$4, INDEX(FMRstatus[[Truck No.]:[Truck No.]]&amp;FMRstatus[[Date]:[Date]],0),0)), "")</f>
        <v/>
      </c>
      <c r="H36" s="9" t="str">
        <f>_xlfn.IFNA(INDEX(FMRstatus[[FMR3]:[FMR3]], MATCH($A36&amp;H$4, INDEX(FMRstatus[[Truck No.]:[Truck No.]]&amp;FMRstatus[[Date]:[Date]],0),0)), "")</f>
        <v/>
      </c>
      <c r="I36" s="9" t="str">
        <f>_xlfn.IFNA(INDEX(FMRstatus[[FMR3]:[FMR3]], MATCH($A36&amp;I$4, INDEX(FMRstatus[[Truck No.]:[Truck No.]]&amp;FMRstatus[[Date]:[Date]],0),0)), "")</f>
        <v/>
      </c>
      <c r="J36" s="9" t="str">
        <f>_xlfn.IFNA(INDEX(FMRstatus[[FMR3]:[FMR3]], MATCH($A36&amp;J$4, INDEX(FMRstatus[[Truck No.]:[Truck No.]]&amp;FMRstatus[[Date]:[Date]],0),0)), "")</f>
        <v/>
      </c>
      <c r="K36" s="9" t="str">
        <f>_xlfn.IFNA(INDEX(FMRstatus[[FMR3]:[FMR3]], MATCH($A36&amp;K$4, INDEX(FMRstatus[[Truck No.]:[Truck No.]]&amp;FMRstatus[[Date]:[Date]],0),0)), "")</f>
        <v/>
      </c>
      <c r="L36" s="9" t="str">
        <f>_xlfn.IFNA(INDEX(FMRstatus[[FMR3]:[FMR3]], MATCH($A36&amp;L$4, INDEX(FMRstatus[[Truck No.]:[Truck No.]]&amp;FMRstatus[[Date]:[Date]],0),0)), "")</f>
        <v/>
      </c>
      <c r="M36" s="9" t="str">
        <f>_xlfn.IFNA(INDEX(FMRstatus[[FMR3]:[FMR3]], MATCH($A36&amp;M$4, INDEX(FMRstatus[[Truck No.]:[Truck No.]]&amp;FMRstatus[[Date]:[Date]],0),0)), "")</f>
        <v/>
      </c>
      <c r="N36" s="9" t="str">
        <f>_xlfn.IFNA(INDEX(FMRstatus[[FMR3]:[FMR3]], MATCH($A36&amp;N$4, INDEX(FMRstatus[[Truck No.]:[Truck No.]]&amp;FMRstatus[[Date]:[Date]],0),0)), "")</f>
        <v/>
      </c>
      <c r="O36" s="9" t="str">
        <f>_xlfn.IFNA(INDEX(FMRstatus[[FMR3]:[FMR3]], MATCH($A36&amp;O$4, INDEX(FMRstatus[[Truck No.]:[Truck No.]]&amp;FMRstatus[[Date]:[Date]],0),0)), "")</f>
        <v/>
      </c>
      <c r="P36" s="9" t="str">
        <f>_xlfn.IFNA(INDEX(FMRstatus[[FMR3]:[FMR3]], MATCH($A36&amp;P$4, INDEX(FMRstatus[[Truck No.]:[Truck No.]]&amp;FMRstatus[[Date]:[Date]],0),0)), "")</f>
        <v/>
      </c>
      <c r="Q36" s="9" t="str">
        <f>_xlfn.IFNA(INDEX(FMRstatus[[FMR3]:[FMR3]], MATCH($A36&amp;Q$4, INDEX(FMRstatus[[Truck No.]:[Truck No.]]&amp;FMRstatus[[Date]:[Date]],0),0)), "")</f>
        <v/>
      </c>
      <c r="R36" s="9" t="str">
        <f>_xlfn.IFNA(INDEX(FMRstatus[[FMR3]:[FMR3]], MATCH($A36&amp;R$4, INDEX(FMRstatus[[Truck No.]:[Truck No.]]&amp;FMRstatus[[Date]:[Date]],0),0)), "")</f>
        <v/>
      </c>
      <c r="S36" s="9" t="str">
        <f>_xlfn.IFNA(INDEX(FMRstatus[[FMR3]:[FMR3]], MATCH($A36&amp;S$4, INDEX(FMRstatus[[Truck No.]:[Truck No.]]&amp;FMRstatus[[Date]:[Date]],0),0)), "")</f>
        <v/>
      </c>
      <c r="T36" s="9" t="str">
        <f>_xlfn.IFNA(INDEX(FMRstatus[[FMR3]:[FMR3]], MATCH($A36&amp;T$4, INDEX(FMRstatus[[Truck No.]:[Truck No.]]&amp;FMRstatus[[Date]:[Date]],0),0)), "")</f>
        <v/>
      </c>
      <c r="U36" s="9" t="str">
        <f>_xlfn.IFNA(INDEX(FMRstatus[[FMR3]:[FMR3]], MATCH($A36&amp;U$4, INDEX(FMRstatus[[Truck No.]:[Truck No.]]&amp;FMRstatus[[Date]:[Date]],0),0)), "")</f>
        <v/>
      </c>
      <c r="V36" s="9" t="str">
        <f>_xlfn.IFNA(INDEX(FMRstatus[[FMR3]:[FMR3]], MATCH($A36&amp;V$4, INDEX(FMRstatus[[Truck No.]:[Truck No.]]&amp;FMRstatus[[Date]:[Date]],0),0)), "")</f>
        <v/>
      </c>
      <c r="W36" s="9" t="str">
        <f>_xlfn.IFNA(INDEX(FMRstatus[[FMR3]:[FMR3]], MATCH($A36&amp;W$4, INDEX(FMRstatus[[Truck No.]:[Truck No.]]&amp;FMRstatus[[Date]:[Date]],0),0)), "")</f>
        <v/>
      </c>
      <c r="X36" s="9" t="str">
        <f>_xlfn.IFNA(INDEX(FMRstatus[[FMR3]:[FMR3]], MATCH($A36&amp;X$4, INDEX(FMRstatus[[Truck No.]:[Truck No.]]&amp;FMRstatus[[Date]:[Date]],0),0)), "")</f>
        <v/>
      </c>
      <c r="Y36" s="9" t="str">
        <f>_xlfn.IFNA(INDEX(FMRstatus[[FMR3]:[FMR3]], MATCH($A36&amp;Y$4, INDEX(FMRstatus[[Truck No.]:[Truck No.]]&amp;FMRstatus[[Date]:[Date]],0),0)), "")</f>
        <v/>
      </c>
      <c r="Z36" s="9" t="str">
        <f>_xlfn.IFNA(INDEX(FMRstatus[[FMR3]:[FMR3]], MATCH($A36&amp;Z$4, INDEX(FMRstatus[[Truck No.]:[Truck No.]]&amp;FMRstatus[[Date]:[Date]],0),0)), "")</f>
        <v/>
      </c>
      <c r="AA36" s="9" t="str">
        <f>_xlfn.IFNA(INDEX(FMRstatus[[FMR3]:[FMR3]], MATCH($A36&amp;AA$4, INDEX(FMRstatus[[Truck No.]:[Truck No.]]&amp;FMRstatus[[Date]:[Date]],0),0)), "")</f>
        <v/>
      </c>
      <c r="AB36" s="9" t="str">
        <f>_xlfn.IFNA(INDEX(FMRstatus[[FMR3]:[FMR3]], MATCH($A36&amp;AB$4, INDEX(FMRstatus[[Truck No.]:[Truck No.]]&amp;FMRstatus[[Date]:[Date]],0),0)), "")</f>
        <v/>
      </c>
      <c r="AC36" s="9" t="str">
        <f>_xlfn.IFNA(INDEX(FMRstatus[[FMR3]:[FMR3]], MATCH($A36&amp;AC$4, INDEX(FMRstatus[[Truck No.]:[Truck No.]]&amp;FMRstatus[[Date]:[Date]],0),0)), "")</f>
        <v/>
      </c>
      <c r="AD36" s="9" t="str">
        <f>_xlfn.IFNA(INDEX(FMRstatus[[FMR3]:[FMR3]], MATCH($A36&amp;AD$4, INDEX(FMRstatus[[Truck No.]:[Truck No.]]&amp;FMRstatus[[Date]:[Date]],0),0)), "")</f>
        <v/>
      </c>
      <c r="AE36" s="9" t="str">
        <f>_xlfn.IFNA(INDEX(FMRstatus[[FMR3]:[FMR3]], MATCH($A36&amp;AE$4, INDEX(FMRstatus[[Truck No.]:[Truck No.]]&amp;FMRstatus[[Date]:[Date]],0),0)), "")</f>
        <v/>
      </c>
      <c r="AF36" s="9" t="str">
        <f>_xlfn.IFNA(INDEX(FMRstatus[[FMR3]:[FMR3]], MATCH($A36&amp;AF$4, INDEX(FMRstatus[[Truck No.]:[Truck No.]]&amp;FMRstatus[[Date]:[Date]],0),0)), "")</f>
        <v/>
      </c>
      <c r="AG36" s="9" t="str">
        <f>_xlfn.IFNA(INDEX(FMRstatus[[FMR3]:[FMR3]], MATCH($A36&amp;AG$4, INDEX(FMRstatus[[Truck No.]:[Truck No.]]&amp;FMRstatus[[Date]:[Date]],0),0)), "")</f>
        <v/>
      </c>
      <c r="AH36" s="10">
        <f t="shared" si="6"/>
        <v>0</v>
      </c>
      <c r="AI36" s="10">
        <f t="shared" si="6"/>
        <v>0</v>
      </c>
      <c r="AJ36" s="10">
        <f t="shared" si="6"/>
        <v>0</v>
      </c>
      <c r="AK36" s="10">
        <f t="shared" si="6"/>
        <v>0</v>
      </c>
      <c r="AL36" s="10">
        <f t="shared" si="6"/>
        <v>0</v>
      </c>
      <c r="AM36" s="10">
        <f t="shared" si="6"/>
        <v>0</v>
      </c>
      <c r="AN36" s="10">
        <f t="shared" si="6"/>
        <v>0</v>
      </c>
      <c r="AO36" s="10">
        <f t="shared" si="6"/>
        <v>0</v>
      </c>
      <c r="AP36" s="10">
        <f t="shared" si="6"/>
        <v>0</v>
      </c>
      <c r="AQ36" s="10">
        <f t="shared" si="6"/>
        <v>0</v>
      </c>
      <c r="AR36" s="10">
        <f t="shared" si="6"/>
        <v>0</v>
      </c>
      <c r="AS36" s="10">
        <f t="shared" si="6"/>
        <v>0</v>
      </c>
      <c r="AT36" s="10">
        <f t="shared" si="6"/>
        <v>0</v>
      </c>
      <c r="AU36" s="10">
        <f t="shared" si="6"/>
        <v>0</v>
      </c>
      <c r="AV36" s="10">
        <f t="shared" si="6"/>
        <v>0</v>
      </c>
      <c r="AW36" s="10">
        <f t="shared" si="6"/>
        <v>0</v>
      </c>
      <c r="AX36" s="11">
        <f t="shared" si="8"/>
        <v>0</v>
      </c>
    </row>
    <row r="37" spans="1:50" ht="14.25" hidden="1" thickTop="1" thickBot="1" x14ac:dyDescent="0.25">
      <c r="A37" s="7">
        <f>Settings!H33</f>
        <v>0</v>
      </c>
      <c r="B37" s="8">
        <f>Settings!I33</f>
        <v>0</v>
      </c>
      <c r="C37" s="9" t="str">
        <f>_xlfn.IFNA(INDEX(FMRstatus[[FMR3]:[FMR3]], MATCH($A37&amp;C$4, INDEX(FMRstatus[[Truck No.]:[Truck No.]]&amp;FMRstatus[[Date]:[Date]],0),0)), "")</f>
        <v/>
      </c>
      <c r="D37" s="9" t="str">
        <f>_xlfn.IFNA(INDEX(FMRstatus[[FMR3]:[FMR3]], MATCH($A37&amp;D$4, INDEX(FMRstatus[[Truck No.]:[Truck No.]]&amp;FMRstatus[[Date]:[Date]],0),0)), "")</f>
        <v/>
      </c>
      <c r="E37" s="9" t="str">
        <f>_xlfn.IFNA(INDEX(FMRstatus[[FMR3]:[FMR3]], MATCH($A37&amp;E$4, INDEX(FMRstatus[[Truck No.]:[Truck No.]]&amp;FMRstatus[[Date]:[Date]],0),0)), "")</f>
        <v/>
      </c>
      <c r="F37" s="9" t="str">
        <f>_xlfn.IFNA(INDEX(FMRstatus[[FMR3]:[FMR3]], MATCH($A37&amp;F$4, INDEX(FMRstatus[[Truck No.]:[Truck No.]]&amp;FMRstatus[[Date]:[Date]],0),0)), "")</f>
        <v/>
      </c>
      <c r="G37" s="9" t="str">
        <f>_xlfn.IFNA(INDEX(FMRstatus[[FMR3]:[FMR3]], MATCH($A37&amp;G$4, INDEX(FMRstatus[[Truck No.]:[Truck No.]]&amp;FMRstatus[[Date]:[Date]],0),0)), "")</f>
        <v/>
      </c>
      <c r="H37" s="9" t="str">
        <f>_xlfn.IFNA(INDEX(FMRstatus[[FMR3]:[FMR3]], MATCH($A37&amp;H$4, INDEX(FMRstatus[[Truck No.]:[Truck No.]]&amp;FMRstatus[[Date]:[Date]],0),0)), "")</f>
        <v/>
      </c>
      <c r="I37" s="9" t="str">
        <f>_xlfn.IFNA(INDEX(FMRstatus[[FMR3]:[FMR3]], MATCH($A37&amp;I$4, INDEX(FMRstatus[[Truck No.]:[Truck No.]]&amp;FMRstatus[[Date]:[Date]],0),0)), "")</f>
        <v/>
      </c>
      <c r="J37" s="9" t="str">
        <f>_xlfn.IFNA(INDEX(FMRstatus[[FMR3]:[FMR3]], MATCH($A37&amp;J$4, INDEX(FMRstatus[[Truck No.]:[Truck No.]]&amp;FMRstatus[[Date]:[Date]],0),0)), "")</f>
        <v/>
      </c>
      <c r="K37" s="9" t="str">
        <f>_xlfn.IFNA(INDEX(FMRstatus[[FMR3]:[FMR3]], MATCH($A37&amp;K$4, INDEX(FMRstatus[[Truck No.]:[Truck No.]]&amp;FMRstatus[[Date]:[Date]],0),0)), "")</f>
        <v/>
      </c>
      <c r="L37" s="9" t="str">
        <f>_xlfn.IFNA(INDEX(FMRstatus[[FMR3]:[FMR3]], MATCH($A37&amp;L$4, INDEX(FMRstatus[[Truck No.]:[Truck No.]]&amp;FMRstatus[[Date]:[Date]],0),0)), "")</f>
        <v/>
      </c>
      <c r="M37" s="9" t="str">
        <f>_xlfn.IFNA(INDEX(FMRstatus[[FMR3]:[FMR3]], MATCH($A37&amp;M$4, INDEX(FMRstatus[[Truck No.]:[Truck No.]]&amp;FMRstatus[[Date]:[Date]],0),0)), "")</f>
        <v/>
      </c>
      <c r="N37" s="9" t="str">
        <f>_xlfn.IFNA(INDEX(FMRstatus[[FMR3]:[FMR3]], MATCH($A37&amp;N$4, INDEX(FMRstatus[[Truck No.]:[Truck No.]]&amp;FMRstatus[[Date]:[Date]],0),0)), "")</f>
        <v/>
      </c>
      <c r="O37" s="9" t="str">
        <f>_xlfn.IFNA(INDEX(FMRstatus[[FMR3]:[FMR3]], MATCH($A37&amp;O$4, INDEX(FMRstatus[[Truck No.]:[Truck No.]]&amp;FMRstatus[[Date]:[Date]],0),0)), "")</f>
        <v/>
      </c>
      <c r="P37" s="9" t="str">
        <f>_xlfn.IFNA(INDEX(FMRstatus[[FMR3]:[FMR3]], MATCH($A37&amp;P$4, INDEX(FMRstatus[[Truck No.]:[Truck No.]]&amp;FMRstatus[[Date]:[Date]],0),0)), "")</f>
        <v/>
      </c>
      <c r="Q37" s="9" t="str">
        <f>_xlfn.IFNA(INDEX(FMRstatus[[FMR3]:[FMR3]], MATCH($A37&amp;Q$4, INDEX(FMRstatus[[Truck No.]:[Truck No.]]&amp;FMRstatus[[Date]:[Date]],0),0)), "")</f>
        <v/>
      </c>
      <c r="R37" s="9" t="str">
        <f>_xlfn.IFNA(INDEX(FMRstatus[[FMR3]:[FMR3]], MATCH($A37&amp;R$4, INDEX(FMRstatus[[Truck No.]:[Truck No.]]&amp;FMRstatus[[Date]:[Date]],0),0)), "")</f>
        <v/>
      </c>
      <c r="S37" s="9" t="str">
        <f>_xlfn.IFNA(INDEX(FMRstatus[[FMR3]:[FMR3]], MATCH($A37&amp;S$4, INDEX(FMRstatus[[Truck No.]:[Truck No.]]&amp;FMRstatus[[Date]:[Date]],0),0)), "")</f>
        <v/>
      </c>
      <c r="T37" s="9" t="str">
        <f>_xlfn.IFNA(INDEX(FMRstatus[[FMR3]:[FMR3]], MATCH($A37&amp;T$4, INDEX(FMRstatus[[Truck No.]:[Truck No.]]&amp;FMRstatus[[Date]:[Date]],0),0)), "")</f>
        <v/>
      </c>
      <c r="U37" s="9" t="str">
        <f>_xlfn.IFNA(INDEX(FMRstatus[[FMR3]:[FMR3]], MATCH($A37&amp;U$4, INDEX(FMRstatus[[Truck No.]:[Truck No.]]&amp;FMRstatus[[Date]:[Date]],0),0)), "")</f>
        <v/>
      </c>
      <c r="V37" s="9" t="str">
        <f>_xlfn.IFNA(INDEX(FMRstatus[[FMR3]:[FMR3]], MATCH($A37&amp;V$4, INDEX(FMRstatus[[Truck No.]:[Truck No.]]&amp;FMRstatus[[Date]:[Date]],0),0)), "")</f>
        <v/>
      </c>
      <c r="W37" s="9" t="str">
        <f>_xlfn.IFNA(INDEX(FMRstatus[[FMR3]:[FMR3]], MATCH($A37&amp;W$4, INDEX(FMRstatus[[Truck No.]:[Truck No.]]&amp;FMRstatus[[Date]:[Date]],0),0)), "")</f>
        <v/>
      </c>
      <c r="X37" s="9" t="str">
        <f>_xlfn.IFNA(INDEX(FMRstatus[[FMR3]:[FMR3]], MATCH($A37&amp;X$4, INDEX(FMRstatus[[Truck No.]:[Truck No.]]&amp;FMRstatus[[Date]:[Date]],0),0)), "")</f>
        <v/>
      </c>
      <c r="Y37" s="9" t="str">
        <f>_xlfn.IFNA(INDEX(FMRstatus[[FMR3]:[FMR3]], MATCH($A37&amp;Y$4, INDEX(FMRstatus[[Truck No.]:[Truck No.]]&amp;FMRstatus[[Date]:[Date]],0),0)), "")</f>
        <v/>
      </c>
      <c r="Z37" s="9" t="str">
        <f>_xlfn.IFNA(INDEX(FMRstatus[[FMR3]:[FMR3]], MATCH($A37&amp;Z$4, INDEX(FMRstatus[[Truck No.]:[Truck No.]]&amp;FMRstatus[[Date]:[Date]],0),0)), "")</f>
        <v/>
      </c>
      <c r="AA37" s="9" t="str">
        <f>_xlfn.IFNA(INDEX(FMRstatus[[FMR3]:[FMR3]], MATCH($A37&amp;AA$4, INDEX(FMRstatus[[Truck No.]:[Truck No.]]&amp;FMRstatus[[Date]:[Date]],0),0)), "")</f>
        <v/>
      </c>
      <c r="AB37" s="9" t="str">
        <f>_xlfn.IFNA(INDEX(FMRstatus[[FMR3]:[FMR3]], MATCH($A37&amp;AB$4, INDEX(FMRstatus[[Truck No.]:[Truck No.]]&amp;FMRstatus[[Date]:[Date]],0),0)), "")</f>
        <v/>
      </c>
      <c r="AC37" s="9" t="str">
        <f>_xlfn.IFNA(INDEX(FMRstatus[[FMR3]:[FMR3]], MATCH($A37&amp;AC$4, INDEX(FMRstatus[[Truck No.]:[Truck No.]]&amp;FMRstatus[[Date]:[Date]],0),0)), "")</f>
        <v/>
      </c>
      <c r="AD37" s="9" t="str">
        <f>_xlfn.IFNA(INDEX(FMRstatus[[FMR3]:[FMR3]], MATCH($A37&amp;AD$4, INDEX(FMRstatus[[Truck No.]:[Truck No.]]&amp;FMRstatus[[Date]:[Date]],0),0)), "")</f>
        <v/>
      </c>
      <c r="AE37" s="9" t="str">
        <f>_xlfn.IFNA(INDEX(FMRstatus[[FMR3]:[FMR3]], MATCH($A37&amp;AE$4, INDEX(FMRstatus[[Truck No.]:[Truck No.]]&amp;FMRstatus[[Date]:[Date]],0),0)), "")</f>
        <v/>
      </c>
      <c r="AF37" s="9" t="str">
        <f>_xlfn.IFNA(INDEX(FMRstatus[[FMR3]:[FMR3]], MATCH($A37&amp;AF$4, INDEX(FMRstatus[[Truck No.]:[Truck No.]]&amp;FMRstatus[[Date]:[Date]],0),0)), "")</f>
        <v/>
      </c>
      <c r="AG37" s="9" t="str">
        <f>_xlfn.IFNA(INDEX(FMRstatus[[FMR3]:[FMR3]], MATCH($A37&amp;AG$4, INDEX(FMRstatus[[Truck No.]:[Truck No.]]&amp;FMRstatus[[Date]:[Date]],0),0)), "")</f>
        <v/>
      </c>
      <c r="AH37" s="10">
        <f t="shared" ref="AH37:AW40" si="9">COUNTIF($C37:$AG37,AH$5)</f>
        <v>0</v>
      </c>
      <c r="AI37" s="10">
        <f t="shared" si="9"/>
        <v>0</v>
      </c>
      <c r="AJ37" s="10">
        <f t="shared" si="9"/>
        <v>0</v>
      </c>
      <c r="AK37" s="10">
        <f t="shared" si="9"/>
        <v>0</v>
      </c>
      <c r="AL37" s="10">
        <f t="shared" si="9"/>
        <v>0</v>
      </c>
      <c r="AM37" s="10">
        <f t="shared" si="9"/>
        <v>0</v>
      </c>
      <c r="AN37" s="10">
        <f t="shared" si="9"/>
        <v>0</v>
      </c>
      <c r="AO37" s="10">
        <f t="shared" si="9"/>
        <v>0</v>
      </c>
      <c r="AP37" s="10">
        <f t="shared" si="9"/>
        <v>0</v>
      </c>
      <c r="AQ37" s="10">
        <f t="shared" si="9"/>
        <v>0</v>
      </c>
      <c r="AR37" s="10">
        <f t="shared" si="9"/>
        <v>0</v>
      </c>
      <c r="AS37" s="10">
        <f t="shared" si="9"/>
        <v>0</v>
      </c>
      <c r="AT37" s="10">
        <f t="shared" si="9"/>
        <v>0</v>
      </c>
      <c r="AU37" s="10">
        <f t="shared" si="9"/>
        <v>0</v>
      </c>
      <c r="AV37" s="10">
        <f t="shared" si="9"/>
        <v>0</v>
      </c>
      <c r="AW37" s="10">
        <f t="shared" si="9"/>
        <v>0</v>
      </c>
      <c r="AX37" s="11">
        <f t="shared" si="8"/>
        <v>0</v>
      </c>
    </row>
    <row r="38" spans="1:50" ht="14.25" hidden="1" thickTop="1" thickBot="1" x14ac:dyDescent="0.25">
      <c r="A38" s="7">
        <f>Settings!H34</f>
        <v>0</v>
      </c>
      <c r="B38" s="8">
        <f>Settings!I34</f>
        <v>0</v>
      </c>
      <c r="C38" s="9" t="str">
        <f>_xlfn.IFNA(INDEX(FMRstatus[[FMR3]:[FMR3]], MATCH($A38&amp;C$4, INDEX(FMRstatus[[Truck No.]:[Truck No.]]&amp;FMRstatus[[Date]:[Date]],0),0)), "")</f>
        <v/>
      </c>
      <c r="D38" s="9" t="str">
        <f>_xlfn.IFNA(INDEX(FMRstatus[[FMR3]:[FMR3]], MATCH($A38&amp;D$4, INDEX(FMRstatus[[Truck No.]:[Truck No.]]&amp;FMRstatus[[Date]:[Date]],0),0)), "")</f>
        <v/>
      </c>
      <c r="E38" s="9" t="str">
        <f>_xlfn.IFNA(INDEX(FMRstatus[[FMR3]:[FMR3]], MATCH($A38&amp;E$4, INDEX(FMRstatus[[Truck No.]:[Truck No.]]&amp;FMRstatus[[Date]:[Date]],0),0)), "")</f>
        <v/>
      </c>
      <c r="F38" s="9" t="str">
        <f>_xlfn.IFNA(INDEX(FMRstatus[[FMR3]:[FMR3]], MATCH($A38&amp;F$4, INDEX(FMRstatus[[Truck No.]:[Truck No.]]&amp;FMRstatus[[Date]:[Date]],0),0)), "")</f>
        <v/>
      </c>
      <c r="G38" s="9" t="str">
        <f>_xlfn.IFNA(INDEX(FMRstatus[[FMR3]:[FMR3]], MATCH($A38&amp;G$4, INDEX(FMRstatus[[Truck No.]:[Truck No.]]&amp;FMRstatus[[Date]:[Date]],0),0)), "")</f>
        <v/>
      </c>
      <c r="H38" s="9" t="str">
        <f>_xlfn.IFNA(INDEX(FMRstatus[[FMR3]:[FMR3]], MATCH($A38&amp;H$4, INDEX(FMRstatus[[Truck No.]:[Truck No.]]&amp;FMRstatus[[Date]:[Date]],0),0)), "")</f>
        <v/>
      </c>
      <c r="I38" s="9" t="str">
        <f>_xlfn.IFNA(INDEX(FMRstatus[[FMR3]:[FMR3]], MATCH($A38&amp;I$4, INDEX(FMRstatus[[Truck No.]:[Truck No.]]&amp;FMRstatus[[Date]:[Date]],0),0)), "")</f>
        <v/>
      </c>
      <c r="J38" s="9" t="str">
        <f>_xlfn.IFNA(INDEX(FMRstatus[[FMR3]:[FMR3]], MATCH($A38&amp;J$4, INDEX(FMRstatus[[Truck No.]:[Truck No.]]&amp;FMRstatus[[Date]:[Date]],0),0)), "")</f>
        <v/>
      </c>
      <c r="K38" s="9" t="str">
        <f>_xlfn.IFNA(INDEX(FMRstatus[[FMR3]:[FMR3]], MATCH($A38&amp;K$4, INDEX(FMRstatus[[Truck No.]:[Truck No.]]&amp;FMRstatus[[Date]:[Date]],0),0)), "")</f>
        <v/>
      </c>
      <c r="L38" s="9" t="str">
        <f>_xlfn.IFNA(INDEX(FMRstatus[[FMR3]:[FMR3]], MATCH($A38&amp;L$4, INDEX(FMRstatus[[Truck No.]:[Truck No.]]&amp;FMRstatus[[Date]:[Date]],0),0)), "")</f>
        <v/>
      </c>
      <c r="M38" s="9" t="str">
        <f>_xlfn.IFNA(INDEX(FMRstatus[[FMR3]:[FMR3]], MATCH($A38&amp;M$4, INDEX(FMRstatus[[Truck No.]:[Truck No.]]&amp;FMRstatus[[Date]:[Date]],0),0)), "")</f>
        <v/>
      </c>
      <c r="N38" s="9" t="str">
        <f>_xlfn.IFNA(INDEX(FMRstatus[[FMR3]:[FMR3]], MATCH($A38&amp;N$4, INDEX(FMRstatus[[Truck No.]:[Truck No.]]&amp;FMRstatus[[Date]:[Date]],0),0)), "")</f>
        <v/>
      </c>
      <c r="O38" s="9" t="str">
        <f>_xlfn.IFNA(INDEX(FMRstatus[[FMR3]:[FMR3]], MATCH($A38&amp;O$4, INDEX(FMRstatus[[Truck No.]:[Truck No.]]&amp;FMRstatus[[Date]:[Date]],0),0)), "")</f>
        <v/>
      </c>
      <c r="P38" s="9" t="str">
        <f>_xlfn.IFNA(INDEX(FMRstatus[[FMR3]:[FMR3]], MATCH($A38&amp;P$4, INDEX(FMRstatus[[Truck No.]:[Truck No.]]&amp;FMRstatus[[Date]:[Date]],0),0)), "")</f>
        <v/>
      </c>
      <c r="Q38" s="9" t="str">
        <f>_xlfn.IFNA(INDEX(FMRstatus[[FMR3]:[FMR3]], MATCH($A38&amp;Q$4, INDEX(FMRstatus[[Truck No.]:[Truck No.]]&amp;FMRstatus[[Date]:[Date]],0),0)), "")</f>
        <v/>
      </c>
      <c r="R38" s="9" t="str">
        <f>_xlfn.IFNA(INDEX(FMRstatus[[FMR3]:[FMR3]], MATCH($A38&amp;R$4, INDEX(FMRstatus[[Truck No.]:[Truck No.]]&amp;FMRstatus[[Date]:[Date]],0),0)), "")</f>
        <v/>
      </c>
      <c r="S38" s="9" t="str">
        <f>_xlfn.IFNA(INDEX(FMRstatus[[FMR3]:[FMR3]], MATCH($A38&amp;S$4, INDEX(FMRstatus[[Truck No.]:[Truck No.]]&amp;FMRstatus[[Date]:[Date]],0),0)), "")</f>
        <v/>
      </c>
      <c r="T38" s="9" t="str">
        <f>_xlfn.IFNA(INDEX(FMRstatus[[FMR3]:[FMR3]], MATCH($A38&amp;T$4, INDEX(FMRstatus[[Truck No.]:[Truck No.]]&amp;FMRstatus[[Date]:[Date]],0),0)), "")</f>
        <v/>
      </c>
      <c r="U38" s="9" t="str">
        <f>_xlfn.IFNA(INDEX(FMRstatus[[FMR3]:[FMR3]], MATCH($A38&amp;U$4, INDEX(FMRstatus[[Truck No.]:[Truck No.]]&amp;FMRstatus[[Date]:[Date]],0),0)), "")</f>
        <v/>
      </c>
      <c r="V38" s="9" t="str">
        <f>_xlfn.IFNA(INDEX(FMRstatus[[FMR3]:[FMR3]], MATCH($A38&amp;V$4, INDEX(FMRstatus[[Truck No.]:[Truck No.]]&amp;FMRstatus[[Date]:[Date]],0),0)), "")</f>
        <v/>
      </c>
      <c r="W38" s="9" t="str">
        <f>_xlfn.IFNA(INDEX(FMRstatus[[FMR3]:[FMR3]], MATCH($A38&amp;W$4, INDEX(FMRstatus[[Truck No.]:[Truck No.]]&amp;FMRstatus[[Date]:[Date]],0),0)), "")</f>
        <v/>
      </c>
      <c r="X38" s="9" t="str">
        <f>_xlfn.IFNA(INDEX(FMRstatus[[FMR3]:[FMR3]], MATCH($A38&amp;X$4, INDEX(FMRstatus[[Truck No.]:[Truck No.]]&amp;FMRstatus[[Date]:[Date]],0),0)), "")</f>
        <v/>
      </c>
      <c r="Y38" s="9" t="str">
        <f>_xlfn.IFNA(INDEX(FMRstatus[[FMR3]:[FMR3]], MATCH($A38&amp;Y$4, INDEX(FMRstatus[[Truck No.]:[Truck No.]]&amp;FMRstatus[[Date]:[Date]],0),0)), "")</f>
        <v/>
      </c>
      <c r="Z38" s="9" t="str">
        <f>_xlfn.IFNA(INDEX(FMRstatus[[FMR3]:[FMR3]], MATCH($A38&amp;Z$4, INDEX(FMRstatus[[Truck No.]:[Truck No.]]&amp;FMRstatus[[Date]:[Date]],0),0)), "")</f>
        <v/>
      </c>
      <c r="AA38" s="9" t="str">
        <f>_xlfn.IFNA(INDEX(FMRstatus[[FMR3]:[FMR3]], MATCH($A38&amp;AA$4, INDEX(FMRstatus[[Truck No.]:[Truck No.]]&amp;FMRstatus[[Date]:[Date]],0),0)), "")</f>
        <v/>
      </c>
      <c r="AB38" s="9" t="str">
        <f>_xlfn.IFNA(INDEX(FMRstatus[[FMR3]:[FMR3]], MATCH($A38&amp;AB$4, INDEX(FMRstatus[[Truck No.]:[Truck No.]]&amp;FMRstatus[[Date]:[Date]],0),0)), "")</f>
        <v/>
      </c>
      <c r="AC38" s="9" t="str">
        <f>_xlfn.IFNA(INDEX(FMRstatus[[FMR3]:[FMR3]], MATCH($A38&amp;AC$4, INDEX(FMRstatus[[Truck No.]:[Truck No.]]&amp;FMRstatus[[Date]:[Date]],0),0)), "")</f>
        <v/>
      </c>
      <c r="AD38" s="9" t="str">
        <f>_xlfn.IFNA(INDEX(FMRstatus[[FMR3]:[FMR3]], MATCH($A38&amp;AD$4, INDEX(FMRstatus[[Truck No.]:[Truck No.]]&amp;FMRstatus[[Date]:[Date]],0),0)), "")</f>
        <v/>
      </c>
      <c r="AE38" s="9" t="str">
        <f>_xlfn.IFNA(INDEX(FMRstatus[[FMR3]:[FMR3]], MATCH($A38&amp;AE$4, INDEX(FMRstatus[[Truck No.]:[Truck No.]]&amp;FMRstatus[[Date]:[Date]],0),0)), "")</f>
        <v/>
      </c>
      <c r="AF38" s="9" t="str">
        <f>_xlfn.IFNA(INDEX(FMRstatus[[FMR3]:[FMR3]], MATCH($A38&amp;AF$4, INDEX(FMRstatus[[Truck No.]:[Truck No.]]&amp;FMRstatus[[Date]:[Date]],0),0)), "")</f>
        <v/>
      </c>
      <c r="AG38" s="9" t="str">
        <f>_xlfn.IFNA(INDEX(FMRstatus[[FMR3]:[FMR3]], MATCH($A38&amp;AG$4, INDEX(FMRstatus[[Truck No.]:[Truck No.]]&amp;FMRstatus[[Date]:[Date]],0),0)), "")</f>
        <v/>
      </c>
      <c r="AH38" s="10">
        <f t="shared" si="9"/>
        <v>0</v>
      </c>
      <c r="AI38" s="10">
        <f t="shared" si="9"/>
        <v>0</v>
      </c>
      <c r="AJ38" s="10">
        <f t="shared" si="9"/>
        <v>0</v>
      </c>
      <c r="AK38" s="10">
        <f t="shared" si="9"/>
        <v>0</v>
      </c>
      <c r="AL38" s="10">
        <f t="shared" si="9"/>
        <v>0</v>
      </c>
      <c r="AM38" s="10">
        <f t="shared" si="9"/>
        <v>0</v>
      </c>
      <c r="AN38" s="10">
        <f t="shared" si="9"/>
        <v>0</v>
      </c>
      <c r="AO38" s="10">
        <f t="shared" si="9"/>
        <v>0</v>
      </c>
      <c r="AP38" s="10">
        <f t="shared" si="9"/>
        <v>0</v>
      </c>
      <c r="AQ38" s="10">
        <f t="shared" si="9"/>
        <v>0</v>
      </c>
      <c r="AR38" s="10">
        <f t="shared" si="9"/>
        <v>0</v>
      </c>
      <c r="AS38" s="10">
        <f t="shared" si="9"/>
        <v>0</v>
      </c>
      <c r="AT38" s="10">
        <f t="shared" si="9"/>
        <v>0</v>
      </c>
      <c r="AU38" s="10">
        <f t="shared" si="9"/>
        <v>0</v>
      </c>
      <c r="AV38" s="10">
        <f t="shared" si="9"/>
        <v>0</v>
      </c>
      <c r="AW38" s="10">
        <f t="shared" si="9"/>
        <v>0</v>
      </c>
      <c r="AX38" s="11">
        <f t="shared" si="8"/>
        <v>0</v>
      </c>
    </row>
    <row r="39" spans="1:50" ht="14.25" hidden="1" thickTop="1" thickBot="1" x14ac:dyDescent="0.25">
      <c r="A39" s="7">
        <f>Settings!H35</f>
        <v>0</v>
      </c>
      <c r="B39" s="8">
        <f>Settings!I35</f>
        <v>0</v>
      </c>
      <c r="C39" s="9" t="str">
        <f>_xlfn.IFNA(INDEX(FMRstatus[[FMR3]:[FMR3]], MATCH($A39&amp;C$4, INDEX(FMRstatus[[Truck No.]:[Truck No.]]&amp;FMRstatus[[Date]:[Date]],0),0)), "")</f>
        <v/>
      </c>
      <c r="D39" s="9" t="str">
        <f>_xlfn.IFNA(INDEX(FMRstatus[[FMR3]:[FMR3]], MATCH($A39&amp;D$4, INDEX(FMRstatus[[Truck No.]:[Truck No.]]&amp;FMRstatus[[Date]:[Date]],0),0)), "")</f>
        <v/>
      </c>
      <c r="E39" s="9" t="str">
        <f>_xlfn.IFNA(INDEX(FMRstatus[[FMR3]:[FMR3]], MATCH($A39&amp;E$4, INDEX(FMRstatus[[Truck No.]:[Truck No.]]&amp;FMRstatus[[Date]:[Date]],0),0)), "")</f>
        <v/>
      </c>
      <c r="F39" s="9" t="str">
        <f>_xlfn.IFNA(INDEX(FMRstatus[[FMR3]:[FMR3]], MATCH($A39&amp;F$4, INDEX(FMRstatus[[Truck No.]:[Truck No.]]&amp;FMRstatus[[Date]:[Date]],0),0)), "")</f>
        <v/>
      </c>
      <c r="G39" s="9" t="str">
        <f>_xlfn.IFNA(INDEX(FMRstatus[[FMR3]:[FMR3]], MATCH($A39&amp;G$4, INDEX(FMRstatus[[Truck No.]:[Truck No.]]&amp;FMRstatus[[Date]:[Date]],0),0)), "")</f>
        <v/>
      </c>
      <c r="H39" s="9" t="str">
        <f>_xlfn.IFNA(INDEX(FMRstatus[[FMR3]:[FMR3]], MATCH($A39&amp;H$4, INDEX(FMRstatus[[Truck No.]:[Truck No.]]&amp;FMRstatus[[Date]:[Date]],0),0)), "")</f>
        <v/>
      </c>
      <c r="I39" s="9" t="str">
        <f>_xlfn.IFNA(INDEX(FMRstatus[[FMR3]:[FMR3]], MATCH($A39&amp;I$4, INDEX(FMRstatus[[Truck No.]:[Truck No.]]&amp;FMRstatus[[Date]:[Date]],0),0)), "")</f>
        <v/>
      </c>
      <c r="J39" s="9" t="str">
        <f>_xlfn.IFNA(INDEX(FMRstatus[[FMR3]:[FMR3]], MATCH($A39&amp;J$4, INDEX(FMRstatus[[Truck No.]:[Truck No.]]&amp;FMRstatus[[Date]:[Date]],0),0)), "")</f>
        <v/>
      </c>
      <c r="K39" s="9" t="str">
        <f>_xlfn.IFNA(INDEX(FMRstatus[[FMR3]:[FMR3]], MATCH($A39&amp;K$4, INDEX(FMRstatus[[Truck No.]:[Truck No.]]&amp;FMRstatus[[Date]:[Date]],0),0)), "")</f>
        <v/>
      </c>
      <c r="L39" s="9" t="str">
        <f>_xlfn.IFNA(INDEX(FMRstatus[[FMR3]:[FMR3]], MATCH($A39&amp;L$4, INDEX(FMRstatus[[Truck No.]:[Truck No.]]&amp;FMRstatus[[Date]:[Date]],0),0)), "")</f>
        <v/>
      </c>
      <c r="M39" s="9" t="str">
        <f>_xlfn.IFNA(INDEX(FMRstatus[[FMR3]:[FMR3]], MATCH($A39&amp;M$4, INDEX(FMRstatus[[Truck No.]:[Truck No.]]&amp;FMRstatus[[Date]:[Date]],0),0)), "")</f>
        <v/>
      </c>
      <c r="N39" s="9" t="str">
        <f>_xlfn.IFNA(INDEX(FMRstatus[[FMR3]:[FMR3]], MATCH($A39&amp;N$4, INDEX(FMRstatus[[Truck No.]:[Truck No.]]&amp;FMRstatus[[Date]:[Date]],0),0)), "")</f>
        <v/>
      </c>
      <c r="O39" s="9" t="str">
        <f>_xlfn.IFNA(INDEX(FMRstatus[[FMR3]:[FMR3]], MATCH($A39&amp;O$4, INDEX(FMRstatus[[Truck No.]:[Truck No.]]&amp;FMRstatus[[Date]:[Date]],0),0)), "")</f>
        <v/>
      </c>
      <c r="P39" s="9" t="str">
        <f>_xlfn.IFNA(INDEX(FMRstatus[[FMR3]:[FMR3]], MATCH($A39&amp;P$4, INDEX(FMRstatus[[Truck No.]:[Truck No.]]&amp;FMRstatus[[Date]:[Date]],0),0)), "")</f>
        <v/>
      </c>
      <c r="Q39" s="9" t="str">
        <f>_xlfn.IFNA(INDEX(FMRstatus[[FMR3]:[FMR3]], MATCH($A39&amp;Q$4, INDEX(FMRstatus[[Truck No.]:[Truck No.]]&amp;FMRstatus[[Date]:[Date]],0),0)), "")</f>
        <v/>
      </c>
      <c r="R39" s="9" t="str">
        <f>_xlfn.IFNA(INDEX(FMRstatus[[FMR3]:[FMR3]], MATCH($A39&amp;R$4, INDEX(FMRstatus[[Truck No.]:[Truck No.]]&amp;FMRstatus[[Date]:[Date]],0),0)), "")</f>
        <v/>
      </c>
      <c r="S39" s="9" t="str">
        <f>_xlfn.IFNA(INDEX(FMRstatus[[FMR3]:[FMR3]], MATCH($A39&amp;S$4, INDEX(FMRstatus[[Truck No.]:[Truck No.]]&amp;FMRstatus[[Date]:[Date]],0),0)), "")</f>
        <v/>
      </c>
      <c r="T39" s="9" t="str">
        <f>_xlfn.IFNA(INDEX(FMRstatus[[FMR3]:[FMR3]], MATCH($A39&amp;T$4, INDEX(FMRstatus[[Truck No.]:[Truck No.]]&amp;FMRstatus[[Date]:[Date]],0),0)), "")</f>
        <v/>
      </c>
      <c r="U39" s="9" t="str">
        <f>_xlfn.IFNA(INDEX(FMRstatus[[FMR3]:[FMR3]], MATCH($A39&amp;U$4, INDEX(FMRstatus[[Truck No.]:[Truck No.]]&amp;FMRstatus[[Date]:[Date]],0),0)), "")</f>
        <v/>
      </c>
      <c r="V39" s="9" t="str">
        <f>_xlfn.IFNA(INDEX(FMRstatus[[FMR3]:[FMR3]], MATCH($A39&amp;V$4, INDEX(FMRstatus[[Truck No.]:[Truck No.]]&amp;FMRstatus[[Date]:[Date]],0),0)), "")</f>
        <v/>
      </c>
      <c r="W39" s="9" t="str">
        <f>_xlfn.IFNA(INDEX(FMRstatus[[FMR3]:[FMR3]], MATCH($A39&amp;W$4, INDEX(FMRstatus[[Truck No.]:[Truck No.]]&amp;FMRstatus[[Date]:[Date]],0),0)), "")</f>
        <v/>
      </c>
      <c r="X39" s="9" t="str">
        <f>_xlfn.IFNA(INDEX(FMRstatus[[FMR3]:[FMR3]], MATCH($A39&amp;X$4, INDEX(FMRstatus[[Truck No.]:[Truck No.]]&amp;FMRstatus[[Date]:[Date]],0),0)), "")</f>
        <v/>
      </c>
      <c r="Y39" s="9" t="str">
        <f>_xlfn.IFNA(INDEX(FMRstatus[[FMR3]:[FMR3]], MATCH($A39&amp;Y$4, INDEX(FMRstatus[[Truck No.]:[Truck No.]]&amp;FMRstatus[[Date]:[Date]],0),0)), "")</f>
        <v/>
      </c>
      <c r="Z39" s="9" t="str">
        <f>_xlfn.IFNA(INDEX(FMRstatus[[FMR3]:[FMR3]], MATCH($A39&amp;Z$4, INDEX(FMRstatus[[Truck No.]:[Truck No.]]&amp;FMRstatus[[Date]:[Date]],0),0)), "")</f>
        <v/>
      </c>
      <c r="AA39" s="9" t="str">
        <f>_xlfn.IFNA(INDEX(FMRstatus[[FMR3]:[FMR3]], MATCH($A39&amp;AA$4, INDEX(FMRstatus[[Truck No.]:[Truck No.]]&amp;FMRstatus[[Date]:[Date]],0),0)), "")</f>
        <v/>
      </c>
      <c r="AB39" s="9" t="str">
        <f>_xlfn.IFNA(INDEX(FMRstatus[[FMR3]:[FMR3]], MATCH($A39&amp;AB$4, INDEX(FMRstatus[[Truck No.]:[Truck No.]]&amp;FMRstatus[[Date]:[Date]],0),0)), "")</f>
        <v/>
      </c>
      <c r="AC39" s="9" t="str">
        <f>_xlfn.IFNA(INDEX(FMRstatus[[FMR3]:[FMR3]], MATCH($A39&amp;AC$4, INDEX(FMRstatus[[Truck No.]:[Truck No.]]&amp;FMRstatus[[Date]:[Date]],0),0)), "")</f>
        <v/>
      </c>
      <c r="AD39" s="9" t="str">
        <f>_xlfn.IFNA(INDEX(FMRstatus[[FMR3]:[FMR3]], MATCH($A39&amp;AD$4, INDEX(FMRstatus[[Truck No.]:[Truck No.]]&amp;FMRstatus[[Date]:[Date]],0),0)), "")</f>
        <v/>
      </c>
      <c r="AE39" s="9" t="str">
        <f>_xlfn.IFNA(INDEX(FMRstatus[[FMR3]:[FMR3]], MATCH($A39&amp;AE$4, INDEX(FMRstatus[[Truck No.]:[Truck No.]]&amp;FMRstatus[[Date]:[Date]],0),0)), "")</f>
        <v/>
      </c>
      <c r="AF39" s="9" t="str">
        <f>_xlfn.IFNA(INDEX(FMRstatus[[FMR3]:[FMR3]], MATCH($A39&amp;AF$4, INDEX(FMRstatus[[Truck No.]:[Truck No.]]&amp;FMRstatus[[Date]:[Date]],0),0)), "")</f>
        <v/>
      </c>
      <c r="AG39" s="9" t="str">
        <f>_xlfn.IFNA(INDEX(FMRstatus[[FMR3]:[FMR3]], MATCH($A39&amp;AG$4, INDEX(FMRstatus[[Truck No.]:[Truck No.]]&amp;FMRstatus[[Date]:[Date]],0),0)), "")</f>
        <v/>
      </c>
      <c r="AH39" s="10">
        <f t="shared" si="9"/>
        <v>0</v>
      </c>
      <c r="AI39" s="10">
        <f t="shared" si="9"/>
        <v>0</v>
      </c>
      <c r="AJ39" s="10">
        <f t="shared" si="9"/>
        <v>0</v>
      </c>
      <c r="AK39" s="10">
        <f t="shared" si="9"/>
        <v>0</v>
      </c>
      <c r="AL39" s="10">
        <f t="shared" si="9"/>
        <v>0</v>
      </c>
      <c r="AM39" s="10">
        <f t="shared" si="9"/>
        <v>0</v>
      </c>
      <c r="AN39" s="10">
        <f t="shared" si="9"/>
        <v>0</v>
      </c>
      <c r="AO39" s="10">
        <f t="shared" si="9"/>
        <v>0</v>
      </c>
      <c r="AP39" s="10">
        <f t="shared" si="9"/>
        <v>0</v>
      </c>
      <c r="AQ39" s="10">
        <f t="shared" si="9"/>
        <v>0</v>
      </c>
      <c r="AR39" s="10">
        <f t="shared" si="9"/>
        <v>0</v>
      </c>
      <c r="AS39" s="10">
        <f t="shared" si="9"/>
        <v>0</v>
      </c>
      <c r="AT39" s="10">
        <f t="shared" si="9"/>
        <v>0</v>
      </c>
      <c r="AU39" s="10">
        <f t="shared" si="9"/>
        <v>0</v>
      </c>
      <c r="AV39" s="10">
        <f t="shared" si="9"/>
        <v>0</v>
      </c>
      <c r="AW39" s="10">
        <f t="shared" si="9"/>
        <v>0</v>
      </c>
      <c r="AX39" s="11">
        <f t="shared" si="8"/>
        <v>0</v>
      </c>
    </row>
    <row r="40" spans="1:50" ht="14.25" hidden="1" thickTop="1" thickBot="1" x14ac:dyDescent="0.25">
      <c r="A40" s="7">
        <f>Settings!H36</f>
        <v>0</v>
      </c>
      <c r="B40" s="8">
        <f>Settings!I36</f>
        <v>0</v>
      </c>
      <c r="C40" s="9" t="str">
        <f>_xlfn.IFNA(INDEX(FMRstatus[[FMR3]:[FMR3]], MATCH($A40&amp;C$4, INDEX(FMRstatus[[Truck No.]:[Truck No.]]&amp;FMRstatus[[Date]:[Date]],0),0)), "")</f>
        <v/>
      </c>
      <c r="D40" s="9" t="str">
        <f>_xlfn.IFNA(INDEX(FMRstatus[[FMR3]:[FMR3]], MATCH($A40&amp;D$4, INDEX(FMRstatus[[Truck No.]:[Truck No.]]&amp;FMRstatus[[Date]:[Date]],0),0)), "")</f>
        <v/>
      </c>
      <c r="E40" s="9" t="str">
        <f>_xlfn.IFNA(INDEX(FMRstatus[[FMR3]:[FMR3]], MATCH($A40&amp;E$4, INDEX(FMRstatus[[Truck No.]:[Truck No.]]&amp;FMRstatus[[Date]:[Date]],0),0)), "")</f>
        <v/>
      </c>
      <c r="F40" s="9" t="str">
        <f>_xlfn.IFNA(INDEX(FMRstatus[[FMR3]:[FMR3]], MATCH($A40&amp;F$4, INDEX(FMRstatus[[Truck No.]:[Truck No.]]&amp;FMRstatus[[Date]:[Date]],0),0)), "")</f>
        <v/>
      </c>
      <c r="G40" s="9" t="str">
        <f>_xlfn.IFNA(INDEX(FMRstatus[[FMR3]:[FMR3]], MATCH($A40&amp;G$4, INDEX(FMRstatus[[Truck No.]:[Truck No.]]&amp;FMRstatus[[Date]:[Date]],0),0)), "")</f>
        <v/>
      </c>
      <c r="H40" s="9" t="str">
        <f>_xlfn.IFNA(INDEX(FMRstatus[[FMR3]:[FMR3]], MATCH($A40&amp;H$4, INDEX(FMRstatus[[Truck No.]:[Truck No.]]&amp;FMRstatus[[Date]:[Date]],0),0)), "")</f>
        <v/>
      </c>
      <c r="I40" s="9" t="str">
        <f>_xlfn.IFNA(INDEX(FMRstatus[[FMR3]:[FMR3]], MATCH($A40&amp;I$4, INDEX(FMRstatus[[Truck No.]:[Truck No.]]&amp;FMRstatus[[Date]:[Date]],0),0)), "")</f>
        <v/>
      </c>
      <c r="J40" s="9" t="str">
        <f>_xlfn.IFNA(INDEX(FMRstatus[[FMR3]:[FMR3]], MATCH($A40&amp;J$4, INDEX(FMRstatus[[Truck No.]:[Truck No.]]&amp;FMRstatus[[Date]:[Date]],0),0)), "")</f>
        <v/>
      </c>
      <c r="K40" s="9" t="str">
        <f>_xlfn.IFNA(INDEX(FMRstatus[[FMR3]:[FMR3]], MATCH($A40&amp;K$4, INDEX(FMRstatus[[Truck No.]:[Truck No.]]&amp;FMRstatus[[Date]:[Date]],0),0)), "")</f>
        <v/>
      </c>
      <c r="L40" s="9" t="str">
        <f>_xlfn.IFNA(INDEX(FMRstatus[[FMR3]:[FMR3]], MATCH($A40&amp;L$4, INDEX(FMRstatus[[Truck No.]:[Truck No.]]&amp;FMRstatus[[Date]:[Date]],0),0)), "")</f>
        <v/>
      </c>
      <c r="M40" s="9" t="str">
        <f>_xlfn.IFNA(INDEX(FMRstatus[[FMR3]:[FMR3]], MATCH($A40&amp;M$4, INDEX(FMRstatus[[Truck No.]:[Truck No.]]&amp;FMRstatus[[Date]:[Date]],0),0)), "")</f>
        <v/>
      </c>
      <c r="N40" s="9" t="str">
        <f>_xlfn.IFNA(INDEX(FMRstatus[[FMR3]:[FMR3]], MATCH($A40&amp;N$4, INDEX(FMRstatus[[Truck No.]:[Truck No.]]&amp;FMRstatus[[Date]:[Date]],0),0)), "")</f>
        <v/>
      </c>
      <c r="O40" s="9" t="str">
        <f>_xlfn.IFNA(INDEX(FMRstatus[[FMR3]:[FMR3]], MATCH($A40&amp;O$4, INDEX(FMRstatus[[Truck No.]:[Truck No.]]&amp;FMRstatus[[Date]:[Date]],0),0)), "")</f>
        <v/>
      </c>
      <c r="P40" s="9" t="str">
        <f>_xlfn.IFNA(INDEX(FMRstatus[[FMR3]:[FMR3]], MATCH($A40&amp;P$4, INDEX(FMRstatus[[Truck No.]:[Truck No.]]&amp;FMRstatus[[Date]:[Date]],0),0)), "")</f>
        <v/>
      </c>
      <c r="Q40" s="9" t="str">
        <f>_xlfn.IFNA(INDEX(FMRstatus[[FMR3]:[FMR3]], MATCH($A40&amp;Q$4, INDEX(FMRstatus[[Truck No.]:[Truck No.]]&amp;FMRstatus[[Date]:[Date]],0),0)), "")</f>
        <v/>
      </c>
      <c r="R40" s="9" t="str">
        <f>_xlfn.IFNA(INDEX(FMRstatus[[FMR3]:[FMR3]], MATCH($A40&amp;R$4, INDEX(FMRstatus[[Truck No.]:[Truck No.]]&amp;FMRstatus[[Date]:[Date]],0),0)), "")</f>
        <v/>
      </c>
      <c r="S40" s="9" t="str">
        <f>_xlfn.IFNA(INDEX(FMRstatus[[FMR3]:[FMR3]], MATCH($A40&amp;S$4, INDEX(FMRstatus[[Truck No.]:[Truck No.]]&amp;FMRstatus[[Date]:[Date]],0),0)), "")</f>
        <v/>
      </c>
      <c r="T40" s="9" t="str">
        <f>_xlfn.IFNA(INDEX(FMRstatus[[FMR3]:[FMR3]], MATCH($A40&amp;T$4, INDEX(FMRstatus[[Truck No.]:[Truck No.]]&amp;FMRstatus[[Date]:[Date]],0),0)), "")</f>
        <v/>
      </c>
      <c r="U40" s="9" t="str">
        <f>_xlfn.IFNA(INDEX(FMRstatus[[FMR3]:[FMR3]], MATCH($A40&amp;U$4, INDEX(FMRstatus[[Truck No.]:[Truck No.]]&amp;FMRstatus[[Date]:[Date]],0),0)), "")</f>
        <v/>
      </c>
      <c r="V40" s="9" t="str">
        <f>_xlfn.IFNA(INDEX(FMRstatus[[FMR3]:[FMR3]], MATCH($A40&amp;V$4, INDEX(FMRstatus[[Truck No.]:[Truck No.]]&amp;FMRstatus[[Date]:[Date]],0),0)), "")</f>
        <v/>
      </c>
      <c r="W40" s="9" t="str">
        <f>_xlfn.IFNA(INDEX(FMRstatus[[FMR3]:[FMR3]], MATCH($A40&amp;W$4, INDEX(FMRstatus[[Truck No.]:[Truck No.]]&amp;FMRstatus[[Date]:[Date]],0),0)), "")</f>
        <v/>
      </c>
      <c r="X40" s="9" t="str">
        <f>_xlfn.IFNA(INDEX(FMRstatus[[FMR3]:[FMR3]], MATCH($A40&amp;X$4, INDEX(FMRstatus[[Truck No.]:[Truck No.]]&amp;FMRstatus[[Date]:[Date]],0),0)), "")</f>
        <v/>
      </c>
      <c r="Y40" s="9" t="str">
        <f>_xlfn.IFNA(INDEX(FMRstatus[[FMR3]:[FMR3]], MATCH($A40&amp;Y$4, INDEX(FMRstatus[[Truck No.]:[Truck No.]]&amp;FMRstatus[[Date]:[Date]],0),0)), "")</f>
        <v/>
      </c>
      <c r="Z40" s="9" t="str">
        <f>_xlfn.IFNA(INDEX(FMRstatus[[FMR3]:[FMR3]], MATCH($A40&amp;Z$4, INDEX(FMRstatus[[Truck No.]:[Truck No.]]&amp;FMRstatus[[Date]:[Date]],0),0)), "")</f>
        <v/>
      </c>
      <c r="AA40" s="9" t="str">
        <f>_xlfn.IFNA(INDEX(FMRstatus[[FMR3]:[FMR3]], MATCH($A40&amp;AA$4, INDEX(FMRstatus[[Truck No.]:[Truck No.]]&amp;FMRstatus[[Date]:[Date]],0),0)), "")</f>
        <v/>
      </c>
      <c r="AB40" s="9" t="str">
        <f>_xlfn.IFNA(INDEX(FMRstatus[[FMR3]:[FMR3]], MATCH($A40&amp;AB$4, INDEX(FMRstatus[[Truck No.]:[Truck No.]]&amp;FMRstatus[[Date]:[Date]],0),0)), "")</f>
        <v/>
      </c>
      <c r="AC40" s="9" t="str">
        <f>_xlfn.IFNA(INDEX(FMRstatus[[FMR3]:[FMR3]], MATCH($A40&amp;AC$4, INDEX(FMRstatus[[Truck No.]:[Truck No.]]&amp;FMRstatus[[Date]:[Date]],0),0)), "")</f>
        <v/>
      </c>
      <c r="AD40" s="9" t="str">
        <f>_xlfn.IFNA(INDEX(FMRstatus[[FMR3]:[FMR3]], MATCH($A40&amp;AD$4, INDEX(FMRstatus[[Truck No.]:[Truck No.]]&amp;FMRstatus[[Date]:[Date]],0),0)), "")</f>
        <v/>
      </c>
      <c r="AE40" s="9" t="str">
        <f>_xlfn.IFNA(INDEX(FMRstatus[[FMR3]:[FMR3]], MATCH($A40&amp;AE$4, INDEX(FMRstatus[[Truck No.]:[Truck No.]]&amp;FMRstatus[[Date]:[Date]],0),0)), "")</f>
        <v/>
      </c>
      <c r="AF40" s="9" t="str">
        <f>_xlfn.IFNA(INDEX(FMRstatus[[FMR3]:[FMR3]], MATCH($A40&amp;AF$4, INDEX(FMRstatus[[Truck No.]:[Truck No.]]&amp;FMRstatus[[Date]:[Date]],0),0)), "")</f>
        <v/>
      </c>
      <c r="AG40" s="9" t="str">
        <f>_xlfn.IFNA(INDEX(FMRstatus[[FMR3]:[FMR3]], MATCH($A40&amp;AG$4, INDEX(FMRstatus[[Truck No.]:[Truck No.]]&amp;FMRstatus[[Date]:[Date]],0),0)), "")</f>
        <v/>
      </c>
      <c r="AH40" s="10">
        <f t="shared" si="9"/>
        <v>0</v>
      </c>
      <c r="AI40" s="10">
        <f t="shared" si="9"/>
        <v>0</v>
      </c>
      <c r="AJ40" s="10">
        <f t="shared" si="9"/>
        <v>0</v>
      </c>
      <c r="AK40" s="10">
        <f t="shared" si="9"/>
        <v>0</v>
      </c>
      <c r="AL40" s="10">
        <f t="shared" si="9"/>
        <v>0</v>
      </c>
      <c r="AM40" s="10">
        <f t="shared" si="9"/>
        <v>0</v>
      </c>
      <c r="AN40" s="10">
        <f t="shared" si="9"/>
        <v>0</v>
      </c>
      <c r="AO40" s="10">
        <f t="shared" si="9"/>
        <v>0</v>
      </c>
      <c r="AP40" s="10">
        <f t="shared" si="9"/>
        <v>0</v>
      </c>
      <c r="AQ40" s="10">
        <f t="shared" si="9"/>
        <v>0</v>
      </c>
      <c r="AR40" s="10">
        <f t="shared" si="9"/>
        <v>0</v>
      </c>
      <c r="AS40" s="10">
        <f t="shared" si="9"/>
        <v>0</v>
      </c>
      <c r="AT40" s="10">
        <f t="shared" si="9"/>
        <v>0</v>
      </c>
      <c r="AU40" s="10">
        <f t="shared" si="9"/>
        <v>0</v>
      </c>
      <c r="AV40" s="10">
        <f t="shared" si="9"/>
        <v>0</v>
      </c>
      <c r="AW40" s="10">
        <f t="shared" si="9"/>
        <v>0</v>
      </c>
      <c r="AX40" s="11">
        <f t="shared" si="8"/>
        <v>0</v>
      </c>
    </row>
    <row r="41" spans="1:50" ht="13.5" thickTop="1" x14ac:dyDescent="0.2">
      <c r="A41" s="53" t="s">
        <v>354</v>
      </c>
      <c r="B41" s="53"/>
      <c r="C41" s="25">
        <f>SUM(COUNTIFS(C$6:C$40, {"IN","CL","AV","IB","OB","LD"}))</f>
        <v>7</v>
      </c>
      <c r="D41" s="25">
        <f>SUM(COUNTIFS(D$6:D$40, {"IN","CL","AV","IB","OB","LD"}))</f>
        <v>7</v>
      </c>
      <c r="E41" s="25">
        <f>SUM(COUNTIFS(E$6:E$40, {"IN","CL","AV","IB","OB","LD"}))</f>
        <v>7</v>
      </c>
      <c r="F41" s="25">
        <f>SUM(COUNTIFS(F$6:F$40, {"IN","CL","AV","IB","OB","LD"}))</f>
        <v>6</v>
      </c>
      <c r="G41" s="25">
        <f>SUM(COUNTIFS(G$6:G$40, {"IN","CL","AV","IB","OB","LD"}))</f>
        <v>7</v>
      </c>
      <c r="H41" s="25">
        <f>SUM(COUNTIFS(H$6:H$40, {"IN","CL","AV","IB","OB","LD"}))</f>
        <v>6</v>
      </c>
      <c r="I41" s="25">
        <f>SUM(COUNTIFS(I$6:I$40, {"IN","CL","AV","IB","OB","LD"}))</f>
        <v>5</v>
      </c>
      <c r="J41" s="25">
        <f>SUM(COUNTIFS(J$6:J$40, {"IN","CL","AV","IB","OB","LD"}))</f>
        <v>6</v>
      </c>
      <c r="K41" s="25">
        <f>SUM(COUNTIFS(K$6:K$40, {"IN","CL","AV","IB","OB","LD"}))</f>
        <v>5</v>
      </c>
      <c r="L41" s="25">
        <f>SUM(COUNTIFS(L$6:L$40, {"IN","CL","AV","IB","OB","LD"}))</f>
        <v>8</v>
      </c>
      <c r="M41" s="25">
        <f>SUM(COUNTIFS(M$6:M$40, {"IN","CL","AV","IB","OB","LD"}))</f>
        <v>8</v>
      </c>
      <c r="N41" s="25">
        <f>SUM(COUNTIFS(N$6:N$40, {"IN","CL","AV","IB","OB","LD"}))</f>
        <v>7</v>
      </c>
      <c r="O41" s="25">
        <f>SUM(COUNTIFS(O$6:O$40, {"IN","CL","AV","IB","OB","LD"}))</f>
        <v>7</v>
      </c>
      <c r="P41" s="25">
        <f>SUM(COUNTIFS(P$6:P$40, {"IN","CL","AV","IB","OB","LD"}))</f>
        <v>7</v>
      </c>
      <c r="Q41" s="25">
        <f>SUM(COUNTIFS(Q$6:Q$40, {"IN","CL","AV","IB","OB","LD"}))</f>
        <v>7</v>
      </c>
      <c r="R41" s="25">
        <f>SUM(COUNTIFS(R$6:R$40, {"IN","CL","AV","IB","OB","LD"}))</f>
        <v>7</v>
      </c>
      <c r="S41" s="25">
        <f>SUM(COUNTIFS(S$6:S$40, {"IN","CL","AV","IB","OB","LD"}))</f>
        <v>7</v>
      </c>
      <c r="T41" s="25">
        <f>SUM(COUNTIFS(T$6:T$40, {"IN","CL","AV","IB","OB","LD"}))</f>
        <v>8</v>
      </c>
      <c r="U41" s="25">
        <f>SUM(COUNTIFS(U$6:U$40, {"IN","CL","AV","IB","OB","LD"}))</f>
        <v>8</v>
      </c>
      <c r="V41" s="25">
        <f>SUM(COUNTIFS(V$6:V$40, {"IN","CL","AV","IB","OB","LD"}))</f>
        <v>8</v>
      </c>
      <c r="W41" s="25">
        <f>SUM(COUNTIFS(W$6:W$40, {"IN","CL","AV","IB","OB","LD"}))</f>
        <v>10</v>
      </c>
      <c r="X41" s="25">
        <f>SUM(COUNTIFS(X$6:X$40, {"IN","CL","AV","IB","OB","LD"}))</f>
        <v>10</v>
      </c>
      <c r="Y41" s="25">
        <f>SUM(COUNTIFS(Y$6:Y$40, {"IN","CL","AV","IB","OB","LD"}))</f>
        <v>11</v>
      </c>
      <c r="Z41" s="25">
        <f>SUM(COUNTIFS(Z$6:Z$40, {"IN","CL","AV","IB","OB","LD"}))</f>
        <v>12</v>
      </c>
      <c r="AA41" s="25">
        <f>SUM(COUNTIFS(AA$6:AA$40, {"IN","CL","AV","IB","OB","LD"}))</f>
        <v>12</v>
      </c>
      <c r="AB41" s="25">
        <f>SUM(COUNTIFS(AB$6:AB$40, {"IN","CL","AV","IB","OB","LD"}))</f>
        <v>12</v>
      </c>
      <c r="AC41" s="25">
        <f>SUM(COUNTIFS(AC$6:AC$40, {"IN","CL","AV","IB","OB","LD"}))</f>
        <v>12</v>
      </c>
      <c r="AD41" s="25">
        <f>SUM(COUNTIFS(AD$6:AD$40, {"IN","CL","AV","IB","OB","LD"}))</f>
        <v>12</v>
      </c>
      <c r="AE41" s="25">
        <f>SUM(COUNTIFS(AE$6:AE$40, {"IN","CL","AV","IB","OB","LD"}))</f>
        <v>12</v>
      </c>
      <c r="AF41" s="25">
        <f>SUM(COUNTIFS(AF$6:AF$40, {"IN","CL","AV","IB","OB","LD"}))</f>
        <v>12</v>
      </c>
      <c r="AG41" s="25">
        <f>SUM(COUNTIFS(AG$6:AG$40, {"IN","CL","AV","IB","OB","LD"}))</f>
        <v>0</v>
      </c>
    </row>
    <row r="42" spans="1:50" x14ac:dyDescent="0.2">
      <c r="AM42" s="1">
        <f>COUNTA(C7:AG7)-COUNTBLANK(C7:AG7)</f>
        <v>30</v>
      </c>
    </row>
  </sheetData>
  <sheetProtection sheet="1" objects="1" scenarios="1"/>
  <mergeCells count="5">
    <mergeCell ref="A4:A5"/>
    <mergeCell ref="B4:B5"/>
    <mergeCell ref="AX4:AX5"/>
    <mergeCell ref="A41:B41"/>
    <mergeCell ref="AH2:AY2"/>
  </mergeCells>
  <conditionalFormatting sqref="C6:AG40">
    <cfRule type="containsText" dxfId="71" priority="56" operator="containsText" text="CB">
      <formula>NOT(ISERROR(SEARCH("CB",C6)))</formula>
    </cfRule>
    <cfRule type="containsText" dxfId="70" priority="57" operator="containsText" text="OR">
      <formula>NOT(ISERROR(SEARCH("OR",C6)))</formula>
    </cfRule>
    <cfRule type="containsText" dxfId="69" priority="58" operator="containsText" text="CL">
      <formula>NOT(ISERROR(SEARCH("CL",C6)))</formula>
    </cfRule>
    <cfRule type="containsText" dxfId="68" priority="59" operator="containsText" text="IN">
      <formula>NOT(ISERROR(SEARCH("IN",C6)))</formula>
    </cfRule>
    <cfRule type="containsText" dxfId="67" priority="60" operator="containsText" text="IR">
      <formula>NOT(ISERROR(SEARCH("IR",C6)))</formula>
    </cfRule>
    <cfRule type="containsText" dxfId="66" priority="61" operator="containsText" text="AVC">
      <formula>NOT(ISERROR(SEARCH("AVC",C6)))</formula>
    </cfRule>
    <cfRule type="containsText" dxfId="65" priority="62" operator="containsText" text="OF">
      <formula>NOT(ISERROR(SEARCH("OF",C6)))</formula>
    </cfRule>
    <cfRule type="containsText" dxfId="64" priority="63" operator="containsText" text="AV">
      <formula>NOT(ISERROR(SEARCH("AV",C6)))</formula>
    </cfRule>
    <cfRule type="containsText" dxfId="63" priority="64" operator="containsText" text="OB">
      <formula>NOT(ISERROR(SEARCH("OB",C6)))</formula>
    </cfRule>
    <cfRule type="containsText" dxfId="62" priority="65" operator="containsText" text="IB">
      <formula>NOT(ISERROR(SEARCH("IB",C6)))</formula>
    </cfRule>
    <cfRule type="containsText" dxfId="61" priority="66" operator="containsText" text="LD">
      <formula>NOT(ISERROR(SEARCH("LD",C6)))</formula>
    </cfRule>
    <cfRule type="containsText" dxfId="60" priority="67" operator="containsText" text="UC">
      <formula>NOT(ISERROR(SEARCH("UC",C6)))</formula>
    </cfRule>
    <cfRule type="containsText" dxfId="59" priority="68" operator="containsText" text="DC">
      <formula>NOT(ISERROR(SEARCH("DC",C6)))</formula>
    </cfRule>
    <cfRule type="containsText" dxfId="58" priority="69" operator="containsText" text="DA">
      <formula>NOT(ISERROR(SEARCH("DA",C6)))</formula>
    </cfRule>
    <cfRule type="containsText" dxfId="57" priority="70" operator="containsText" text="CD">
      <formula>NOT(ISERROR(SEARCH("CD",C6)))</formula>
    </cfRule>
    <cfRule type="containsText" dxfId="56" priority="71" operator="containsText" text="NA">
      <formula>NOT(ISERROR(SEARCH("NA",C6)))</formula>
    </cfRule>
    <cfRule type="containsText" dxfId="55" priority="72" operator="containsText" text="LEA">
      <formula>NOT(ISERROR(SEARCH("LEA",C6)))</formula>
    </cfRule>
  </conditionalFormatting>
  <conditionalFormatting sqref="C6:AG40">
    <cfRule type="containsText" dxfId="54" priority="39" operator="containsText" text="CB">
      <formula>NOT(ISERROR(SEARCH("CB",C6)))</formula>
    </cfRule>
    <cfRule type="containsText" dxfId="53" priority="40" operator="containsText" text="OR">
      <formula>NOT(ISERROR(SEARCH("OR",C6)))</formula>
    </cfRule>
    <cfRule type="containsText" dxfId="52" priority="41" operator="containsText" text="CL">
      <formula>NOT(ISERROR(SEARCH("CL",C6)))</formula>
    </cfRule>
    <cfRule type="containsText" dxfId="51" priority="42" operator="containsText" text="IN">
      <formula>NOT(ISERROR(SEARCH("IN",C6)))</formula>
    </cfRule>
    <cfRule type="containsText" dxfId="50" priority="43" operator="containsText" text="IR">
      <formula>NOT(ISERROR(SEARCH("IR",C6)))</formula>
    </cfRule>
    <cfRule type="containsText" dxfId="49" priority="44" operator="containsText" text="AVC">
      <formula>NOT(ISERROR(SEARCH("AVC",C6)))</formula>
    </cfRule>
    <cfRule type="containsText" dxfId="48" priority="45" operator="containsText" text="OF">
      <formula>NOT(ISERROR(SEARCH("OF",C6)))</formula>
    </cfRule>
    <cfRule type="containsText" dxfId="47" priority="46" operator="containsText" text="AV">
      <formula>NOT(ISERROR(SEARCH("AV",C6)))</formula>
    </cfRule>
    <cfRule type="containsText" dxfId="46" priority="47" operator="containsText" text="OB">
      <formula>NOT(ISERROR(SEARCH("OB",C6)))</formula>
    </cfRule>
    <cfRule type="containsText" dxfId="45" priority="48" operator="containsText" text="IB">
      <formula>NOT(ISERROR(SEARCH("IB",C6)))</formula>
    </cfRule>
    <cfRule type="containsText" dxfId="44" priority="49" operator="containsText" text="LD">
      <formula>NOT(ISERROR(SEARCH("LD",C6)))</formula>
    </cfRule>
    <cfRule type="containsText" dxfId="43" priority="50" operator="containsText" text="UC">
      <formula>NOT(ISERROR(SEARCH("UC",C6)))</formula>
    </cfRule>
    <cfRule type="containsText" dxfId="42" priority="51" operator="containsText" text="DC">
      <formula>NOT(ISERROR(SEARCH("DC",C6)))</formula>
    </cfRule>
    <cfRule type="containsText" dxfId="41" priority="52" operator="containsText" text="DA">
      <formula>NOT(ISERROR(SEARCH("DA",C6)))</formula>
    </cfRule>
    <cfRule type="containsText" dxfId="40" priority="53" operator="containsText" text="CD">
      <formula>NOT(ISERROR(SEARCH("CD",C6)))</formula>
    </cfRule>
    <cfRule type="containsText" dxfId="39" priority="54" operator="containsText" text="NA">
      <formula>NOT(ISERROR(SEARCH("NA",C6)))</formula>
    </cfRule>
    <cfRule type="containsText" dxfId="38" priority="55" operator="containsText" text="LEA">
      <formula>NOT(ISERROR(SEARCH("LEA",C6)))</formula>
    </cfRule>
  </conditionalFormatting>
  <conditionalFormatting sqref="AH6:AW40">
    <cfRule type="cellIs" dxfId="37" priority="38" operator="equal">
      <formula>0</formula>
    </cfRule>
  </conditionalFormatting>
  <conditionalFormatting sqref="A6:A40">
    <cfRule type="cellIs" dxfId="36" priority="37" operator="equal">
      <formula>0</formula>
    </cfRule>
  </conditionalFormatting>
  <conditionalFormatting sqref="B6:B40">
    <cfRule type="cellIs" dxfId="35" priority="36" operator="equal">
      <formula>0</formula>
    </cfRule>
  </conditionalFormatting>
  <conditionalFormatting sqref="AX4">
    <cfRule type="containsText" dxfId="34" priority="19" operator="containsText" text="CB">
      <formula>NOT(ISERROR(SEARCH("CB",AX4)))</formula>
    </cfRule>
    <cfRule type="containsText" dxfId="33" priority="20" operator="containsText" text="OR">
      <formula>NOT(ISERROR(SEARCH("OR",AX4)))</formula>
    </cfRule>
    <cfRule type="containsText" dxfId="32" priority="21" operator="containsText" text="CL">
      <formula>NOT(ISERROR(SEARCH("CL",AX4)))</formula>
    </cfRule>
    <cfRule type="containsText" dxfId="31" priority="22" operator="containsText" text="IN">
      <formula>NOT(ISERROR(SEARCH("IN",AX4)))</formula>
    </cfRule>
    <cfRule type="containsText" dxfId="30" priority="23" operator="containsText" text="IR">
      <formula>NOT(ISERROR(SEARCH("IR",AX4)))</formula>
    </cfRule>
    <cfRule type="containsText" dxfId="29" priority="24" operator="containsText" text="AVC">
      <formula>NOT(ISERROR(SEARCH("AVC",AX4)))</formula>
    </cfRule>
    <cfRule type="containsText" dxfId="28" priority="25" operator="containsText" text="OF">
      <formula>NOT(ISERROR(SEARCH("OF",AX4)))</formula>
    </cfRule>
    <cfRule type="containsText" dxfId="27" priority="26" operator="containsText" text="AV">
      <formula>NOT(ISERROR(SEARCH("AV",AX4)))</formula>
    </cfRule>
    <cfRule type="containsText" dxfId="26" priority="27" operator="containsText" text="OB">
      <formula>NOT(ISERROR(SEARCH("OB",AX4)))</formula>
    </cfRule>
    <cfRule type="containsText" dxfId="25" priority="28" operator="containsText" text="IB">
      <formula>NOT(ISERROR(SEARCH("IB",AX4)))</formula>
    </cfRule>
    <cfRule type="containsText" dxfId="24" priority="29" operator="containsText" text="LD">
      <formula>NOT(ISERROR(SEARCH("LD",AX4)))</formula>
    </cfRule>
    <cfRule type="containsText" dxfId="23" priority="30" operator="containsText" text="UC">
      <formula>NOT(ISERROR(SEARCH("UC",AX4)))</formula>
    </cfRule>
    <cfRule type="containsText" dxfId="22" priority="31" operator="containsText" text="DC">
      <formula>NOT(ISERROR(SEARCH("DC",AX4)))</formula>
    </cfRule>
    <cfRule type="containsText" dxfId="21" priority="32" operator="containsText" text="DA">
      <formula>NOT(ISERROR(SEARCH("DA",AX4)))</formula>
    </cfRule>
    <cfRule type="containsText" dxfId="20" priority="33" operator="containsText" text="CD">
      <formula>NOT(ISERROR(SEARCH("CD",AX4)))</formula>
    </cfRule>
    <cfRule type="containsText" dxfId="19" priority="34" operator="containsText" text="NA">
      <formula>NOT(ISERROR(SEARCH("NA",AX4)))</formula>
    </cfRule>
    <cfRule type="containsText" dxfId="18" priority="35" operator="containsText" text="LEA">
      <formula>NOT(ISERROR(SEARCH("LEA",AX4)))</formula>
    </cfRule>
  </conditionalFormatting>
  <conditionalFormatting sqref="AX4">
    <cfRule type="containsText" dxfId="17" priority="2" operator="containsText" text="CB">
      <formula>NOT(ISERROR(SEARCH("CB",AX4)))</formula>
    </cfRule>
    <cfRule type="containsText" dxfId="16" priority="3" operator="containsText" text="OR">
      <formula>NOT(ISERROR(SEARCH("OR",AX4)))</formula>
    </cfRule>
    <cfRule type="containsText" dxfId="15" priority="4" operator="containsText" text="CL">
      <formula>NOT(ISERROR(SEARCH("CL",AX4)))</formula>
    </cfRule>
    <cfRule type="containsText" dxfId="14" priority="5" operator="containsText" text="IN">
      <formula>NOT(ISERROR(SEARCH("IN",AX4)))</formula>
    </cfRule>
    <cfRule type="containsText" dxfId="13" priority="6" operator="containsText" text="IR">
      <formula>NOT(ISERROR(SEARCH("IR",AX4)))</formula>
    </cfRule>
    <cfRule type="containsText" dxfId="12" priority="7" operator="containsText" text="AVC">
      <formula>NOT(ISERROR(SEARCH("AVC",AX4)))</formula>
    </cfRule>
    <cfRule type="containsText" dxfId="11" priority="8" operator="containsText" text="OF">
      <formula>NOT(ISERROR(SEARCH("OF",AX4)))</formula>
    </cfRule>
    <cfRule type="containsText" dxfId="10" priority="9" operator="containsText" text="AV">
      <formula>NOT(ISERROR(SEARCH("AV",AX4)))</formula>
    </cfRule>
    <cfRule type="containsText" dxfId="9" priority="10" operator="containsText" text="OB">
      <formula>NOT(ISERROR(SEARCH("OB",AX4)))</formula>
    </cfRule>
    <cfRule type="containsText" dxfId="8" priority="11" operator="containsText" text="IB">
      <formula>NOT(ISERROR(SEARCH("IB",AX4)))</formula>
    </cfRule>
    <cfRule type="containsText" dxfId="7" priority="12" operator="containsText" text="LD">
      <formula>NOT(ISERROR(SEARCH("LD",AX4)))</formula>
    </cfRule>
    <cfRule type="containsText" dxfId="6" priority="13" operator="containsText" text="UC">
      <formula>NOT(ISERROR(SEARCH("UC",AX4)))</formula>
    </cfRule>
    <cfRule type="containsText" dxfId="5" priority="14" operator="containsText" text="DC">
      <formula>NOT(ISERROR(SEARCH("DC",AX4)))</formula>
    </cfRule>
    <cfRule type="containsText" dxfId="4" priority="15" operator="containsText" text="DA">
      <formula>NOT(ISERROR(SEARCH("DA",AX4)))</formula>
    </cfRule>
    <cfRule type="containsText" dxfId="3" priority="16" operator="containsText" text="CD">
      <formula>NOT(ISERROR(SEARCH("CD",AX4)))</formula>
    </cfRule>
    <cfRule type="containsText" dxfId="2" priority="17" operator="containsText" text="NA">
      <formula>NOT(ISERROR(SEARCH("NA",AX4)))</formula>
    </cfRule>
    <cfRule type="containsText" dxfId="1" priority="18" operator="containsText" text="LEA">
      <formula>NOT(ISERROR(SEARCH("LEA",AX4)))</formula>
    </cfRule>
  </conditionalFormatting>
  <conditionalFormatting sqref="C41:AG41">
    <cfRule type="cellIs" dxfId="0" priority="1" operator="equal">
      <formula>0</formula>
    </cfRule>
  </conditionalFormatting>
  <dataValidations count="1">
    <dataValidation type="list" allowBlank="1" showInputMessage="1" showErrorMessage="1" sqref="AX4" xr:uid="{AC2B329D-A0EF-44C0-ABB1-332FC1A75FD4}">
      <formula1>$AH$5:$AW$5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Drop Down 1">
              <controlPr defaultSize="0" autoLine="0" autoPict="0">
                <anchor>
                  <from>
                    <xdr:col>8</xdr:col>
                    <xdr:colOff>19050</xdr:colOff>
                    <xdr:row>0</xdr:row>
                    <xdr:rowOff>114300</xdr:rowOff>
                  </from>
                  <to>
                    <xdr:col>12</xdr:col>
                    <xdr:colOff>152400</xdr:colOff>
                    <xdr:row>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7F53-62F4-4D73-BC51-71C4F94BAA8E}">
  <sheetPr codeName="Sheet4"/>
  <dimension ref="A1:I19"/>
  <sheetViews>
    <sheetView showGridLines="0" zoomScaleNormal="100" workbookViewId="0">
      <selection activeCell="E20" sqref="E20"/>
    </sheetView>
  </sheetViews>
  <sheetFormatPr defaultRowHeight="15" x14ac:dyDescent="0.25"/>
  <cols>
    <col min="1" max="1" width="17.7109375" bestFit="1" customWidth="1"/>
    <col min="5" max="5" width="15.7109375" bestFit="1" customWidth="1"/>
  </cols>
  <sheetData>
    <row r="1" spans="1:9" x14ac:dyDescent="0.25">
      <c r="A1" s="16" t="s">
        <v>81</v>
      </c>
      <c r="B1" s="17" t="s">
        <v>82</v>
      </c>
      <c r="E1" s="18" t="s">
        <v>83</v>
      </c>
      <c r="H1" s="19" t="s">
        <v>84</v>
      </c>
      <c r="I1" s="20" t="s">
        <v>12</v>
      </c>
    </row>
    <row r="2" spans="1:9" x14ac:dyDescent="0.25">
      <c r="A2" t="s">
        <v>60</v>
      </c>
      <c r="B2" s="14" t="s">
        <v>27</v>
      </c>
      <c r="E2" s="48">
        <v>44927</v>
      </c>
      <c r="H2" s="15" t="s">
        <v>18</v>
      </c>
      <c r="I2" t="s">
        <v>16</v>
      </c>
    </row>
    <row r="3" spans="1:9" x14ac:dyDescent="0.25">
      <c r="A3" t="s">
        <v>61</v>
      </c>
      <c r="B3" s="14" t="s">
        <v>75</v>
      </c>
      <c r="E3" s="48">
        <v>44958</v>
      </c>
      <c r="H3" s="15" t="s">
        <v>22</v>
      </c>
      <c r="I3" t="s">
        <v>16</v>
      </c>
    </row>
    <row r="4" spans="1:9" x14ac:dyDescent="0.25">
      <c r="A4" t="s">
        <v>62</v>
      </c>
      <c r="B4" s="14" t="s">
        <v>19</v>
      </c>
      <c r="E4" s="48">
        <v>44986</v>
      </c>
      <c r="H4" s="15" t="s">
        <v>45</v>
      </c>
      <c r="I4" t="s">
        <v>16</v>
      </c>
    </row>
    <row r="5" spans="1:9" x14ac:dyDescent="0.25">
      <c r="A5" t="s">
        <v>63</v>
      </c>
      <c r="B5" s="14" t="s">
        <v>76</v>
      </c>
      <c r="E5" s="48">
        <v>45017</v>
      </c>
      <c r="H5" s="15" t="s">
        <v>3</v>
      </c>
      <c r="I5" t="s">
        <v>16</v>
      </c>
    </row>
    <row r="6" spans="1:9" x14ac:dyDescent="0.25">
      <c r="A6" t="s">
        <v>64</v>
      </c>
      <c r="B6" s="14" t="s">
        <v>20</v>
      </c>
      <c r="E6" s="48">
        <v>45047</v>
      </c>
      <c r="H6" s="15" t="s">
        <v>37</v>
      </c>
      <c r="I6" t="s">
        <v>16</v>
      </c>
    </row>
    <row r="7" spans="1:9" x14ac:dyDescent="0.25">
      <c r="A7" t="s">
        <v>65</v>
      </c>
      <c r="B7" s="14" t="s">
        <v>26</v>
      </c>
      <c r="E7" s="48">
        <v>45078</v>
      </c>
      <c r="H7" s="15" t="s">
        <v>39</v>
      </c>
      <c r="I7" t="s">
        <v>16</v>
      </c>
    </row>
    <row r="8" spans="1:9" x14ac:dyDescent="0.25">
      <c r="A8" t="s">
        <v>66</v>
      </c>
      <c r="B8" s="14" t="s">
        <v>77</v>
      </c>
      <c r="E8" s="48">
        <v>45108</v>
      </c>
      <c r="H8" s="15" t="s">
        <v>41</v>
      </c>
      <c r="I8" t="s">
        <v>16</v>
      </c>
    </row>
    <row r="9" spans="1:9" x14ac:dyDescent="0.25">
      <c r="A9" t="s">
        <v>67</v>
      </c>
      <c r="B9" s="14" t="s">
        <v>28</v>
      </c>
      <c r="E9" s="48">
        <v>45139</v>
      </c>
      <c r="H9" s="15" t="s">
        <v>43</v>
      </c>
      <c r="I9" t="s">
        <v>16</v>
      </c>
    </row>
    <row r="10" spans="1:9" x14ac:dyDescent="0.25">
      <c r="A10" t="s">
        <v>68</v>
      </c>
      <c r="B10" s="14" t="s">
        <v>78</v>
      </c>
      <c r="E10" s="48">
        <v>45170</v>
      </c>
      <c r="H10" s="15" t="s">
        <v>46</v>
      </c>
      <c r="I10" t="s">
        <v>16</v>
      </c>
    </row>
    <row r="11" spans="1:9" x14ac:dyDescent="0.25">
      <c r="A11" t="s">
        <v>69</v>
      </c>
      <c r="B11" s="14" t="s">
        <v>79</v>
      </c>
      <c r="E11" s="48">
        <v>45200</v>
      </c>
      <c r="H11" s="15" t="s">
        <v>48</v>
      </c>
      <c r="I11" t="s">
        <v>16</v>
      </c>
    </row>
    <row r="12" spans="1:9" x14ac:dyDescent="0.25">
      <c r="A12" t="s">
        <v>70</v>
      </c>
      <c r="B12" s="14" t="s">
        <v>25</v>
      </c>
      <c r="E12" s="48">
        <v>45231</v>
      </c>
      <c r="H12" s="15" t="s">
        <v>49</v>
      </c>
      <c r="I12" t="s">
        <v>16</v>
      </c>
    </row>
    <row r="13" spans="1:9" x14ac:dyDescent="0.25">
      <c r="A13" t="s">
        <v>71</v>
      </c>
      <c r="B13" s="14" t="s">
        <v>80</v>
      </c>
      <c r="E13" s="48">
        <v>45261</v>
      </c>
      <c r="H13" s="15" t="s">
        <v>51</v>
      </c>
      <c r="I13" t="s">
        <v>16</v>
      </c>
    </row>
    <row r="14" spans="1:9" x14ac:dyDescent="0.25">
      <c r="A14" t="s">
        <v>72</v>
      </c>
      <c r="B14" s="14" t="s">
        <v>15</v>
      </c>
      <c r="H14" s="15" t="s">
        <v>53</v>
      </c>
      <c r="I14" t="s">
        <v>16</v>
      </c>
    </row>
    <row r="15" spans="1:9" x14ac:dyDescent="0.25">
      <c r="A15" t="s">
        <v>24</v>
      </c>
      <c r="B15" s="14" t="s">
        <v>24</v>
      </c>
      <c r="H15" s="15" t="s">
        <v>205</v>
      </c>
      <c r="I15" t="s">
        <v>16</v>
      </c>
    </row>
    <row r="16" spans="1:9" x14ac:dyDescent="0.25">
      <c r="A16" t="s">
        <v>73</v>
      </c>
      <c r="B16" s="14" t="s">
        <v>14</v>
      </c>
      <c r="H16" s="15"/>
    </row>
    <row r="17" spans="1:8" x14ac:dyDescent="0.25">
      <c r="A17" t="s">
        <v>74</v>
      </c>
      <c r="B17" s="14" t="s">
        <v>17</v>
      </c>
      <c r="H17" s="15"/>
    </row>
    <row r="18" spans="1:8" x14ac:dyDescent="0.25">
      <c r="H18" s="15"/>
    </row>
    <row r="19" spans="1:8" x14ac:dyDescent="0.25">
      <c r="H19" s="15"/>
    </row>
  </sheetData>
  <phoneticPr fontId="10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4F33-9035-4DF8-A5D7-7FD755AE71BA}">
  <dimension ref="A3:B5"/>
  <sheetViews>
    <sheetView showGridLines="0" workbookViewId="0">
      <selection activeCell="B6" sqref="B6"/>
    </sheetView>
  </sheetViews>
  <sheetFormatPr defaultRowHeight="15" x14ac:dyDescent="0.25"/>
  <sheetData>
    <row r="3" spans="1:2" x14ac:dyDescent="0.25">
      <c r="A3">
        <v>1</v>
      </c>
      <c r="B3" t="s">
        <v>355</v>
      </c>
    </row>
    <row r="4" spans="1:2" x14ac:dyDescent="0.25">
      <c r="A4">
        <v>2</v>
      </c>
      <c r="B4" t="s">
        <v>356</v>
      </c>
    </row>
    <row r="5" spans="1:2" x14ac:dyDescent="0.25">
      <c r="A5">
        <v>3</v>
      </c>
      <c r="B5" t="s">
        <v>357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e979022-bfa0-4b3a-844c-50ce9cb3331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535450E13F547B46C6437179F0A11" ma:contentTypeVersion="13" ma:contentTypeDescription="Create a new document." ma:contentTypeScope="" ma:versionID="f244da175bc05c62d645238f1901aa83">
  <xsd:schema xmlns:xsd="http://www.w3.org/2001/XMLSchema" xmlns:xs="http://www.w3.org/2001/XMLSchema" xmlns:p="http://schemas.microsoft.com/office/2006/metadata/properties" xmlns:ns3="5e979022-bfa0-4b3a-844c-50ce9cb3331a" xmlns:ns4="aba669b7-dea2-4484-b4ba-e379fcb90423" targetNamespace="http://schemas.microsoft.com/office/2006/metadata/properties" ma:root="true" ma:fieldsID="a4cc6b99978b1d8300ad50ff047fd90f" ns3:_="" ns4:_="">
    <xsd:import namespace="5e979022-bfa0-4b3a-844c-50ce9cb3331a"/>
    <xsd:import namespace="aba669b7-dea2-4484-b4ba-e379fcb904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979022-bfa0-4b3a-844c-50ce9cb333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a669b7-dea2-4484-b4ba-e379fcb9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B21EDD-9511-4439-BD77-A70A78A6279D}">
  <ds:schemaRefs>
    <ds:schemaRef ds:uri="http://schemas.microsoft.com/office/2006/metadata/properties"/>
    <ds:schemaRef ds:uri="aba669b7-dea2-4484-b4ba-e379fcb90423"/>
    <ds:schemaRef ds:uri="http://purl.org/dc/terms/"/>
    <ds:schemaRef ds:uri="http://schemas.openxmlformats.org/package/2006/metadata/core-properties"/>
    <ds:schemaRef ds:uri="5e979022-bfa0-4b3a-844c-50ce9cb3331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572DA58-2F88-40A7-AA36-46DA067100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C4D47E-0F71-4609-A1B9-F81D919AA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979022-bfa0-4b3a-844c-50ce9cb3331a"/>
    <ds:schemaRef ds:uri="aba669b7-dea2-4484-b4ba-e379fcb90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FMR</vt:lpstr>
      <vt:lpstr>Monthly Summary</vt:lpstr>
      <vt:lpstr>Settings</vt:lpstr>
      <vt:lpstr>Read 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Owadokun</dc:creator>
  <cp:keywords/>
  <dc:description/>
  <cp:lastModifiedBy>Tosin</cp:lastModifiedBy>
  <cp:revision/>
  <dcterms:created xsi:type="dcterms:W3CDTF">2022-03-31T20:27:57Z</dcterms:created>
  <dcterms:modified xsi:type="dcterms:W3CDTF">2023-05-17T19:04:29Z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0x0101003C6535450E13F547B46C6437179F0A11</vt:lpwstr>
  </property>
  <property fmtid="{D5CDD505-2E9C-101B-9397-08002B2CF9AE}" pid="3" name="MSIP_Label_936c9c09-a753-4721-baf7-4eaaf31a22a7_Enabled">
    <vt:lpwstr>true</vt:lpwstr>
  </property>
  <property fmtid="{D5CDD505-2E9C-101B-9397-08002B2CF9AE}" pid="4" name="MSIP_Label_936c9c09-a753-4721-baf7-4eaaf31a22a7_SetDate">
    <vt:lpwstr>2022-09-17T07:48:05Z</vt:lpwstr>
  </property>
  <property fmtid="{D5CDD505-2E9C-101B-9397-08002B2CF9AE}" pid="5" name="MSIP_Label_936c9c09-a753-4721-baf7-4eaaf31a22a7_Method">
    <vt:lpwstr>Privileged</vt:lpwstr>
  </property>
  <property fmtid="{D5CDD505-2E9C-101B-9397-08002B2CF9AE}" pid="6" name="MSIP_Label_936c9c09-a753-4721-baf7-4eaaf31a22a7_Name">
    <vt:lpwstr>936c9c09-a753-4721-baf7-4eaaf31a22a7</vt:lpwstr>
  </property>
  <property fmtid="{D5CDD505-2E9C-101B-9397-08002B2CF9AE}" pid="7" name="MSIP_Label_936c9c09-a753-4721-baf7-4eaaf31a22a7_SiteId">
    <vt:lpwstr>9cfc061d-de6e-4c54-87bd-1e019be81db0</vt:lpwstr>
  </property>
  <property fmtid="{D5CDD505-2E9C-101B-9397-08002B2CF9AE}" pid="8" name="MSIP_Label_936c9c09-a753-4721-baf7-4eaaf31a22a7_ActionId">
    <vt:lpwstr>5abf22aa-c13a-4082-a94d-54e6629258ba</vt:lpwstr>
  </property>
  <property fmtid="{D5CDD505-2E9C-101B-9397-08002B2CF9AE}" pid="9" name="MSIP_Label_936c9c09-a753-4721-baf7-4eaaf31a22a7_ContentBits">
    <vt:lpwstr>0</vt:lpwstr>
  </property>
</Properties>
</file>