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HSR Cluster" sheetId="1" state="visible" r:id="rId2"/>
    <sheet name="SimplyHPC A8" sheetId="2" state="visible" r:id="rId3"/>
    <sheet name="Sheet3" sheetId="3" state="visible" r:id="rId4"/>
    <sheet name="Export Gnuplo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<sst xmlns="http://schemas.openxmlformats.org/spreadsheetml/2006/main" count="136" uniqueCount="43">
  <si>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</si>
  <si>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</si>
  <si>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</si>
  <si>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</si>
  <si>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</si>
  <si>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</si>
  <si>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</si>
  <si>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</si>
  <si>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</si>
  <si>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</si>
  <si>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</si>
  <si>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</si>
  <si>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</si>
  <si>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</si>
  <si>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</si>
  <si>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</si>
  <si>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</si>
  <si>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</si>
  <si>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</si>
  <si>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</si>
  <si>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</si>
  <si>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</si>
  <si>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pipe03</t>
  </si>
  <si>
    <t>Statistics</t>
  </si>
  <si>
    <t>Size per node</t>
  </si>
  <si>
    <t>incorrect mesh size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</si>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</sst>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Cluster'!$C$21:$C$26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Cluster'!$F$5:$F$10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Cluster'!$I$4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Cluster'!$C$21:$C$26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Cluster'!$M$5:$M$10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Cluster'!$B$12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Cluster'!$C$21:$C$26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Cluster'!$F$13:$F$18</c:f>
              <c:numCache>
                <c:formatCode>General</c:formatCode>
                <c:ptCount val="6"/>
                <c:pt idx="0">
                  <c:v>0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Cluster'!$I$12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Cluster'!$C$21:$C$26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Cluster'!$M$13:$M$18</c:f>
              <c:numCache>
                <c:formatCode>General</c:formatCode>
                <c:ptCount val="6"/>
                <c:pt idx="0">
                  <c:v>0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Cluster'!$B$20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Cluster'!$C$21:$C$26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Cluster'!$F$21:$F$26</c:f>
              <c:numCache>
                <c:formatCode>General</c:formatCode>
                <c:ptCount val="6"/>
                <c:pt idx="0">
                  <c:v>0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60203592"/>
        <c:axId val="18289180"/>
      </c:lineChart>
      <c:catAx>
        <c:axId val="6020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8289180"/>
        <c:crosses val="autoZero"/>
        <c:auto val="1"/>
        <c:lblAlgn val="ctr"/>
        <c:lblOffset val="100"/>
      </c:catAx>
      <c:valAx>
        <c:axId val="18289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0203592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Cluster'!$B$31:$B$34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Cluster'!$C$31:$C$34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Cluster'!$B$31:$B$34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Cluster'!$D$31:$D$34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marker val="1"/>
        <c:axId val="32503473"/>
        <c:axId val="75020037"/>
      </c:lineChart>
      <c:catAx>
        <c:axId val="325034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5020037"/>
        <c:crosses val="autoZero"/>
        <c:auto val="1"/>
        <c:lblAlgn val="ctr"/>
        <c:lblOffset val="100"/>
      </c:catAx>
      <c:valAx>
        <c:axId val="75020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3250347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A8'!$E$34</c:f>
              <c:strCache>
                <c:ptCount val="1"/>
                <c:pt idx="0">
                  <c:v>3.05E+04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A8'!$C$35:$C$38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A8'!$E$35:$E$38</c:f>
              <c:numCache>
                <c:formatCode>General</c:formatCode>
                <c:ptCount val="4"/>
                <c:pt idx="0">
                  <c:v>12.62</c:v>
                </c:pt>
                <c:pt idx="1">
                  <c:v>518.119</c:v>
                </c:pt>
                <c:pt idx="2">
                  <c:v>677.45</c:v>
                </c:pt>
                <c:pt idx="3">
                  <c:v>594.84</c:v>
                </c:pt>
              </c:numCache>
            </c:numRef>
          </c:val>
        </c:ser>
        <c:ser>
          <c:idx val="1"/>
          <c:order val="1"/>
          <c:tx>
            <c:strRef>
              <c:f>'SimplyHPC A8'!$F$34</c:f>
              <c:strCache>
                <c:ptCount val="1"/>
                <c:pt idx="0">
                  <c:v>6.10E+04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A8'!$C$35:$C$38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A8'!$F$35:$F$38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</c:ser>
        <c:marker val="1"/>
        <c:axId val="42244283"/>
        <c:axId val="47054264"/>
      </c:lineChart>
      <c:catAx>
        <c:axId val="422442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7054264"/>
        <c:crosses val="autoZero"/>
        <c:auto val="1"/>
        <c:lblAlgn val="ctr"/>
        <c:lblOffset val="100"/>
      </c:catAx>
      <c:valAx>
        <c:axId val="47054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224428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A8'!$E$25:$E$28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A8'!$H$25:$H$28</c:f>
              <c:numCache>
                <c:formatCode>General</c:formatCode>
                <c:ptCount val="4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</c:numCache>
            </c:numRef>
          </c:val>
        </c:ser>
        <c:ser>
          <c:idx val="1"/>
          <c:order val="1"/>
          <c:tx>
            <c:strRef>
              <c:f>'SimplyHPC A8'!$J$14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A8'!$E$25:$E$28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A8'!$O$17:$O$20</c:f>
              <c:numCache>
                <c:formatCode>General</c:formatCode>
                <c:ptCount val="4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</c:numCache>
            </c:numRef>
          </c:val>
        </c:ser>
        <c:ser>
          <c:idx val="2"/>
          <c:order val="2"/>
          <c:tx>
            <c:strRef>
              <c:f>'SimplyHPC A8'!$C$14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A8'!$E$25:$E$28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A8'!$H$17:$H$20</c:f>
              <c:numCache>
                <c:formatCode>General</c:formatCode>
                <c:ptCount val="4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</c:numCache>
            </c:numRef>
          </c:val>
        </c:ser>
        <c:ser>
          <c:idx val="3"/>
          <c:order val="3"/>
          <c:tx>
            <c:strRef>
              <c:f>'SimplyHPC A8'!$J$3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A8'!$E$25:$E$28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A8'!$O$6:$O$9</c:f>
              <c:numCache>
                <c:formatCode>General</c:formatCode>
                <c:ptCount val="4"/>
                <c:pt idx="0">
                  <c:v>986.61</c:v>
                </c:pt>
                <c:pt idx="1">
                  <c:v>518.119</c:v>
                </c:pt>
                <c:pt idx="2">
                  <c:v>307.15</c:v>
                </c:pt>
                <c:pt idx="3">
                  <c:v>252.13</c:v>
                </c:pt>
              </c:numCache>
            </c:numRef>
          </c:val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A8'!$E$25:$E$28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A8'!$H$6:$H$9</c:f>
              <c:numCache>
                <c:formatCode>General</c:formatCode>
                <c:ptCount val="4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</c:numCache>
            </c:numRef>
          </c:val>
        </c:ser>
        <c:marker val="1"/>
        <c:axId val="54190119"/>
        <c:axId val="32780330"/>
      </c:lineChart>
      <c:catAx>
        <c:axId val="54190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2780330"/>
        <c:crosses val="autoZero"/>
        <c:auto val="1"/>
        <c:lblAlgn val="ctr"/>
        <c:lblOffset val="100"/>
      </c:catAx>
      <c:valAx>
        <c:axId val="32780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419011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A8'!$L$25:$L$28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A8'!$O$25:$O$28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A8'!$L$25:$L$28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'HSR Cluster'!$M$21:$M$24</c:f>
              <c:numCache>
                <c:formatCode>General</c:formatCode>
                <c:ptCount val="4"/>
                <c:pt idx="0">
                  <c:v>5351.41</c:v>
                </c:pt>
                <c:pt idx="1">
                  <c:v>4472.31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</c:ser>
        <c:marker val="1"/>
        <c:axId val="88184469"/>
        <c:axId val="48793450"/>
      </c:lineChart>
      <c:catAx>
        <c:axId val="88184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8793450"/>
        <c:crosses val="autoZero"/>
        <c:auto val="1"/>
        <c:lblAlgn val="ctr"/>
        <c:lblOffset val="100"/>
      </c:catAx>
      <c:valAx>
        <c:axId val="487934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818446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552960</xdr:colOff>
      <xdr:row>45</xdr:row>
      <xdr:rowOff>166680</xdr:rowOff>
    </xdr:from>
    <xdr:to>
      <xdr:col>7</xdr:col>
      <xdr:colOff>171720</xdr:colOff>
      <xdr:row>61</xdr:row>
      <xdr:rowOff>105120</xdr:rowOff>
    </xdr:to>
    <xdr:graphicFrame>
      <xdr:nvGraphicFramePr>
        <xdr:cNvPr id="0" name="Chart 2"/>
        <xdr:cNvGraphicFramePr/>
      </xdr:nvGraphicFramePr>
      <xdr:xfrm>
        <a:off x="552960" y="8068320"/>
        <a:ext cx="5217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469080</xdr:colOff>
      <xdr:row>45</xdr:row>
      <xdr:rowOff>143640</xdr:rowOff>
    </xdr:from>
    <xdr:to>
      <xdr:col>14</xdr:col>
      <xdr:colOff>240120</xdr:colOff>
      <xdr:row>61</xdr:row>
      <xdr:rowOff>82080</xdr:rowOff>
    </xdr:to>
    <xdr:graphicFrame>
      <xdr:nvGraphicFramePr>
        <xdr:cNvPr id="1" name="Chart 3"/>
        <xdr:cNvGraphicFramePr/>
      </xdr:nvGraphicFramePr>
      <xdr:xfrm>
        <a:off x="6067800" y="8045280"/>
        <a:ext cx="4647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324360</xdr:colOff>
      <xdr:row>46</xdr:row>
      <xdr:rowOff>29160</xdr:rowOff>
    </xdr:from>
    <xdr:to>
      <xdr:col>13</xdr:col>
      <xdr:colOff>278640</xdr:colOff>
      <xdr:row>61</xdr:row>
      <xdr:rowOff>143640</xdr:rowOff>
    </xdr:to>
    <xdr:graphicFrame>
      <xdr:nvGraphicFramePr>
        <xdr:cNvPr id="2" name="Chart 2"/>
        <xdr:cNvGraphicFramePr/>
      </xdr:nvGraphicFramePr>
      <xdr:xfrm>
        <a:off x="5455080" y="8091000"/>
        <a:ext cx="5251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65520</xdr:colOff>
      <xdr:row>45</xdr:row>
      <xdr:rowOff>166680</xdr:rowOff>
    </xdr:from>
    <xdr:to>
      <xdr:col>7</xdr:col>
      <xdr:colOff>270720</xdr:colOff>
      <xdr:row>61</xdr:row>
      <xdr:rowOff>105480</xdr:rowOff>
    </xdr:to>
    <xdr:graphicFrame>
      <xdr:nvGraphicFramePr>
        <xdr:cNvPr id="3" name="Chart 3"/>
        <xdr:cNvGraphicFramePr/>
      </xdr:nvGraphicFramePr>
      <xdr:xfrm>
        <a:off x="761760" y="8053200"/>
        <a:ext cx="4639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385560</xdr:colOff>
      <xdr:row>45</xdr:row>
      <xdr:rowOff>136080</xdr:rowOff>
    </xdr:from>
    <xdr:to>
      <xdr:col>19</xdr:col>
      <xdr:colOff>514440</xdr:colOff>
      <xdr:row>61</xdr:row>
      <xdr:rowOff>74880</xdr:rowOff>
    </xdr:to>
    <xdr:graphicFrame>
      <xdr:nvGraphicFramePr>
        <xdr:cNvPr id="4" name="Chart 5"/>
        <xdr:cNvGraphicFramePr/>
      </xdr:nvGraphicFramePr>
      <xdr:xfrm>
        <a:off x="10813320" y="8022600"/>
        <a:ext cx="4640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Y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3.8"/>
  <cols>
    <col collapsed="false" hidden="false" max="2" min="2" style="0" width="16.3348837209302"/>
    <col collapsed="false" hidden="false" max="3" min="3" style="0" width="11"/>
    <col collapsed="false" hidden="false" max="16" min="16" style="0" width="11"/>
  </cols>
  <sheetData>
    <row r="3" customFormat="false" ht="13.8" hidden="false" customHeight="false" outlineLevel="0" collapsed="false">
      <c r="B3" s="1" t="s">
        <v>0</v>
      </c>
    </row>
    <row r="4" customFormat="false" ht="13.8" hidden="false" customHeight="false" outlineLevel="0" collapsed="false"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I4" s="1" t="s">
        <v>6</v>
      </c>
      <c r="J4" s="0" t="s">
        <v>2</v>
      </c>
      <c r="K4" s="0" t="s">
        <v>3</v>
      </c>
      <c r="L4" s="0" t="s">
        <v>4</v>
      </c>
      <c r="M4" s="0" t="s">
        <v>5</v>
      </c>
      <c r="X4" s="0" t="s">
        <v>7</v>
      </c>
      <c r="Y4" s="0" t="s">
        <v>8</v>
      </c>
    </row>
    <row r="5" customFormat="false" ht="13.8" hidden="false" customHeight="false" outlineLevel="0" collapsed="false">
      <c r="B5" s="2" t="n">
        <f aca="false">$C$41/C5</f>
        <v>32517</v>
      </c>
      <c r="C5" s="0" t="n">
        <v>6</v>
      </c>
      <c r="D5" s="0" t="n">
        <v>14</v>
      </c>
      <c r="E5" s="0" t="n">
        <v>54.62</v>
      </c>
      <c r="F5" s="3" t="n">
        <f aca="false">D5*60+E5</f>
        <v>894.62</v>
      </c>
      <c r="I5" s="2" t="n">
        <f aca="false">$C$42/J5</f>
        <v>72153.1666666667</v>
      </c>
      <c r="J5" s="0" t="n">
        <v>6</v>
      </c>
      <c r="K5" s="0" t="n">
        <v>31</v>
      </c>
      <c r="L5" s="0" t="n">
        <v>4.79</v>
      </c>
      <c r="M5" s="4" t="n">
        <f aca="false">K5*60+L5</f>
        <v>1864.79</v>
      </c>
      <c r="X5" s="0" t="s">
        <v>0</v>
      </c>
      <c r="Y5" s="2" t="n">
        <v>195102</v>
      </c>
    </row>
    <row r="6" customFormat="false" ht="13.8" hidden="false" customHeight="false" outlineLevel="0" collapsed="false">
      <c r="B6" s="2" t="n">
        <f aca="false">$C$41/C6</f>
        <v>16258.5</v>
      </c>
      <c r="C6" s="0" t="n">
        <v>12</v>
      </c>
      <c r="D6" s="0" t="n">
        <v>8</v>
      </c>
      <c r="E6" s="0" t="n">
        <v>6.45</v>
      </c>
      <c r="F6" s="0" t="n">
        <f aca="false">D6*60+E6</f>
        <v>486.45</v>
      </c>
      <c r="I6" s="2" t="n">
        <f aca="false">$C$42/J6</f>
        <v>36076.5833333333</v>
      </c>
      <c r="J6" s="0" t="n">
        <v>12</v>
      </c>
      <c r="K6" s="0" t="n">
        <v>12</v>
      </c>
      <c r="L6" s="0" t="n">
        <v>23.86</v>
      </c>
      <c r="M6" s="5" t="n">
        <f aca="false">K6*60+L6</f>
        <v>743.86</v>
      </c>
      <c r="X6" s="0" t="s">
        <v>6</v>
      </c>
      <c r="Y6" s="2" t="n">
        <v>432919</v>
      </c>
    </row>
    <row r="7" customFormat="false" ht="13.8" hidden="false" customHeight="false" outlineLevel="0" collapsed="false">
      <c r="B7" s="2" t="n">
        <f aca="false">$C$41/C7</f>
        <v>8129.25</v>
      </c>
      <c r="C7" s="0" t="n">
        <v>24</v>
      </c>
      <c r="D7" s="0" t="n">
        <v>4</v>
      </c>
      <c r="E7" s="0" t="n">
        <v>34.65</v>
      </c>
      <c r="F7" s="0" t="n">
        <f aca="false">D7*60+E7</f>
        <v>274.65</v>
      </c>
      <c r="I7" s="2" t="n">
        <f aca="false">$C$42/J7</f>
        <v>18038.2916666667</v>
      </c>
      <c r="J7" s="0" t="n">
        <v>24</v>
      </c>
      <c r="K7" s="0" t="n">
        <v>8</v>
      </c>
      <c r="L7" s="0" t="n">
        <v>44.37</v>
      </c>
      <c r="M7" s="0" t="n">
        <f aca="false">K7*60+L7</f>
        <v>524.37</v>
      </c>
      <c r="X7" s="0" t="s">
        <v>9</v>
      </c>
      <c r="Y7" s="2" t="n">
        <v>1017573</v>
      </c>
    </row>
    <row r="8" customFormat="false" ht="13.8" hidden="false" customHeight="false" outlineLevel="0" collapsed="false">
      <c r="B8" s="2" t="n">
        <f aca="false">$C$41/C8</f>
        <v>5419.5</v>
      </c>
      <c r="C8" s="0" t="n">
        <v>36</v>
      </c>
      <c r="D8" s="0" t="n">
        <v>3</v>
      </c>
      <c r="E8" s="0" t="n">
        <v>39.74</v>
      </c>
      <c r="F8" s="0" t="n">
        <f aca="false">D8*60+E8</f>
        <v>219.74</v>
      </c>
      <c r="I8" s="2" t="n">
        <f aca="false">$C$42/J8</f>
        <v>12025.5277777778</v>
      </c>
      <c r="J8" s="0" t="n">
        <v>36</v>
      </c>
      <c r="K8" s="0" t="n">
        <v>6</v>
      </c>
      <c r="L8" s="0" t="n">
        <v>16.78</v>
      </c>
      <c r="M8" s="0" t="n">
        <f aca="false">K8*60+L8</f>
        <v>376.78</v>
      </c>
      <c r="X8" s="0" t="s">
        <v>10</v>
      </c>
      <c r="Y8" s="2" t="n">
        <v>2037710</v>
      </c>
    </row>
    <row r="9" customFormat="false" ht="13.8" hidden="false" customHeight="false" outlineLevel="0" collapsed="false">
      <c r="B9" s="2" t="n">
        <f aca="false">$C$41/C9</f>
        <v>4064.625</v>
      </c>
      <c r="C9" s="0" t="n">
        <v>48</v>
      </c>
      <c r="D9" s="0" t="n">
        <v>3</v>
      </c>
      <c r="E9" s="0" t="n">
        <v>8.05</v>
      </c>
      <c r="F9" s="0" t="n">
        <f aca="false">D9*60+E9</f>
        <v>188.05</v>
      </c>
      <c r="I9" s="2" t="n">
        <f aca="false">$C$42/J9</f>
        <v>9019.14583333334</v>
      </c>
      <c r="J9" s="0" t="n">
        <v>48</v>
      </c>
      <c r="K9" s="0" t="n">
        <v>5</v>
      </c>
      <c r="L9" s="0" t="n">
        <v>36.3</v>
      </c>
      <c r="M9" s="0" t="n">
        <f aca="false">K9*60+L9</f>
        <v>336.3</v>
      </c>
      <c r="X9" s="0" t="s">
        <v>11</v>
      </c>
      <c r="Y9" s="2" t="n">
        <v>4010210</v>
      </c>
    </row>
    <row r="10" customFormat="false" ht="13.8" hidden="false" customHeight="false" outlineLevel="0" collapsed="false">
      <c r="B10" s="2" t="n">
        <f aca="false">$C$41/C10</f>
        <v>3251.7</v>
      </c>
      <c r="C10" s="0" t="n">
        <v>60</v>
      </c>
      <c r="D10" s="0" t="n">
        <v>2</v>
      </c>
      <c r="E10" s="0" t="n">
        <v>51.94</v>
      </c>
      <c r="F10" s="0" t="n">
        <f aca="false">D10*60+E10</f>
        <v>171.94</v>
      </c>
      <c r="I10" s="2" t="n">
        <f aca="false">$C$42/J10</f>
        <v>7215.31666666667</v>
      </c>
      <c r="J10" s="0" t="n">
        <v>60</v>
      </c>
      <c r="K10" s="0" t="n">
        <v>4</v>
      </c>
      <c r="L10" s="0" t="n">
        <v>24.225</v>
      </c>
      <c r="M10" s="0" t="n">
        <f aca="false">K10*60+L10</f>
        <v>264.225</v>
      </c>
    </row>
    <row r="12" customFormat="false" ht="13.8" hidden="false" customHeight="false" outlineLevel="0" collapsed="false">
      <c r="B12" s="1" t="s">
        <v>9</v>
      </c>
      <c r="C12" s="0" t="s">
        <v>2</v>
      </c>
      <c r="D12" s="0" t="s">
        <v>3</v>
      </c>
      <c r="E12" s="0" t="s">
        <v>4</v>
      </c>
      <c r="F12" s="0" t="s">
        <v>5</v>
      </c>
      <c r="I12" s="1" t="s">
        <v>10</v>
      </c>
      <c r="J12" s="0" t="s">
        <v>2</v>
      </c>
      <c r="K12" s="0" t="s">
        <v>3</v>
      </c>
      <c r="L12" s="0" t="s">
        <v>4</v>
      </c>
      <c r="M12" s="0" t="s">
        <v>5</v>
      </c>
    </row>
    <row r="13" customFormat="false" ht="13.8" hidden="false" customHeight="false" outlineLevel="0" collapsed="false">
      <c r="B13" s="2" t="n">
        <f aca="false">$C$43/C13</f>
        <v>169595.5</v>
      </c>
      <c r="C13" s="6" t="n">
        <v>6</v>
      </c>
      <c r="F13" s="0" t="n">
        <v>0</v>
      </c>
      <c r="I13" s="2" t="n">
        <f aca="false">$C$44/J13</f>
        <v>339618.333333333</v>
      </c>
      <c r="J13" s="6" t="n">
        <v>6</v>
      </c>
      <c r="M13" s="0" t="n">
        <v>0</v>
      </c>
    </row>
    <row r="14" customFormat="false" ht="13.8" hidden="false" customHeight="false" outlineLevel="0" collapsed="false">
      <c r="B14" s="2" t="n">
        <f aca="false">$C$43/C14</f>
        <v>84797.75</v>
      </c>
      <c r="C14" s="0" t="n">
        <v>12</v>
      </c>
      <c r="D14" s="0" t="n">
        <v>39</v>
      </c>
      <c r="E14" s="0" t="n">
        <v>25.75</v>
      </c>
      <c r="F14" s="4" t="n">
        <f aca="false">D14*60+E14</f>
        <v>2365.75</v>
      </c>
      <c r="I14" s="2" t="n">
        <f aca="false">$C$44/J14</f>
        <v>169809.166666667</v>
      </c>
      <c r="J14" s="0" t="n">
        <v>12</v>
      </c>
      <c r="K14" s="0" t="n">
        <v>67</v>
      </c>
      <c r="L14" s="0" t="n">
        <v>52.02</v>
      </c>
      <c r="M14" s="0" t="n">
        <f aca="false">K14*60+L14</f>
        <v>4072.02</v>
      </c>
    </row>
    <row r="15" customFormat="false" ht="13.8" hidden="false" customHeight="false" outlineLevel="0" collapsed="false">
      <c r="B15" s="2" t="n">
        <f aca="false">$C$43/C15</f>
        <v>42398.875</v>
      </c>
      <c r="C15" s="0" t="n">
        <v>24</v>
      </c>
      <c r="D15" s="0" t="n">
        <v>20</v>
      </c>
      <c r="E15" s="0" t="n">
        <v>23.82</v>
      </c>
      <c r="F15" s="3" t="n">
        <f aca="false">D15*60+E15</f>
        <v>1223.82</v>
      </c>
      <c r="I15" s="2" t="n">
        <f aca="false">$C$44/J15</f>
        <v>84904.5833333333</v>
      </c>
      <c r="J15" s="0" t="n">
        <v>24</v>
      </c>
      <c r="K15" s="0" t="n">
        <v>33</v>
      </c>
      <c r="L15" s="0" t="n">
        <v>28.19</v>
      </c>
      <c r="M15" s="4" t="n">
        <f aca="false">K15*60+L15</f>
        <v>2008.19</v>
      </c>
    </row>
    <row r="16" customFormat="false" ht="13.8" hidden="false" customHeight="false" outlineLevel="0" collapsed="false">
      <c r="B16" s="2" t="n">
        <f aca="false">$C$43/C16</f>
        <v>28265.9166666667</v>
      </c>
      <c r="C16" s="0" t="n">
        <v>36</v>
      </c>
      <c r="D16" s="0" t="n">
        <v>13</v>
      </c>
      <c r="E16" s="0" t="n">
        <v>55.63</v>
      </c>
      <c r="F16" s="0" t="n">
        <f aca="false">D16*60+E16</f>
        <v>835.63</v>
      </c>
      <c r="I16" s="2" t="n">
        <f aca="false">$C$44/J16</f>
        <v>56603.0555555556</v>
      </c>
      <c r="J16" s="0" t="n">
        <v>36</v>
      </c>
      <c r="K16" s="0" t="n">
        <v>23</v>
      </c>
      <c r="L16" s="0" t="n">
        <v>24.86</v>
      </c>
      <c r="M16" s="0" t="n">
        <f aca="false">K16*60+L16</f>
        <v>1404.86</v>
      </c>
    </row>
    <row r="17" customFormat="false" ht="13.8" hidden="false" customHeight="false" outlineLevel="0" collapsed="false">
      <c r="B17" s="2" t="n">
        <f aca="false">$C$43/C17</f>
        <v>21199.4375</v>
      </c>
      <c r="C17" s="0" t="n">
        <v>48</v>
      </c>
      <c r="D17" s="0" t="n">
        <v>10</v>
      </c>
      <c r="E17" s="0" t="n">
        <v>57.32</v>
      </c>
      <c r="F17" s="0" t="n">
        <f aca="false">D17*60+E17</f>
        <v>657.32</v>
      </c>
      <c r="I17" s="2" t="n">
        <f aca="false">$C$44/J17</f>
        <v>42452.2916666667</v>
      </c>
      <c r="J17" s="0" t="n">
        <v>48</v>
      </c>
      <c r="K17" s="0" t="n">
        <v>18</v>
      </c>
      <c r="L17" s="0" t="n">
        <v>16.61</v>
      </c>
      <c r="M17" s="3" t="n">
        <f aca="false">K17*60+L17</f>
        <v>1096.61</v>
      </c>
    </row>
    <row r="18" customFormat="false" ht="13.8" hidden="false" customHeight="false" outlineLevel="0" collapsed="false">
      <c r="B18" s="2" t="n">
        <f aca="false">$C$43/C18</f>
        <v>16959.55</v>
      </c>
      <c r="C18" s="0" t="n">
        <v>60</v>
      </c>
      <c r="D18" s="0" t="n">
        <v>9</v>
      </c>
      <c r="E18" s="0" t="n">
        <v>57.59</v>
      </c>
      <c r="F18" s="0" t="n">
        <f aca="false">D18*60+E18</f>
        <v>597.59</v>
      </c>
      <c r="I18" s="2" t="n">
        <f aca="false">$C$44/J18</f>
        <v>33961.8333333333</v>
      </c>
      <c r="J18" s="0" t="n">
        <v>60</v>
      </c>
      <c r="K18" s="0" t="n">
        <v>15</v>
      </c>
      <c r="L18" s="0" t="n">
        <v>15.85</v>
      </c>
      <c r="M18" s="0" t="n">
        <f aca="false">K18*60+L18</f>
        <v>915.85</v>
      </c>
    </row>
    <row r="20" customFormat="false" ht="13.8" hidden="false" customHeight="false" outlineLevel="0" collapsed="false">
      <c r="B20" s="1" t="s">
        <v>11</v>
      </c>
      <c r="C20" s="0" t="s">
        <v>2</v>
      </c>
      <c r="D20" s="0" t="s">
        <v>3</v>
      </c>
      <c r="E20" s="0" t="s">
        <v>4</v>
      </c>
      <c r="F20" s="0" t="s">
        <v>5</v>
      </c>
      <c r="I20" s="0" t="s">
        <v>12</v>
      </c>
      <c r="J20" s="0" t="s">
        <v>2</v>
      </c>
      <c r="K20" s="0" t="s">
        <v>3</v>
      </c>
      <c r="L20" s="0" t="s">
        <v>4</v>
      </c>
      <c r="M20" s="0" t="s">
        <v>5</v>
      </c>
    </row>
    <row r="21" customFormat="false" ht="13.8" hidden="false" customHeight="false" outlineLevel="0" collapsed="false">
      <c r="B21" s="2" t="n">
        <f aca="false">$C$45/C21</f>
        <v>668368.333333333</v>
      </c>
      <c r="C21" s="6" t="n">
        <v>6</v>
      </c>
      <c r="F21" s="0" t="n">
        <v>0</v>
      </c>
      <c r="J21" s="0" t="n">
        <v>12</v>
      </c>
      <c r="K21" s="0" t="n">
        <v>89</v>
      </c>
      <c r="L21" s="0" t="n">
        <v>11.41</v>
      </c>
      <c r="M21" s="0" t="n">
        <f aca="false">K21*60+L21</f>
        <v>5351.41</v>
      </c>
    </row>
    <row r="22" customFormat="false" ht="13.8" hidden="false" customHeight="false" outlineLevel="0" collapsed="false">
      <c r="B22" s="2" t="n">
        <f aca="false">$C$45/C22</f>
        <v>334184.166666667</v>
      </c>
      <c r="C22" s="0" t="n">
        <v>12</v>
      </c>
      <c r="D22" s="0" t="n">
        <v>99</v>
      </c>
      <c r="E22" s="0" t="n">
        <v>45.82</v>
      </c>
      <c r="F22" s="0" t="n">
        <f aca="false">D22*60+E22</f>
        <v>5985.82</v>
      </c>
      <c r="J22" s="0" t="n">
        <v>24</v>
      </c>
      <c r="K22" s="0" t="n">
        <v>74</v>
      </c>
      <c r="L22" s="0" t="n">
        <v>32.31</v>
      </c>
      <c r="M22" s="0" t="n">
        <f aca="false">K22*60+L22</f>
        <v>4472.31</v>
      </c>
    </row>
    <row r="23" customFormat="false" ht="13.8" hidden="false" customHeight="false" outlineLevel="0" collapsed="false">
      <c r="B23" s="2" t="n">
        <f aca="false">$C$45/C23</f>
        <v>167092.083333333</v>
      </c>
      <c r="C23" s="0" t="n">
        <v>24</v>
      </c>
      <c r="D23" s="0" t="n">
        <v>73</v>
      </c>
      <c r="E23" s="0" t="n">
        <v>23.74</v>
      </c>
      <c r="F23" s="0" t="n">
        <f aca="false">D23*60+E23</f>
        <v>4403.74</v>
      </c>
      <c r="J23" s="0" t="n">
        <v>36</v>
      </c>
      <c r="K23" s="0" t="n">
        <v>76</v>
      </c>
      <c r="L23" s="0" t="n">
        <v>27.58</v>
      </c>
      <c r="M23" s="0" t="n">
        <f aca="false">K23*60+L23</f>
        <v>4587.58</v>
      </c>
    </row>
    <row r="24" customFormat="false" ht="13.8" hidden="false" customHeight="false" outlineLevel="0" collapsed="false">
      <c r="B24" s="2" t="n">
        <f aca="false">$C$45/C24</f>
        <v>111394.722222222</v>
      </c>
      <c r="C24" s="0" t="n">
        <v>36</v>
      </c>
      <c r="D24" s="0" t="n">
        <v>48</v>
      </c>
      <c r="E24" s="0" t="n">
        <v>57.19</v>
      </c>
      <c r="F24" s="0" t="n">
        <f aca="false">D24*60+E24</f>
        <v>2937.19</v>
      </c>
      <c r="J24" s="0" t="n">
        <v>48</v>
      </c>
      <c r="K24" s="0" t="n">
        <v>58</v>
      </c>
      <c r="L24" s="0" t="n">
        <v>7.35</v>
      </c>
      <c r="M24" s="0" t="n">
        <f aca="false">K24*60+L24</f>
        <v>3487.35</v>
      </c>
    </row>
    <row r="25" customFormat="false" ht="13.8" hidden="false" customHeight="false" outlineLevel="0" collapsed="false">
      <c r="B25" s="2" t="n">
        <f aca="false">$C$45/C25</f>
        <v>83546.0416666667</v>
      </c>
      <c r="C25" s="0" t="n">
        <v>48</v>
      </c>
      <c r="D25" s="0" t="n">
        <v>37</v>
      </c>
      <c r="E25" s="0" t="n">
        <v>19.57</v>
      </c>
      <c r="F25" s="4" t="n">
        <f aca="false">D25*60+E25</f>
        <v>2239.57</v>
      </c>
      <c r="J25" s="0" t="n">
        <v>60</v>
      </c>
      <c r="K25" s="0" t="n">
        <v>52</v>
      </c>
      <c r="L25" s="0" t="n">
        <v>34.7</v>
      </c>
      <c r="M25" s="0" t="n">
        <f aca="false">K25*60+L25</f>
        <v>3154.7</v>
      </c>
    </row>
    <row r="26" customFormat="false" ht="13.8" hidden="false" customHeight="false" outlineLevel="0" collapsed="false">
      <c r="B26" s="2" t="n">
        <f aca="false">$C$45/C26</f>
        <v>66836.8333333333</v>
      </c>
      <c r="C26" s="0" t="n">
        <v>60</v>
      </c>
      <c r="D26" s="0" t="n">
        <v>29</v>
      </c>
      <c r="E26" s="0" t="n">
        <v>38.97</v>
      </c>
      <c r="F26" s="0" t="n">
        <f aca="false">D26*60+E26</f>
        <v>1778.97</v>
      </c>
    </row>
    <row r="28" customFormat="false" ht="13.8" hidden="false" customHeight="false" outlineLevel="0" collapsed="false">
      <c r="B28" s="0" t="s">
        <v>13</v>
      </c>
    </row>
    <row r="30" customFormat="false" ht="13.8" hidden="false" customHeight="false" outlineLevel="0" collapsed="false">
      <c r="B30" s="0" t="s">
        <v>2</v>
      </c>
      <c r="C30" s="2" t="n">
        <f aca="false">C36</f>
        <v>38361.1875</v>
      </c>
      <c r="D30" s="2" t="n">
        <f aca="false">D36</f>
        <v>81350.3854166667</v>
      </c>
    </row>
    <row r="31" customFormat="false" ht="13.8" hidden="false" customHeight="false" outlineLevel="0" collapsed="false">
      <c r="B31" s="0" t="n">
        <v>6</v>
      </c>
      <c r="C31" s="0" t="n">
        <f aca="false">F5</f>
        <v>894.62</v>
      </c>
      <c r="D31" s="0" t="n">
        <f aca="false">M5</f>
        <v>1864.79</v>
      </c>
    </row>
    <row r="32" customFormat="false" ht="13.8" hidden="false" customHeight="false" outlineLevel="0" collapsed="false">
      <c r="B32" s="0" t="n">
        <v>12</v>
      </c>
      <c r="C32" s="0" t="n">
        <f aca="false">M6</f>
        <v>743.86</v>
      </c>
      <c r="D32" s="0" t="n">
        <f aca="false">F14</f>
        <v>2365.75</v>
      </c>
    </row>
    <row r="33" customFormat="false" ht="13.8" hidden="false" customHeight="false" outlineLevel="0" collapsed="false">
      <c r="B33" s="0" t="n">
        <v>24</v>
      </c>
      <c r="C33" s="0" t="n">
        <f aca="false">F15</f>
        <v>1223.82</v>
      </c>
      <c r="D33" s="0" t="n">
        <f aca="false">M15</f>
        <v>2008.19</v>
      </c>
    </row>
    <row r="34" customFormat="false" ht="13.8" hidden="false" customHeight="false" outlineLevel="0" collapsed="false">
      <c r="B34" s="0" t="n">
        <v>48</v>
      </c>
      <c r="C34" s="0" t="n">
        <f aca="false">M17</f>
        <v>1096.61</v>
      </c>
      <c r="D34" s="0" t="n">
        <f aca="false">F25</f>
        <v>2239.57</v>
      </c>
    </row>
    <row r="36" customFormat="false" ht="13.8" hidden="false" customHeight="false" outlineLevel="0" collapsed="false">
      <c r="B36" s="0" t="s">
        <v>14</v>
      </c>
      <c r="C36" s="2" t="n">
        <f aca="false">AVERAGE(D41,E42,F43,G44)</f>
        <v>38361.1875</v>
      </c>
      <c r="D36" s="2" t="n">
        <f aca="false">AVERAGE(D42,E43,F44,G45)</f>
        <v>81350.3854166667</v>
      </c>
    </row>
    <row r="37" customFormat="false" ht="13.8" hidden="false" customHeight="false" outlineLevel="0" collapsed="false">
      <c r="B37" s="0" t="s">
        <v>15</v>
      </c>
      <c r="C37" s="2" t="n">
        <f aca="false">STDEV(G44,F43,E42,D41)</f>
        <v>4913.04377427003</v>
      </c>
      <c r="D37" s="0" t="n">
        <f aca="false">STDEV(D42,E43,F44,G45)</f>
        <v>6162.42334650837</v>
      </c>
    </row>
    <row r="38" customFormat="false" ht="13.8" hidden="false" customHeight="false" outlineLevel="0" collapsed="false">
      <c r="B38" s="0" t="s">
        <v>16</v>
      </c>
      <c r="C38" s="7" t="n">
        <f aca="false">C37/C36</f>
        <v>0.128073297373029</v>
      </c>
      <c r="D38" s="7" t="n">
        <f aca="false">D37/D36</f>
        <v>0.0757516183229519</v>
      </c>
    </row>
    <row r="39" customFormat="false" ht="14.4" hidden="false" customHeight="false" outlineLevel="0" collapsed="false"/>
    <row r="40" customFormat="false" ht="13.8" hidden="false" customHeight="false" outlineLevel="0" collapsed="false">
      <c r="B40" s="8"/>
      <c r="C40" s="9"/>
      <c r="D40" s="10" t="n">
        <v>6</v>
      </c>
      <c r="E40" s="10" t="n">
        <v>12</v>
      </c>
      <c r="F40" s="10" t="n">
        <v>24</v>
      </c>
      <c r="G40" s="11" t="n">
        <v>48</v>
      </c>
      <c r="H40" s="12" t="n">
        <v>60</v>
      </c>
    </row>
    <row r="41" customFormat="false" ht="13.8" hidden="false" customHeight="false" outlineLevel="0" collapsed="false">
      <c r="B41" s="13" t="s">
        <v>0</v>
      </c>
      <c r="C41" s="14" t="n">
        <f aca="false">Y5</f>
        <v>195102</v>
      </c>
      <c r="D41" s="15" t="n">
        <f aca="false">$C$41/D$40</f>
        <v>32517</v>
      </c>
      <c r="E41" s="16" t="n">
        <f aca="false">$C$41/E$40</f>
        <v>16258.5</v>
      </c>
      <c r="F41" s="16" t="n">
        <f aca="false">$C$41/F$40</f>
        <v>8129.25</v>
      </c>
      <c r="G41" s="17" t="n">
        <f aca="false">$C$41/G$40</f>
        <v>4064.625</v>
      </c>
      <c r="H41" s="18" t="n">
        <f aca="false">$C$41/H$40</f>
        <v>3251.7</v>
      </c>
    </row>
    <row r="42" customFormat="false" ht="13.8" hidden="false" customHeight="false" outlineLevel="0" collapsed="false">
      <c r="B42" s="13" t="s">
        <v>6</v>
      </c>
      <c r="C42" s="14" t="n">
        <f aca="false">Y6</f>
        <v>432919</v>
      </c>
      <c r="D42" s="19" t="n">
        <f aca="false">$C$42/D$40</f>
        <v>72153.1666666667</v>
      </c>
      <c r="E42" s="15" t="n">
        <f aca="false">$C$42/E$40</f>
        <v>36076.5833333333</v>
      </c>
      <c r="F42" s="16" t="n">
        <f aca="false">$C$42/F$40</f>
        <v>18038.2916666667</v>
      </c>
      <c r="G42" s="17" t="n">
        <f aca="false">$C$42/G$40</f>
        <v>9019.14583333334</v>
      </c>
      <c r="H42" s="18" t="n">
        <f aca="false">$C$42/H$40</f>
        <v>7215.31666666667</v>
      </c>
    </row>
    <row r="43" customFormat="false" ht="13.8" hidden="false" customHeight="false" outlineLevel="0" collapsed="false">
      <c r="B43" s="13" t="s">
        <v>9</v>
      </c>
      <c r="C43" s="14" t="n">
        <f aca="false">Y7</f>
        <v>1017573</v>
      </c>
      <c r="D43" s="16" t="n">
        <f aca="false">$C$43/D$40</f>
        <v>169595.5</v>
      </c>
      <c r="E43" s="19" t="n">
        <f aca="false">$C$43/E$40</f>
        <v>84797.75</v>
      </c>
      <c r="F43" s="15" t="n">
        <f aca="false">$C$43/F$40</f>
        <v>42398.875</v>
      </c>
      <c r="G43" s="17" t="n">
        <f aca="false">$C$43/G$40</f>
        <v>21199.4375</v>
      </c>
      <c r="H43" s="18" t="n">
        <f aca="false">$C$43/H$40</f>
        <v>16959.55</v>
      </c>
    </row>
    <row r="44" customFormat="false" ht="13.8" hidden="false" customHeight="false" outlineLevel="0" collapsed="false">
      <c r="B44" s="13" t="s">
        <v>10</v>
      </c>
      <c r="C44" s="14" t="n">
        <f aca="false">Y8</f>
        <v>2037710</v>
      </c>
      <c r="D44" s="16" t="n">
        <f aca="false">$C$44/D$40</f>
        <v>339618.333333333</v>
      </c>
      <c r="E44" s="16" t="n">
        <f aca="false">$C$44/E$40</f>
        <v>169809.166666667</v>
      </c>
      <c r="F44" s="19" t="n">
        <f aca="false">$C$44/F$40</f>
        <v>84904.5833333333</v>
      </c>
      <c r="G44" s="20" t="n">
        <f aca="false">$C$44/G$40</f>
        <v>42452.2916666667</v>
      </c>
      <c r="H44" s="18" t="n">
        <f aca="false">$C$44/H$40</f>
        <v>33961.8333333333</v>
      </c>
    </row>
    <row r="45" customFormat="false" ht="14.4" hidden="false" customHeight="false" outlineLevel="0" collapsed="false">
      <c r="B45" s="21" t="s">
        <v>11</v>
      </c>
      <c r="C45" s="22" t="n">
        <f aca="false">Y9</f>
        <v>4010210</v>
      </c>
      <c r="D45" s="23" t="n">
        <f aca="false">$C$45/D$40</f>
        <v>668368.333333333</v>
      </c>
      <c r="E45" s="23" t="n">
        <f aca="false">$C$45/E$40</f>
        <v>334184.166666667</v>
      </c>
      <c r="F45" s="23" t="n">
        <f aca="false">$C$45/F$40</f>
        <v>167092.083333333</v>
      </c>
      <c r="G45" s="24" t="n">
        <f aca="false">$C$45/G$40</f>
        <v>83546.0416666667</v>
      </c>
      <c r="H45" s="18" t="n">
        <f aca="false">$C$45/H$40</f>
        <v>66836.8333333333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W4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O25" activeCellId="0" sqref="O25"/>
    </sheetView>
  </sheetViews>
  <sheetFormatPr defaultRowHeight="13.8"/>
  <cols>
    <col collapsed="false" hidden="false" max="3" min="3" style="0" width="11.5906976744186"/>
    <col collapsed="false" hidden="false" max="4" min="4" style="0" width="9.69767441860465"/>
    <col collapsed="false" hidden="false" max="9" min="9" style="0" width="16.8418604651163"/>
    <col collapsed="false" hidden="false" max="10" min="10" style="0" width="11.1023255813954"/>
    <col collapsed="false" hidden="false" max="11" min="11" style="0" width="11"/>
    <col collapsed="false" hidden="false" max="12" min="12" style="0" width="9.69767441860465"/>
    <col collapsed="false" hidden="false" max="14" min="13" style="0" width="10.7953488372093"/>
    <col collapsed="false" hidden="false" max="16" min="15" style="0" width="9.1953488372093"/>
    <col collapsed="false" hidden="false" max="18" min="18" style="0" width="11.1023255813954"/>
  </cols>
  <sheetData>
    <row r="3" customFormat="false" ht="13.8" hidden="false" customHeight="false" outlineLevel="0" collapsed="false">
      <c r="C3" s="0" t="s">
        <v>0</v>
      </c>
      <c r="J3" s="0" t="s">
        <v>6</v>
      </c>
    </row>
    <row r="5" customFormat="false" ht="13.8" hidden="false" customHeight="false" outlineLevel="0" collapsed="false">
      <c r="C5" s="0" t="s">
        <v>1</v>
      </c>
      <c r="D5" s="0" t="s">
        <v>17</v>
      </c>
      <c r="E5" s="0" t="s">
        <v>18</v>
      </c>
      <c r="F5" s="0" t="s">
        <v>19</v>
      </c>
      <c r="G5" s="0" t="s">
        <v>20</v>
      </c>
      <c r="H5" s="0" t="s">
        <v>21</v>
      </c>
      <c r="J5" s="0" t="s">
        <v>1</v>
      </c>
      <c r="K5" s="0" t="s">
        <v>17</v>
      </c>
      <c r="L5" s="0" t="s">
        <v>18</v>
      </c>
      <c r="M5" s="0" t="s">
        <v>19</v>
      </c>
      <c r="N5" s="0" t="s">
        <v>20</v>
      </c>
      <c r="O5" s="0" t="s">
        <v>21</v>
      </c>
    </row>
    <row r="6" customFormat="false" ht="13.8" hidden="false" customHeight="false" outlineLevel="0" collapsed="false">
      <c r="C6" s="2" t="n">
        <f aca="false">$S$25/E6</f>
        <v>24387.75</v>
      </c>
      <c r="D6" s="0" t="n">
        <v>1</v>
      </c>
      <c r="E6" s="0" t="n">
        <f aca="false">D6*8</f>
        <v>8</v>
      </c>
      <c r="F6" s="0" t="n">
        <v>0</v>
      </c>
      <c r="G6" s="0" t="n">
        <v>12.62</v>
      </c>
      <c r="H6" s="0" t="n">
        <f aca="false">F6*60+G6</f>
        <v>12.62</v>
      </c>
      <c r="J6" s="2" t="n">
        <f aca="false">$S$26/K6/L6</f>
        <v>54114.875</v>
      </c>
      <c r="K6" s="0" t="n">
        <v>1</v>
      </c>
      <c r="L6" s="0" t="n">
        <f aca="false">K6*8</f>
        <v>8</v>
      </c>
      <c r="M6" s="0" t="n">
        <v>16</v>
      </c>
      <c r="N6" s="0" t="n">
        <v>26.61</v>
      </c>
      <c r="O6" s="0" t="n">
        <f aca="false">M6*60+N6</f>
        <v>986.61</v>
      </c>
    </row>
    <row r="7" customFormat="false" ht="13.8" hidden="false" customHeight="false" outlineLevel="0" collapsed="false">
      <c r="C7" s="2" t="n">
        <f aca="false">$S$25/E7</f>
        <v>12193.875</v>
      </c>
      <c r="D7" s="0" t="n">
        <v>2</v>
      </c>
      <c r="E7" s="0" t="n">
        <f aca="false">D7*8</f>
        <v>16</v>
      </c>
      <c r="F7" s="0" t="n">
        <v>0</v>
      </c>
      <c r="G7" s="0" t="n">
        <v>10.47</v>
      </c>
      <c r="H7" s="0" t="n">
        <f aca="false">F7*60+G7</f>
        <v>10.47</v>
      </c>
      <c r="J7" s="2" t="n">
        <f aca="false">$S$26/K7/L7</f>
        <v>13528.71875</v>
      </c>
      <c r="K7" s="0" t="n">
        <v>2</v>
      </c>
      <c r="L7" s="0" t="n">
        <f aca="false">K7*8</f>
        <v>16</v>
      </c>
      <c r="M7" s="0" t="n">
        <v>8</v>
      </c>
      <c r="N7" s="0" t="n">
        <v>38.119</v>
      </c>
      <c r="O7" s="0" t="n">
        <f aca="false">M7*60+N7</f>
        <v>518.119</v>
      </c>
    </row>
    <row r="8" customFormat="false" ht="13.8" hidden="false" customHeight="false" outlineLevel="0" collapsed="false">
      <c r="C8" s="2" t="n">
        <f aca="false">$S$25/E8</f>
        <v>6096.9375</v>
      </c>
      <c r="D8" s="0" t="n">
        <v>4</v>
      </c>
      <c r="E8" s="0" t="n">
        <f aca="false">D8*8</f>
        <v>32</v>
      </c>
      <c r="F8" s="0" t="n">
        <v>0</v>
      </c>
      <c r="G8" s="0" t="n">
        <v>11.82</v>
      </c>
      <c r="H8" s="0" t="n">
        <f aca="false">F8*60+G8</f>
        <v>11.82</v>
      </c>
      <c r="J8" s="2" t="n">
        <f aca="false">$S$26/K8/L8</f>
        <v>3382.1796875</v>
      </c>
      <c r="K8" s="0" t="n">
        <v>4</v>
      </c>
      <c r="L8" s="0" t="n">
        <f aca="false">K8*8</f>
        <v>32</v>
      </c>
      <c r="M8" s="0" t="n">
        <v>5</v>
      </c>
      <c r="N8" s="0" t="n">
        <v>7.15</v>
      </c>
      <c r="O8" s="0" t="n">
        <f aca="false">M8*60+N8</f>
        <v>307.15</v>
      </c>
    </row>
    <row r="9" customFormat="false" ht="13.8" hidden="false" customHeight="false" outlineLevel="0" collapsed="false">
      <c r="C9" s="2" t="n">
        <f aca="false">$S$25/E9</f>
        <v>3048.46875</v>
      </c>
      <c r="D9" s="0" t="n">
        <v>8</v>
      </c>
      <c r="E9" s="0" t="n">
        <f aca="false">D9*8</f>
        <v>64</v>
      </c>
      <c r="F9" s="0" t="n">
        <v>0</v>
      </c>
      <c r="G9" s="0" t="n">
        <v>15.96</v>
      </c>
      <c r="H9" s="0" t="n">
        <f aca="false">F9*60+G9</f>
        <v>15.96</v>
      </c>
      <c r="J9" s="2" t="n">
        <f aca="false">$S$26/K9/L9</f>
        <v>845.544921875</v>
      </c>
      <c r="K9" s="0" t="n">
        <v>8</v>
      </c>
      <c r="L9" s="0" t="n">
        <f aca="false">K9*8</f>
        <v>64</v>
      </c>
      <c r="M9" s="0" t="n">
        <v>4</v>
      </c>
      <c r="N9" s="0" t="n">
        <v>12.13</v>
      </c>
      <c r="O9" s="0" t="n">
        <f aca="false">M9*60+N9</f>
        <v>252.13</v>
      </c>
      <c r="R9" s="25"/>
    </row>
    <row r="10" customFormat="false" ht="13.8" hidden="false" customHeight="false" outlineLevel="0" collapsed="false">
      <c r="C10" s="2"/>
    </row>
    <row r="14" customFormat="false" ht="13.8" hidden="false" customHeight="false" outlineLevel="0" collapsed="false">
      <c r="C14" s="0" t="s">
        <v>9</v>
      </c>
      <c r="J14" s="0" t="s">
        <v>10</v>
      </c>
      <c r="R14" s="0" t="s">
        <v>22</v>
      </c>
    </row>
    <row r="16" customFormat="false" ht="13.8" hidden="false" customHeight="false" outlineLevel="0" collapsed="false">
      <c r="D16" s="0" t="s">
        <v>17</v>
      </c>
      <c r="E16" s="0" t="s">
        <v>18</v>
      </c>
      <c r="F16" s="0" t="s">
        <v>19</v>
      </c>
      <c r="G16" s="0" t="s">
        <v>20</v>
      </c>
      <c r="H16" s="0" t="s">
        <v>21</v>
      </c>
      <c r="K16" s="0" t="s">
        <v>17</v>
      </c>
      <c r="L16" s="0" t="s">
        <v>18</v>
      </c>
      <c r="M16" s="0" t="s">
        <v>19</v>
      </c>
      <c r="N16" s="0" t="s">
        <v>20</v>
      </c>
      <c r="O16" s="0" t="s">
        <v>21</v>
      </c>
      <c r="R16" s="0" t="s">
        <v>1</v>
      </c>
      <c r="S16" s="0" t="s">
        <v>17</v>
      </c>
      <c r="T16" s="0" t="s">
        <v>18</v>
      </c>
      <c r="U16" s="0" t="s">
        <v>19</v>
      </c>
      <c r="V16" s="0" t="s">
        <v>20</v>
      </c>
      <c r="W16" s="0" t="s">
        <v>21</v>
      </c>
    </row>
    <row r="17" customFormat="false" ht="13.8" hidden="false" customHeight="false" outlineLevel="0" collapsed="false">
      <c r="C17" s="2" t="n">
        <f aca="false">$S$27/E17</f>
        <v>127196.625</v>
      </c>
      <c r="D17" s="0" t="n">
        <v>1</v>
      </c>
      <c r="E17" s="0" t="n">
        <f aca="false">D17*8</f>
        <v>8</v>
      </c>
      <c r="F17" s="0" t="n">
        <v>41</v>
      </c>
      <c r="G17" s="0" t="n">
        <v>18.35</v>
      </c>
      <c r="H17" s="0" t="n">
        <f aca="false">F17*60+G17</f>
        <v>2478.35</v>
      </c>
      <c r="J17" s="2" t="n">
        <f aca="false">$S$28/L17</f>
        <v>254713.75</v>
      </c>
      <c r="K17" s="0" t="n">
        <v>1</v>
      </c>
      <c r="L17" s="0" t="n">
        <f aca="false">K17*8</f>
        <v>8</v>
      </c>
      <c r="M17" s="0" t="n">
        <v>66</v>
      </c>
      <c r="N17" s="0" t="n">
        <v>13.31</v>
      </c>
      <c r="O17" s="0" t="n">
        <f aca="false">M17*60+N17</f>
        <v>3973.31</v>
      </c>
      <c r="R17" s="25" t="n">
        <f aca="false">$S$27/T17</f>
        <v>127196.625</v>
      </c>
      <c r="S17" s="0" t="n">
        <v>1</v>
      </c>
      <c r="T17" s="0" t="n">
        <f aca="false">S17*8</f>
        <v>8</v>
      </c>
      <c r="W17" s="0" t="n">
        <v>0</v>
      </c>
    </row>
    <row r="18" customFormat="false" ht="13.8" hidden="false" customHeight="false" outlineLevel="0" collapsed="false">
      <c r="C18" s="2" t="n">
        <f aca="false">$S$27/E18</f>
        <v>63598.3125</v>
      </c>
      <c r="D18" s="0" t="n">
        <v>2</v>
      </c>
      <c r="E18" s="0" t="n">
        <f aca="false">D18*8</f>
        <v>16</v>
      </c>
      <c r="F18" s="0" t="n">
        <v>21</v>
      </c>
      <c r="G18" s="0" t="n">
        <v>4.05</v>
      </c>
      <c r="H18" s="0" t="n">
        <f aca="false">F18*60+G18</f>
        <v>1264.05</v>
      </c>
      <c r="J18" s="2" t="n">
        <f aca="false">$S$28/L18</f>
        <v>127356.875</v>
      </c>
      <c r="K18" s="0" t="n">
        <v>2</v>
      </c>
      <c r="L18" s="0" t="n">
        <f aca="false">K18*8</f>
        <v>16</v>
      </c>
      <c r="M18" s="0" t="n">
        <v>31</v>
      </c>
      <c r="N18" s="0" t="n">
        <v>48.35</v>
      </c>
      <c r="O18" s="0" t="n">
        <f aca="false">M18*60+N18</f>
        <v>1908.35</v>
      </c>
      <c r="R18" s="25" t="n">
        <f aca="false">$S$27/T18</f>
        <v>63598.3125</v>
      </c>
      <c r="S18" s="0" t="n">
        <v>2</v>
      </c>
      <c r="T18" s="0" t="n">
        <f aca="false">S18*8</f>
        <v>16</v>
      </c>
      <c r="U18" s="0" t="n">
        <v>31</v>
      </c>
      <c r="V18" s="0" t="n">
        <v>51.68</v>
      </c>
      <c r="W18" s="0" t="n">
        <f aca="false">U18*60+V18</f>
        <v>1911.68</v>
      </c>
    </row>
    <row r="19" customFormat="false" ht="13.8" hidden="false" customHeight="false" outlineLevel="0" collapsed="false">
      <c r="C19" s="2" t="n">
        <f aca="false">$S$27/E19</f>
        <v>31799.15625</v>
      </c>
      <c r="D19" s="0" t="n">
        <v>4</v>
      </c>
      <c r="E19" s="0" t="n">
        <f aca="false">D19*8</f>
        <v>32</v>
      </c>
      <c r="F19" s="0" t="n">
        <v>11</v>
      </c>
      <c r="G19" s="0" t="n">
        <v>17.45</v>
      </c>
      <c r="H19" s="0" t="n">
        <f aca="false">F19*60+G19</f>
        <v>677.45</v>
      </c>
      <c r="J19" s="2" t="n">
        <f aca="false">$S$28/L19</f>
        <v>63678.4375</v>
      </c>
      <c r="K19" s="0" t="n">
        <v>4</v>
      </c>
      <c r="L19" s="0" t="n">
        <f aca="false">K19*8</f>
        <v>32</v>
      </c>
      <c r="M19" s="0" t="n">
        <v>16</v>
      </c>
      <c r="N19" s="0" t="n">
        <v>30.21</v>
      </c>
      <c r="O19" s="0" t="n">
        <f aca="false">M19*60+N19</f>
        <v>990.21</v>
      </c>
      <c r="R19" s="25" t="n">
        <f aca="false">$S$27/T19</f>
        <v>31799.15625</v>
      </c>
      <c r="S19" s="0" t="n">
        <v>4</v>
      </c>
      <c r="T19" s="0" t="n">
        <f aca="false">S19*8</f>
        <v>32</v>
      </c>
      <c r="U19" s="0" t="n">
        <v>16</v>
      </c>
      <c r="V19" s="0" t="n">
        <v>29.21</v>
      </c>
      <c r="W19" s="0" t="n">
        <f aca="false">U19*60+V19</f>
        <v>989.21</v>
      </c>
    </row>
    <row r="20" customFormat="false" ht="13.8" hidden="false" customHeight="false" outlineLevel="0" collapsed="false">
      <c r="C20" s="2" t="n">
        <f aca="false">$S$27/E20</f>
        <v>15899.578125</v>
      </c>
      <c r="D20" s="0" t="n">
        <v>8</v>
      </c>
      <c r="E20" s="0" t="n">
        <f aca="false">D20*8</f>
        <v>64</v>
      </c>
      <c r="F20" s="0" t="n">
        <v>7</v>
      </c>
      <c r="G20" s="0" t="n">
        <v>21</v>
      </c>
      <c r="H20" s="0" t="n">
        <f aca="false">F20*60+G20</f>
        <v>441</v>
      </c>
      <c r="J20" s="2" t="n">
        <f aca="false">$S$28/L20</f>
        <v>31839.21875</v>
      </c>
      <c r="K20" s="0" t="n">
        <v>8</v>
      </c>
      <c r="L20" s="0" t="n">
        <f aca="false">K20*8</f>
        <v>64</v>
      </c>
      <c r="M20" s="0" t="n">
        <v>9</v>
      </c>
      <c r="N20" s="0" t="n">
        <v>54.84</v>
      </c>
      <c r="O20" s="0" t="n">
        <f aca="false">M20*60+N20</f>
        <v>594.84</v>
      </c>
      <c r="R20" s="25" t="n">
        <f aca="false">$S$27/T20</f>
        <v>15899.578125</v>
      </c>
      <c r="S20" s="0" t="n">
        <v>8</v>
      </c>
      <c r="T20" s="0" t="n">
        <f aca="false">S20*8</f>
        <v>64</v>
      </c>
      <c r="U20" s="0" t="n">
        <v>9</v>
      </c>
      <c r="V20" s="0" t="n">
        <v>58.67</v>
      </c>
      <c r="W20" s="0" t="n">
        <f aca="false">U20*60+V20</f>
        <v>598.67</v>
      </c>
    </row>
    <row r="22" customFormat="false" ht="13.8" hidden="false" customHeight="false" outlineLevel="0" collapsed="false">
      <c r="C22" s="0" t="s">
        <v>11</v>
      </c>
      <c r="J22" s="0" t="s">
        <v>12</v>
      </c>
    </row>
    <row r="24" customFormat="false" ht="13.8" hidden="false" customHeight="false" outlineLevel="0" collapsed="false">
      <c r="C24" s="0" t="s">
        <v>1</v>
      </c>
      <c r="D24" s="0" t="s">
        <v>17</v>
      </c>
      <c r="E24" s="0" t="s">
        <v>18</v>
      </c>
      <c r="F24" s="0" t="s">
        <v>19</v>
      </c>
      <c r="G24" s="0" t="s">
        <v>20</v>
      </c>
      <c r="H24" s="0" t="s">
        <v>21</v>
      </c>
      <c r="K24" s="0" t="s">
        <v>17</v>
      </c>
      <c r="L24" s="0" t="s">
        <v>18</v>
      </c>
      <c r="M24" s="0" t="s">
        <v>19</v>
      </c>
      <c r="N24" s="0" t="s">
        <v>20</v>
      </c>
      <c r="O24" s="0" t="s">
        <v>21</v>
      </c>
      <c r="R24" s="0" t="s">
        <v>23</v>
      </c>
      <c r="S24" s="0" t="s">
        <v>8</v>
      </c>
    </row>
    <row r="25" customFormat="false" ht="13.8" hidden="false" customHeight="false" outlineLevel="0" collapsed="false">
      <c r="C25" s="2" t="n">
        <f aca="false">$S$29/D25/E25</f>
        <v>501276.25</v>
      </c>
      <c r="D25" s="0" t="n">
        <v>1</v>
      </c>
      <c r="E25" s="0" t="n">
        <f aca="false">D25*8</f>
        <v>8</v>
      </c>
      <c r="F25" s="0" t="n">
        <v>153</v>
      </c>
      <c r="G25" s="0" t="n">
        <v>4.44</v>
      </c>
      <c r="H25" s="0" t="n">
        <f aca="false">F25*60+G25</f>
        <v>9184.44</v>
      </c>
      <c r="K25" s="0" t="n">
        <v>1</v>
      </c>
      <c r="L25" s="0" t="n">
        <f aca="false">K25*8</f>
        <v>8</v>
      </c>
      <c r="M25" s="0" t="n">
        <v>183</v>
      </c>
      <c r="N25" s="0" t="n">
        <v>36.886</v>
      </c>
      <c r="O25" s="0" t="n">
        <f aca="false">M25*60+N25</f>
        <v>11016.886</v>
      </c>
      <c r="R25" s="0" t="s">
        <v>0</v>
      </c>
      <c r="S25" s="2" t="n">
        <v>195102</v>
      </c>
    </row>
    <row r="26" customFormat="false" ht="13.8" hidden="false" customHeight="false" outlineLevel="0" collapsed="false">
      <c r="C26" s="2" t="n">
        <f aca="false">$S$29/E26</f>
        <v>250638.125</v>
      </c>
      <c r="D26" s="0" t="n">
        <v>2</v>
      </c>
      <c r="E26" s="0" t="n">
        <f aca="false">D26*8</f>
        <v>16</v>
      </c>
      <c r="F26" s="0" t="n">
        <v>72</v>
      </c>
      <c r="G26" s="0" t="n">
        <v>49.9</v>
      </c>
      <c r="H26" s="0" t="n">
        <f aca="false">F26*60+G26</f>
        <v>4369.9</v>
      </c>
      <c r="K26" s="0" t="n">
        <v>2</v>
      </c>
      <c r="L26" s="0" t="n">
        <f aca="false">K26*8</f>
        <v>16</v>
      </c>
      <c r="M26" s="0" t="n">
        <v>94</v>
      </c>
      <c r="N26" s="0" t="n">
        <v>39.71</v>
      </c>
      <c r="O26" s="0" t="n">
        <f aca="false">M26*60+N26</f>
        <v>5679.71</v>
      </c>
      <c r="R26" s="0" t="s">
        <v>6</v>
      </c>
      <c r="S26" s="2" t="n">
        <v>432919</v>
      </c>
    </row>
    <row r="27" customFormat="false" ht="13.8" hidden="false" customHeight="false" outlineLevel="0" collapsed="false">
      <c r="C27" s="2" t="n">
        <f aca="false">$S$29/E27</f>
        <v>125319.0625</v>
      </c>
      <c r="D27" s="0" t="n">
        <v>4</v>
      </c>
      <c r="E27" s="0" t="n">
        <f aca="false">D27*8</f>
        <v>32</v>
      </c>
      <c r="F27" s="0" t="n">
        <v>35</v>
      </c>
      <c r="G27" s="0" t="n">
        <v>24.53</v>
      </c>
      <c r="H27" s="0" t="n">
        <f aca="false">F27*60+G27</f>
        <v>2124.53</v>
      </c>
      <c r="K27" s="0" t="n">
        <v>4</v>
      </c>
      <c r="L27" s="0" t="n">
        <f aca="false">K27*8</f>
        <v>32</v>
      </c>
      <c r="M27" s="0" t="n">
        <v>49</v>
      </c>
      <c r="N27" s="0" t="n">
        <v>53.06</v>
      </c>
      <c r="O27" s="0" t="n">
        <f aca="false">M27*60+N27</f>
        <v>2993.06</v>
      </c>
      <c r="R27" s="0" t="s">
        <v>9</v>
      </c>
      <c r="S27" s="2" t="n">
        <v>1017573</v>
      </c>
    </row>
    <row r="28" customFormat="false" ht="13.8" hidden="false" customHeight="false" outlineLevel="0" collapsed="false">
      <c r="C28" s="2" t="n">
        <f aca="false">$S$29/E28</f>
        <v>62659.53125</v>
      </c>
      <c r="D28" s="0" t="n">
        <v>8</v>
      </c>
      <c r="E28" s="0" t="n">
        <f aca="false">D28*8</f>
        <v>64</v>
      </c>
      <c r="F28" s="0" t="n">
        <v>20</v>
      </c>
      <c r="G28" s="0" t="n">
        <v>16.44</v>
      </c>
      <c r="H28" s="0" t="n">
        <f aca="false">F28*60+G28</f>
        <v>1216.44</v>
      </c>
      <c r="K28" s="0" t="n">
        <v>8</v>
      </c>
      <c r="L28" s="0" t="n">
        <f aca="false">K28*8</f>
        <v>64</v>
      </c>
      <c r="M28" s="0" t="n">
        <v>26</v>
      </c>
      <c r="N28" s="0" t="n">
        <v>56.93</v>
      </c>
      <c r="O28" s="0" t="n">
        <f aca="false">M28*60+N28</f>
        <v>1616.93</v>
      </c>
      <c r="R28" s="0" t="s">
        <v>10</v>
      </c>
      <c r="S28" s="2" t="n">
        <v>2037710</v>
      </c>
    </row>
    <row r="29" customFormat="false" ht="13.8" hidden="false" customHeight="false" outlineLevel="0" collapsed="false">
      <c r="R29" s="0" t="s">
        <v>11</v>
      </c>
      <c r="S29" s="2" t="n">
        <v>4010210</v>
      </c>
    </row>
    <row r="30" customFormat="false" ht="13.8" hidden="false" customHeight="false" outlineLevel="0" collapsed="false">
      <c r="R30" s="0" t="s">
        <v>22</v>
      </c>
      <c r="S30" s="2" t="n">
        <v>1380210</v>
      </c>
    </row>
    <row r="32" customFormat="false" ht="13.8" hidden="false" customHeight="false" outlineLevel="0" collapsed="false">
      <c r="C32" s="0" t="s">
        <v>13</v>
      </c>
      <c r="G32" s="7"/>
    </row>
    <row r="33" customFormat="false" ht="13.8" hidden="false" customHeight="false" outlineLevel="0" collapsed="false">
      <c r="D33" s="2"/>
      <c r="E33" s="0" t="s">
        <v>24</v>
      </c>
      <c r="F33" s="2"/>
      <c r="L33" s="0" t="n">
        <v>8</v>
      </c>
      <c r="M33" s="0" t="n">
        <v>16</v>
      </c>
      <c r="N33" s="0" t="n">
        <v>32</v>
      </c>
      <c r="O33" s="0" t="n">
        <v>64</v>
      </c>
      <c r="P33" s="0" t="n">
        <v>128</v>
      </c>
      <c r="Q33" s="0" t="n">
        <v>256</v>
      </c>
      <c r="R33" s="0" t="n">
        <v>512</v>
      </c>
    </row>
    <row r="34" customFormat="false" ht="13.8" hidden="false" customHeight="false" outlineLevel="0" collapsed="false">
      <c r="C34" s="0" t="s">
        <v>2</v>
      </c>
      <c r="D34" s="2"/>
      <c r="E34" s="2" t="n">
        <f aca="false">J43</f>
        <v>30506.39453125</v>
      </c>
      <c r="F34" s="2" t="n">
        <f aca="false">J44</f>
        <v>61012.7890625</v>
      </c>
      <c r="J34" s="0" t="s">
        <v>0</v>
      </c>
      <c r="K34" s="25" t="n">
        <f aca="false">S25</f>
        <v>195102</v>
      </c>
      <c r="L34" s="26" t="n">
        <f aca="false">$K$34/L$33</f>
        <v>24387.75</v>
      </c>
      <c r="M34" s="27" t="n">
        <f aca="false">$K$34/M$33</f>
        <v>12193.875</v>
      </c>
      <c r="N34" s="2" t="n">
        <f aca="false">$K$34/N$33</f>
        <v>6096.9375</v>
      </c>
      <c r="O34" s="2" t="n">
        <f aca="false">$K$34/O$33</f>
        <v>3048.46875</v>
      </c>
      <c r="P34" s="2" t="n">
        <f aca="false">$K$34/P$33</f>
        <v>1524.234375</v>
      </c>
      <c r="Q34" s="2" t="n">
        <f aca="false">$K$34/Q$33</f>
        <v>762.1171875</v>
      </c>
      <c r="R34" s="2" t="n">
        <f aca="false">$K$34/R$33</f>
        <v>381.05859375</v>
      </c>
    </row>
    <row r="35" customFormat="false" ht="13.8" hidden="false" customHeight="false" outlineLevel="0" collapsed="false">
      <c r="C35" s="0" t="n">
        <v>8</v>
      </c>
      <c r="E35" s="0" t="n">
        <f aca="false">H6</f>
        <v>12.62</v>
      </c>
      <c r="F35" s="0" t="n">
        <f aca="false">O6</f>
        <v>986.61</v>
      </c>
      <c r="J35" s="0" t="s">
        <v>6</v>
      </c>
      <c r="K35" s="25" t="n">
        <f aca="false">S26</f>
        <v>432919</v>
      </c>
      <c r="L35" s="28" t="n">
        <f aca="false">$K$35/L$33</f>
        <v>54114.875</v>
      </c>
      <c r="M35" s="26" t="n">
        <f aca="false">$K$35/M$33</f>
        <v>27057.4375</v>
      </c>
      <c r="N35" s="27" t="n">
        <f aca="false">$K$35/N$33</f>
        <v>13528.71875</v>
      </c>
      <c r="O35" s="2" t="n">
        <f aca="false">$K$35/O$33</f>
        <v>6764.359375</v>
      </c>
      <c r="P35" s="2" t="n">
        <f aca="false">$K$35/P$33</f>
        <v>3382.1796875</v>
      </c>
      <c r="Q35" s="2" t="n">
        <f aca="false">$K$35/Q$33</f>
        <v>1691.08984375</v>
      </c>
      <c r="R35" s="2" t="n">
        <f aca="false">$K$35/R$33</f>
        <v>845.544921875</v>
      </c>
    </row>
    <row r="36" customFormat="false" ht="13.8" hidden="false" customHeight="false" outlineLevel="0" collapsed="false">
      <c r="C36" s="0" t="n">
        <v>16</v>
      </c>
      <c r="E36" s="0" t="n">
        <f aca="false">O7</f>
        <v>518.119</v>
      </c>
      <c r="F36" s="0" t="n">
        <f aca="false">H18</f>
        <v>1264.05</v>
      </c>
      <c r="J36" s="0" t="s">
        <v>9</v>
      </c>
      <c r="K36" s="25" t="n">
        <f aca="false">S27</f>
        <v>1017573</v>
      </c>
      <c r="L36" s="29" t="n">
        <f aca="false">$K$36/L$33</f>
        <v>127196.625</v>
      </c>
      <c r="M36" s="28" t="n">
        <f aca="false">$K$36/M$33</f>
        <v>63598.3125</v>
      </c>
      <c r="N36" s="26" t="n">
        <f aca="false">$K$36/N$33</f>
        <v>31799.15625</v>
      </c>
      <c r="O36" s="27" t="n">
        <f aca="false">$K$36/O$33</f>
        <v>15899.578125</v>
      </c>
      <c r="P36" s="2" t="n">
        <f aca="false">$K$36/P$33</f>
        <v>7949.7890625</v>
      </c>
      <c r="Q36" s="2" t="n">
        <f aca="false">$K$36/Q$33</f>
        <v>3974.89453125</v>
      </c>
      <c r="R36" s="2" t="n">
        <f aca="false">$K$36/R$33</f>
        <v>1987.447265625</v>
      </c>
    </row>
    <row r="37" customFormat="false" ht="13.8" hidden="false" customHeight="false" outlineLevel="0" collapsed="false">
      <c r="C37" s="0" t="n">
        <v>32</v>
      </c>
      <c r="E37" s="0" t="n">
        <f aca="false">H19</f>
        <v>677.45</v>
      </c>
      <c r="F37" s="0" t="n">
        <f aca="false">O19</f>
        <v>990.21</v>
      </c>
      <c r="J37" s="0" t="s">
        <v>10</v>
      </c>
      <c r="K37" s="25" t="n">
        <f aca="false">S28</f>
        <v>2037710</v>
      </c>
      <c r="L37" s="2" t="n">
        <f aca="false">$K$37/L$33</f>
        <v>254713.75</v>
      </c>
      <c r="M37" s="29" t="n">
        <f aca="false">$K$37/M$33</f>
        <v>127356.875</v>
      </c>
      <c r="N37" s="28" t="n">
        <f aca="false">$K$37/N$33</f>
        <v>63678.4375</v>
      </c>
      <c r="O37" s="26" t="n">
        <f aca="false">$K$37/O$33</f>
        <v>31839.21875</v>
      </c>
      <c r="P37" s="27" t="n">
        <f aca="false">$K$37/P$33</f>
        <v>15919.609375</v>
      </c>
      <c r="Q37" s="2" t="n">
        <f aca="false">$K$37/Q$33</f>
        <v>7959.8046875</v>
      </c>
      <c r="R37" s="2" t="n">
        <f aca="false">$K$37/R$33</f>
        <v>3979.90234375</v>
      </c>
    </row>
    <row r="38" customFormat="false" ht="13.8" hidden="false" customHeight="false" outlineLevel="0" collapsed="false">
      <c r="C38" s="0" t="n">
        <v>64</v>
      </c>
      <c r="E38" s="25" t="n">
        <f aca="false">O20</f>
        <v>594.84</v>
      </c>
      <c r="F38" s="0" t="n">
        <f aca="false">H28</f>
        <v>1216.44</v>
      </c>
      <c r="J38" s="0" t="s">
        <v>11</v>
      </c>
      <c r="K38" s="25" t="n">
        <f aca="false">S29</f>
        <v>4010210</v>
      </c>
      <c r="L38" s="2" t="n">
        <f aca="false">$K$38/L$33</f>
        <v>501276.25</v>
      </c>
      <c r="M38" s="2" t="n">
        <f aca="false">$K$38/M$33</f>
        <v>250638.125</v>
      </c>
      <c r="N38" s="29" t="n">
        <f aca="false">$K$38/N$33</f>
        <v>125319.0625</v>
      </c>
      <c r="O38" s="28" t="n">
        <f aca="false">$K$38/O$33</f>
        <v>62659.53125</v>
      </c>
      <c r="P38" s="26" t="n">
        <f aca="false">$K$38/P$33</f>
        <v>31329.765625</v>
      </c>
      <c r="Q38" s="27" t="n">
        <f aca="false">$K$38/Q$33</f>
        <v>15664.8828125</v>
      </c>
      <c r="R38" s="30" t="n">
        <f aca="false">$K$38/R$33</f>
        <v>7832.44140625</v>
      </c>
    </row>
    <row r="39" customFormat="false" ht="13.8" hidden="false" customHeight="false" outlineLevel="0" collapsed="false">
      <c r="D39" s="25"/>
      <c r="I39" s="0" t="s">
        <v>25</v>
      </c>
      <c r="J39" s="6" t="s">
        <v>22</v>
      </c>
      <c r="K39" s="31" t="n">
        <v>1513036</v>
      </c>
      <c r="L39" s="18" t="n">
        <f aca="false">$K$36/L$33</f>
        <v>127196.625</v>
      </c>
      <c r="M39" s="18" t="n">
        <f aca="false">$K$36/M$33</f>
        <v>63598.3125</v>
      </c>
      <c r="N39" s="18" t="n">
        <f aca="false">$K$36/N$33</f>
        <v>31799.15625</v>
      </c>
      <c r="O39" s="18" t="n">
        <f aca="false">$K$36/O$33</f>
        <v>15899.578125</v>
      </c>
      <c r="P39" s="18" t="n">
        <f aca="false">$K$36/P$33</f>
        <v>7949.7890625</v>
      </c>
      <c r="Q39" s="18" t="n">
        <f aca="false">$K$36/Q$33</f>
        <v>3974.89453125</v>
      </c>
      <c r="R39" s="18" t="n">
        <f aca="false">$K$38/R$33</f>
        <v>7832.44140625</v>
      </c>
    </row>
    <row r="40" customFormat="false" ht="13.8" hidden="false" customHeight="false" outlineLevel="0" collapsed="false">
      <c r="D40" s="25"/>
    </row>
    <row r="41" customFormat="false" ht="13.8" hidden="false" customHeight="false" outlineLevel="0" collapsed="false">
      <c r="J41" s="0" t="s">
        <v>14</v>
      </c>
      <c r="K41" s="0" t="s">
        <v>26</v>
      </c>
      <c r="L41" s="0" t="s">
        <v>27</v>
      </c>
    </row>
    <row r="42" customFormat="false" ht="13.8" hidden="false" customHeight="false" outlineLevel="0" collapsed="false">
      <c r="J42" s="2" t="n">
        <f aca="false">AVERAGE(M34,O36,N35,P37)</f>
        <v>14385.4453125</v>
      </c>
      <c r="K42" s="7" t="n">
        <f aca="false">STDEV(M34,N35,P37)</f>
        <v>1887.64679123168</v>
      </c>
      <c r="L42" s="7" t="n">
        <f aca="false">K42/J42*100</f>
        <v>13.1219211517313</v>
      </c>
    </row>
    <row r="43" customFormat="false" ht="13.8" hidden="false" customHeight="false" outlineLevel="0" collapsed="false">
      <c r="J43" s="2" t="n">
        <f aca="false">AVERAGE(M35,N36,O37,P38)</f>
        <v>30506.39453125</v>
      </c>
      <c r="K43" s="7" t="n">
        <f aca="false">STDEV(L34,M35,O37,P38)</f>
        <v>3561.61200435417</v>
      </c>
      <c r="L43" s="7" t="n">
        <f aca="false">K43/J43*100</f>
        <v>11.674968671587</v>
      </c>
    </row>
    <row r="44" customFormat="false" ht="13.8" hidden="false" customHeight="false" outlineLevel="0" collapsed="false">
      <c r="J44" s="2" t="n">
        <f aca="false">AVERAGE(L35,M36,N37,O38)</f>
        <v>61012.7890625</v>
      </c>
      <c r="K44" s="0" t="n">
        <f aca="false">STDEV(L35,N37,O38)</f>
        <v>5252.15904919681</v>
      </c>
      <c r="L44" s="7" t="n">
        <f aca="false">K44/J44*100</f>
        <v>8.60829201532915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0" width="18.2372093023256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28</v>
      </c>
    </row>
    <row r="2" customFormat="false" ht="13.8" hidden="false" customHeight="false" outlineLevel="0" collapsed="false">
      <c r="A2" s="0" t="s">
        <v>29</v>
      </c>
      <c r="B2" s="0" t="s">
        <v>30</v>
      </c>
      <c r="C2" s="0" t="s">
        <v>31</v>
      </c>
      <c r="D2" s="0" t="s">
        <v>32</v>
      </c>
      <c r="E2" s="0" t="s">
        <v>33</v>
      </c>
      <c r="F2" s="0" t="s">
        <v>34</v>
      </c>
    </row>
    <row r="3" customFormat="false" ht="13.8" hidden="false" customHeight="false" outlineLevel="0" collapsed="false">
      <c r="A3" s="0" t="n">
        <v>6</v>
      </c>
      <c r="B3" s="3" t="n">
        <v>894.62</v>
      </c>
      <c r="C3" s="0" t="n">
        <v>1864.79</v>
      </c>
      <c r="D3" s="0" t="n">
        <v>0</v>
      </c>
      <c r="E3" s="0" t="n">
        <v>0</v>
      </c>
      <c r="F3" s="0" t="n">
        <v>0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4072.02</v>
      </c>
      <c r="E4" s="0" t="n">
        <v>2365.75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2008.19</v>
      </c>
      <c r="E5" s="0" t="n">
        <v>1223.82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1404.86</v>
      </c>
      <c r="E6" s="0" t="n">
        <v>835.63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1096.61</v>
      </c>
      <c r="E7" s="0" t="n">
        <v>657.32</v>
      </c>
      <c r="F7" s="0" t="n">
        <v>2239.57</v>
      </c>
      <c r="H7" s="0" t="n">
        <f aca="false">MAX(B3:F8)</f>
        <v>5985.82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915.85</v>
      </c>
      <c r="E8" s="0" t="n">
        <v>597.59</v>
      </c>
      <c r="F8" s="0" t="n">
        <v>1778.97</v>
      </c>
    </row>
    <row r="11" customFormat="false" ht="12.8" hidden="false" customHeight="false" outlineLevel="0" collapsed="false">
      <c r="A11" s="0" t="s">
        <v>35</v>
      </c>
    </row>
    <row r="12" customFormat="false" ht="13.8" hidden="false" customHeight="false" outlineLevel="0" collapsed="false">
      <c r="B12" s="2" t="n">
        <v>38361.1875</v>
      </c>
      <c r="C12" s="2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2.8" hidden="false" customHeight="false" outlineLevel="0" collapsed="false">
      <c r="A19" s="0" t="s">
        <v>36</v>
      </c>
    </row>
    <row r="20" customFormat="false" ht="13.8" hidden="false" customHeight="false" outlineLevel="0" collapsed="false">
      <c r="A20" s="0" t="s">
        <v>29</v>
      </c>
      <c r="B20" s="0" t="s">
        <v>30</v>
      </c>
      <c r="C20" s="0" t="s">
        <v>31</v>
      </c>
      <c r="D20" s="0" t="s">
        <v>32</v>
      </c>
      <c r="E20" s="0" t="s">
        <v>33</v>
      </c>
      <c r="F20" s="0" t="s">
        <v>34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2.8" hidden="false" customHeight="false" outlineLevel="0" collapsed="false">
      <c r="A29" s="0" t="s">
        <v>37</v>
      </c>
    </row>
    <row r="30" customFormat="false" ht="13.8" hidden="false" customHeight="false" outlineLevel="0" collapsed="false">
      <c r="B30" s="2"/>
      <c r="C30" s="2" t="n">
        <v>30506.39453125</v>
      </c>
      <c r="D30" s="2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25" t="n">
        <v>594.84</v>
      </c>
      <c r="D34" s="0" t="n">
        <v>1216.44</v>
      </c>
    </row>
    <row r="40" customFormat="false" ht="12.8" hidden="false" customHeight="false" outlineLevel="0" collapsed="false">
      <c r="A40" s="0" t="s">
        <v>38</v>
      </c>
    </row>
    <row r="41" customFormat="false" ht="13.8" hidden="false" customHeight="false" outlineLevel="0" collapsed="false">
      <c r="A41" s="0" t="s">
        <v>39</v>
      </c>
      <c r="B41" s="0" t="s">
        <v>40</v>
      </c>
      <c r="D41" s="0" t="s">
        <v>41</v>
      </c>
      <c r="E41" s="0" t="s">
        <v>42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2015-05-22T12:55:21Z</dcterms:modified>
  <cp:revision>0</cp:revision>
</cp:coreProperties>
</file>