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1 - Segmentation\Paper\2 - Current Biology submission\2 - Revision\Data and code for online availability\Analysis_results_files\"/>
    </mc:Choice>
  </mc:AlternateContent>
  <xr:revisionPtr revIDLastSave="0" documentId="13_ncr:1_{DFBDEE3D-32C3-470A-959E-54D82CF0FB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_results" sheetId="11" r:id="rId1"/>
    <sheet name="Data" sheetId="13" r:id="rId2"/>
    <sheet name="Correlations_SR_NoiseNr_NPstats" sheetId="21" r:id="rId3"/>
    <sheet name="Marchette results" sheetId="15" r:id="rId4"/>
    <sheet name="Behavior correlati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5" l="1"/>
  <c r="AO71" i="13"/>
  <c r="AO72" i="13"/>
  <c r="AN72" i="13"/>
  <c r="AN71" i="13"/>
  <c r="AL62" i="13"/>
  <c r="AL75" i="13"/>
  <c r="AL74" i="13"/>
  <c r="AL72" i="13"/>
  <c r="AL71" i="13"/>
  <c r="AL69" i="13"/>
  <c r="AL68" i="13"/>
  <c r="AL67" i="13"/>
  <c r="AL66" i="13"/>
  <c r="AL65" i="13"/>
  <c r="AL64" i="13"/>
  <c r="AL63" i="13"/>
  <c r="AL61" i="13"/>
  <c r="AL60" i="13"/>
  <c r="AL59" i="13"/>
  <c r="AL58" i="13"/>
  <c r="AL57" i="13"/>
  <c r="AL56" i="13"/>
  <c r="AL55" i="13"/>
  <c r="AL54" i="13"/>
  <c r="AL52" i="13"/>
  <c r="AL51" i="13"/>
  <c r="AL50" i="13"/>
  <c r="AL49" i="13"/>
  <c r="AL48" i="13"/>
  <c r="AL47" i="13"/>
  <c r="AL46" i="13"/>
  <c r="AL45" i="13"/>
  <c r="AL44" i="13"/>
  <c r="AL43" i="13"/>
  <c r="AL42" i="13"/>
  <c r="AL41" i="13"/>
  <c r="AL40" i="13"/>
  <c r="AL39" i="13"/>
  <c r="AL38" i="13"/>
  <c r="AL37" i="13"/>
  <c r="AK75" i="13"/>
  <c r="AK74" i="13"/>
  <c r="AK72" i="13"/>
  <c r="AK71" i="13"/>
  <c r="AK69" i="13"/>
  <c r="AK68" i="13"/>
  <c r="AK67" i="13"/>
  <c r="AK66" i="13"/>
  <c r="AK65" i="13"/>
  <c r="AK64" i="13"/>
  <c r="AK63" i="13"/>
  <c r="AK62" i="13"/>
  <c r="AK61" i="13"/>
  <c r="AK60" i="13"/>
  <c r="AK59" i="13"/>
  <c r="AK58" i="13"/>
  <c r="AK57" i="13"/>
  <c r="AK56" i="13"/>
  <c r="AK55" i="13"/>
  <c r="AK54" i="13"/>
  <c r="AK52" i="13"/>
  <c r="AK51" i="13"/>
  <c r="AK50" i="13"/>
  <c r="AK49" i="13"/>
  <c r="AK48" i="13"/>
  <c r="AK47" i="13"/>
  <c r="AK46" i="13"/>
  <c r="AK45" i="13"/>
  <c r="AK44" i="13"/>
  <c r="AK43" i="13"/>
  <c r="AK42" i="13"/>
  <c r="AK41" i="13"/>
  <c r="AK40" i="13"/>
  <c r="AK39" i="13"/>
  <c r="AK38" i="13"/>
  <c r="AK37" i="13"/>
  <c r="AG71" i="13"/>
  <c r="AH71" i="13"/>
  <c r="AI71" i="13"/>
  <c r="AG72" i="13"/>
  <c r="AH72" i="13"/>
  <c r="AI72" i="13"/>
  <c r="AF72" i="13"/>
  <c r="AF71" i="13"/>
  <c r="AE72" i="13"/>
  <c r="AD72" i="13"/>
  <c r="AC72" i="13"/>
  <c r="AB72" i="13"/>
  <c r="AE71" i="13"/>
  <c r="AD71" i="13"/>
  <c r="AC71" i="13"/>
  <c r="AB71" i="13"/>
  <c r="U71" i="13"/>
  <c r="V71" i="13"/>
  <c r="W71" i="13"/>
  <c r="X71" i="13"/>
  <c r="Y71" i="13"/>
  <c r="Z71" i="13"/>
  <c r="AA71" i="13"/>
  <c r="U72" i="13"/>
  <c r="V72" i="13"/>
  <c r="W72" i="13"/>
  <c r="X72" i="13"/>
  <c r="Y72" i="13"/>
  <c r="Z72" i="13"/>
  <c r="AA72" i="13"/>
  <c r="T72" i="13"/>
  <c r="T71" i="13"/>
  <c r="T69" i="13"/>
  <c r="K71" i="13"/>
  <c r="L71" i="13"/>
  <c r="M71" i="13"/>
  <c r="N71" i="13"/>
  <c r="O71" i="13"/>
  <c r="P71" i="13"/>
  <c r="Q71" i="13"/>
  <c r="R71" i="13"/>
  <c r="K72" i="13"/>
  <c r="L72" i="13"/>
  <c r="M72" i="13"/>
  <c r="N72" i="13"/>
  <c r="O72" i="13"/>
  <c r="P72" i="13"/>
  <c r="Q72" i="13"/>
  <c r="R72" i="13"/>
  <c r="D71" i="13"/>
  <c r="E71" i="13"/>
  <c r="F71" i="13"/>
  <c r="G71" i="13"/>
  <c r="H71" i="13"/>
  <c r="I71" i="13"/>
  <c r="J71" i="13"/>
  <c r="D72" i="13"/>
  <c r="E72" i="13"/>
  <c r="F72" i="13"/>
  <c r="G72" i="13"/>
  <c r="H72" i="13"/>
  <c r="I72" i="13"/>
  <c r="J72" i="13"/>
  <c r="C72" i="13"/>
  <c r="C71" i="13"/>
  <c r="C69" i="13"/>
  <c r="G37" i="13"/>
  <c r="T26" i="11"/>
  <c r="T27" i="11"/>
  <c r="P26" i="11"/>
  <c r="Q26" i="11"/>
  <c r="R26" i="11"/>
  <c r="P27" i="11"/>
  <c r="Q27" i="11"/>
  <c r="R27" i="11"/>
  <c r="S27" i="11"/>
  <c r="S26" i="11"/>
  <c r="C26" i="11"/>
  <c r="D26" i="11"/>
  <c r="E26" i="11"/>
  <c r="F26" i="11"/>
  <c r="G26" i="11"/>
  <c r="H26" i="11"/>
  <c r="I26" i="11"/>
  <c r="C27" i="11"/>
  <c r="D27" i="11"/>
  <c r="E27" i="11"/>
  <c r="F27" i="11"/>
  <c r="G27" i="11"/>
  <c r="H27" i="11"/>
  <c r="I27" i="11"/>
  <c r="P30" i="11"/>
  <c r="Q30" i="11"/>
  <c r="R30" i="11"/>
  <c r="T30" i="11"/>
  <c r="P31" i="11"/>
  <c r="Q31" i="11"/>
  <c r="R31" i="11"/>
  <c r="T31" i="11"/>
  <c r="S31" i="11"/>
  <c r="S30" i="11"/>
  <c r="C30" i="11"/>
  <c r="D30" i="11"/>
  <c r="E30" i="11"/>
  <c r="F30" i="11"/>
  <c r="G30" i="11"/>
  <c r="H30" i="11"/>
  <c r="I30" i="11"/>
  <c r="C31" i="11"/>
  <c r="D31" i="11"/>
  <c r="E31" i="11"/>
  <c r="F31" i="11"/>
  <c r="G31" i="11"/>
  <c r="H31" i="11"/>
  <c r="I31" i="11"/>
  <c r="B31" i="11"/>
  <c r="B27" i="11"/>
  <c r="B26" i="11"/>
  <c r="B30" i="11"/>
  <c r="AA22" i="11"/>
  <c r="Z22" i="11"/>
  <c r="Y22" i="11"/>
  <c r="X22" i="11"/>
  <c r="AA21" i="11"/>
  <c r="Z21" i="11"/>
  <c r="Y21" i="11"/>
  <c r="X21" i="11"/>
  <c r="AA20" i="11"/>
  <c r="Z20" i="11"/>
  <c r="Y20" i="11"/>
  <c r="X20" i="11"/>
  <c r="AA19" i="11"/>
  <c r="Z19" i="11"/>
  <c r="Y19" i="11"/>
  <c r="X19" i="11"/>
  <c r="AA18" i="11"/>
  <c r="Z18" i="11"/>
  <c r="Y18" i="11"/>
  <c r="X18" i="11"/>
  <c r="T22" i="11"/>
  <c r="R22" i="11"/>
  <c r="Q22" i="11"/>
  <c r="P22" i="11"/>
  <c r="T21" i="11"/>
  <c r="R21" i="11"/>
  <c r="Q21" i="11"/>
  <c r="P21" i="11"/>
  <c r="T20" i="11"/>
  <c r="R20" i="11"/>
  <c r="Q20" i="11"/>
  <c r="P20" i="11"/>
  <c r="T19" i="11"/>
  <c r="R19" i="11"/>
  <c r="Q19" i="11"/>
  <c r="P19" i="11"/>
  <c r="T18" i="11"/>
  <c r="R18" i="11"/>
  <c r="Q18" i="11"/>
  <c r="P18" i="11"/>
  <c r="S22" i="11"/>
  <c r="S21" i="11"/>
  <c r="S20" i="11"/>
  <c r="S19" i="11"/>
  <c r="S18" i="11"/>
  <c r="I22" i="11"/>
  <c r="I21" i="11"/>
  <c r="I20" i="11"/>
  <c r="I19" i="11"/>
  <c r="I18" i="11"/>
  <c r="E22" i="11"/>
  <c r="E21" i="11"/>
  <c r="E20" i="11"/>
  <c r="E19" i="11"/>
  <c r="E18" i="11"/>
  <c r="D22" i="11"/>
  <c r="D21" i="11"/>
  <c r="D20" i="11"/>
  <c r="D19" i="11"/>
  <c r="D18" i="11"/>
  <c r="C22" i="11"/>
  <c r="C21" i="11"/>
  <c r="C20" i="11"/>
  <c r="C19" i="11"/>
  <c r="C18" i="11"/>
  <c r="B22" i="11"/>
  <c r="B21" i="11"/>
  <c r="B20" i="11"/>
  <c r="B19" i="11"/>
  <c r="B18" i="11"/>
  <c r="AA12" i="11"/>
  <c r="AA11" i="11"/>
  <c r="AA10" i="11"/>
  <c r="AA9" i="11"/>
  <c r="AA8" i="11"/>
  <c r="Z12" i="11"/>
  <c r="Z11" i="11"/>
  <c r="Z10" i="11"/>
  <c r="Z9" i="11"/>
  <c r="Z8" i="11"/>
  <c r="Y12" i="11"/>
  <c r="Y11" i="11"/>
  <c r="Y10" i="11"/>
  <c r="Y9" i="11"/>
  <c r="Y8" i="11"/>
  <c r="X12" i="11"/>
  <c r="X11" i="11"/>
  <c r="X10" i="11"/>
  <c r="X9" i="11"/>
  <c r="X8" i="11"/>
  <c r="S8" i="11"/>
  <c r="P8" i="11"/>
  <c r="Q8" i="11"/>
  <c r="R8" i="11"/>
  <c r="T8" i="11"/>
  <c r="P9" i="11"/>
  <c r="Q9" i="11"/>
  <c r="R9" i="11"/>
  <c r="T9" i="11"/>
  <c r="P10" i="11"/>
  <c r="Q10" i="11"/>
  <c r="R10" i="11"/>
  <c r="T10" i="11"/>
  <c r="P11" i="11"/>
  <c r="Q11" i="11"/>
  <c r="R11" i="11"/>
  <c r="T11" i="11"/>
  <c r="P12" i="11"/>
  <c r="Q12" i="11"/>
  <c r="R12" i="11"/>
  <c r="T12" i="11"/>
  <c r="S12" i="11"/>
  <c r="S11" i="11"/>
  <c r="S10" i="11"/>
  <c r="S9" i="11"/>
  <c r="C8" i="11"/>
  <c r="D8" i="11"/>
  <c r="E8" i="11"/>
  <c r="F8" i="11"/>
  <c r="G8" i="11"/>
  <c r="H8" i="11"/>
  <c r="I8" i="11"/>
  <c r="C9" i="11"/>
  <c r="D9" i="11"/>
  <c r="E9" i="11"/>
  <c r="F9" i="11"/>
  <c r="G9" i="11"/>
  <c r="H9" i="11"/>
  <c r="I9" i="11"/>
  <c r="C10" i="11"/>
  <c r="D10" i="11"/>
  <c r="E10" i="11"/>
  <c r="F10" i="11"/>
  <c r="G10" i="11"/>
  <c r="H10" i="11"/>
  <c r="I10" i="11"/>
  <c r="C11" i="11"/>
  <c r="D11" i="11"/>
  <c r="E11" i="11"/>
  <c r="F11" i="11"/>
  <c r="G11" i="11"/>
  <c r="H11" i="11"/>
  <c r="I11" i="11"/>
  <c r="C12" i="11"/>
  <c r="D12" i="11"/>
  <c r="E12" i="11"/>
  <c r="F12" i="11"/>
  <c r="G12" i="11"/>
  <c r="H12" i="11"/>
  <c r="I12" i="11"/>
  <c r="B12" i="11"/>
  <c r="B11" i="11"/>
  <c r="B10" i="11"/>
  <c r="B9" i="11"/>
  <c r="B8" i="11"/>
  <c r="J37" i="13"/>
  <c r="L31" i="11"/>
  <c r="M31" i="11"/>
  <c r="N31" i="11"/>
  <c r="L30" i="11"/>
  <c r="M30" i="11"/>
  <c r="N30" i="11"/>
  <c r="L27" i="11"/>
  <c r="M27" i="11"/>
  <c r="N27" i="11"/>
  <c r="L26" i="11"/>
  <c r="M26" i="11"/>
  <c r="N26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L29" i="15" l="1"/>
  <c r="L33" i="15" s="1"/>
  <c r="M29" i="15"/>
  <c r="N29" i="15"/>
  <c r="M33" i="15" s="1"/>
  <c r="O29" i="15"/>
  <c r="Q29" i="15"/>
  <c r="L34" i="15" s="1"/>
  <c r="R29" i="15"/>
  <c r="S29" i="15"/>
  <c r="M34" i="15" s="1"/>
  <c r="T29" i="15"/>
  <c r="V29" i="15"/>
  <c r="L35" i="15" s="1"/>
  <c r="W29" i="15"/>
  <c r="X29" i="15"/>
  <c r="M35" i="15" s="1"/>
  <c r="Y29" i="15"/>
  <c r="L30" i="15"/>
  <c r="M30" i="15"/>
  <c r="N30" i="15"/>
  <c r="O30" i="15"/>
  <c r="Q30" i="15"/>
  <c r="R30" i="15"/>
  <c r="S30" i="15"/>
  <c r="T30" i="15"/>
  <c r="V30" i="15"/>
  <c r="W30" i="15"/>
  <c r="X30" i="15"/>
  <c r="Y30" i="15"/>
  <c r="C29" i="15"/>
  <c r="C33" i="15" s="1"/>
  <c r="D29" i="15"/>
  <c r="D33" i="15" s="1"/>
  <c r="E29" i="15"/>
  <c r="E33" i="15" s="1"/>
  <c r="G29" i="15"/>
  <c r="B34" i="15" s="1"/>
  <c r="H29" i="15"/>
  <c r="C34" i="15" s="1"/>
  <c r="I29" i="15"/>
  <c r="D34" i="15" s="1"/>
  <c r="J29" i="15"/>
  <c r="E34" i="15" s="1"/>
  <c r="C30" i="15"/>
  <c r="D30" i="15"/>
  <c r="E30" i="15"/>
  <c r="G30" i="15"/>
  <c r="H30" i="15"/>
  <c r="I30" i="15"/>
  <c r="J30" i="15"/>
  <c r="B30" i="15"/>
  <c r="B29" i="15"/>
  <c r="B33" i="15" s="1"/>
  <c r="AX3" i="5" l="1"/>
  <c r="BC3" i="5"/>
  <c r="AX4" i="5"/>
  <c r="AY4" i="5"/>
  <c r="AZ4" i="5"/>
  <c r="BA4" i="5"/>
  <c r="BC4" i="5"/>
  <c r="BD4" i="5"/>
  <c r="BE4" i="5"/>
  <c r="BF4" i="5"/>
  <c r="AX5" i="5"/>
  <c r="AY5" i="5"/>
  <c r="AZ5" i="5"/>
  <c r="BA5" i="5"/>
  <c r="BB5" i="5"/>
  <c r="BC5" i="5"/>
  <c r="BD5" i="5"/>
  <c r="BE5" i="5"/>
  <c r="BF5" i="5"/>
  <c r="AX6" i="5"/>
  <c r="AY6" i="5"/>
  <c r="AZ6" i="5"/>
  <c r="BA6" i="5"/>
  <c r="BB6" i="5"/>
  <c r="BC6" i="5"/>
  <c r="BD6" i="5"/>
  <c r="BE6" i="5"/>
  <c r="BF6" i="5"/>
  <c r="AX7" i="5"/>
  <c r="AY7" i="5"/>
  <c r="AZ7" i="5"/>
  <c r="BA7" i="5"/>
  <c r="BB7" i="5"/>
  <c r="BC7" i="5"/>
  <c r="BD7" i="5"/>
  <c r="BE7" i="5"/>
  <c r="BF7" i="5"/>
  <c r="AX8" i="5"/>
  <c r="AY8" i="5"/>
  <c r="AZ8" i="5"/>
  <c r="BA8" i="5"/>
  <c r="BB8" i="5"/>
  <c r="BC8" i="5"/>
  <c r="BD8" i="5"/>
  <c r="BE8" i="5"/>
  <c r="BF8" i="5"/>
  <c r="AX9" i="5"/>
  <c r="AY9" i="5"/>
  <c r="AZ9" i="5"/>
  <c r="BA9" i="5"/>
  <c r="BB9" i="5"/>
  <c r="BC9" i="5"/>
  <c r="BD9" i="5"/>
  <c r="BE9" i="5"/>
  <c r="BF9" i="5"/>
  <c r="AX10" i="5"/>
  <c r="AY10" i="5"/>
  <c r="AZ10" i="5"/>
  <c r="BA10" i="5"/>
  <c r="BB10" i="5"/>
  <c r="BC10" i="5"/>
  <c r="BD10" i="5"/>
  <c r="BE10" i="5"/>
  <c r="BF10" i="5"/>
  <c r="AX11" i="5"/>
  <c r="AY11" i="5"/>
  <c r="AZ11" i="5"/>
  <c r="BA11" i="5"/>
  <c r="BB11" i="5"/>
  <c r="BC11" i="5"/>
  <c r="BD11" i="5"/>
  <c r="BE11" i="5"/>
  <c r="BF11" i="5"/>
  <c r="AX12" i="5"/>
  <c r="AY12" i="5"/>
  <c r="AZ12" i="5"/>
  <c r="BA12" i="5"/>
  <c r="BB12" i="5"/>
  <c r="BC12" i="5"/>
  <c r="BD12" i="5"/>
  <c r="BE12" i="5"/>
  <c r="BF12" i="5"/>
  <c r="AX13" i="5"/>
  <c r="AY13" i="5"/>
  <c r="AZ13" i="5"/>
  <c r="BA13" i="5"/>
  <c r="BB13" i="5"/>
  <c r="BC13" i="5"/>
  <c r="BD13" i="5"/>
  <c r="BE13" i="5"/>
  <c r="BF13" i="5"/>
  <c r="AX14" i="5"/>
  <c r="AY14" i="5"/>
  <c r="AZ14" i="5"/>
  <c r="BA14" i="5"/>
  <c r="BB14" i="5"/>
  <c r="BC14" i="5"/>
  <c r="BD14" i="5"/>
  <c r="BE14" i="5"/>
  <c r="BF14" i="5"/>
  <c r="AX15" i="5"/>
  <c r="AY15" i="5"/>
  <c r="AZ15" i="5"/>
  <c r="BA15" i="5"/>
  <c r="BB15" i="5"/>
  <c r="BC15" i="5"/>
  <c r="BD15" i="5"/>
  <c r="BE15" i="5"/>
  <c r="BF15" i="5"/>
  <c r="AX16" i="5"/>
  <c r="AY16" i="5"/>
  <c r="AZ16" i="5"/>
  <c r="BA16" i="5"/>
  <c r="BB16" i="5"/>
  <c r="BC16" i="5"/>
  <c r="BD16" i="5"/>
  <c r="BE16" i="5"/>
  <c r="BF16" i="5"/>
  <c r="AX17" i="5"/>
  <c r="AY17" i="5"/>
  <c r="AZ17" i="5"/>
  <c r="BA17" i="5"/>
  <c r="BB17" i="5"/>
  <c r="BC17" i="5"/>
  <c r="BD17" i="5"/>
  <c r="BE17" i="5"/>
  <c r="BF17" i="5"/>
  <c r="AX18" i="5"/>
  <c r="AY18" i="5"/>
  <c r="AZ18" i="5"/>
  <c r="BA18" i="5"/>
  <c r="BB18" i="5"/>
  <c r="BC18" i="5"/>
  <c r="BD18" i="5"/>
  <c r="BE18" i="5"/>
  <c r="BF18" i="5"/>
  <c r="AX19" i="5"/>
  <c r="AY19" i="5"/>
  <c r="AZ19" i="5"/>
  <c r="BA19" i="5"/>
  <c r="BB19" i="5"/>
  <c r="BC19" i="5"/>
  <c r="BD19" i="5"/>
  <c r="BE19" i="5"/>
  <c r="BF19" i="5"/>
  <c r="AX20" i="5"/>
  <c r="AY20" i="5"/>
  <c r="AZ20" i="5"/>
  <c r="BA20" i="5"/>
  <c r="BB20" i="5"/>
  <c r="BC20" i="5"/>
  <c r="BD20" i="5"/>
  <c r="BE20" i="5"/>
  <c r="BF20" i="5"/>
  <c r="AX21" i="5"/>
  <c r="AY21" i="5"/>
  <c r="AZ21" i="5"/>
  <c r="BA21" i="5"/>
  <c r="BB21" i="5"/>
  <c r="BC21" i="5"/>
  <c r="BD21" i="5"/>
  <c r="BE21" i="5"/>
  <c r="BF21" i="5"/>
  <c r="AX22" i="5"/>
  <c r="AY22" i="5"/>
  <c r="AZ22" i="5"/>
  <c r="BA22" i="5"/>
  <c r="BB22" i="5"/>
  <c r="BC22" i="5"/>
  <c r="BD22" i="5"/>
  <c r="BE22" i="5"/>
  <c r="BF22" i="5"/>
  <c r="AX23" i="5"/>
  <c r="AY23" i="5"/>
  <c r="AZ23" i="5"/>
  <c r="BA23" i="5"/>
  <c r="BB23" i="5"/>
  <c r="BC23" i="5"/>
  <c r="BD23" i="5"/>
  <c r="BE23" i="5"/>
  <c r="BF23" i="5"/>
  <c r="AX24" i="5"/>
  <c r="AY24" i="5"/>
  <c r="AZ24" i="5"/>
  <c r="BA24" i="5"/>
  <c r="BB24" i="5"/>
  <c r="BC24" i="5"/>
  <c r="BD24" i="5"/>
  <c r="BE24" i="5"/>
  <c r="BF24" i="5"/>
  <c r="AX25" i="5"/>
  <c r="AY25" i="5"/>
  <c r="AZ25" i="5"/>
  <c r="BA25" i="5"/>
  <c r="BB25" i="5"/>
  <c r="BC25" i="5"/>
  <c r="BD25" i="5"/>
  <c r="BE25" i="5"/>
  <c r="BF25" i="5"/>
  <c r="AX26" i="5"/>
  <c r="AY26" i="5"/>
  <c r="AZ26" i="5"/>
  <c r="BA26" i="5"/>
  <c r="BB26" i="5"/>
  <c r="BC26" i="5"/>
  <c r="BD26" i="5"/>
  <c r="BE26" i="5"/>
  <c r="BF26" i="5"/>
  <c r="AX27" i="5"/>
  <c r="AY27" i="5"/>
  <c r="AZ27" i="5"/>
  <c r="BA27" i="5"/>
  <c r="BB27" i="5"/>
  <c r="BC27" i="5"/>
  <c r="BD27" i="5"/>
  <c r="BE27" i="5"/>
  <c r="BF27" i="5"/>
  <c r="AX28" i="5"/>
  <c r="AY28" i="5"/>
  <c r="AZ28" i="5"/>
  <c r="BA28" i="5"/>
  <c r="BB28" i="5"/>
  <c r="BC28" i="5"/>
  <c r="BD28" i="5"/>
  <c r="BE28" i="5"/>
  <c r="BF28" i="5"/>
  <c r="AS3" i="5"/>
  <c r="AQ4" i="5"/>
  <c r="AS4" i="5"/>
  <c r="AT4" i="5"/>
  <c r="AU4" i="5"/>
  <c r="AV4" i="5"/>
  <c r="AQ5" i="5"/>
  <c r="AR5" i="5"/>
  <c r="AS5" i="5"/>
  <c r="AT5" i="5"/>
  <c r="AU5" i="5"/>
  <c r="AV5" i="5"/>
  <c r="AW5" i="5"/>
  <c r="AQ6" i="5"/>
  <c r="AR6" i="5"/>
  <c r="AS6" i="5"/>
  <c r="AT6" i="5"/>
  <c r="AU6" i="5"/>
  <c r="AV6" i="5"/>
  <c r="AW6" i="5"/>
  <c r="AQ7" i="5"/>
  <c r="AR7" i="5"/>
  <c r="AS7" i="5"/>
  <c r="AT7" i="5"/>
  <c r="AU7" i="5"/>
  <c r="AV7" i="5"/>
  <c r="AW7" i="5"/>
  <c r="AQ8" i="5"/>
  <c r="AR8" i="5"/>
  <c r="AS8" i="5"/>
  <c r="AT8" i="5"/>
  <c r="AU8" i="5"/>
  <c r="AV8" i="5"/>
  <c r="AW8" i="5"/>
  <c r="AQ9" i="5"/>
  <c r="AR9" i="5"/>
  <c r="AS9" i="5"/>
  <c r="AT9" i="5"/>
  <c r="AU9" i="5"/>
  <c r="AV9" i="5"/>
  <c r="AW9" i="5"/>
  <c r="AQ10" i="5"/>
  <c r="AR10" i="5"/>
  <c r="AS10" i="5"/>
  <c r="AT10" i="5"/>
  <c r="AU10" i="5"/>
  <c r="AV10" i="5"/>
  <c r="AW10" i="5"/>
  <c r="AQ11" i="5"/>
  <c r="AR11" i="5"/>
  <c r="AS11" i="5"/>
  <c r="AT11" i="5"/>
  <c r="AU11" i="5"/>
  <c r="AV11" i="5"/>
  <c r="AW11" i="5"/>
  <c r="AQ12" i="5"/>
  <c r="AR12" i="5"/>
  <c r="AS12" i="5"/>
  <c r="AT12" i="5"/>
  <c r="AU12" i="5"/>
  <c r="AV12" i="5"/>
  <c r="AW12" i="5"/>
  <c r="AQ13" i="5"/>
  <c r="AR13" i="5"/>
  <c r="AS13" i="5"/>
  <c r="AT13" i="5"/>
  <c r="AU13" i="5"/>
  <c r="AV13" i="5"/>
  <c r="AW13" i="5"/>
  <c r="AQ14" i="5"/>
  <c r="AR14" i="5"/>
  <c r="AS14" i="5"/>
  <c r="AT14" i="5"/>
  <c r="AU14" i="5"/>
  <c r="AV14" i="5"/>
  <c r="AW14" i="5"/>
  <c r="AQ15" i="5"/>
  <c r="AR15" i="5"/>
  <c r="AS15" i="5"/>
  <c r="AT15" i="5"/>
  <c r="AU15" i="5"/>
  <c r="AV15" i="5"/>
  <c r="AW15" i="5"/>
  <c r="AQ16" i="5"/>
  <c r="AR16" i="5"/>
  <c r="AS16" i="5"/>
  <c r="AT16" i="5"/>
  <c r="AU16" i="5"/>
  <c r="AV16" i="5"/>
  <c r="AW16" i="5"/>
  <c r="AQ17" i="5"/>
  <c r="AR17" i="5"/>
  <c r="AS17" i="5"/>
  <c r="AT17" i="5"/>
  <c r="AU17" i="5"/>
  <c r="AV17" i="5"/>
  <c r="AW17" i="5"/>
  <c r="AQ18" i="5"/>
  <c r="AR18" i="5"/>
  <c r="AS18" i="5"/>
  <c r="AT18" i="5"/>
  <c r="AU18" i="5"/>
  <c r="AV18" i="5"/>
  <c r="AW18" i="5"/>
  <c r="AQ19" i="5"/>
  <c r="AR19" i="5"/>
  <c r="AS19" i="5"/>
  <c r="AT19" i="5"/>
  <c r="AU19" i="5"/>
  <c r="AV19" i="5"/>
  <c r="AW19" i="5"/>
  <c r="AQ20" i="5"/>
  <c r="AR20" i="5"/>
  <c r="AS20" i="5"/>
  <c r="AT20" i="5"/>
  <c r="AU20" i="5"/>
  <c r="AV20" i="5"/>
  <c r="AW20" i="5"/>
  <c r="AQ21" i="5"/>
  <c r="AR21" i="5"/>
  <c r="AS21" i="5"/>
  <c r="AT21" i="5"/>
  <c r="AU21" i="5"/>
  <c r="AV21" i="5"/>
  <c r="AW21" i="5"/>
  <c r="AQ22" i="5"/>
  <c r="AR22" i="5"/>
  <c r="AS22" i="5"/>
  <c r="AT22" i="5"/>
  <c r="AU22" i="5"/>
  <c r="AV22" i="5"/>
  <c r="AW22" i="5"/>
  <c r="AQ23" i="5"/>
  <c r="AR23" i="5"/>
  <c r="AS23" i="5"/>
  <c r="AT23" i="5"/>
  <c r="AU23" i="5"/>
  <c r="AV23" i="5"/>
  <c r="AW23" i="5"/>
  <c r="AQ24" i="5"/>
  <c r="AR24" i="5"/>
  <c r="AS24" i="5"/>
  <c r="AT24" i="5"/>
  <c r="AU24" i="5"/>
  <c r="AV24" i="5"/>
  <c r="AW24" i="5"/>
  <c r="AQ25" i="5"/>
  <c r="AR25" i="5"/>
  <c r="AS25" i="5"/>
  <c r="AT25" i="5"/>
  <c r="AU25" i="5"/>
  <c r="AV25" i="5"/>
  <c r="AW25" i="5"/>
  <c r="AQ26" i="5"/>
  <c r="AR26" i="5"/>
  <c r="AS26" i="5"/>
  <c r="AT26" i="5"/>
  <c r="AU26" i="5"/>
  <c r="AV26" i="5"/>
  <c r="AW26" i="5"/>
  <c r="AQ27" i="5"/>
  <c r="AR27" i="5"/>
  <c r="AS27" i="5"/>
  <c r="AT27" i="5"/>
  <c r="AU27" i="5"/>
  <c r="AV27" i="5"/>
  <c r="AW27" i="5"/>
  <c r="AQ28" i="5"/>
  <c r="AR28" i="5"/>
  <c r="AS28" i="5"/>
  <c r="AT28" i="5"/>
  <c r="AU28" i="5"/>
  <c r="AV28" i="5"/>
  <c r="AW28" i="5"/>
  <c r="AC3" i="5"/>
  <c r="AH3" i="5"/>
  <c r="AN3" i="5"/>
  <c r="AC4" i="5"/>
  <c r="AD4" i="5"/>
  <c r="AE4" i="5"/>
  <c r="AF4" i="5"/>
  <c r="AH4" i="5"/>
  <c r="AI4" i="5"/>
  <c r="AJ4" i="5"/>
  <c r="AK4" i="5"/>
  <c r="AN4" i="5"/>
  <c r="AO4" i="5"/>
  <c r="AP4" i="5"/>
  <c r="AB5" i="5"/>
  <c r="AC5" i="5"/>
  <c r="AD5" i="5"/>
  <c r="AE5" i="5"/>
  <c r="AF5" i="5"/>
  <c r="AG5" i="5"/>
  <c r="AH5" i="5"/>
  <c r="AI5" i="5"/>
  <c r="AJ5" i="5"/>
  <c r="AK5" i="5"/>
  <c r="AM5" i="5"/>
  <c r="AN5" i="5"/>
  <c r="AO5" i="5"/>
  <c r="AP5" i="5"/>
  <c r="AB6" i="5"/>
  <c r="AC6" i="5"/>
  <c r="AD6" i="5"/>
  <c r="AE6" i="5"/>
  <c r="AF6" i="5"/>
  <c r="AG6" i="5"/>
  <c r="AH6" i="5"/>
  <c r="AI6" i="5"/>
  <c r="AJ6" i="5"/>
  <c r="AK6" i="5"/>
  <c r="AM6" i="5"/>
  <c r="AN6" i="5"/>
  <c r="AO6" i="5"/>
  <c r="AP6" i="5"/>
  <c r="AB7" i="5"/>
  <c r="AC7" i="5"/>
  <c r="AD7" i="5"/>
  <c r="AE7" i="5"/>
  <c r="AF7" i="5"/>
  <c r="AG7" i="5"/>
  <c r="AH7" i="5"/>
  <c r="AI7" i="5"/>
  <c r="AJ7" i="5"/>
  <c r="AK7" i="5"/>
  <c r="AM7" i="5"/>
  <c r="AN7" i="5"/>
  <c r="AO7" i="5"/>
  <c r="AP7" i="5"/>
  <c r="AB8" i="5"/>
  <c r="AC8" i="5"/>
  <c r="AD8" i="5"/>
  <c r="AE8" i="5"/>
  <c r="AF8" i="5"/>
  <c r="AG8" i="5"/>
  <c r="AH8" i="5"/>
  <c r="AI8" i="5"/>
  <c r="AJ8" i="5"/>
  <c r="AK8" i="5"/>
  <c r="AM8" i="5"/>
  <c r="AN8" i="5"/>
  <c r="AO8" i="5"/>
  <c r="AP8" i="5"/>
  <c r="AB9" i="5"/>
  <c r="AC9" i="5"/>
  <c r="AD9" i="5"/>
  <c r="AE9" i="5"/>
  <c r="AF9" i="5"/>
  <c r="AG9" i="5"/>
  <c r="AH9" i="5"/>
  <c r="AI9" i="5"/>
  <c r="AJ9" i="5"/>
  <c r="AK9" i="5"/>
  <c r="AM9" i="5"/>
  <c r="AN9" i="5"/>
  <c r="AO9" i="5"/>
  <c r="AP9" i="5"/>
  <c r="AB10" i="5"/>
  <c r="AC10" i="5"/>
  <c r="AD10" i="5"/>
  <c r="AE10" i="5"/>
  <c r="AF10" i="5"/>
  <c r="AG10" i="5"/>
  <c r="AH10" i="5"/>
  <c r="AI10" i="5"/>
  <c r="AJ10" i="5"/>
  <c r="AK10" i="5"/>
  <c r="AM10" i="5"/>
  <c r="AN10" i="5"/>
  <c r="AO10" i="5"/>
  <c r="AP10" i="5"/>
  <c r="AB11" i="5"/>
  <c r="AC11" i="5"/>
  <c r="AD11" i="5"/>
  <c r="AE11" i="5"/>
  <c r="AF11" i="5"/>
  <c r="AG11" i="5"/>
  <c r="AH11" i="5"/>
  <c r="AI11" i="5"/>
  <c r="AJ11" i="5"/>
  <c r="AK11" i="5"/>
  <c r="AM11" i="5"/>
  <c r="AN11" i="5"/>
  <c r="AO11" i="5"/>
  <c r="AP11" i="5"/>
  <c r="AB12" i="5"/>
  <c r="AC12" i="5"/>
  <c r="AD12" i="5"/>
  <c r="AE12" i="5"/>
  <c r="AF12" i="5"/>
  <c r="AG12" i="5"/>
  <c r="AH12" i="5"/>
  <c r="AI12" i="5"/>
  <c r="AJ12" i="5"/>
  <c r="AK12" i="5"/>
  <c r="AM12" i="5"/>
  <c r="AN12" i="5"/>
  <c r="AO12" i="5"/>
  <c r="AP12" i="5"/>
  <c r="AB13" i="5"/>
  <c r="AC13" i="5"/>
  <c r="AD13" i="5"/>
  <c r="AE13" i="5"/>
  <c r="AF13" i="5"/>
  <c r="AG13" i="5"/>
  <c r="AH13" i="5"/>
  <c r="AI13" i="5"/>
  <c r="AJ13" i="5"/>
  <c r="AK13" i="5"/>
  <c r="AM13" i="5"/>
  <c r="AN13" i="5"/>
  <c r="AO13" i="5"/>
  <c r="AP13" i="5"/>
  <c r="AB14" i="5"/>
  <c r="AC14" i="5"/>
  <c r="AD14" i="5"/>
  <c r="AE14" i="5"/>
  <c r="AF14" i="5"/>
  <c r="AG14" i="5"/>
  <c r="AH14" i="5"/>
  <c r="AI14" i="5"/>
  <c r="AJ14" i="5"/>
  <c r="AK14" i="5"/>
  <c r="AM14" i="5"/>
  <c r="AN14" i="5"/>
  <c r="AO14" i="5"/>
  <c r="AP14" i="5"/>
  <c r="AB15" i="5"/>
  <c r="AC15" i="5"/>
  <c r="AD15" i="5"/>
  <c r="AE15" i="5"/>
  <c r="AF15" i="5"/>
  <c r="AG15" i="5"/>
  <c r="AH15" i="5"/>
  <c r="AI15" i="5"/>
  <c r="AJ15" i="5"/>
  <c r="AK15" i="5"/>
  <c r="AM15" i="5"/>
  <c r="AN15" i="5"/>
  <c r="AO15" i="5"/>
  <c r="AP15" i="5"/>
  <c r="AB16" i="5"/>
  <c r="AC16" i="5"/>
  <c r="AD16" i="5"/>
  <c r="AE16" i="5"/>
  <c r="AF16" i="5"/>
  <c r="AG16" i="5"/>
  <c r="AH16" i="5"/>
  <c r="AI16" i="5"/>
  <c r="AJ16" i="5"/>
  <c r="AK16" i="5"/>
  <c r="AM16" i="5"/>
  <c r="AN16" i="5"/>
  <c r="AO16" i="5"/>
  <c r="AP16" i="5"/>
  <c r="AB17" i="5"/>
  <c r="AC17" i="5"/>
  <c r="AD17" i="5"/>
  <c r="AE17" i="5"/>
  <c r="AF17" i="5"/>
  <c r="AG17" i="5"/>
  <c r="AH17" i="5"/>
  <c r="AI17" i="5"/>
  <c r="AJ17" i="5"/>
  <c r="AK17" i="5"/>
  <c r="AM17" i="5"/>
  <c r="AN17" i="5"/>
  <c r="AO17" i="5"/>
  <c r="AP17" i="5"/>
  <c r="AB18" i="5"/>
  <c r="AC18" i="5"/>
  <c r="AD18" i="5"/>
  <c r="AE18" i="5"/>
  <c r="AF18" i="5"/>
  <c r="AG18" i="5"/>
  <c r="AH18" i="5"/>
  <c r="AI18" i="5"/>
  <c r="AJ18" i="5"/>
  <c r="AK18" i="5"/>
  <c r="AM18" i="5"/>
  <c r="AN18" i="5"/>
  <c r="AO18" i="5"/>
  <c r="AP18" i="5"/>
  <c r="AB19" i="5"/>
  <c r="AC19" i="5"/>
  <c r="AD19" i="5"/>
  <c r="AE19" i="5"/>
  <c r="AF19" i="5"/>
  <c r="AG19" i="5"/>
  <c r="AH19" i="5"/>
  <c r="AI19" i="5"/>
  <c r="AJ19" i="5"/>
  <c r="AK19" i="5"/>
  <c r="AM19" i="5"/>
  <c r="AN19" i="5"/>
  <c r="AO19" i="5"/>
  <c r="AP19" i="5"/>
  <c r="AB20" i="5"/>
  <c r="AC20" i="5"/>
  <c r="AD20" i="5"/>
  <c r="AE20" i="5"/>
  <c r="AF20" i="5"/>
  <c r="AG20" i="5"/>
  <c r="AH20" i="5"/>
  <c r="AI20" i="5"/>
  <c r="AJ20" i="5"/>
  <c r="AK20" i="5"/>
  <c r="AM20" i="5"/>
  <c r="AN20" i="5"/>
  <c r="AO20" i="5"/>
  <c r="AP20" i="5"/>
  <c r="AB21" i="5"/>
  <c r="AC21" i="5"/>
  <c r="AD21" i="5"/>
  <c r="AE21" i="5"/>
  <c r="AF21" i="5"/>
  <c r="AG21" i="5"/>
  <c r="AH21" i="5"/>
  <c r="AI21" i="5"/>
  <c r="AJ21" i="5"/>
  <c r="AK21" i="5"/>
  <c r="AM21" i="5"/>
  <c r="AN21" i="5"/>
  <c r="AO21" i="5"/>
  <c r="AP21" i="5"/>
  <c r="AB22" i="5"/>
  <c r="AC22" i="5"/>
  <c r="AD22" i="5"/>
  <c r="AE22" i="5"/>
  <c r="AF22" i="5"/>
  <c r="AG22" i="5"/>
  <c r="AH22" i="5"/>
  <c r="AI22" i="5"/>
  <c r="AJ22" i="5"/>
  <c r="AK22" i="5"/>
  <c r="AM22" i="5"/>
  <c r="AN22" i="5"/>
  <c r="AO22" i="5"/>
  <c r="AP22" i="5"/>
  <c r="AB23" i="5"/>
  <c r="AC23" i="5"/>
  <c r="AD23" i="5"/>
  <c r="AE23" i="5"/>
  <c r="AF23" i="5"/>
  <c r="AG23" i="5"/>
  <c r="AH23" i="5"/>
  <c r="AI23" i="5"/>
  <c r="AJ23" i="5"/>
  <c r="AK23" i="5"/>
  <c r="AM23" i="5"/>
  <c r="AN23" i="5"/>
  <c r="AO23" i="5"/>
  <c r="AP23" i="5"/>
  <c r="AB24" i="5"/>
  <c r="AC24" i="5"/>
  <c r="AD24" i="5"/>
  <c r="AE24" i="5"/>
  <c r="AF24" i="5"/>
  <c r="AG24" i="5"/>
  <c r="AH24" i="5"/>
  <c r="AI24" i="5"/>
  <c r="AJ24" i="5"/>
  <c r="AK24" i="5"/>
  <c r="AM24" i="5"/>
  <c r="AN24" i="5"/>
  <c r="AO24" i="5"/>
  <c r="AP24" i="5"/>
  <c r="AB25" i="5"/>
  <c r="AC25" i="5"/>
  <c r="AD25" i="5"/>
  <c r="AE25" i="5"/>
  <c r="AF25" i="5"/>
  <c r="AG25" i="5"/>
  <c r="AH25" i="5"/>
  <c r="AI25" i="5"/>
  <c r="AJ25" i="5"/>
  <c r="AK25" i="5"/>
  <c r="AM25" i="5"/>
  <c r="AN25" i="5"/>
  <c r="AO25" i="5"/>
  <c r="AP25" i="5"/>
  <c r="AB26" i="5"/>
  <c r="AC26" i="5"/>
  <c r="AD26" i="5"/>
  <c r="AE26" i="5"/>
  <c r="AF26" i="5"/>
  <c r="AG26" i="5"/>
  <c r="AH26" i="5"/>
  <c r="AI26" i="5"/>
  <c r="AJ26" i="5"/>
  <c r="AK26" i="5"/>
  <c r="AM26" i="5"/>
  <c r="AN26" i="5"/>
  <c r="AO26" i="5"/>
  <c r="AP26" i="5"/>
  <c r="AB27" i="5"/>
  <c r="AC27" i="5"/>
  <c r="AD27" i="5"/>
  <c r="AE27" i="5"/>
  <c r="AF27" i="5"/>
  <c r="AG27" i="5"/>
  <c r="AH27" i="5"/>
  <c r="AI27" i="5"/>
  <c r="AJ27" i="5"/>
  <c r="AK27" i="5"/>
  <c r="AM27" i="5"/>
  <c r="AN27" i="5"/>
  <c r="AO27" i="5"/>
  <c r="AP27" i="5"/>
  <c r="AB28" i="5"/>
  <c r="AC28" i="5"/>
  <c r="AD28" i="5"/>
  <c r="AE28" i="5"/>
  <c r="AF28" i="5"/>
  <c r="AG28" i="5"/>
  <c r="AH28" i="5"/>
  <c r="AI28" i="5"/>
  <c r="AJ28" i="5"/>
  <c r="AK28" i="5"/>
  <c r="AM28" i="5"/>
  <c r="AN28" i="5"/>
  <c r="AO28" i="5"/>
  <c r="AP28" i="5"/>
  <c r="X3" i="5"/>
  <c r="T4" i="5"/>
  <c r="U4" i="5"/>
  <c r="V4" i="5"/>
  <c r="X4" i="5"/>
  <c r="Y4" i="5"/>
  <c r="Z4" i="5"/>
  <c r="AA4" i="5"/>
  <c r="T5" i="5"/>
  <c r="U5" i="5"/>
  <c r="V5" i="5"/>
  <c r="W5" i="5"/>
  <c r="X5" i="5"/>
  <c r="Y5" i="5"/>
  <c r="Z5" i="5"/>
  <c r="AA5" i="5"/>
  <c r="T6" i="5"/>
  <c r="U6" i="5"/>
  <c r="V6" i="5"/>
  <c r="W6" i="5"/>
  <c r="X6" i="5"/>
  <c r="Y6" i="5"/>
  <c r="Z6" i="5"/>
  <c r="AA6" i="5"/>
  <c r="T7" i="5"/>
  <c r="U7" i="5"/>
  <c r="V7" i="5"/>
  <c r="W7" i="5"/>
  <c r="X7" i="5"/>
  <c r="Y7" i="5"/>
  <c r="Z7" i="5"/>
  <c r="AA7" i="5"/>
  <c r="T8" i="5"/>
  <c r="U8" i="5"/>
  <c r="V8" i="5"/>
  <c r="W8" i="5"/>
  <c r="X8" i="5"/>
  <c r="Y8" i="5"/>
  <c r="Z8" i="5"/>
  <c r="AA8" i="5"/>
  <c r="T9" i="5"/>
  <c r="U9" i="5"/>
  <c r="V9" i="5"/>
  <c r="W9" i="5"/>
  <c r="X9" i="5"/>
  <c r="Y9" i="5"/>
  <c r="Z9" i="5"/>
  <c r="AA9" i="5"/>
  <c r="T10" i="5"/>
  <c r="U10" i="5"/>
  <c r="V10" i="5"/>
  <c r="W10" i="5"/>
  <c r="X10" i="5"/>
  <c r="Y10" i="5"/>
  <c r="Z10" i="5"/>
  <c r="AA10" i="5"/>
  <c r="T11" i="5"/>
  <c r="U11" i="5"/>
  <c r="V11" i="5"/>
  <c r="W11" i="5"/>
  <c r="X11" i="5"/>
  <c r="Y11" i="5"/>
  <c r="Z11" i="5"/>
  <c r="AA11" i="5"/>
  <c r="T12" i="5"/>
  <c r="U12" i="5"/>
  <c r="V12" i="5"/>
  <c r="W12" i="5"/>
  <c r="X12" i="5"/>
  <c r="Y12" i="5"/>
  <c r="Z12" i="5"/>
  <c r="AA12" i="5"/>
  <c r="T13" i="5"/>
  <c r="U13" i="5"/>
  <c r="V13" i="5"/>
  <c r="W13" i="5"/>
  <c r="X13" i="5"/>
  <c r="Y13" i="5"/>
  <c r="Z13" i="5"/>
  <c r="AA13" i="5"/>
  <c r="T14" i="5"/>
  <c r="U14" i="5"/>
  <c r="V14" i="5"/>
  <c r="W14" i="5"/>
  <c r="X14" i="5"/>
  <c r="Y14" i="5"/>
  <c r="Z14" i="5"/>
  <c r="AA14" i="5"/>
  <c r="T15" i="5"/>
  <c r="U15" i="5"/>
  <c r="V15" i="5"/>
  <c r="W15" i="5"/>
  <c r="X15" i="5"/>
  <c r="Y15" i="5"/>
  <c r="Z15" i="5"/>
  <c r="AA15" i="5"/>
  <c r="T16" i="5"/>
  <c r="U16" i="5"/>
  <c r="V16" i="5"/>
  <c r="W16" i="5"/>
  <c r="X16" i="5"/>
  <c r="Y16" i="5"/>
  <c r="Z16" i="5"/>
  <c r="AA16" i="5"/>
  <c r="T17" i="5"/>
  <c r="U17" i="5"/>
  <c r="V17" i="5"/>
  <c r="W17" i="5"/>
  <c r="X17" i="5"/>
  <c r="Y17" i="5"/>
  <c r="Z17" i="5"/>
  <c r="AA17" i="5"/>
  <c r="T18" i="5"/>
  <c r="U18" i="5"/>
  <c r="V18" i="5"/>
  <c r="W18" i="5"/>
  <c r="X18" i="5"/>
  <c r="Y18" i="5"/>
  <c r="Z18" i="5"/>
  <c r="AA18" i="5"/>
  <c r="T19" i="5"/>
  <c r="U19" i="5"/>
  <c r="V19" i="5"/>
  <c r="W19" i="5"/>
  <c r="X19" i="5"/>
  <c r="Y19" i="5"/>
  <c r="Z19" i="5"/>
  <c r="AA19" i="5"/>
  <c r="T20" i="5"/>
  <c r="U20" i="5"/>
  <c r="V20" i="5"/>
  <c r="W20" i="5"/>
  <c r="X20" i="5"/>
  <c r="Y20" i="5"/>
  <c r="Z20" i="5"/>
  <c r="AA20" i="5"/>
  <c r="T21" i="5"/>
  <c r="U21" i="5"/>
  <c r="V21" i="5"/>
  <c r="W21" i="5"/>
  <c r="X21" i="5"/>
  <c r="Y21" i="5"/>
  <c r="Z21" i="5"/>
  <c r="AA21" i="5"/>
  <c r="T22" i="5"/>
  <c r="U22" i="5"/>
  <c r="V22" i="5"/>
  <c r="W22" i="5"/>
  <c r="X22" i="5"/>
  <c r="Y22" i="5"/>
  <c r="Z22" i="5"/>
  <c r="AA22" i="5"/>
  <c r="T23" i="5"/>
  <c r="U23" i="5"/>
  <c r="V23" i="5"/>
  <c r="W23" i="5"/>
  <c r="X23" i="5"/>
  <c r="Y23" i="5"/>
  <c r="Z23" i="5"/>
  <c r="AA23" i="5"/>
  <c r="T24" i="5"/>
  <c r="U24" i="5"/>
  <c r="V24" i="5"/>
  <c r="W24" i="5"/>
  <c r="X24" i="5"/>
  <c r="Y24" i="5"/>
  <c r="Z24" i="5"/>
  <c r="AA24" i="5"/>
  <c r="T25" i="5"/>
  <c r="U25" i="5"/>
  <c r="V25" i="5"/>
  <c r="W25" i="5"/>
  <c r="X25" i="5"/>
  <c r="Y25" i="5"/>
  <c r="Z25" i="5"/>
  <c r="AA25" i="5"/>
  <c r="T26" i="5"/>
  <c r="U26" i="5"/>
  <c r="V26" i="5"/>
  <c r="W26" i="5"/>
  <c r="X26" i="5"/>
  <c r="Y26" i="5"/>
  <c r="Z26" i="5"/>
  <c r="AA26" i="5"/>
  <c r="T27" i="5"/>
  <c r="U27" i="5"/>
  <c r="V27" i="5"/>
  <c r="W27" i="5"/>
  <c r="X27" i="5"/>
  <c r="Y27" i="5"/>
  <c r="Z27" i="5"/>
  <c r="AA27" i="5"/>
  <c r="T28" i="5"/>
  <c r="U28" i="5"/>
  <c r="V28" i="5"/>
  <c r="W28" i="5"/>
  <c r="X28" i="5"/>
  <c r="Y28" i="5"/>
  <c r="Z28" i="5"/>
  <c r="AA28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S3" i="5"/>
  <c r="AB37" i="13" l="1"/>
  <c r="AC37" i="13"/>
  <c r="AD37" i="13"/>
  <c r="AE37" i="13"/>
  <c r="AF37" i="13"/>
  <c r="AG37" i="13"/>
  <c r="AH37" i="13"/>
  <c r="AI37" i="13"/>
  <c r="AN37" i="13"/>
  <c r="AO37" i="13"/>
  <c r="AB38" i="13"/>
  <c r="AC38" i="13"/>
  <c r="AD38" i="13"/>
  <c r="AE38" i="13"/>
  <c r="AF38" i="13"/>
  <c r="AG38" i="13"/>
  <c r="AH38" i="13"/>
  <c r="AI38" i="13"/>
  <c r="AN38" i="13"/>
  <c r="AO38" i="13"/>
  <c r="AB39" i="13"/>
  <c r="AC39" i="13"/>
  <c r="AD39" i="13"/>
  <c r="AE39" i="13"/>
  <c r="AF39" i="13"/>
  <c r="AG39" i="13"/>
  <c r="AH39" i="13"/>
  <c r="AI39" i="13"/>
  <c r="AN39" i="13"/>
  <c r="AO39" i="13"/>
  <c r="AB40" i="13"/>
  <c r="AC40" i="13"/>
  <c r="AD40" i="13"/>
  <c r="AE40" i="13"/>
  <c r="AF40" i="13"/>
  <c r="AG40" i="13"/>
  <c r="AH40" i="13"/>
  <c r="AI40" i="13"/>
  <c r="AN40" i="13"/>
  <c r="AO40" i="13"/>
  <c r="AB41" i="13"/>
  <c r="AC41" i="13"/>
  <c r="AD41" i="13"/>
  <c r="AE41" i="13"/>
  <c r="AF41" i="13"/>
  <c r="AG41" i="13"/>
  <c r="AH41" i="13"/>
  <c r="AI41" i="13"/>
  <c r="AN41" i="13"/>
  <c r="AO41" i="13"/>
  <c r="AB42" i="13"/>
  <c r="AC42" i="13"/>
  <c r="AD42" i="13"/>
  <c r="AE42" i="13"/>
  <c r="AF42" i="13"/>
  <c r="AG42" i="13"/>
  <c r="AH42" i="13"/>
  <c r="AI42" i="13"/>
  <c r="AN42" i="13"/>
  <c r="AO42" i="13"/>
  <c r="AB43" i="13"/>
  <c r="AC43" i="13"/>
  <c r="AD43" i="13"/>
  <c r="AE43" i="13"/>
  <c r="AF43" i="13"/>
  <c r="AG43" i="13"/>
  <c r="AH43" i="13"/>
  <c r="AI43" i="13"/>
  <c r="AN43" i="13"/>
  <c r="AO43" i="13"/>
  <c r="AB44" i="13"/>
  <c r="AC44" i="13"/>
  <c r="AD44" i="13"/>
  <c r="AE44" i="13"/>
  <c r="AF44" i="13"/>
  <c r="AG44" i="13"/>
  <c r="AH44" i="13"/>
  <c r="AI44" i="13"/>
  <c r="AN44" i="13"/>
  <c r="AO44" i="13"/>
  <c r="AB45" i="13"/>
  <c r="AC45" i="13"/>
  <c r="AD45" i="13"/>
  <c r="AE45" i="13"/>
  <c r="AF45" i="13"/>
  <c r="AG45" i="13"/>
  <c r="AH45" i="13"/>
  <c r="AI45" i="13"/>
  <c r="AN45" i="13"/>
  <c r="AO45" i="13"/>
  <c r="AB46" i="13"/>
  <c r="AC46" i="13"/>
  <c r="AD46" i="13"/>
  <c r="AE46" i="13"/>
  <c r="AF46" i="13"/>
  <c r="AG46" i="13"/>
  <c r="AH46" i="13"/>
  <c r="AI46" i="13"/>
  <c r="AN46" i="13"/>
  <c r="AO46" i="13"/>
  <c r="AB47" i="13"/>
  <c r="AC47" i="13"/>
  <c r="AD47" i="13"/>
  <c r="AE47" i="13"/>
  <c r="AF47" i="13"/>
  <c r="AG47" i="13"/>
  <c r="AH47" i="13"/>
  <c r="AI47" i="13"/>
  <c r="AN47" i="13"/>
  <c r="AO47" i="13"/>
  <c r="AB48" i="13"/>
  <c r="AC48" i="13"/>
  <c r="AD48" i="13"/>
  <c r="AE48" i="13"/>
  <c r="AF48" i="13"/>
  <c r="AG48" i="13"/>
  <c r="AH48" i="13"/>
  <c r="AI48" i="13"/>
  <c r="AN48" i="13"/>
  <c r="AO48" i="13"/>
  <c r="AB49" i="13"/>
  <c r="AC49" i="13"/>
  <c r="AD49" i="13"/>
  <c r="AE49" i="13"/>
  <c r="AF49" i="13"/>
  <c r="AG49" i="13"/>
  <c r="AH49" i="13"/>
  <c r="AI49" i="13"/>
  <c r="AN49" i="13"/>
  <c r="AO49" i="13"/>
  <c r="AB50" i="13"/>
  <c r="AC50" i="13"/>
  <c r="AD50" i="13"/>
  <c r="AE50" i="13"/>
  <c r="AF50" i="13"/>
  <c r="AG50" i="13"/>
  <c r="AH50" i="13"/>
  <c r="AI50" i="13"/>
  <c r="AN50" i="13"/>
  <c r="AO50" i="13"/>
  <c r="AB51" i="13"/>
  <c r="AC51" i="13"/>
  <c r="AD51" i="13"/>
  <c r="AE51" i="13"/>
  <c r="AF51" i="13"/>
  <c r="AG51" i="13"/>
  <c r="AH51" i="13"/>
  <c r="AI51" i="13"/>
  <c r="AN51" i="13"/>
  <c r="AO51" i="13"/>
  <c r="AB52" i="13"/>
  <c r="AC52" i="13"/>
  <c r="AD52" i="13"/>
  <c r="AE52" i="13"/>
  <c r="AF52" i="13"/>
  <c r="AG52" i="13"/>
  <c r="AH52" i="13"/>
  <c r="AI52" i="13"/>
  <c r="AN52" i="13"/>
  <c r="AO52" i="13"/>
  <c r="AB54" i="13"/>
  <c r="AC54" i="13"/>
  <c r="AD54" i="13"/>
  <c r="AE54" i="13"/>
  <c r="AF54" i="13"/>
  <c r="AG54" i="13"/>
  <c r="AH54" i="13"/>
  <c r="AI54" i="13"/>
  <c r="AN54" i="13"/>
  <c r="AO54" i="13"/>
  <c r="AB55" i="13"/>
  <c r="AC55" i="13"/>
  <c r="AD55" i="13"/>
  <c r="AE55" i="13"/>
  <c r="AF55" i="13"/>
  <c r="AG55" i="13"/>
  <c r="AH55" i="13"/>
  <c r="AI55" i="13"/>
  <c r="AN55" i="13"/>
  <c r="AO55" i="13"/>
  <c r="AB56" i="13"/>
  <c r="AC56" i="13"/>
  <c r="AD56" i="13"/>
  <c r="AE56" i="13"/>
  <c r="AF56" i="13"/>
  <c r="AG56" i="13"/>
  <c r="AH56" i="13"/>
  <c r="AI56" i="13"/>
  <c r="AN56" i="13"/>
  <c r="AO56" i="13"/>
  <c r="AB57" i="13"/>
  <c r="AC57" i="13"/>
  <c r="AD57" i="13"/>
  <c r="AE57" i="13"/>
  <c r="AF57" i="13"/>
  <c r="AG57" i="13"/>
  <c r="AH57" i="13"/>
  <c r="AI57" i="13"/>
  <c r="AN57" i="13"/>
  <c r="AO57" i="13"/>
  <c r="AB58" i="13"/>
  <c r="AC58" i="13"/>
  <c r="AD58" i="13"/>
  <c r="AE58" i="13"/>
  <c r="AF58" i="13"/>
  <c r="AG58" i="13"/>
  <c r="AH58" i="13"/>
  <c r="AI58" i="13"/>
  <c r="AN58" i="13"/>
  <c r="AO58" i="13"/>
  <c r="AB59" i="13"/>
  <c r="AC59" i="13"/>
  <c r="AD59" i="13"/>
  <c r="AE59" i="13"/>
  <c r="AF59" i="13"/>
  <c r="AG59" i="13"/>
  <c r="AH59" i="13"/>
  <c r="AI59" i="13"/>
  <c r="AN59" i="13"/>
  <c r="AO59" i="13"/>
  <c r="AB60" i="13"/>
  <c r="AC60" i="13"/>
  <c r="AD60" i="13"/>
  <c r="AE60" i="13"/>
  <c r="AF60" i="13"/>
  <c r="AG60" i="13"/>
  <c r="AH60" i="13"/>
  <c r="AI60" i="13"/>
  <c r="AN60" i="13"/>
  <c r="AO60" i="13"/>
  <c r="AB61" i="13"/>
  <c r="AC61" i="13"/>
  <c r="AD61" i="13"/>
  <c r="AE61" i="13"/>
  <c r="AF61" i="13"/>
  <c r="AG61" i="13"/>
  <c r="AH61" i="13"/>
  <c r="AI61" i="13"/>
  <c r="AN61" i="13"/>
  <c r="AO61" i="13"/>
  <c r="AB62" i="13"/>
  <c r="AC62" i="13"/>
  <c r="AD62" i="13"/>
  <c r="AE62" i="13"/>
  <c r="AF62" i="13"/>
  <c r="AG62" i="13"/>
  <c r="AH62" i="13"/>
  <c r="AI62" i="13"/>
  <c r="AN62" i="13"/>
  <c r="AO62" i="13"/>
  <c r="AB63" i="13"/>
  <c r="AC63" i="13"/>
  <c r="AD63" i="13"/>
  <c r="AE63" i="13"/>
  <c r="AF63" i="13"/>
  <c r="AG63" i="13"/>
  <c r="AH63" i="13"/>
  <c r="AI63" i="13"/>
  <c r="AN63" i="13"/>
  <c r="AO63" i="13"/>
  <c r="AB64" i="13"/>
  <c r="AC64" i="13"/>
  <c r="AD64" i="13"/>
  <c r="AE64" i="13"/>
  <c r="AF64" i="13"/>
  <c r="AG64" i="13"/>
  <c r="AH64" i="13"/>
  <c r="AI64" i="13"/>
  <c r="AN64" i="13"/>
  <c r="AO64" i="13"/>
  <c r="AB65" i="13"/>
  <c r="AC65" i="13"/>
  <c r="AD65" i="13"/>
  <c r="AE65" i="13"/>
  <c r="AF65" i="13"/>
  <c r="AG65" i="13"/>
  <c r="AH65" i="13"/>
  <c r="AI65" i="13"/>
  <c r="AN65" i="13"/>
  <c r="AO65" i="13"/>
  <c r="AB66" i="13"/>
  <c r="AC66" i="13"/>
  <c r="AD66" i="13"/>
  <c r="AE66" i="13"/>
  <c r="AF66" i="13"/>
  <c r="AG66" i="13"/>
  <c r="AH66" i="13"/>
  <c r="AI66" i="13"/>
  <c r="AN66" i="13"/>
  <c r="AO66" i="13"/>
  <c r="AB67" i="13"/>
  <c r="AC67" i="13"/>
  <c r="AD67" i="13"/>
  <c r="AE67" i="13"/>
  <c r="AF67" i="13"/>
  <c r="AG67" i="13"/>
  <c r="AH67" i="13"/>
  <c r="AI67" i="13"/>
  <c r="AN67" i="13"/>
  <c r="AO67" i="13"/>
  <c r="AB68" i="13"/>
  <c r="AC68" i="13"/>
  <c r="AD68" i="13"/>
  <c r="AE68" i="13"/>
  <c r="AF68" i="13"/>
  <c r="AG68" i="13"/>
  <c r="AH68" i="13"/>
  <c r="AI68" i="13"/>
  <c r="AN68" i="13"/>
  <c r="AO68" i="13"/>
  <c r="AB69" i="13"/>
  <c r="AC69" i="13"/>
  <c r="AD69" i="13"/>
  <c r="AE69" i="13"/>
  <c r="AF69" i="13"/>
  <c r="AG69" i="13"/>
  <c r="AH69" i="13"/>
  <c r="AI69" i="13"/>
  <c r="AN69" i="13"/>
  <c r="AO69" i="13"/>
  <c r="AB74" i="13"/>
  <c r="AC74" i="13"/>
  <c r="AD74" i="13"/>
  <c r="AE74" i="13"/>
  <c r="AF74" i="13"/>
  <c r="AG74" i="13"/>
  <c r="AH74" i="13"/>
  <c r="AI74" i="13"/>
  <c r="AN74" i="13"/>
  <c r="AO74" i="13"/>
  <c r="AB75" i="13"/>
  <c r="AC75" i="13"/>
  <c r="AD75" i="13"/>
  <c r="AE75" i="13"/>
  <c r="AF75" i="13"/>
  <c r="AG75" i="13"/>
  <c r="AH75" i="13"/>
  <c r="AI75" i="13"/>
  <c r="AN75" i="13"/>
  <c r="AO75" i="13"/>
  <c r="P37" i="13"/>
  <c r="Q37" i="13"/>
  <c r="R37" i="13"/>
  <c r="T37" i="13"/>
  <c r="U37" i="13"/>
  <c r="V37" i="13"/>
  <c r="W37" i="13"/>
  <c r="X37" i="13"/>
  <c r="Y37" i="13"/>
  <c r="Z37" i="13"/>
  <c r="AA37" i="13"/>
  <c r="P38" i="13"/>
  <c r="Q38" i="13"/>
  <c r="R38" i="13"/>
  <c r="T38" i="13"/>
  <c r="U38" i="13"/>
  <c r="V38" i="13"/>
  <c r="W38" i="13"/>
  <c r="X38" i="13"/>
  <c r="Y38" i="13"/>
  <c r="Z38" i="13"/>
  <c r="AA38" i="13"/>
  <c r="P39" i="13"/>
  <c r="Q39" i="13"/>
  <c r="R39" i="13"/>
  <c r="T39" i="13"/>
  <c r="U39" i="13"/>
  <c r="V39" i="13"/>
  <c r="W39" i="13"/>
  <c r="X39" i="13"/>
  <c r="Y39" i="13"/>
  <c r="Z39" i="13"/>
  <c r="AA39" i="13"/>
  <c r="P40" i="13"/>
  <c r="Q40" i="13"/>
  <c r="R40" i="13"/>
  <c r="T40" i="13"/>
  <c r="U40" i="13"/>
  <c r="V40" i="13"/>
  <c r="W40" i="13"/>
  <c r="X40" i="13"/>
  <c r="Y40" i="13"/>
  <c r="Z40" i="13"/>
  <c r="AA40" i="13"/>
  <c r="P41" i="13"/>
  <c r="Q41" i="13"/>
  <c r="R41" i="13"/>
  <c r="T41" i="13"/>
  <c r="U41" i="13"/>
  <c r="V41" i="13"/>
  <c r="W41" i="13"/>
  <c r="X41" i="13"/>
  <c r="Y41" i="13"/>
  <c r="Z41" i="13"/>
  <c r="AA41" i="13"/>
  <c r="P42" i="13"/>
  <c r="Q42" i="13"/>
  <c r="R42" i="13"/>
  <c r="T42" i="13"/>
  <c r="U42" i="13"/>
  <c r="V42" i="13"/>
  <c r="W42" i="13"/>
  <c r="X42" i="13"/>
  <c r="Y42" i="13"/>
  <c r="Z42" i="13"/>
  <c r="AA42" i="13"/>
  <c r="P43" i="13"/>
  <c r="Q43" i="13"/>
  <c r="R43" i="13"/>
  <c r="T43" i="13"/>
  <c r="U43" i="13"/>
  <c r="V43" i="13"/>
  <c r="W43" i="13"/>
  <c r="X43" i="13"/>
  <c r="Y43" i="13"/>
  <c r="Z43" i="13"/>
  <c r="AA43" i="13"/>
  <c r="P44" i="13"/>
  <c r="Q44" i="13"/>
  <c r="R44" i="13"/>
  <c r="T44" i="13"/>
  <c r="U44" i="13"/>
  <c r="V44" i="13"/>
  <c r="W44" i="13"/>
  <c r="X44" i="13"/>
  <c r="Y44" i="13"/>
  <c r="Z44" i="13"/>
  <c r="AA44" i="13"/>
  <c r="P45" i="13"/>
  <c r="Q45" i="13"/>
  <c r="R45" i="13"/>
  <c r="T45" i="13"/>
  <c r="U45" i="13"/>
  <c r="V45" i="13"/>
  <c r="W45" i="13"/>
  <c r="X45" i="13"/>
  <c r="Y45" i="13"/>
  <c r="Z45" i="13"/>
  <c r="AA45" i="13"/>
  <c r="P46" i="13"/>
  <c r="Q46" i="13"/>
  <c r="R46" i="13"/>
  <c r="T46" i="13"/>
  <c r="U46" i="13"/>
  <c r="V46" i="13"/>
  <c r="W46" i="13"/>
  <c r="X46" i="13"/>
  <c r="Y46" i="13"/>
  <c r="Z46" i="13"/>
  <c r="AA46" i="13"/>
  <c r="P47" i="13"/>
  <c r="Q47" i="13"/>
  <c r="R47" i="13"/>
  <c r="T47" i="13"/>
  <c r="U47" i="13"/>
  <c r="V47" i="13"/>
  <c r="W47" i="13"/>
  <c r="X47" i="13"/>
  <c r="Y47" i="13"/>
  <c r="Z47" i="13"/>
  <c r="AA47" i="13"/>
  <c r="P48" i="13"/>
  <c r="Q48" i="13"/>
  <c r="R48" i="13"/>
  <c r="T48" i="13"/>
  <c r="U48" i="13"/>
  <c r="V48" i="13"/>
  <c r="W48" i="13"/>
  <c r="X48" i="13"/>
  <c r="Y48" i="13"/>
  <c r="Z48" i="13"/>
  <c r="AA48" i="13"/>
  <c r="P49" i="13"/>
  <c r="Q49" i="13"/>
  <c r="R49" i="13"/>
  <c r="T49" i="13"/>
  <c r="U49" i="13"/>
  <c r="V49" i="13"/>
  <c r="W49" i="13"/>
  <c r="X49" i="13"/>
  <c r="Y49" i="13"/>
  <c r="Z49" i="13"/>
  <c r="AA49" i="13"/>
  <c r="P50" i="13"/>
  <c r="Q50" i="13"/>
  <c r="R50" i="13"/>
  <c r="T50" i="13"/>
  <c r="U50" i="13"/>
  <c r="V50" i="13"/>
  <c r="W50" i="13"/>
  <c r="X50" i="13"/>
  <c r="Y50" i="13"/>
  <c r="Z50" i="13"/>
  <c r="AA50" i="13"/>
  <c r="P51" i="13"/>
  <c r="Q51" i="13"/>
  <c r="R51" i="13"/>
  <c r="T51" i="13"/>
  <c r="U51" i="13"/>
  <c r="V51" i="13"/>
  <c r="W51" i="13"/>
  <c r="X51" i="13"/>
  <c r="Y51" i="13"/>
  <c r="Z51" i="13"/>
  <c r="AA51" i="13"/>
  <c r="P52" i="13"/>
  <c r="Q52" i="13"/>
  <c r="R52" i="13"/>
  <c r="T52" i="13"/>
  <c r="U52" i="13"/>
  <c r="V52" i="13"/>
  <c r="W52" i="13"/>
  <c r="X52" i="13"/>
  <c r="Y52" i="13"/>
  <c r="Z52" i="13"/>
  <c r="AA52" i="13"/>
  <c r="P54" i="13"/>
  <c r="Q54" i="13"/>
  <c r="R54" i="13"/>
  <c r="T54" i="13"/>
  <c r="U54" i="13"/>
  <c r="V54" i="13"/>
  <c r="W54" i="13"/>
  <c r="X54" i="13"/>
  <c r="Y54" i="13"/>
  <c r="Z54" i="13"/>
  <c r="AA54" i="13"/>
  <c r="P55" i="13"/>
  <c r="Q55" i="13"/>
  <c r="R55" i="13"/>
  <c r="T55" i="13"/>
  <c r="U55" i="13"/>
  <c r="V55" i="13"/>
  <c r="W55" i="13"/>
  <c r="X55" i="13"/>
  <c r="Y55" i="13"/>
  <c r="Z55" i="13"/>
  <c r="AA55" i="13"/>
  <c r="P56" i="13"/>
  <c r="Q56" i="13"/>
  <c r="R56" i="13"/>
  <c r="T56" i="13"/>
  <c r="U56" i="13"/>
  <c r="V56" i="13"/>
  <c r="W56" i="13"/>
  <c r="X56" i="13"/>
  <c r="Y56" i="13"/>
  <c r="Z56" i="13"/>
  <c r="AA56" i="13"/>
  <c r="P57" i="13"/>
  <c r="Q57" i="13"/>
  <c r="R57" i="13"/>
  <c r="T57" i="13"/>
  <c r="U57" i="13"/>
  <c r="V57" i="13"/>
  <c r="W57" i="13"/>
  <c r="X57" i="13"/>
  <c r="Y57" i="13"/>
  <c r="Z57" i="13"/>
  <c r="AA57" i="13"/>
  <c r="P58" i="13"/>
  <c r="Q58" i="13"/>
  <c r="R58" i="13"/>
  <c r="T58" i="13"/>
  <c r="U58" i="13"/>
  <c r="V58" i="13"/>
  <c r="W58" i="13"/>
  <c r="X58" i="13"/>
  <c r="Y58" i="13"/>
  <c r="Z58" i="13"/>
  <c r="AA58" i="13"/>
  <c r="P59" i="13"/>
  <c r="Q59" i="13"/>
  <c r="R59" i="13"/>
  <c r="T59" i="13"/>
  <c r="U59" i="13"/>
  <c r="V59" i="13"/>
  <c r="W59" i="13"/>
  <c r="X59" i="13"/>
  <c r="Y59" i="13"/>
  <c r="Z59" i="13"/>
  <c r="AA59" i="13"/>
  <c r="P60" i="13"/>
  <c r="Q60" i="13"/>
  <c r="R60" i="13"/>
  <c r="T60" i="13"/>
  <c r="U60" i="13"/>
  <c r="V60" i="13"/>
  <c r="W60" i="13"/>
  <c r="X60" i="13"/>
  <c r="Y60" i="13"/>
  <c r="Z60" i="13"/>
  <c r="AA60" i="13"/>
  <c r="P61" i="13"/>
  <c r="Q61" i="13"/>
  <c r="R61" i="13"/>
  <c r="T61" i="13"/>
  <c r="U61" i="13"/>
  <c r="V61" i="13"/>
  <c r="W61" i="13"/>
  <c r="X61" i="13"/>
  <c r="Y61" i="13"/>
  <c r="Z61" i="13"/>
  <c r="AA61" i="13"/>
  <c r="P62" i="13"/>
  <c r="Q62" i="13"/>
  <c r="R62" i="13"/>
  <c r="T62" i="13"/>
  <c r="U62" i="13"/>
  <c r="V62" i="13"/>
  <c r="W62" i="13"/>
  <c r="X62" i="13"/>
  <c r="Y62" i="13"/>
  <c r="Z62" i="13"/>
  <c r="AA62" i="13"/>
  <c r="P63" i="13"/>
  <c r="Q63" i="13"/>
  <c r="R63" i="13"/>
  <c r="T63" i="13"/>
  <c r="U63" i="13"/>
  <c r="V63" i="13"/>
  <c r="W63" i="13"/>
  <c r="X63" i="13"/>
  <c r="Y63" i="13"/>
  <c r="Z63" i="13"/>
  <c r="AA63" i="13"/>
  <c r="P64" i="13"/>
  <c r="Q64" i="13"/>
  <c r="R64" i="13"/>
  <c r="T64" i="13"/>
  <c r="U64" i="13"/>
  <c r="V64" i="13"/>
  <c r="W64" i="13"/>
  <c r="X64" i="13"/>
  <c r="Y64" i="13"/>
  <c r="Z64" i="13"/>
  <c r="AA64" i="13"/>
  <c r="P65" i="13"/>
  <c r="Q65" i="13"/>
  <c r="R65" i="13"/>
  <c r="T65" i="13"/>
  <c r="U65" i="13"/>
  <c r="V65" i="13"/>
  <c r="W65" i="13"/>
  <c r="X65" i="13"/>
  <c r="Y65" i="13"/>
  <c r="Z65" i="13"/>
  <c r="AA65" i="13"/>
  <c r="P66" i="13"/>
  <c r="Q66" i="13"/>
  <c r="R66" i="13"/>
  <c r="T66" i="13"/>
  <c r="U66" i="13"/>
  <c r="V66" i="13"/>
  <c r="W66" i="13"/>
  <c r="X66" i="13"/>
  <c r="Y66" i="13"/>
  <c r="Z66" i="13"/>
  <c r="AA66" i="13"/>
  <c r="P67" i="13"/>
  <c r="Q67" i="13"/>
  <c r="R67" i="13"/>
  <c r="T67" i="13"/>
  <c r="U67" i="13"/>
  <c r="V67" i="13"/>
  <c r="W67" i="13"/>
  <c r="X67" i="13"/>
  <c r="Y67" i="13"/>
  <c r="Z67" i="13"/>
  <c r="AA67" i="13"/>
  <c r="P68" i="13"/>
  <c r="Q68" i="13"/>
  <c r="R68" i="13"/>
  <c r="T68" i="13"/>
  <c r="U68" i="13"/>
  <c r="V68" i="13"/>
  <c r="W68" i="13"/>
  <c r="X68" i="13"/>
  <c r="Y68" i="13"/>
  <c r="Z68" i="13"/>
  <c r="AA68" i="13"/>
  <c r="P69" i="13"/>
  <c r="Q69" i="13"/>
  <c r="R69" i="13"/>
  <c r="U69" i="13"/>
  <c r="V69" i="13"/>
  <c r="W69" i="13"/>
  <c r="X69" i="13"/>
  <c r="Y69" i="13"/>
  <c r="Z69" i="13"/>
  <c r="AA69" i="13"/>
  <c r="P74" i="13"/>
  <c r="Q74" i="13"/>
  <c r="R74" i="13"/>
  <c r="T74" i="13"/>
  <c r="U74" i="13"/>
  <c r="V74" i="13"/>
  <c r="W74" i="13"/>
  <c r="X74" i="13"/>
  <c r="Y74" i="13"/>
  <c r="Z74" i="13"/>
  <c r="AA74" i="13"/>
  <c r="P75" i="13"/>
  <c r="Q75" i="13"/>
  <c r="R75" i="13"/>
  <c r="T75" i="13"/>
  <c r="U75" i="13"/>
  <c r="V75" i="13"/>
  <c r="W75" i="13"/>
  <c r="X75" i="13"/>
  <c r="Y75" i="13"/>
  <c r="Z75" i="13"/>
  <c r="AA75" i="13"/>
  <c r="D37" i="13"/>
  <c r="E37" i="13"/>
  <c r="F37" i="13"/>
  <c r="H37" i="13"/>
  <c r="I37" i="13"/>
  <c r="K37" i="13"/>
  <c r="L37" i="13"/>
  <c r="M37" i="13"/>
  <c r="N37" i="13"/>
  <c r="O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C75" i="13"/>
  <c r="C37" i="13"/>
  <c r="C38" i="13"/>
  <c r="C74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 l="1"/>
  <c r="C39" i="13"/>
  <c r="BP65" i="5" l="1"/>
  <c r="BO65" i="5"/>
  <c r="BL65" i="5"/>
  <c r="BN65" i="5"/>
  <c r="BK65" i="5"/>
  <c r="BM65" i="5"/>
  <c r="BP64" i="5"/>
  <c r="BO64" i="5"/>
  <c r="BL64" i="5"/>
  <c r="BN64" i="5"/>
  <c r="BK64" i="5"/>
  <c r="BM64" i="5"/>
  <c r="BP63" i="5"/>
  <c r="BO63" i="5"/>
  <c r="BL63" i="5"/>
  <c r="BN63" i="5"/>
  <c r="BK63" i="5"/>
  <c r="BM63" i="5"/>
  <c r="BP62" i="5"/>
  <c r="BO62" i="5"/>
  <c r="BL62" i="5"/>
  <c r="BN62" i="5"/>
  <c r="BK62" i="5"/>
  <c r="BM62" i="5"/>
  <c r="BP61" i="5"/>
  <c r="BO61" i="5"/>
  <c r="BL61" i="5"/>
  <c r="BN61" i="5"/>
  <c r="BK61" i="5"/>
  <c r="BM61" i="5"/>
  <c r="BP60" i="5"/>
  <c r="BO60" i="5"/>
  <c r="BL60" i="5"/>
  <c r="BN60" i="5"/>
  <c r="BK60" i="5"/>
  <c r="BM60" i="5"/>
  <c r="BP59" i="5"/>
  <c r="BO59" i="5"/>
  <c r="BL59" i="5"/>
  <c r="BN59" i="5"/>
  <c r="BK59" i="5"/>
  <c r="BM59" i="5"/>
  <c r="BP58" i="5"/>
  <c r="BO58" i="5"/>
  <c r="BL58" i="5"/>
  <c r="BN58" i="5"/>
  <c r="BK58" i="5"/>
  <c r="BM58" i="5"/>
  <c r="BP57" i="5"/>
  <c r="BO57" i="5"/>
  <c r="BL57" i="5"/>
  <c r="BN57" i="5"/>
  <c r="BK57" i="5"/>
  <c r="BM57" i="5"/>
  <c r="BP56" i="5"/>
  <c r="BO56" i="5"/>
  <c r="BL56" i="5"/>
  <c r="BN56" i="5"/>
  <c r="BK56" i="5"/>
  <c r="BM56" i="5"/>
  <c r="BP55" i="5"/>
  <c r="BO55" i="5"/>
  <c r="BL55" i="5"/>
  <c r="BN55" i="5"/>
  <c r="BK55" i="5"/>
  <c r="BM55" i="5"/>
  <c r="BP54" i="5"/>
  <c r="BO54" i="5"/>
  <c r="BL54" i="5"/>
  <c r="BN54" i="5"/>
  <c r="BK54" i="5"/>
  <c r="BM54" i="5"/>
  <c r="BP53" i="5"/>
  <c r="BO53" i="5"/>
  <c r="BL53" i="5"/>
  <c r="BN53" i="5"/>
  <c r="BK53" i="5"/>
  <c r="BM53" i="5"/>
  <c r="BP52" i="5"/>
  <c r="BO52" i="5"/>
  <c r="BL52" i="5"/>
  <c r="BN52" i="5"/>
  <c r="BK52" i="5"/>
  <c r="BM52" i="5"/>
  <c r="BP51" i="5"/>
  <c r="BO51" i="5"/>
  <c r="BL51" i="5"/>
  <c r="BN51" i="5"/>
  <c r="BK51" i="5"/>
  <c r="BM51" i="5"/>
  <c r="BP50" i="5"/>
  <c r="BO50" i="5"/>
  <c r="BL50" i="5"/>
  <c r="BN50" i="5"/>
  <c r="BK50" i="5"/>
  <c r="BM50" i="5"/>
  <c r="BP49" i="5"/>
  <c r="BO49" i="5"/>
  <c r="BL49" i="5"/>
  <c r="BN49" i="5"/>
  <c r="BK49" i="5"/>
  <c r="BM49" i="5"/>
  <c r="BP48" i="5"/>
  <c r="BO48" i="5"/>
  <c r="BL48" i="5"/>
  <c r="BN48" i="5"/>
  <c r="BK48" i="5"/>
  <c r="BM48" i="5"/>
  <c r="BP47" i="5"/>
  <c r="BO47" i="5"/>
  <c r="BL47" i="5"/>
  <c r="BN47" i="5"/>
  <c r="BK47" i="5"/>
  <c r="BM47" i="5"/>
  <c r="BP46" i="5"/>
  <c r="BO46" i="5"/>
  <c r="BL46" i="5"/>
  <c r="BN46" i="5"/>
  <c r="BK46" i="5"/>
  <c r="BM46" i="5"/>
  <c r="BP45" i="5"/>
  <c r="BO45" i="5"/>
  <c r="BL45" i="5"/>
  <c r="BN45" i="5"/>
  <c r="BK45" i="5"/>
  <c r="BM45" i="5"/>
  <c r="BP44" i="5"/>
  <c r="BO44" i="5"/>
  <c r="BL44" i="5"/>
  <c r="BN44" i="5"/>
  <c r="BK44" i="5"/>
  <c r="BM44" i="5"/>
  <c r="BP43" i="5"/>
  <c r="BO43" i="5"/>
  <c r="BL43" i="5"/>
  <c r="BN43" i="5"/>
  <c r="BK43" i="5"/>
  <c r="BM43" i="5"/>
  <c r="BN42" i="5" l="1"/>
  <c r="BO42" i="5"/>
  <c r="BK42" i="5"/>
  <c r="BP42" i="5"/>
  <c r="BL42" i="5"/>
  <c r="BM42" i="5"/>
  <c r="L18" i="11" l="1"/>
  <c r="M18" i="11"/>
  <c r="N18" i="11"/>
  <c r="L8" i="11" l="1"/>
  <c r="M8" i="11"/>
  <c r="N8" i="11"/>
  <c r="BS42" i="5" l="1"/>
  <c r="BW47" i="5" l="1"/>
  <c r="BT47" i="5"/>
  <c r="BX47" i="5"/>
  <c r="BU47" i="5"/>
  <c r="BS47" i="5"/>
  <c r="BV47" i="5"/>
  <c r="BW43" i="5"/>
  <c r="BT43" i="5"/>
  <c r="BX43" i="5"/>
  <c r="BU43" i="5"/>
  <c r="BS43" i="5"/>
  <c r="BV43" i="5"/>
  <c r="BV44" i="5"/>
  <c r="BW44" i="5"/>
  <c r="BS44" i="5"/>
  <c r="BT44" i="5"/>
  <c r="BX44" i="5"/>
  <c r="BU44" i="5"/>
  <c r="BT46" i="5"/>
  <c r="BX46" i="5"/>
  <c r="BU46" i="5"/>
  <c r="BV46" i="5"/>
  <c r="BW46" i="5"/>
  <c r="BS46" i="5"/>
  <c r="BU45" i="5"/>
  <c r="BS45" i="5"/>
  <c r="BV45" i="5"/>
  <c r="BW45" i="5"/>
  <c r="BT45" i="5"/>
  <c r="BX45" i="5"/>
  <c r="BT42" i="5"/>
  <c r="BX42" i="5"/>
  <c r="BU42" i="5"/>
  <c r="BV42" i="5"/>
  <c r="BW42" i="5"/>
  <c r="M19" i="11" l="1"/>
  <c r="N19" i="11"/>
  <c r="M20" i="11"/>
  <c r="N20" i="11"/>
  <c r="M21" i="11"/>
  <c r="N21" i="11"/>
  <c r="L21" i="11"/>
  <c r="L20" i="11"/>
  <c r="L19" i="11"/>
  <c r="M9" i="11"/>
  <c r="N9" i="11"/>
  <c r="L9" i="11"/>
  <c r="M10" i="11"/>
  <c r="N10" i="11"/>
  <c r="M11" i="11"/>
  <c r="N11" i="11"/>
  <c r="L11" i="11"/>
  <c r="L10" i="11"/>
  <c r="M12" i="11" l="1"/>
  <c r="N12" i="11"/>
  <c r="L12" i="11"/>
  <c r="M22" i="11"/>
  <c r="N22" i="11"/>
  <c r="L22" i="11"/>
  <c r="R48" i="5" l="1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9" i="5"/>
  <c r="R70" i="5"/>
  <c r="R47" i="5"/>
  <c r="S34" i="5" l="1"/>
  <c r="AG34" i="5"/>
  <c r="T34" i="5"/>
  <c r="AS34" i="5"/>
  <c r="AO34" i="5"/>
  <c r="AQ34" i="5"/>
  <c r="BD34" i="5"/>
  <c r="W34" i="5"/>
  <c r="AN34" i="5"/>
  <c r="BF34" i="5"/>
  <c r="AH34" i="5"/>
  <c r="AC34" i="5"/>
  <c r="AV34" i="5"/>
  <c r="AI34" i="5"/>
  <c r="AB34" i="5"/>
  <c r="X34" i="5"/>
  <c r="AU34" i="5"/>
  <c r="AE34" i="5"/>
  <c r="AJ34" i="5"/>
  <c r="BA34" i="5"/>
  <c r="Z34" i="5"/>
  <c r="AW34" i="5"/>
  <c r="AX34" i="5"/>
  <c r="U34" i="5"/>
  <c r="AL34" i="5"/>
  <c r="AY34" i="5"/>
  <c r="AK34" i="5"/>
  <c r="AZ34" i="5"/>
  <c r="AD34" i="5"/>
  <c r="AA34" i="5"/>
  <c r="AR34" i="5"/>
  <c r="BE34" i="5"/>
  <c r="Y34" i="5"/>
  <c r="AP34" i="5"/>
  <c r="BC34" i="5"/>
  <c r="AM34" i="5"/>
  <c r="V34" i="5"/>
  <c r="AF34" i="5"/>
  <c r="BB34" i="5"/>
  <c r="AT34" i="5"/>
  <c r="K24" i="5" l="1"/>
  <c r="K13" i="5"/>
  <c r="H24" i="5"/>
  <c r="H13" i="5"/>
  <c r="H20" i="5" l="1"/>
  <c r="I20" i="5"/>
  <c r="J20" i="5"/>
  <c r="K20" i="5"/>
  <c r="L20" i="5"/>
  <c r="M20" i="5"/>
  <c r="H22" i="5"/>
  <c r="I22" i="5"/>
  <c r="J22" i="5"/>
  <c r="K22" i="5"/>
  <c r="L22" i="5"/>
  <c r="M22" i="5"/>
  <c r="H26" i="5"/>
  <c r="I26" i="5"/>
  <c r="J26" i="5"/>
  <c r="K26" i="5"/>
  <c r="L26" i="5"/>
  <c r="M26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1" i="5"/>
  <c r="L21" i="5"/>
  <c r="M21" i="5"/>
  <c r="K23" i="5"/>
  <c r="L23" i="5"/>
  <c r="M23" i="5"/>
  <c r="L24" i="5"/>
  <c r="M24" i="5"/>
  <c r="K25" i="5"/>
  <c r="L25" i="5"/>
  <c r="M25" i="5"/>
  <c r="K27" i="5"/>
  <c r="L27" i="5"/>
  <c r="M27" i="5"/>
  <c r="K28" i="5"/>
  <c r="L28" i="5"/>
  <c r="M28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1" i="5"/>
  <c r="J21" i="5"/>
  <c r="I23" i="5"/>
  <c r="J23" i="5"/>
  <c r="I24" i="5"/>
  <c r="J24" i="5"/>
  <c r="I25" i="5"/>
  <c r="J25" i="5"/>
  <c r="I27" i="5"/>
  <c r="J27" i="5"/>
  <c r="I28" i="5"/>
  <c r="J28" i="5"/>
  <c r="H6" i="5"/>
  <c r="H7" i="5"/>
  <c r="H8" i="5"/>
  <c r="H9" i="5"/>
  <c r="H10" i="5"/>
  <c r="H11" i="5"/>
  <c r="H12" i="5"/>
  <c r="H14" i="5"/>
  <c r="H15" i="5"/>
  <c r="H16" i="5"/>
  <c r="H17" i="5"/>
  <c r="H18" i="5"/>
  <c r="H19" i="5"/>
  <c r="H21" i="5"/>
  <c r="H23" i="5"/>
  <c r="H25" i="5"/>
  <c r="H27" i="5"/>
  <c r="H28" i="5"/>
  <c r="H5" i="5"/>
  <c r="H38" i="5" l="1"/>
  <c r="AS37" i="5"/>
  <c r="AS41" i="5" s="1"/>
  <c r="AA37" i="5"/>
  <c r="AA41" i="5" s="1"/>
  <c r="K37" i="5"/>
  <c r="AU37" i="5"/>
  <c r="AU41" i="5" s="1"/>
  <c r="AP37" i="5"/>
  <c r="AP41" i="5" s="1"/>
  <c r="S37" i="5"/>
  <c r="S41" i="5" s="1"/>
  <c r="J37" i="5"/>
  <c r="L37" i="5"/>
  <c r="AI37" i="5"/>
  <c r="AI41" i="5" s="1"/>
  <c r="AN37" i="5"/>
  <c r="AN41" i="5" s="1"/>
  <c r="I37" i="5"/>
  <c r="M37" i="5"/>
  <c r="H37" i="5"/>
  <c r="H34" i="5"/>
  <c r="S38" i="5"/>
  <c r="S42" i="5" s="1"/>
  <c r="S35" i="5"/>
  <c r="S36" i="5"/>
  <c r="H39" i="5"/>
  <c r="S39" i="5"/>
  <c r="S43" i="5" s="1"/>
  <c r="AI35" i="5"/>
  <c r="AI38" i="5"/>
  <c r="AI42" i="5" s="1"/>
  <c r="AI36" i="5"/>
  <c r="AI39" i="5"/>
  <c r="AI43" i="5" s="1"/>
  <c r="I38" i="5"/>
  <c r="M38" i="5"/>
  <c r="AP38" i="5"/>
  <c r="AP42" i="5" s="1"/>
  <c r="AS38" i="5"/>
  <c r="AS42" i="5" s="1"/>
  <c r="AN38" i="5"/>
  <c r="AN42" i="5" s="1"/>
  <c r="AA38" i="5"/>
  <c r="AA42" i="5" s="1"/>
  <c r="J38" i="5"/>
  <c r="AU38" i="5"/>
  <c r="AU42" i="5" s="1"/>
  <c r="L38" i="5"/>
  <c r="K38" i="5"/>
  <c r="L34" i="5"/>
  <c r="I35" i="5"/>
  <c r="M35" i="5"/>
  <c r="AS35" i="5"/>
  <c r="AA35" i="5"/>
  <c r="AU35" i="5"/>
  <c r="AP35" i="5"/>
  <c r="J35" i="5"/>
  <c r="AN35" i="5"/>
  <c r="K35" i="5"/>
  <c r="L35" i="5"/>
  <c r="H35" i="5"/>
  <c r="I34" i="5"/>
  <c r="AS36" i="5"/>
  <c r="AN36" i="5"/>
  <c r="I36" i="5"/>
  <c r="M36" i="5"/>
  <c r="L36" i="5"/>
  <c r="J36" i="5"/>
  <c r="AU36" i="5"/>
  <c r="AP36" i="5"/>
  <c r="AA36" i="5"/>
  <c r="K36" i="5"/>
  <c r="H36" i="5"/>
  <c r="J34" i="5"/>
  <c r="AU39" i="5"/>
  <c r="AU43" i="5" s="1"/>
  <c r="AP39" i="5"/>
  <c r="AP43" i="5" s="1"/>
  <c r="AA39" i="5"/>
  <c r="AA43" i="5" s="1"/>
  <c r="I39" i="5"/>
  <c r="M39" i="5"/>
  <c r="L39" i="5"/>
  <c r="J39" i="5"/>
  <c r="AS39" i="5"/>
  <c r="AS43" i="5" s="1"/>
  <c r="AN39" i="5"/>
  <c r="AN43" i="5" s="1"/>
  <c r="K39" i="5"/>
  <c r="M34" i="5"/>
  <c r="K34" i="5"/>
  <c r="P22" i="5"/>
  <c r="P20" i="5"/>
  <c r="N20" i="5"/>
  <c r="O22" i="5"/>
  <c r="P26" i="5"/>
  <c r="O20" i="5"/>
  <c r="O26" i="5"/>
  <c r="N26" i="5"/>
  <c r="N22" i="5"/>
  <c r="N10" i="5"/>
  <c r="N6" i="5"/>
  <c r="P17" i="5"/>
  <c r="N28" i="5"/>
  <c r="N18" i="5"/>
  <c r="N14" i="5"/>
  <c r="O25" i="5"/>
  <c r="P23" i="5"/>
  <c r="P19" i="5"/>
  <c r="O18" i="5"/>
  <c r="P15" i="5"/>
  <c r="O14" i="5"/>
  <c r="P12" i="5"/>
  <c r="O11" i="5"/>
  <c r="P8" i="5"/>
  <c r="O7" i="5"/>
  <c r="P21" i="5"/>
  <c r="P5" i="5"/>
  <c r="P9" i="5"/>
  <c r="P27" i="5"/>
  <c r="O19" i="5"/>
  <c r="P16" i="5"/>
  <c r="O8" i="5"/>
  <c r="N21" i="5"/>
  <c r="N17" i="5"/>
  <c r="N12" i="5"/>
  <c r="N8" i="5"/>
  <c r="N24" i="5"/>
  <c r="P28" i="5"/>
  <c r="O27" i="5"/>
  <c r="P24" i="5"/>
  <c r="O16" i="5"/>
  <c r="O13" i="5"/>
  <c r="P10" i="5"/>
  <c r="O9" i="5"/>
  <c r="P6" i="5"/>
  <c r="O5" i="5"/>
  <c r="P13" i="5"/>
  <c r="O23" i="5"/>
  <c r="O15" i="5"/>
  <c r="O12" i="5"/>
  <c r="N5" i="5"/>
  <c r="N25" i="5"/>
  <c r="N16" i="5"/>
  <c r="N11" i="5"/>
  <c r="N7" i="5"/>
  <c r="N27" i="5"/>
  <c r="N23" i="5"/>
  <c r="N19" i="5"/>
  <c r="N15" i="5"/>
  <c r="N13" i="5"/>
  <c r="N9" i="5"/>
  <c r="O28" i="5"/>
  <c r="P25" i="5"/>
  <c r="O21" i="5"/>
  <c r="P18" i="5"/>
  <c r="O17" i="5"/>
  <c r="P14" i="5"/>
  <c r="P11" i="5"/>
  <c r="O10" i="5"/>
  <c r="P7" i="5"/>
  <c r="O6" i="5"/>
  <c r="O24" i="5"/>
  <c r="O37" i="5" l="1"/>
  <c r="P37" i="5"/>
  <c r="N37" i="5"/>
  <c r="P38" i="5"/>
  <c r="O36" i="5"/>
  <c r="Z67" i="5"/>
  <c r="N38" i="5"/>
  <c r="P36" i="5"/>
  <c r="P39" i="5"/>
  <c r="O35" i="5"/>
  <c r="P35" i="5"/>
  <c r="O38" i="5"/>
  <c r="O39" i="5"/>
  <c r="N39" i="5"/>
  <c r="N34" i="5"/>
  <c r="P34" i="5"/>
  <c r="N36" i="5"/>
  <c r="N35" i="5"/>
  <c r="O34" i="5"/>
  <c r="BB32" i="5"/>
  <c r="AN32" i="5"/>
  <c r="X32" i="5"/>
  <c r="AX32" i="5"/>
  <c r="AJ32" i="5"/>
  <c r="V32" i="5"/>
  <c r="T32" i="5"/>
  <c r="AL32" i="5"/>
  <c r="AU32" i="5"/>
  <c r="AF32" i="5"/>
  <c r="U32" i="5"/>
  <c r="BF32" i="5"/>
  <c r="AQ32" i="5"/>
  <c r="Y32" i="5"/>
  <c r="S32" i="5"/>
  <c r="AE32" i="5"/>
  <c r="AD32" i="5"/>
  <c r="AZ32" i="5"/>
  <c r="AG32" i="5"/>
  <c r="AR32" i="5"/>
  <c r="AO32" i="5"/>
  <c r="BC32" i="5"/>
  <c r="AA32" i="5"/>
  <c r="AC32" i="5"/>
  <c r="BE32" i="5"/>
  <c r="W32" i="5"/>
  <c r="AW32" i="5"/>
  <c r="AT32" i="5"/>
  <c r="Z32" i="5"/>
  <c r="AB32" i="5"/>
  <c r="BA32" i="5"/>
  <c r="AM32" i="5"/>
  <c r="AP32" i="5"/>
  <c r="AY32" i="5"/>
  <c r="AI32" i="5"/>
  <c r="AH32" i="5"/>
  <c r="BD32" i="5"/>
  <c r="AK32" i="5"/>
  <c r="AS32" i="5"/>
  <c r="AV32" i="5"/>
  <c r="BC31" i="5"/>
  <c r="AY31" i="5"/>
  <c r="AT31" i="5"/>
  <c r="AP31" i="5"/>
  <c r="AL31" i="5"/>
  <c r="AH31" i="5"/>
  <c r="AD31" i="5"/>
  <c r="Y31" i="5"/>
  <c r="U31" i="5"/>
  <c r="BF31" i="5"/>
  <c r="BB31" i="5"/>
  <c r="AX31" i="5"/>
  <c r="AW31" i="5"/>
  <c r="AS31" i="5"/>
  <c r="AO31" i="5"/>
  <c r="AK31" i="5"/>
  <c r="AG31" i="5"/>
  <c r="AC31" i="5"/>
  <c r="AB31" i="5"/>
  <c r="X31" i="5"/>
  <c r="T31" i="5"/>
  <c r="BE31" i="5"/>
  <c r="BA31" i="5"/>
  <c r="AV31" i="5"/>
  <c r="AR31" i="5"/>
  <c r="AN31" i="5"/>
  <c r="AJ31" i="5"/>
  <c r="AF31" i="5"/>
  <c r="AA31" i="5"/>
  <c r="W31" i="5"/>
  <c r="BD31" i="5"/>
  <c r="AZ31" i="5"/>
  <c r="AU31" i="5"/>
  <c r="AQ31" i="5"/>
  <c r="AM31" i="5"/>
  <c r="AI31" i="5"/>
  <c r="AE31" i="5"/>
  <c r="Z31" i="5"/>
  <c r="V31" i="5"/>
  <c r="N45" i="5"/>
  <c r="N70" i="5" s="1"/>
  <c r="O45" i="5"/>
  <c r="O66" i="5" s="1"/>
  <c r="S31" i="5"/>
  <c r="N60" i="5" l="1"/>
  <c r="N61" i="5"/>
  <c r="O68" i="5"/>
  <c r="O53" i="5"/>
  <c r="O64" i="5"/>
  <c r="N50" i="5"/>
  <c r="N69" i="5"/>
  <c r="N64" i="5"/>
  <c r="N66" i="5"/>
  <c r="N65" i="5"/>
  <c r="O61" i="5"/>
  <c r="O47" i="5"/>
  <c r="O70" i="5"/>
  <c r="N48" i="5"/>
  <c r="N54" i="5"/>
  <c r="N49" i="5"/>
  <c r="N68" i="5"/>
  <c r="O51" i="5"/>
  <c r="N55" i="5"/>
  <c r="O56" i="5"/>
  <c r="O58" i="5"/>
  <c r="N51" i="5"/>
  <c r="O62" i="5"/>
  <c r="N59" i="5"/>
  <c r="O54" i="5"/>
  <c r="O59" i="5"/>
  <c r="N56" i="5"/>
  <c r="O69" i="5"/>
  <c r="N57" i="5"/>
  <c r="O67" i="5"/>
  <c r="O65" i="5"/>
  <c r="O63" i="5"/>
  <c r="O49" i="5"/>
  <c r="O57" i="5"/>
  <c r="O52" i="5"/>
  <c r="N52" i="5"/>
  <c r="O55" i="5"/>
  <c r="N53" i="5"/>
  <c r="N62" i="5"/>
  <c r="O60" i="5"/>
  <c r="N47" i="5"/>
  <c r="O48" i="5"/>
  <c r="O50" i="5"/>
  <c r="N67" i="5"/>
  <c r="N63" i="5"/>
  <c r="N58" i="5"/>
</calcChain>
</file>

<file path=xl/sharedStrings.xml><?xml version="1.0" encoding="utf-8"?>
<sst xmlns="http://schemas.openxmlformats.org/spreadsheetml/2006/main" count="1585" uniqueCount="252">
  <si>
    <t>RSC (localizer)</t>
  </si>
  <si>
    <t>PPA (localizer)</t>
  </si>
  <si>
    <t>OPA (localizer)</t>
  </si>
  <si>
    <t>JRD</t>
  </si>
  <si>
    <t>Average</t>
  </si>
  <si>
    <t>Subj11</t>
  </si>
  <si>
    <t>Subj01</t>
  </si>
  <si>
    <t>Subj02</t>
  </si>
  <si>
    <t>Subj04</t>
  </si>
  <si>
    <t>Subj05</t>
  </si>
  <si>
    <t>Subj06</t>
  </si>
  <si>
    <t>Subj08</t>
  </si>
  <si>
    <t>Subj09</t>
  </si>
  <si>
    <t>NaN</t>
  </si>
  <si>
    <t>Subj12</t>
  </si>
  <si>
    <t>Subj13</t>
  </si>
  <si>
    <t>Subj14</t>
  </si>
  <si>
    <t>Subj15</t>
  </si>
  <si>
    <t>Subj17</t>
  </si>
  <si>
    <t>Subj18</t>
  </si>
  <si>
    <t>Subj19</t>
  </si>
  <si>
    <t>Subj20</t>
  </si>
  <si>
    <t>Subj21</t>
  </si>
  <si>
    <t>Subj22</t>
  </si>
  <si>
    <t>Subj23</t>
  </si>
  <si>
    <t>Subj25</t>
  </si>
  <si>
    <t>Subj26</t>
  </si>
  <si>
    <t>Subj27</t>
  </si>
  <si>
    <t>Subj28</t>
  </si>
  <si>
    <t>Subj30</t>
  </si>
  <si>
    <t>Correlation to behavior</t>
  </si>
  <si>
    <t>Subject</t>
  </si>
  <si>
    <t>Distance estimation</t>
  </si>
  <si>
    <t>Overall accuracy measures</t>
  </si>
  <si>
    <t>Dist comparison</t>
  </si>
  <si>
    <t>Dist estimation</t>
  </si>
  <si>
    <t>Correlation real-estimated overall</t>
  </si>
  <si>
    <t>Percent correct (out of all)</t>
  </si>
  <si>
    <t>Success rate overall</t>
  </si>
  <si>
    <t>Segment effect measures</t>
  </si>
  <si>
    <t>Diff num correct within-between</t>
  </si>
  <si>
    <t>Diff corr estimaged-real within-between</t>
  </si>
  <si>
    <t>Distance comparison</t>
  </si>
  <si>
    <t>Diff success rate within-between</t>
  </si>
  <si>
    <t>Normalization to range 0-1</t>
  </si>
  <si>
    <t>Combined measures</t>
  </si>
  <si>
    <t>Environmental knowledge</t>
  </si>
  <si>
    <t>Segment effect</t>
  </si>
  <si>
    <t>Diff success within-between</t>
  </si>
  <si>
    <t>Segment effect (no JRD)</t>
  </si>
  <si>
    <t>objectviewing day2minusday1 correlation to distance matrix</t>
  </si>
  <si>
    <t>JRD correlation to distance matrix</t>
  </si>
  <si>
    <t>Correlation - environmental knowledge</t>
  </si>
  <si>
    <t>Median split</t>
  </si>
  <si>
    <t>RSC</t>
  </si>
  <si>
    <t>PPA</t>
  </si>
  <si>
    <t>OPA</t>
  </si>
  <si>
    <t>SEM</t>
  </si>
  <si>
    <t>Distance effects</t>
  </si>
  <si>
    <t>corr_jrd_distances</t>
  </si>
  <si>
    <t>corr_jrd_within_segment_adj_quadrants_dist</t>
  </si>
  <si>
    <t>corr_jrd_between_segments_adj_quadrants_dist</t>
  </si>
  <si>
    <t>corr_jrd_diagonal_quadrants_dist</t>
  </si>
  <si>
    <t>corr_jrd_quadrants_dist</t>
  </si>
  <si>
    <t>corr_jrd_estimated_dist</t>
  </si>
  <si>
    <t>Schema effects</t>
  </si>
  <si>
    <t>Segment / quadrant effects (do things belong to the same quadrant/segment, no distances)</t>
  </si>
  <si>
    <t>corr_jrd_segments</t>
  </si>
  <si>
    <t>corr_jrd_quadrants</t>
  </si>
  <si>
    <t>Stretchers (asymmetric environment)</t>
  </si>
  <si>
    <t>Correlation - asymmetry</t>
  </si>
  <si>
    <t>corr_jrd_orth_segments</t>
  </si>
  <si>
    <t>Object viewing - day2 minus day1</t>
  </si>
  <si>
    <t>Summary of all results - betas extracted from all runs together, mean pattern removed</t>
  </si>
  <si>
    <t>Correlation values</t>
  </si>
  <si>
    <t>corr_jrd_within_quadrant_dist</t>
  </si>
  <si>
    <t>corr_jrd_distance_y_axis (along river)</t>
  </si>
  <si>
    <t>corr_jrd_overlay_x_axis_only</t>
  </si>
  <si>
    <t>corr_jrd_flipping_x_axis_only</t>
  </si>
  <si>
    <t>Overlay model</t>
  </si>
  <si>
    <t>Correlation between the different effects</t>
  </si>
  <si>
    <t>JRD OPA overlay</t>
  </si>
  <si>
    <t>JRD RSC overlay</t>
  </si>
  <si>
    <t>JRD OPA yaxis</t>
  </si>
  <si>
    <t>JRD RSC yaxis</t>
  </si>
  <si>
    <t>Objview HC overlay</t>
  </si>
  <si>
    <t>Objview HC yaxis</t>
  </si>
  <si>
    <t>Values</t>
  </si>
  <si>
    <t>Correlations</t>
  </si>
  <si>
    <t>corr_jrd_distance_x_axis_within_segment</t>
  </si>
  <si>
    <t>corr_jrd_distance_y_axis_within_segment</t>
  </si>
  <si>
    <t>corr_jrd_distance_y_axis_between_segments</t>
  </si>
  <si>
    <t>corr_jrd_distance_x_axis_between_segments</t>
  </si>
  <si>
    <t>corr_objectviewing_day2-day1_distance_x_axis_within_segment</t>
  </si>
  <si>
    <t>corr_objectviewing_day2-day1distance_y_axis_between_segments</t>
  </si>
  <si>
    <t>corr_objectviewing_day2-day1_distance_x_axis_between_segments</t>
  </si>
  <si>
    <t>corr_objectviewing_day2-day1_distance_y_axis_within_segment</t>
  </si>
  <si>
    <t>corr_jrd_distance_x_axis (perpendicular to river)</t>
  </si>
  <si>
    <t>corr_jrd_schema_y_axis_only</t>
  </si>
  <si>
    <t>corr_objectviewing_day2-day1_distances</t>
  </si>
  <si>
    <t>corr_objectviewing_day2-day1_within_quadrant_dist</t>
  </si>
  <si>
    <t>corr_objectviewing_day2-day1_within_segment_adj_quadrants_dist</t>
  </si>
  <si>
    <t>corr_objectviewing_day2-day1_between_segments_adj_quadrants_dist</t>
  </si>
  <si>
    <t>corr_objectviewing_day2-day1_diagonal_quadrants_dist</t>
  </si>
  <si>
    <t>corr_objectviewing_day2-day1_quadrants_dist</t>
  </si>
  <si>
    <t>corr_objectviewing_day2-day1_estimated_dist</t>
  </si>
  <si>
    <t>corr_objectviewing_day2-day1_schema_y_axis_only</t>
  </si>
  <si>
    <t>corr_objectviewing_day2-day1_flipping_x_axis_only</t>
  </si>
  <si>
    <t>corr_objectviewing_day2-day1_overlay_x_axis_only</t>
  </si>
  <si>
    <t>corr_objectviewing_day2-day1_segments</t>
  </si>
  <si>
    <t>corr_objectviewing_day2-day1_quadrants</t>
  </si>
  <si>
    <t>corr_objectviewing_day2-day1_orth_segments</t>
  </si>
  <si>
    <t>corr_objectviewing_day2-day1_distance_y_axis (along river)</t>
  </si>
  <si>
    <t>corr_objectviewing_day2-day1_distance_x_axis (perpendicular to river)</t>
  </si>
  <si>
    <t>MVPA correlations to different matrices</t>
  </si>
  <si>
    <t>Object viewing day2 minus day1</t>
  </si>
  <si>
    <t>Segment / quadrant effects</t>
  </si>
  <si>
    <t xml:space="preserve"> JRD - Correlation to overlay matrix</t>
  </si>
  <si>
    <t>JRD - Correlation to y-axis matrix</t>
  </si>
  <si>
    <t>RSC (JRD)</t>
  </si>
  <si>
    <t>PPA (JRD)</t>
  </si>
  <si>
    <t>OPA (JRD)</t>
  </si>
  <si>
    <t>RSC (objview)</t>
  </si>
  <si>
    <t>PPA (objview)</t>
  </si>
  <si>
    <t>OPA (objview)</t>
  </si>
  <si>
    <t>Mean</t>
  </si>
  <si>
    <t>HC</t>
  </si>
  <si>
    <t>corr_jrd_dist_within_segment</t>
  </si>
  <si>
    <t>corr_jrd_dist_between_segments</t>
  </si>
  <si>
    <t>corr_objectviewing_day2-day1_dist_within_segment</t>
  </si>
  <si>
    <t>corr_objectviewing_day2-day1_dist_between_segments</t>
  </si>
  <si>
    <t>JRD distance</t>
  </si>
  <si>
    <t>JRD overlay</t>
  </si>
  <si>
    <t>Objview overlay</t>
  </si>
  <si>
    <t>Objview distance</t>
  </si>
  <si>
    <t>Objectviewing-d2minusd1 - Correlation to y-axis matrix</t>
  </si>
  <si>
    <t>Objectviewing-d2minusd1 - Correlation to overlay matrix</t>
  </si>
  <si>
    <t>Behavioral combined measures</t>
  </si>
  <si>
    <t>JRD - remapping effect (difference correlation to distances within-between)</t>
  </si>
  <si>
    <t>JRD - separation effect (difference in neural distance. Within-between)</t>
  </si>
  <si>
    <t>Objectviewing-d2minusd1 - remapping effect (difference correlation to distances within-between)</t>
  </si>
  <si>
    <t>Objectviewing-d2minusd1 - separation effect (difference in neural distance. Within-between)</t>
  </si>
  <si>
    <t>Objview remapping effect</t>
  </si>
  <si>
    <t>Objview separation effect</t>
  </si>
  <si>
    <t>JRD remapping effect</t>
  </si>
  <si>
    <t>JRD separation effect</t>
  </si>
  <si>
    <t xml:space="preserve"> JRD - Correlation to flipping matrix</t>
  </si>
  <si>
    <t xml:space="preserve"> JRD - Correlation to schema matrix</t>
  </si>
  <si>
    <t>Objectviewing-d2minusd1 - Correlation to flipping matrix</t>
  </si>
  <si>
    <t>Objectviewing-d2minusd1 - Correlation to schema matrix</t>
  </si>
  <si>
    <t>Objectviewing day2minusday1</t>
  </si>
  <si>
    <t>JRD - localizer ROIs</t>
  </si>
  <si>
    <t>HC (anatomical)</t>
  </si>
  <si>
    <t>Correlation - segment effect (no JRD)</t>
  </si>
  <si>
    <t>Grouping measure (difference of within-segment and between-segments neural similarities, adjacent quadrants only) - JRD</t>
  </si>
  <si>
    <t>Grouping measure (difference of within-segment and between-segments neural similarities, adjacent quadrants only) - object viewing</t>
  </si>
  <si>
    <t>Remapping measure (difference of within-segment and between-segments correlation to distance matrix) - object viewing</t>
  </si>
  <si>
    <t>Remapping measure (difference of within-segment and between-segments correlation to distance matrix) - JRD</t>
  </si>
  <si>
    <t>Distance model</t>
  </si>
  <si>
    <t>Subject 2</t>
  </si>
  <si>
    <t>Subject 1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</si>
  <si>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</si>
  <si>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</si>
  <si>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</si>
  <si>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</si>
  <si>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</si>
  <si>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</si>
  <si>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</si>
  <si>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</si>
  <si>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</si>
  <si>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</si>
  <si>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</si>
  <si>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</si>
  <si>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</si>
  <si>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</si>
  <si>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</si>
  <si>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</si>
  <si>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</si>
  <si>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</si>
  <si>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</si>
  <si>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</si>
  <si>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</si>
  <si>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</si>
  <si>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Within museum distances</t>
  </si>
  <si>
    <t>Between museum distances - overlay model</t>
  </si>
  <si>
    <t>Between museum distances - distance model</t>
  </si>
  <si>
    <t>Marchette 2015 results - correlations of patterns to model matrices</t>
  </si>
  <si>
    <t>Within segment</t>
  </si>
  <si>
    <t>Between segments - distance model</t>
  </si>
  <si>
    <t>Between segments - overlay model</t>
  </si>
  <si>
    <t>corr_jrd_schema_between_seg_adj_quad</t>
  </si>
  <si>
    <t>corr_jrd_flipping_between_seg_adj_quad</t>
  </si>
  <si>
    <t>corr_jrd_overlay_between_seg_adj_quad</t>
  </si>
  <si>
    <t>corr_objectviewing_day2-day1_schema_between_seg_adj_quad</t>
  </si>
  <si>
    <t>corr_objectviewing_day2-day1_flipping_between_seg_adj_quad</t>
  </si>
  <si>
    <t>corr_objectviewing_day2-day1_overlay_between_seg_adj_quad</t>
  </si>
  <si>
    <t>lHC_post</t>
  </si>
  <si>
    <t>lHC_ant</t>
  </si>
  <si>
    <t>rHC_post</t>
  </si>
  <si>
    <t>rHC_ant</t>
  </si>
  <si>
    <t>ERC (anatomical)</t>
  </si>
  <si>
    <t>Distance between objects (integration model)</t>
  </si>
  <si>
    <t>Hippocampal subparts - object viewing day2 minus day1</t>
  </si>
  <si>
    <t>Hippocampal subparts - object viewing - day2 minus day1</t>
  </si>
  <si>
    <t>P-values (one-tailed, FDR-corrected across the 4 subregions)</t>
  </si>
  <si>
    <t>Overlay (schematization) model</t>
  </si>
  <si>
    <t>Flipping (mirroring) model</t>
  </si>
  <si>
    <t>Schema (rotation) model</t>
  </si>
  <si>
    <t>Objectviewing day2minusday1 - hippocampal subparts</t>
  </si>
  <si>
    <t>Correlation between measures</t>
  </si>
  <si>
    <t>Original data - individual subjects' correlation results to different matrices</t>
  </si>
  <si>
    <t>P-values of correlation to matrices</t>
  </si>
  <si>
    <t>Remapping effects - JRD</t>
  </si>
  <si>
    <t>Grouping effects - JRD</t>
  </si>
  <si>
    <t>Grouping effects - objview day2-day1</t>
  </si>
  <si>
    <t>Remapping effects - objview day2-day1</t>
  </si>
  <si>
    <t>p-value (1-tailed, FDR-corrected)</t>
  </si>
  <si>
    <t>p-value ((1-tailed, uncorrected)</t>
  </si>
  <si>
    <t>P-values (signed rank test, one-tailed, FDR-corrected across the 5 regions)</t>
  </si>
  <si>
    <t>JRD - grouping effect (difference in neural distance. Within-between)</t>
  </si>
  <si>
    <t>Objectviewing-d2minusd1 - grouping effect (difference in neural distance. Within-between)</t>
  </si>
  <si>
    <t>corr_jrd_schema</t>
  </si>
  <si>
    <t>corr_objectviewing_day2-day1_schema</t>
  </si>
  <si>
    <t>corr_jrd_schema_btwn_only</t>
  </si>
  <si>
    <t>corr_objectviewing_day2-day1_schema_btwn_only</t>
  </si>
  <si>
    <t>corr_jrd_flipping</t>
  </si>
  <si>
    <t>corr_objectviewing_day2-day1_flipping</t>
  </si>
  <si>
    <t>corr_jrd_flipping_btwn_only</t>
  </si>
  <si>
    <t>corr_objectviewing_day2-day1_flipping_btwn_only</t>
  </si>
  <si>
    <t>corr_jrd_overlay</t>
  </si>
  <si>
    <t>corr_objectviewing_day2-day1_overlay</t>
  </si>
  <si>
    <t>corr_jrd_overlay_btwn_only</t>
  </si>
  <si>
    <t>corr_objectviewing_day2-day1_overlay_btwn_only</t>
  </si>
  <si>
    <t>Separate runs GLM, noise normalization (new - using original regression's residuals), nonparametric stats</t>
  </si>
  <si>
    <t>P-values (one-tailed signed rank test, FDR-corrected across the 5 regions)</t>
  </si>
  <si>
    <t>laHC</t>
  </si>
  <si>
    <t xml:space="preserve">Correlation - accuracy dist est </t>
  </si>
  <si>
    <t>Correlation - accuracy dist comp</t>
  </si>
  <si>
    <t>Correlation - segmentation dist est</t>
  </si>
  <si>
    <t>Correlation - segmentation dist comp</t>
  </si>
  <si>
    <t>Quadrant and orthogonal segment schematization models</t>
  </si>
  <si>
    <t>JRD - quadrant overlay</t>
  </si>
  <si>
    <t>objview - quadrant overlay</t>
  </si>
  <si>
    <t>JRD - orthogonal segment overlay</t>
  </si>
  <si>
    <t>objview - orthogonal segment overlay</t>
  </si>
  <si>
    <t>p-value</t>
  </si>
  <si>
    <t>Correlation - segmentation JRD</t>
  </si>
  <si>
    <t>Objectviewing-d2minusd1 - flipping matrix</t>
  </si>
  <si>
    <t>Objectviewing-d2minusd1 - schema matrix</t>
  </si>
  <si>
    <t>Objectviewing-d2minusd1 - quadrant schematization matrix</t>
  </si>
  <si>
    <t>Objectviewing-d2minusd1 - y-axis matrix</t>
  </si>
  <si>
    <t>Principal axis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</si>
</sst>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name val="Calibri (Body)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u/>
      <sz val="12"/>
      <name val="Calibri"/>
      <family val="2"/>
      <scheme val="minor"/>
    </font>
    <font>
      <u/>
      <sz val="12"/>
      <name val="Calibri (Body)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0" fillId="0" borderId="0" xfId="0" applyNumberFormat="1" applyFont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0" fontId="4" fillId="0" borderId="0" xfId="0" applyFont="1"/>
    <xf numFmtId="164" fontId="1" fillId="0" borderId="0" xfId="0" applyNumberFormat="1" applyFont="1"/>
    <xf numFmtId="2" fontId="0" fillId="0" borderId="1" xfId="0" applyNumberFormat="1" applyFont="1" applyBorder="1"/>
    <xf numFmtId="0" fontId="5" fillId="0" borderId="0" xfId="0" applyFont="1"/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2" fontId="10" fillId="0" borderId="0" xfId="0" applyNumberFormat="1" applyFont="1"/>
    <xf numFmtId="2" fontId="11" fillId="0" borderId="0" xfId="0" applyNumberFormat="1" applyFont="1"/>
    <xf numFmtId="2" fontId="0" fillId="0" borderId="0" xfId="0" applyNumberFormat="1"/>
    <xf numFmtId="0" fontId="0" fillId="0" borderId="4" xfId="0" applyBorder="1"/>
    <xf numFmtId="2" fontId="9" fillId="0" borderId="4" xfId="0" applyNumberFormat="1" applyFont="1" applyBorder="1"/>
    <xf numFmtId="2" fontId="0" fillId="0" borderId="4" xfId="0" applyNumberFormat="1" applyBorder="1"/>
    <xf numFmtId="2" fontId="10" fillId="0" borderId="4" xfId="0" applyNumberFormat="1" applyFont="1" applyBorder="1"/>
    <xf numFmtId="2" fontId="11" fillId="0" borderId="4" xfId="0" applyNumberFormat="1" applyFont="1" applyBorder="1"/>
    <xf numFmtId="2" fontId="0" fillId="0" borderId="0" xfId="0" applyNumberFormat="1" applyBorder="1"/>
    <xf numFmtId="0" fontId="0" fillId="0" borderId="5" xfId="0" applyBorder="1"/>
    <xf numFmtId="2" fontId="0" fillId="0" borderId="5" xfId="0" applyNumberFormat="1" applyBorder="1"/>
    <xf numFmtId="0" fontId="5" fillId="0" borderId="0" xfId="0" applyFont="1" applyFill="1" applyBorder="1"/>
    <xf numFmtId="2" fontId="0" fillId="0" borderId="0" xfId="0" applyNumberFormat="1" applyFont="1"/>
    <xf numFmtId="2" fontId="0" fillId="0" borderId="3" xfId="0" applyNumberFormat="1" applyFont="1" applyFill="1" applyBorder="1"/>
    <xf numFmtId="164" fontId="2" fillId="0" borderId="0" xfId="0" applyNumberFormat="1" applyFont="1"/>
    <xf numFmtId="164" fontId="12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165" fontId="0" fillId="0" borderId="0" xfId="0" applyNumberFormat="1"/>
    <xf numFmtId="0" fontId="1" fillId="0" borderId="0" xfId="0" applyFont="1"/>
    <xf numFmtId="164" fontId="13" fillId="0" borderId="0" xfId="0" applyNumberFormat="1" applyFont="1"/>
    <xf numFmtId="164" fontId="14" fillId="0" borderId="0" xfId="0" applyNumberFormat="1" applyFont="1"/>
    <xf numFmtId="164" fontId="15" fillId="0" borderId="0" xfId="0" applyNumberFormat="1" applyFont="1"/>
    <xf numFmtId="164" fontId="16" fillId="0" borderId="0" xfId="0" applyNumberFormat="1" applyFont="1"/>
    <xf numFmtId="164" fontId="17" fillId="0" borderId="0" xfId="0" applyNumberFormat="1" applyFont="1"/>
    <xf numFmtId="164" fontId="17" fillId="0" borderId="0" xfId="0" applyNumberFormat="1" applyFont="1" applyBorder="1"/>
    <xf numFmtId="164" fontId="13" fillId="0" borderId="0" xfId="0" applyNumberFormat="1" applyFont="1" applyBorder="1"/>
    <xf numFmtId="164" fontId="13" fillId="0" borderId="0" xfId="0" applyNumberFormat="1" applyFont="1" applyBorder="1" applyAlignment="1">
      <alignment horizontal="center"/>
    </xf>
    <xf numFmtId="164" fontId="14" fillId="0" borderId="0" xfId="0" applyNumberFormat="1" applyFont="1" applyBorder="1"/>
    <xf numFmtId="0" fontId="13" fillId="0" borderId="0" xfId="0" applyFont="1"/>
    <xf numFmtId="2" fontId="13" fillId="0" borderId="0" xfId="0" applyNumberFormat="1" applyFont="1"/>
    <xf numFmtId="0" fontId="18" fillId="0" borderId="0" xfId="0" applyFont="1"/>
    <xf numFmtId="164" fontId="19" fillId="0" borderId="0" xfId="0" applyNumberFormat="1" applyFont="1"/>
    <xf numFmtId="164" fontId="20" fillId="0" borderId="0" xfId="0" applyNumberFormat="1" applyFont="1"/>
    <xf numFmtId="2" fontId="1" fillId="0" borderId="0" xfId="0" applyNumberFormat="1" applyFont="1"/>
    <xf numFmtId="2" fontId="14" fillId="0" borderId="0" xfId="0" applyNumberFormat="1" applyFont="1"/>
    <xf numFmtId="2" fontId="5" fillId="0" borderId="0" xfId="0" applyNumberFormat="1" applyFont="1"/>
    <xf numFmtId="0" fontId="14" fillId="0" borderId="0" xfId="0" applyFont="1"/>
    <xf numFmtId="0" fontId="13" fillId="0" borderId="0" xfId="0" applyFont="1" applyBorder="1"/>
    <xf numFmtId="0" fontId="14" fillId="0" borderId="0" xfId="0" applyFont="1" applyBorder="1"/>
    <xf numFmtId="164" fontId="14" fillId="0" borderId="0" xfId="0" applyNumberFormat="1" applyFont="1" applyFill="1" applyBorder="1" applyAlignment="1">
      <alignment horizontal="left"/>
    </xf>
    <xf numFmtId="0" fontId="2" fillId="0" borderId="0" xfId="0" applyFont="1"/>
    <xf numFmtId="164" fontId="21" fillId="0" borderId="0" xfId="0" applyNumberFormat="1" applyFont="1"/>
    <xf numFmtId="164" fontId="22" fillId="0" borderId="0" xfId="0" applyNumberFormat="1" applyFont="1"/>
    <xf numFmtId="164" fontId="14" fillId="0" borderId="0" xfId="0" applyNumberFormat="1" applyFont="1" applyAlignment="1">
      <alignment horizontal="left"/>
    </xf>
    <xf numFmtId="164" fontId="13" fillId="0" borderId="0" xfId="0" applyNumberFormat="1" applyFont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164" fontId="15" fillId="0" borderId="0" xfId="0" applyNumberFormat="1" applyFont="1" applyBorder="1" applyAlignment="1">
      <alignment horizontal="left"/>
    </xf>
    <xf numFmtId="164" fontId="14" fillId="0" borderId="0" xfId="0" applyNumberFormat="1" applyFont="1" applyBorder="1" applyAlignment="1">
      <alignment horizontal="left"/>
    </xf>
    <xf numFmtId="164" fontId="15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164" fontId="18" fillId="0" borderId="0" xfId="0" applyNumberFormat="1" applyFont="1" applyAlignment="1">
      <alignment horizontal="left"/>
    </xf>
    <xf numFmtId="164" fontId="18" fillId="0" borderId="0" xfId="0" applyNumberFormat="1" applyFont="1"/>
    <xf numFmtId="164" fontId="23" fillId="0" borderId="0" xfId="0" applyNumberFormat="1" applyFont="1"/>
    <xf numFmtId="164" fontId="13" fillId="0" borderId="6" xfId="0" applyNumberFormat="1" applyFont="1" applyBorder="1"/>
    <xf numFmtId="164" fontId="16" fillId="0" borderId="0" xfId="0" applyNumberFormat="1" applyFont="1" applyAlignment="1">
      <alignment horizontal="left"/>
    </xf>
    <xf numFmtId="164" fontId="13" fillId="0" borderId="2" xfId="0" applyNumberFormat="1" applyFont="1" applyBorder="1"/>
    <xf numFmtId="164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2" fontId="13" fillId="0" borderId="0" xfId="0" applyNumberFormat="1" applyFont="1" applyAlignment="1">
      <alignment horizontal="left"/>
    </xf>
    <xf numFmtId="2" fontId="18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64" fontId="12" fillId="0" borderId="0" xfId="0" applyNumberFormat="1" applyFont="1" applyBorder="1"/>
    <xf numFmtId="164" fontId="21" fillId="0" borderId="0" xfId="0" applyNumberFormat="1" applyFont="1" applyBorder="1"/>
    <xf numFmtId="2" fontId="19" fillId="0" borderId="0" xfId="0" applyNumberFormat="1" applyFont="1"/>
    <xf numFmtId="2" fontId="20" fillId="0" borderId="0" xfId="0" applyNumberFormat="1" applyFont="1"/>
    <xf numFmtId="2" fontId="2" fillId="0" borderId="0" xfId="0" applyNumberFormat="1" applyFont="1"/>
    <xf numFmtId="164" fontId="19" fillId="0" borderId="0" xfId="0" applyNumberFormat="1" applyFont="1" applyBorder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Data!$B$180:$B$183</c:f>
              <c:strCache>
                <c:ptCount val="4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E-4DE8-9E44-1939595D1FB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3E-4DE8-9E44-1939595D1FB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3E-4DE8-9E44-1939595D1FB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3E-4DE8-9E44-1939595D1FB5}"/>
              </c:ext>
            </c:extLst>
          </c:dPt>
          <c:errBars>
            <c:errBarType val="both"/>
            <c:errValType val="cust"/>
            <c:noEndCap val="0"/>
            <c:plus>
              <c:numRef>
                <c:f>Data!$E$180:$E$183</c:f>
                <c:numCache>
                  <c:formatCode>General</c:formatCode>
                  <c:ptCount val="4"/>
                </c:numCache>
              </c:numRef>
            </c:plus>
            <c:minus>
              <c:numRef>
                <c:f>Data!$E$180:$E$183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numRef>
              <c:f>Data!$B$180:$B$183</c:f>
              <c:numCache>
                <c:formatCode>General</c:formatCode>
                <c:ptCount val="4"/>
              </c:numCache>
            </c:numRef>
          </c:cat>
          <c:val>
            <c:numRef>
              <c:f>Data!$C$180:$C$183</c:f>
              <c:numCache>
                <c:formatCode>0.000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8E3E-4DE8-9E44-1939595D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696920"/>
        <c:axId val="573697248"/>
      </c:barChart>
      <c:scatterChart>
        <c:scatterStyle val="lineMarker"/>
        <c:varyColors val="0"/>
        <c:ser>
          <c:idx val="0"/>
          <c:order val="0"/>
          <c:tx>
            <c:strRef>
              <c:f>Data!$D$78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50000"/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Data!$C$79:$C$177</c:f>
              <c:numCache>
                <c:formatCode>0.000</c:formatCode>
                <c:ptCount val="99"/>
              </c:numCache>
            </c:numRef>
          </c:xVal>
          <c:yVal>
            <c:numRef>
              <c:f>Data!$D$79:$D$177</c:f>
              <c:numCache>
                <c:formatCode>0.000</c:formatCode>
                <c:ptCount val="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E-4DE8-9E44-1939595D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6920"/>
        <c:axId val="573697248"/>
      </c:scatterChart>
      <c:catAx>
        <c:axId val="5736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7248"/>
        <c:crosses val="autoZero"/>
        <c:auto val="1"/>
        <c:lblAlgn val="ctr"/>
        <c:lblOffset val="100"/>
        <c:tickMarkSkip val="1"/>
        <c:noMultiLvlLbl val="0"/>
      </c:catAx>
      <c:valAx>
        <c:axId val="573697248"/>
        <c:scaling>
          <c:orientation val="minMax"/>
          <c:max val="0.25"/>
          <c:min val="-0.2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7F81-4CB3-A664-60235FEB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DA0-474A-AFCE-3BA6AD5B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00A-49E3-A1C8-5BBC56BA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'Marchette results'!$A$33</c:f>
              <c:strCache>
                <c:ptCount val="1"/>
                <c:pt idx="0">
                  <c:v>Distance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results'!$B$30:$E$30</c:f>
                <c:numCache>
                  <c:formatCode>General</c:formatCode>
                  <c:ptCount val="4"/>
                  <c:pt idx="0">
                    <c:v>2.6216891356209186E-2</c:v>
                  </c:pt>
                  <c:pt idx="1">
                    <c:v>1.7436758259505046E-2</c:v>
                  </c:pt>
                  <c:pt idx="2">
                    <c:v>2.7781653933124491E-2</c:v>
                  </c:pt>
                  <c:pt idx="3">
                    <c:v>2.4168400208374845E-2</c:v>
                  </c:pt>
                </c:numCache>
              </c:numRef>
            </c:plus>
            <c:minus>
              <c:numRef>
                <c:f>'Marchette results'!$B$30:$E$30</c:f>
                <c:numCache>
                  <c:formatCode>General</c:formatCode>
                  <c:ptCount val="4"/>
                  <c:pt idx="0">
                    <c:v>2.6216891356209186E-2</c:v>
                  </c:pt>
                  <c:pt idx="1">
                    <c:v>1.7436758259505046E-2</c:v>
                  </c:pt>
                  <c:pt idx="2">
                    <c:v>2.7781653933124491E-2</c:v>
                  </c:pt>
                  <c:pt idx="3">
                    <c:v>2.4168400208374845E-2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results'!$B$32:$E$32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'Marchette results'!$B$33:$E$33</c:f>
              <c:numCache>
                <c:formatCode>General</c:formatCode>
                <c:ptCount val="4"/>
                <c:pt idx="0">
                  <c:v>6.6872536086081361E-2</c:v>
                </c:pt>
                <c:pt idx="1">
                  <c:v>-9.4481446239481192E-3</c:v>
                </c:pt>
                <c:pt idx="2">
                  <c:v>7.8494102969570781E-2</c:v>
                </c:pt>
                <c:pt idx="3">
                  <c:v>-1.0776539318550068E-3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8-44A5-A36D-003D63D2459B}"/>
            </c:ext>
          </c:extLst>
        </c:ser>
        <c:ser>
          <c:idx val="1"/>
          <c:order val="1"/>
          <c:tx>
            <c:strRef>
              <c:f>'Marchette results'!$A$34</c:f>
              <c:strCache>
                <c:ptCount val="1"/>
                <c:pt idx="0">
                  <c:v>Overlay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results'!$G$30:$J$30</c:f>
                <c:numCache>
                  <c:formatCode>General</c:formatCode>
                  <c:ptCount val="4"/>
                  <c:pt idx="0">
                    <c:v>3.0712115273172517E-2</c:v>
                  </c:pt>
                  <c:pt idx="1">
                    <c:v>3.0318243270449664E-2</c:v>
                  </c:pt>
                  <c:pt idx="2">
                    <c:v>2.8223933864616826E-2</c:v>
                  </c:pt>
                  <c:pt idx="3">
                    <c:v>1.9929114809776712E-2</c:v>
                  </c:pt>
                </c:numCache>
              </c:numRef>
            </c:plus>
            <c:minus>
              <c:numRef>
                <c:f>'Marchette results'!$G$30:$J$30</c:f>
                <c:numCache>
                  <c:formatCode>General</c:formatCode>
                  <c:ptCount val="4"/>
                  <c:pt idx="0">
                    <c:v>3.0712115273172517E-2</c:v>
                  </c:pt>
                  <c:pt idx="1">
                    <c:v>3.0318243270449664E-2</c:v>
                  </c:pt>
                  <c:pt idx="2">
                    <c:v>2.8223933864616826E-2</c:v>
                  </c:pt>
                  <c:pt idx="3">
                    <c:v>1.9929114809776712E-2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results'!$B$32:$E$32</c:f>
              <c:strCache>
                <c:ptCount val="4"/>
                <c:pt idx="0">
                  <c:v>RSC</c:v>
                </c:pt>
                <c:pt idx="1">
                  <c:v>PPA</c:v>
                </c:pt>
                <c:pt idx="2">
                  <c:v>OPA</c:v>
                </c:pt>
                <c:pt idx="3">
                  <c:v>HC</c:v>
                </c:pt>
              </c:strCache>
            </c:strRef>
          </c:cat>
          <c:val>
            <c:numRef>
              <c:f>'Marchette results'!$B$34:$E$34</c:f>
              <c:numCache>
                <c:formatCode>General</c:formatCode>
                <c:ptCount val="4"/>
                <c:pt idx="0">
                  <c:v>0.14468062515425326</c:v>
                </c:pt>
                <c:pt idx="1">
                  <c:v>2.5577654675669578E-2</c:v>
                </c:pt>
                <c:pt idx="2">
                  <c:v>5.6682796441482837E-2</c:v>
                </c:pt>
                <c:pt idx="3">
                  <c:v>2.6112677351357454E-2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8-44A5-A36D-003D63D2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04040"/>
        <c:axId val="428801416"/>
      </c:barChart>
      <c:catAx>
        <c:axId val="4288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801416"/>
        <c:crosses val="autoZero"/>
        <c:auto val="1"/>
        <c:lblAlgn val="ctr"/>
        <c:lblOffset val="0"/>
        <c:noMultiLvlLbl val="0"/>
      </c:catAx>
      <c:valAx>
        <c:axId val="428801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8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'Marchette results'!$K$33</c:f>
              <c:strCache>
                <c:ptCount val="1"/>
                <c:pt idx="0">
                  <c:v>Within segment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results'!$L$30:$O$30</c:f>
                <c:numCache>
                  <c:formatCode>General</c:formatCode>
                  <c:ptCount val="4"/>
                  <c:pt idx="0">
                    <c:v>4.3046058006739871E-2</c:v>
                  </c:pt>
                  <c:pt idx="1">
                    <c:v>3.4494628791544642E-2</c:v>
                  </c:pt>
                  <c:pt idx="2">
                    <c:v>3.8480100263629288E-2</c:v>
                  </c:pt>
                  <c:pt idx="3">
                    <c:v>3.165974221805426E-2</c:v>
                  </c:pt>
                </c:numCache>
              </c:numRef>
            </c:plus>
            <c:minus>
              <c:numRef>
                <c:f>'Marchette results'!$L$30:$O$30</c:f>
                <c:numCache>
                  <c:formatCode>General</c:formatCode>
                  <c:ptCount val="4"/>
                  <c:pt idx="0">
                    <c:v>4.3046058006739871E-2</c:v>
                  </c:pt>
                  <c:pt idx="1">
                    <c:v>3.4494628791544642E-2</c:v>
                  </c:pt>
                  <c:pt idx="2">
                    <c:v>3.8480100263629288E-2</c:v>
                  </c:pt>
                  <c:pt idx="3">
                    <c:v>3.165974221805426E-2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results'!$L$32:$M$32</c:f>
              <c:strCache>
                <c:ptCount val="2"/>
                <c:pt idx="0">
                  <c:v>RSC</c:v>
                </c:pt>
                <c:pt idx="1">
                  <c:v>OPA</c:v>
                </c:pt>
              </c:strCache>
            </c:strRef>
          </c:cat>
          <c:val>
            <c:numRef>
              <c:f>'Marchette results'!$L$33:$M$33</c:f>
              <c:numCache>
                <c:formatCode>General</c:formatCode>
                <c:ptCount val="2"/>
                <c:pt idx="0">
                  <c:v>0.14551683292914203</c:v>
                </c:pt>
                <c:pt idx="1">
                  <c:v>8.0775635885893912E-2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7-482F-90CD-54E6FE389BEB}"/>
            </c:ext>
          </c:extLst>
        </c:ser>
        <c:ser>
          <c:idx val="1"/>
          <c:order val="1"/>
          <c:tx>
            <c:strRef>
              <c:f>'Marchette results'!$K$34</c:f>
              <c:strCache>
                <c:ptCount val="1"/>
                <c:pt idx="0">
                  <c:v>Between segments - distance model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results'!$Q$30:$T$30</c:f>
                <c:numCache>
                  <c:formatCode>General</c:formatCode>
                  <c:ptCount val="4"/>
                  <c:pt idx="0">
                    <c:v>1.8993677718184367E-2</c:v>
                  </c:pt>
                  <c:pt idx="1">
                    <c:v>2.2905994222614096E-2</c:v>
                  </c:pt>
                  <c:pt idx="2">
                    <c:v>2.1977062257978516E-2</c:v>
                  </c:pt>
                  <c:pt idx="3">
                    <c:v>2.3280112308103722E-2</c:v>
                  </c:pt>
                </c:numCache>
              </c:numRef>
            </c:plus>
            <c:minus>
              <c:numRef>
                <c:f>'Marchette results'!$Q$30:$T$30</c:f>
                <c:numCache>
                  <c:formatCode>General</c:formatCode>
                  <c:ptCount val="4"/>
                  <c:pt idx="0">
                    <c:v>1.8993677718184367E-2</c:v>
                  </c:pt>
                  <c:pt idx="1">
                    <c:v>2.2905994222614096E-2</c:v>
                  </c:pt>
                  <c:pt idx="2">
                    <c:v>2.1977062257978516E-2</c:v>
                  </c:pt>
                  <c:pt idx="3">
                    <c:v>2.3280112308103722E-2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results'!$L$32:$M$32</c:f>
              <c:strCache>
                <c:ptCount val="2"/>
                <c:pt idx="0">
                  <c:v>RSC</c:v>
                </c:pt>
                <c:pt idx="1">
                  <c:v>OPA</c:v>
                </c:pt>
              </c:strCache>
            </c:strRef>
          </c:cat>
          <c:val>
            <c:numRef>
              <c:f>'Marchette results'!$L$34:$M$34</c:f>
              <c:numCache>
                <c:formatCode>General</c:formatCode>
                <c:ptCount val="2"/>
                <c:pt idx="0">
                  <c:v>3.2452424919260828E-2</c:v>
                </c:pt>
                <c:pt idx="1">
                  <c:v>3.7567468728373833E-2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7-482F-90CD-54E6FE389BEB}"/>
            </c:ext>
          </c:extLst>
        </c:ser>
        <c:ser>
          <c:idx val="2"/>
          <c:order val="2"/>
          <c:tx>
            <c:strRef>
              <c:f>'Marchette results'!$K$35</c:f>
              <c:strCache>
                <c:ptCount val="1"/>
                <c:pt idx="0">
                  <c:v>Between segments - overlay model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'Marchette results'!$V$30:$Y$30</c:f>
                <c:numCache>
                  <c:formatCode>General</c:formatCode>
                  <c:ptCount val="4"/>
                  <c:pt idx="0">
                    <c:v>2.7476804618079463E-2</c:v>
                  </c:pt>
                  <c:pt idx="1">
                    <c:v>3.1280751871097995E-2</c:v>
                  </c:pt>
                  <c:pt idx="2">
                    <c:v>2.8803854073134801E-2</c:v>
                  </c:pt>
                  <c:pt idx="3">
                    <c:v>2.7353488394967096E-2</c:v>
                  </c:pt>
                </c:numCache>
              </c:numRef>
            </c:plus>
            <c:minus>
              <c:numRef>
                <c:f>'Marchette results'!$V$30:$Y$30</c:f>
                <c:numCache>
                  <c:formatCode>General</c:formatCode>
                  <c:ptCount val="4"/>
                  <c:pt idx="0">
                    <c:v>2.7476804618079463E-2</c:v>
                  </c:pt>
                  <c:pt idx="1">
                    <c:v>3.1280751871097995E-2</c:v>
                  </c:pt>
                  <c:pt idx="2">
                    <c:v>2.8803854073134801E-2</c:v>
                  </c:pt>
                  <c:pt idx="3">
                    <c:v>2.7353488394967096E-2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'Marchette results'!$L$32:$M$32</c:f>
              <c:strCache>
                <c:ptCount val="2"/>
                <c:pt idx="0">
                  <c:v>RSC</c:v>
                </c:pt>
                <c:pt idx="1">
                  <c:v>OPA</c:v>
                </c:pt>
              </c:strCache>
            </c:strRef>
          </c:cat>
          <c:val>
            <c:numRef>
              <c:f>'Marchette results'!$L$35:$M$35</c:f>
              <c:numCache>
                <c:formatCode>General</c:formatCode>
                <c:ptCount val="2"/>
                <c:pt idx="0">
                  <c:v>0.15400562100801488</c:v>
                </c:pt>
                <c:pt idx="1">
                  <c:v>5.3472428152714274E-2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7-482F-90CD-54E6FE38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24408"/>
        <c:axId val="538025064"/>
      </c:barChart>
      <c:catAx>
        <c:axId val="5380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8025064"/>
        <c:crosses val="autoZero"/>
        <c:auto val="1"/>
        <c:lblAlgn val="ctr"/>
        <c:lblOffset val="100"/>
        <c:noMultiLvlLbl val="0"/>
      </c:catAx>
      <c:valAx>
        <c:axId val="538025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80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'Behavior correlation'!$P$5:$P$28</c:f>
              <c:numCache>
                <c:formatCode>0.00</c:formatCode>
                <c:ptCount val="24"/>
                <c:pt idx="0">
                  <c:v>0.39759942099872458</c:v>
                </c:pt>
                <c:pt idx="1">
                  <c:v>0.48481194358031188</c:v>
                </c:pt>
                <c:pt idx="2">
                  <c:v>0.33749880324846704</c:v>
                </c:pt>
                <c:pt idx="3">
                  <c:v>0.42781564472355416</c:v>
                </c:pt>
                <c:pt idx="4">
                  <c:v>0.30688485239860136</c:v>
                </c:pt>
                <c:pt idx="5">
                  <c:v>0.60201862562765251</c:v>
                </c:pt>
                <c:pt idx="6">
                  <c:v>0.31337390795583486</c:v>
                </c:pt>
                <c:pt idx="7">
                  <c:v>0.35159329789519844</c:v>
                </c:pt>
                <c:pt idx="8">
                  <c:v>0.33949888157776276</c:v>
                </c:pt>
                <c:pt idx="9">
                  <c:v>0.20875927393877272</c:v>
                </c:pt>
                <c:pt idx="10">
                  <c:v>0.43023064193849658</c:v>
                </c:pt>
                <c:pt idx="11">
                  <c:v>0.53178753528788392</c:v>
                </c:pt>
                <c:pt idx="12">
                  <c:v>0.4725374535423561</c:v>
                </c:pt>
                <c:pt idx="13">
                  <c:v>0.34975320431979462</c:v>
                </c:pt>
                <c:pt idx="14">
                  <c:v>0.61742206864151705</c:v>
                </c:pt>
                <c:pt idx="15">
                  <c:v>0.27500000000000002</c:v>
                </c:pt>
                <c:pt idx="16">
                  <c:v>0.12273415395451001</c:v>
                </c:pt>
                <c:pt idx="17">
                  <c:v>0.62712677220947977</c:v>
                </c:pt>
                <c:pt idx="18">
                  <c:v>0.55101553055007801</c:v>
                </c:pt>
                <c:pt idx="19">
                  <c:v>1</c:v>
                </c:pt>
                <c:pt idx="20">
                  <c:v>4.2787513392484648E-2</c:v>
                </c:pt>
                <c:pt idx="21">
                  <c:v>0.25266605286882377</c:v>
                </c:pt>
                <c:pt idx="22">
                  <c:v>0.60883601284636923</c:v>
                </c:pt>
                <c:pt idx="23">
                  <c:v>0.47336946185782613</c:v>
                </c:pt>
              </c:numCache>
            </c:numRef>
          </c:xVal>
          <c:yVal>
            <c:numRef>
              <c:f>'Behavior correlation'!$BE$5:$BE$28</c:f>
              <c:numCache>
                <c:formatCode>General</c:formatCode>
                <c:ptCount val="24"/>
                <c:pt idx="0">
                  <c:v>-0.197924498591905</c:v>
                </c:pt>
                <c:pt idx="1">
                  <c:v>1.18416366678918E-2</c:v>
                </c:pt>
                <c:pt idx="2">
                  <c:v>-0.160707926207103</c:v>
                </c:pt>
                <c:pt idx="3">
                  <c:v>-0.16747457573161201</c:v>
                </c:pt>
                <c:pt idx="4">
                  <c:v>-3.8908234765930097E-2</c:v>
                </c:pt>
                <c:pt idx="5">
                  <c:v>2.0299948573528799E-2</c:v>
                </c:pt>
                <c:pt idx="6">
                  <c:v>-2.0299948573528799E-2</c:v>
                </c:pt>
                <c:pt idx="7">
                  <c:v>1.6916623811274001E-3</c:v>
                </c:pt>
                <c:pt idx="8">
                  <c:v>0</c:v>
                </c:pt>
                <c:pt idx="9">
                  <c:v>9.8116418105389E-2</c:v>
                </c:pt>
                <c:pt idx="10">
                  <c:v>-0.153941276682593</c:v>
                </c:pt>
                <c:pt idx="11">
                  <c:v>0.12518301620342701</c:v>
                </c:pt>
                <c:pt idx="12">
                  <c:v>-1.6916623811274001E-3</c:v>
                </c:pt>
                <c:pt idx="13">
                  <c:v>-1.8608286192401399E-2</c:v>
                </c:pt>
                <c:pt idx="14">
                  <c:v>0.10826639239215299</c:v>
                </c:pt>
                <c:pt idx="15">
                  <c:v>-0.12518301620342701</c:v>
                </c:pt>
                <c:pt idx="16">
                  <c:v>-0.28927426717278498</c:v>
                </c:pt>
                <c:pt idx="17">
                  <c:v>0.11672470429779</c:v>
                </c:pt>
                <c:pt idx="18">
                  <c:v>1.6916623811274002E-2</c:v>
                </c:pt>
                <c:pt idx="19">
                  <c:v>-5.9208183339458903E-2</c:v>
                </c:pt>
                <c:pt idx="20">
                  <c:v>-0.236832733357835</c:v>
                </c:pt>
                <c:pt idx="21">
                  <c:v>-0.22668275907107099</c:v>
                </c:pt>
                <c:pt idx="22">
                  <c:v>-3.3833247622547902E-3</c:v>
                </c:pt>
                <c:pt idx="23">
                  <c:v>-0.22160777192768899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B-9243-89E7-98CF4AED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33615"/>
        <c:axId val="1608012255"/>
      </c:scatterChart>
      <c:valAx>
        <c:axId val="13252336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2255"/>
        <c:crosses val="autoZero"/>
        <c:crossBetween val="midCat"/>
      </c:valAx>
      <c:valAx>
        <c:axId val="160801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'Behavior correlation'!$N$5:$N$28</c:f>
              <c:numCache>
                <c:formatCode>0.00</c:formatCode>
                <c:ptCount val="24"/>
                <c:pt idx="0">
                  <c:v>0.77411955427653678</c:v>
                </c:pt>
                <c:pt idx="1">
                  <c:v>0.76331153570715882</c:v>
                </c:pt>
                <c:pt idx="2">
                  <c:v>0.68392966965565927</c:v>
                </c:pt>
                <c:pt idx="3">
                  <c:v>0.52908586798649415</c:v>
                </c:pt>
                <c:pt idx="4">
                  <c:v>0.8509070463422953</c:v>
                </c:pt>
                <c:pt idx="5">
                  <c:v>0.82362926025596239</c:v>
                </c:pt>
                <c:pt idx="6">
                  <c:v>0.73074330662910525</c:v>
                </c:pt>
                <c:pt idx="7">
                  <c:v>0.76500817602710003</c:v>
                </c:pt>
                <c:pt idx="8">
                  <c:v>0.73168724279835384</c:v>
                </c:pt>
                <c:pt idx="9">
                  <c:v>0.92964876966385113</c:v>
                </c:pt>
                <c:pt idx="10">
                  <c:v>0.75400078225627176</c:v>
                </c:pt>
                <c:pt idx="11">
                  <c:v>0.82950336999489582</c:v>
                </c:pt>
                <c:pt idx="12">
                  <c:v>0.42545669624434979</c:v>
                </c:pt>
                <c:pt idx="13">
                  <c:v>0.85577419064874982</c:v>
                </c:pt>
                <c:pt idx="14">
                  <c:v>0.46183933860062365</c:v>
                </c:pt>
                <c:pt idx="15">
                  <c:v>9.3333333333333338E-2</c:v>
                </c:pt>
                <c:pt idx="16">
                  <c:v>0.84494738763285238</c:v>
                </c:pt>
                <c:pt idx="17">
                  <c:v>0.4836533066299718</c:v>
                </c:pt>
                <c:pt idx="18">
                  <c:v>0.76609005600618041</c:v>
                </c:pt>
                <c:pt idx="19">
                  <c:v>0.33449957198592012</c:v>
                </c:pt>
                <c:pt idx="20">
                  <c:v>0.69041940666812041</c:v>
                </c:pt>
                <c:pt idx="21">
                  <c:v>0.27108678547395071</c:v>
                </c:pt>
                <c:pt idx="22">
                  <c:v>0.71484803540062181</c:v>
                </c:pt>
                <c:pt idx="23">
                  <c:v>0.84226937613177311</c:v>
                </c:pt>
              </c:numCache>
            </c:numRef>
          </c:xVal>
          <c:yVal>
            <c:numRef>
              <c:f>'Behavior correlation'!$BF$5:$BF$28</c:f>
              <c:numCache>
                <c:formatCode>General</c:formatCode>
                <c:ptCount val="24"/>
                <c:pt idx="0">
                  <c:v>0.11672470429779</c:v>
                </c:pt>
                <c:pt idx="1">
                  <c:v>5.4133196196076698E-2</c:v>
                </c:pt>
                <c:pt idx="2">
                  <c:v>-0.17085790049386701</c:v>
                </c:pt>
                <c:pt idx="3">
                  <c:v>0.36539907432351798</c:v>
                </c:pt>
                <c:pt idx="4">
                  <c:v>5.0749871433821902E-3</c:v>
                </c:pt>
                <c:pt idx="5">
                  <c:v>0.12518301620342701</c:v>
                </c:pt>
                <c:pt idx="6">
                  <c:v>6.4283170482841101E-2</c:v>
                </c:pt>
                <c:pt idx="7">
                  <c:v>-6.08998457205863E-2</c:v>
                </c:pt>
                <c:pt idx="8">
                  <c:v>0</c:v>
                </c:pt>
                <c:pt idx="9">
                  <c:v>-0.16409125096935701</c:v>
                </c:pt>
                <c:pt idx="10">
                  <c:v>0.189466186686268</c:v>
                </c:pt>
                <c:pt idx="11">
                  <c:v>-8.4583119056369796E-2</c:v>
                </c:pt>
                <c:pt idx="12">
                  <c:v>0.121799691441173</c:v>
                </c:pt>
                <c:pt idx="13">
                  <c:v>-3.8908234765930097E-2</c:v>
                </c:pt>
                <c:pt idx="14">
                  <c:v>-1.5224961430146599E-2</c:v>
                </c:pt>
                <c:pt idx="15">
                  <c:v>8.9658106199751994E-2</c:v>
                </c:pt>
                <c:pt idx="16">
                  <c:v>-0.202999485735288</c:v>
                </c:pt>
                <c:pt idx="17">
                  <c:v>8.7966443818624604E-2</c:v>
                </c:pt>
                <c:pt idx="18">
                  <c:v>6.5974832863968505E-2</c:v>
                </c:pt>
                <c:pt idx="19">
                  <c:v>-3.3833247622547899E-2</c:v>
                </c:pt>
                <c:pt idx="20">
                  <c:v>0.160707926207103</c:v>
                </c:pt>
                <c:pt idx="21">
                  <c:v>7.7816469531860194E-2</c:v>
                </c:pt>
                <c:pt idx="22">
                  <c:v>6.9358157626223202E-2</c:v>
                </c:pt>
                <c:pt idx="23">
                  <c:v>-0.34340746336886102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8-4525-9BB0-ECC22FE9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33615"/>
        <c:axId val="1608012255"/>
      </c:scatterChart>
      <c:valAx>
        <c:axId val="13252336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2255"/>
        <c:crosses val="autoZero"/>
        <c:crossBetween val="midCat"/>
      </c:valAx>
      <c:valAx>
        <c:axId val="160801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Data!$I$103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Data!$J$103:$M$103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16E-4C84-A92C-C8DD42F2612F}"/>
            </c:ext>
          </c:extLst>
        </c:ser>
        <c:ser>
          <c:idx val="1"/>
          <c:order val="1"/>
          <c:tx>
            <c:strRef>
              <c:f>Data!$I$104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Data!$J$104:$M$104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E16E-4C84-A92C-C8DD42F2612F}"/>
            </c:ext>
          </c:extLst>
        </c:ser>
        <c:ser>
          <c:idx val="2"/>
          <c:order val="2"/>
          <c:tx>
            <c:strRef>
              <c:f>Data!$I$105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Data!$J$105:$M$105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E16E-4C84-A92C-C8DD42F2612F}"/>
            </c:ext>
          </c:extLst>
        </c:ser>
        <c:ser>
          <c:idx val="3"/>
          <c:order val="3"/>
          <c:tx>
            <c:strRef>
              <c:f>Data!$I$106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Data!$J$106:$M$106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E16E-4C84-A92C-C8DD42F2612F}"/>
            </c:ext>
          </c:extLst>
        </c:ser>
        <c:ser>
          <c:idx val="4"/>
          <c:order val="4"/>
          <c:tx>
            <c:strRef>
              <c:f>Data!$I$107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Data!$J$107:$M$107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E16E-4C84-A92C-C8DD42F2612F}"/>
            </c:ext>
          </c:extLst>
        </c:ser>
        <c:ser>
          <c:idx val="5"/>
          <c:order val="5"/>
          <c:tx>
            <c:strRef>
              <c:f>Data!$I$108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Data!$J$108:$M$108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E16E-4C84-A92C-C8DD42F2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05624"/>
        <c:axId val="564009888"/>
      </c:barChart>
      <c:catAx>
        <c:axId val="5640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9888"/>
        <c:crosses val="autoZero"/>
        <c:auto val="1"/>
        <c:lblAlgn val="ctr"/>
        <c:lblOffset val="100"/>
        <c:noMultiLvlLbl val="0"/>
      </c:catAx>
      <c:valAx>
        <c:axId val="5640098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Data!$S$103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Data!$T$102:$W$102</c:f>
              <c:numCache>
                <c:formatCode>General</c:formatCode>
                <c:ptCount val="4"/>
              </c:numCache>
            </c:numRef>
          </c:cat>
          <c:val>
            <c:numRef>
              <c:f>Data!$T$103:$W$103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12F-4917-BB9D-EA0693E0E722}"/>
            </c:ext>
          </c:extLst>
        </c:ser>
        <c:ser>
          <c:idx val="1"/>
          <c:order val="1"/>
          <c:tx>
            <c:strRef>
              <c:f>Data!$S$104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Data!$T$102:$W$102</c:f>
              <c:numCache>
                <c:formatCode>General</c:formatCode>
                <c:ptCount val="4"/>
              </c:numCache>
            </c:numRef>
          </c:cat>
          <c:val>
            <c:numRef>
              <c:f>Data!$T$104:$W$104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12F-4917-BB9D-EA0693E0E722}"/>
            </c:ext>
          </c:extLst>
        </c:ser>
        <c:ser>
          <c:idx val="2"/>
          <c:order val="2"/>
          <c:tx>
            <c:strRef>
              <c:f>Data!$S$105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Data!$T$102:$W$102</c:f>
              <c:numCache>
                <c:formatCode>General</c:formatCode>
                <c:ptCount val="4"/>
              </c:numCache>
            </c:numRef>
          </c:cat>
          <c:val>
            <c:numRef>
              <c:f>Data!$T$105:$W$105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712F-4917-BB9D-EA0693E0E722}"/>
            </c:ext>
          </c:extLst>
        </c:ser>
        <c:ser>
          <c:idx val="3"/>
          <c:order val="3"/>
          <c:tx>
            <c:strRef>
              <c:f>Data!$S$106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Data!$T$102:$W$102</c:f>
              <c:numCache>
                <c:formatCode>General</c:formatCode>
                <c:ptCount val="4"/>
              </c:numCache>
            </c:numRef>
          </c:cat>
          <c:val>
            <c:numRef>
              <c:f>Data!$T$106:$W$106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712F-4917-BB9D-EA0693E0E722}"/>
            </c:ext>
          </c:extLst>
        </c:ser>
        <c:ser>
          <c:idx val="4"/>
          <c:order val="4"/>
          <c:tx>
            <c:strRef>
              <c:f>Data!$S$107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Data!$T$102:$W$102</c:f>
              <c:numCache>
                <c:formatCode>General</c:formatCode>
                <c:ptCount val="4"/>
              </c:numCache>
            </c:numRef>
          </c:cat>
          <c:val>
            <c:numRef>
              <c:f>Data!$T$107:$W$107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712F-4917-BB9D-EA0693E0E722}"/>
            </c:ext>
          </c:extLst>
        </c:ser>
        <c:ser>
          <c:idx val="5"/>
          <c:order val="5"/>
          <c:tx>
            <c:strRef>
              <c:f>Data!$S$108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Data!$T$102:$W$102</c:f>
              <c:numCache>
                <c:formatCode>General</c:formatCode>
                <c:ptCount val="4"/>
              </c:numCache>
            </c:numRef>
          </c:cat>
          <c:val>
            <c:numRef>
              <c:f>Data!$T$108:$W$108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712F-4917-BB9D-EA0693E0E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05624"/>
        <c:axId val="564009888"/>
      </c:barChart>
      <c:catAx>
        <c:axId val="5640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9888"/>
        <c:crosses val="autoZero"/>
        <c:auto val="1"/>
        <c:lblAlgn val="ctr"/>
        <c:lblOffset val="100"/>
        <c:noMultiLvlLbl val="0"/>
      </c:catAx>
      <c:valAx>
        <c:axId val="564009888"/>
        <c:scaling>
          <c:orientation val="minMax"/>
          <c:max val="0.60000000000000009"/>
          <c:min val="-0.60000000000000009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Data!$J$110:$M$110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A8C-4D53-AE88-4973B6ED718A}"/>
            </c:ext>
          </c:extLst>
        </c:ser>
        <c:ser>
          <c:idx val="1"/>
          <c:order val="1"/>
          <c:tx>
            <c:strRef>
              <c:f>Data!$I$111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Data!$J$111:$M$111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8A8C-4D53-AE88-4973B6ED718A}"/>
            </c:ext>
          </c:extLst>
        </c:ser>
        <c:ser>
          <c:idx val="2"/>
          <c:order val="2"/>
          <c:tx>
            <c:strRef>
              <c:f>Data!$I$112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Data!$J$112:$M$112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8A8C-4D53-AE88-4973B6ED718A}"/>
            </c:ext>
          </c:extLst>
        </c:ser>
        <c:ser>
          <c:idx val="3"/>
          <c:order val="3"/>
          <c:tx>
            <c:strRef>
              <c:f>Data!$I$113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Data!$J$113:$M$113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8A8C-4D53-AE88-4973B6ED718A}"/>
            </c:ext>
          </c:extLst>
        </c:ser>
        <c:ser>
          <c:idx val="4"/>
          <c:order val="4"/>
          <c:tx>
            <c:strRef>
              <c:f>Data!$I$114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Data!$J$114:$M$114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8A8C-4D53-AE88-4973B6ED718A}"/>
            </c:ext>
          </c:extLst>
        </c:ser>
        <c:ser>
          <c:idx val="5"/>
          <c:order val="5"/>
          <c:tx>
            <c:strRef>
              <c:f>Data!$I$115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Data!$J$102:$M$102</c:f>
              <c:numCache>
                <c:formatCode>General</c:formatCode>
                <c:ptCount val="4"/>
              </c:numCache>
            </c:numRef>
          </c:cat>
          <c:val>
            <c:numRef>
              <c:f>Data!$J$115:$M$115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8A8C-4D53-AE88-4973B6ED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05624"/>
        <c:axId val="564009888"/>
      </c:barChart>
      <c:catAx>
        <c:axId val="5640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9888"/>
        <c:crosses val="autoZero"/>
        <c:auto val="1"/>
        <c:lblAlgn val="ctr"/>
        <c:lblOffset val="100"/>
        <c:noMultiLvlLbl val="0"/>
      </c:catAx>
      <c:valAx>
        <c:axId val="5640098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Data!$T$109:$W$109</c:f>
              <c:numCache>
                <c:formatCode>General</c:formatCode>
                <c:ptCount val="4"/>
              </c:numCache>
            </c:numRef>
          </c:cat>
          <c:val>
            <c:numRef>
              <c:f>Data!$T$110:$W$110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F72-4582-9C78-797DE9924DBE}"/>
            </c:ext>
          </c:extLst>
        </c:ser>
        <c:ser>
          <c:idx val="1"/>
          <c:order val="1"/>
          <c:tx>
            <c:strRef>
              <c:f>Data!$S$111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Data!$T$109:$W$109</c:f>
              <c:numCache>
                <c:formatCode>General</c:formatCode>
                <c:ptCount val="4"/>
              </c:numCache>
            </c:numRef>
          </c:cat>
          <c:val>
            <c:numRef>
              <c:f>Data!$T$111:$W$111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F72-4582-9C78-797DE9924DBE}"/>
            </c:ext>
          </c:extLst>
        </c:ser>
        <c:ser>
          <c:idx val="2"/>
          <c:order val="2"/>
          <c:tx>
            <c:strRef>
              <c:f>Data!$S$112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Data!$T$109:$W$109</c:f>
              <c:numCache>
                <c:formatCode>General</c:formatCode>
                <c:ptCount val="4"/>
              </c:numCache>
            </c:numRef>
          </c:cat>
          <c:val>
            <c:numRef>
              <c:f>Data!$T$112:$W$112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F72-4582-9C78-797DE9924DBE}"/>
            </c:ext>
          </c:extLst>
        </c:ser>
        <c:ser>
          <c:idx val="3"/>
          <c:order val="3"/>
          <c:tx>
            <c:strRef>
              <c:f>Data!$S$113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Data!$T$109:$W$109</c:f>
              <c:numCache>
                <c:formatCode>General</c:formatCode>
                <c:ptCount val="4"/>
              </c:numCache>
            </c:numRef>
          </c:cat>
          <c:val>
            <c:numRef>
              <c:f>Data!$T$113:$W$113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AF72-4582-9C78-797DE9924DBE}"/>
            </c:ext>
          </c:extLst>
        </c:ser>
        <c:ser>
          <c:idx val="4"/>
          <c:order val="4"/>
          <c:tx>
            <c:strRef>
              <c:f>Data!$S$114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Data!$T$109:$W$109</c:f>
              <c:numCache>
                <c:formatCode>General</c:formatCode>
                <c:ptCount val="4"/>
              </c:numCache>
            </c:numRef>
          </c:cat>
          <c:val>
            <c:numRef>
              <c:f>Data!$T$114:$W$114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AF72-4582-9C78-797DE9924DBE}"/>
            </c:ext>
          </c:extLst>
        </c:ser>
        <c:ser>
          <c:idx val="5"/>
          <c:order val="5"/>
          <c:tx>
            <c:strRef>
              <c:f>Data!$S$115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Data!$T$109:$W$109</c:f>
              <c:numCache>
                <c:formatCode>General</c:formatCode>
                <c:ptCount val="4"/>
              </c:numCache>
            </c:numRef>
          </c:cat>
          <c:val>
            <c:numRef>
              <c:f>Data!$T$115:$W$115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AF72-4582-9C78-797DE992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05624"/>
        <c:axId val="564009888"/>
      </c:barChart>
      <c:catAx>
        <c:axId val="5640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9888"/>
        <c:crosses val="autoZero"/>
        <c:auto val="1"/>
        <c:lblAlgn val="ctr"/>
        <c:lblOffset val="100"/>
        <c:noMultiLvlLbl val="0"/>
      </c:catAx>
      <c:valAx>
        <c:axId val="564009888"/>
        <c:scaling>
          <c:orientation val="minMax"/>
          <c:min val="-0.60000000000000009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40D8-435F-8D89-53EE9C21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1B6-47E8-8BC0-4F0931BE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D47-4184-96B8-2FDC82B5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Data!#REF!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41D-4456-AE03-B39EE5C1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5736"/>
        <c:axId val="459048360"/>
      </c:barChart>
      <c:catAx>
        <c:axId val="4590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8360"/>
        <c:crosses val="autoZero"/>
        <c:auto val="1"/>
        <c:lblAlgn val="ctr"/>
        <c:lblOffset val="0"/>
        <c:noMultiLvlLbl val="0"/>
      </c:catAx>
      <c:valAx>
        <c:axId val="459048360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57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184</xdr:row>
      <xdr:rowOff>174625</xdr:rowOff>
    </xdr:from>
    <xdr:to>
      <xdr:col>8</xdr:col>
      <xdr:colOff>412750</xdr:colOff>
      <xdr:row>217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69326-13F8-4828-BE0F-43DE7F532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5290</xdr:colOff>
      <xdr:row>116</xdr:row>
      <xdr:rowOff>54504</xdr:rowOff>
    </xdr:from>
    <xdr:to>
      <xdr:col>16</xdr:col>
      <xdr:colOff>222250</xdr:colOff>
      <xdr:row>134</xdr:row>
      <xdr:rowOff>21166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5BC484-4D0C-4388-80AF-707B2AA2F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116</xdr:row>
      <xdr:rowOff>31749</xdr:rowOff>
    </xdr:from>
    <xdr:to>
      <xdr:col>26</xdr:col>
      <xdr:colOff>375709</xdr:colOff>
      <xdr:row>133</xdr:row>
      <xdr:rowOff>199495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6A24AB-8DBF-4635-BBB3-513CE3296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136</xdr:row>
      <xdr:rowOff>0</xdr:rowOff>
    </xdr:from>
    <xdr:to>
      <xdr:col>16</xdr:col>
      <xdr:colOff>216960</xdr:colOff>
      <xdr:row>153</xdr:row>
      <xdr:rowOff>167745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B87436-3ACC-4EE8-9D09-F34855561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136</xdr:row>
      <xdr:rowOff>0</xdr:rowOff>
    </xdr:from>
    <xdr:to>
      <xdr:col>26</xdr:col>
      <xdr:colOff>375709</xdr:colOff>
      <xdr:row>153</xdr:row>
      <xdr:rowOff>167745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5DE593-2478-412A-93C9-D64566124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381000</xdr:colOff>
      <xdr:row>0</xdr:row>
      <xdr:rowOff>0</xdr:rowOff>
    </xdr:from>
    <xdr:to>
      <xdr:col>60</xdr:col>
      <xdr:colOff>185797</xdr:colOff>
      <xdr:row>2</xdr:row>
      <xdr:rowOff>63500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D5EDE4A-AD2E-4BA1-AC20-0F0B39AA6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211666</xdr:colOff>
      <xdr:row>0</xdr:row>
      <xdr:rowOff>0</xdr:rowOff>
    </xdr:from>
    <xdr:to>
      <xdr:col>64</xdr:col>
      <xdr:colOff>16463</xdr:colOff>
      <xdr:row>2</xdr:row>
      <xdr:rowOff>52916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246EB86-3150-44A9-9C85-7B3CE9E13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42334</xdr:colOff>
      <xdr:row>0</xdr:row>
      <xdr:rowOff>0</xdr:rowOff>
    </xdr:from>
    <xdr:to>
      <xdr:col>67</xdr:col>
      <xdr:colOff>524464</xdr:colOff>
      <xdr:row>2</xdr:row>
      <xdr:rowOff>52917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35D3ED-EC18-4C81-B830-0439EE1FE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550334</xdr:colOff>
      <xdr:row>0</xdr:row>
      <xdr:rowOff>0</xdr:rowOff>
    </xdr:from>
    <xdr:to>
      <xdr:col>71</xdr:col>
      <xdr:colOff>355130</xdr:colOff>
      <xdr:row>2</xdr:row>
      <xdr:rowOff>52916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B81BDD5-3A6A-4804-9C87-C45CAB6B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292100</xdr:colOff>
      <xdr:row>0</xdr:row>
      <xdr:rowOff>0</xdr:rowOff>
    </xdr:from>
    <xdr:to>
      <xdr:col>95</xdr:col>
      <xdr:colOff>96896</xdr:colOff>
      <xdr:row>0</xdr:row>
      <xdr:rowOff>48683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B4EC1F3-8F04-4CA2-B8E3-91C06EA87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95</xdr:col>
      <xdr:colOff>101600</xdr:colOff>
      <xdr:row>0</xdr:row>
      <xdr:rowOff>0</xdr:rowOff>
    </xdr:from>
    <xdr:to>
      <xdr:col>98</xdr:col>
      <xdr:colOff>579496</xdr:colOff>
      <xdr:row>0</xdr:row>
      <xdr:rowOff>35983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79ADABE-35A4-47D9-A53F-07C9159FC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98</xdr:col>
      <xdr:colOff>596900</xdr:colOff>
      <xdr:row>0</xdr:row>
      <xdr:rowOff>0</xdr:rowOff>
    </xdr:from>
    <xdr:to>
      <xdr:col>100</xdr:col>
      <xdr:colOff>0</xdr:colOff>
      <xdr:row>0</xdr:row>
      <xdr:rowOff>10583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1B2E733-580C-4BE6-9983-0C60F9C89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6B8E82-6ABD-486F-A3E1-322E604E82A8}"/>
            </a:ext>
          </a:extLst>
        </xdr:cNvPr>
        <xdr:cNvSpPr>
          <a:spLocks noChangeAspect="1" noChangeArrowheads="1"/>
        </xdr:cNvSpPr>
      </xdr:nvSpPr>
      <xdr:spPr bwMode="auto">
        <a:xfrm>
          <a:off x="0" y="1968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36</xdr:row>
      <xdr:rowOff>61118</xdr:rowOff>
    </xdr:from>
    <xdr:to>
      <xdr:col>7</xdr:col>
      <xdr:colOff>7937</xdr:colOff>
      <xdr:row>50</xdr:row>
      <xdr:rowOff>26193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F23BF-0875-40DE-A431-BD02E2B3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36</xdr:row>
      <xdr:rowOff>69057</xdr:rowOff>
    </xdr:from>
    <xdr:to>
      <xdr:col>13</xdr:col>
      <xdr:colOff>563562</xdr:colOff>
      <xdr:row>50</xdr:row>
      <xdr:rowOff>34132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EC856-B03F-4622-B0EB-92EDF7BE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6350</xdr:colOff>
      <xdr:row>38</xdr:row>
      <xdr:rowOff>139700</xdr:rowOff>
    </xdr:from>
    <xdr:to>
      <xdr:col>54</xdr:col>
      <xdr:colOff>450850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2E06A-7B41-4C4A-9CED-14A713E66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44</xdr:row>
      <xdr:rowOff>174624</xdr:rowOff>
    </xdr:from>
    <xdr:to>
      <xdr:col>31</xdr:col>
      <xdr:colOff>15875</xdr:colOff>
      <xdr:row>62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76031-8366-4262-A805-065833086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6"/>
  <sheetViews>
    <sheetView tabSelected="1" zoomScale="40" zoomScaleNormal="40" workbookViewId="0">
      <selection activeCell="P38" sqref="P38"/>
    </sheetView>
  </sheetViews>
  <sheetFormatPr defaultColWidth="10.83203125" defaultRowHeight="15.5"/>
  <cols>
    <col min="1" max="1" width="34.5" style="36" customWidth="1"/>
    <col min="2" max="2" width="11.5" style="36" customWidth="1"/>
    <col min="3" max="3" width="12" style="36" bestFit="1" customWidth="1"/>
    <col min="4" max="5" width="10.83203125" style="36"/>
    <col min="6" max="8" width="0" style="36" hidden="1" customWidth="1"/>
    <col min="9" max="10" width="10.83203125" style="36"/>
    <col min="11" max="11" width="34" style="36" customWidth="1"/>
    <col min="12" max="12" width="11.33203125" style="36" hidden="1" customWidth="1"/>
    <col min="13" max="14" width="10.83203125" style="36" hidden="1" customWidth="1"/>
    <col min="15" max="15" width="10.83203125" style="45" customWidth="1"/>
    <col min="16" max="22" width="10.83203125" style="36"/>
    <col min="23" max="23" width="46.5" style="36" customWidth="1"/>
    <col min="24" max="16384" width="10.83203125" style="36"/>
  </cols>
  <sheetData>
    <row r="1" spans="1:27">
      <c r="A1" s="38" t="s">
        <v>73</v>
      </c>
    </row>
    <row r="4" spans="1:27" ht="18.5">
      <c r="A4" s="39" t="s">
        <v>211</v>
      </c>
    </row>
    <row r="5" spans="1:27" s="40" customFormat="1" ht="18.5">
      <c r="B5" s="39" t="s">
        <v>3</v>
      </c>
      <c r="P5" s="39" t="s">
        <v>72</v>
      </c>
      <c r="X5" s="39" t="s">
        <v>203</v>
      </c>
    </row>
    <row r="6" spans="1:27" s="40" customFormat="1" ht="18.5">
      <c r="B6" s="38" t="s">
        <v>234</v>
      </c>
      <c r="P6" s="38" t="s">
        <v>234</v>
      </c>
      <c r="X6" s="38" t="s">
        <v>234</v>
      </c>
    </row>
    <row r="7" spans="1:27">
      <c r="B7" s="36" t="s">
        <v>119</v>
      </c>
      <c r="C7" s="36" t="s">
        <v>120</v>
      </c>
      <c r="D7" s="36" t="s">
        <v>121</v>
      </c>
      <c r="E7" s="36" t="s">
        <v>152</v>
      </c>
      <c r="F7" s="36" t="s">
        <v>122</v>
      </c>
      <c r="G7" s="36" t="s">
        <v>123</v>
      </c>
      <c r="H7" s="36" t="s">
        <v>124</v>
      </c>
      <c r="I7" s="45" t="s">
        <v>200</v>
      </c>
      <c r="L7" s="36" t="s">
        <v>119</v>
      </c>
      <c r="M7" s="36" t="s">
        <v>120</v>
      </c>
      <c r="N7" s="36" t="s">
        <v>121</v>
      </c>
      <c r="P7" s="36" t="s">
        <v>122</v>
      </c>
      <c r="Q7" s="36" t="s">
        <v>123</v>
      </c>
      <c r="R7" s="36" t="s">
        <v>124</v>
      </c>
      <c r="S7" s="36" t="s">
        <v>152</v>
      </c>
      <c r="T7" s="45" t="s">
        <v>200</v>
      </c>
      <c r="X7" s="45" t="s">
        <v>196</v>
      </c>
      <c r="Y7" s="45" t="s">
        <v>198</v>
      </c>
      <c r="Z7" s="36" t="s">
        <v>197</v>
      </c>
      <c r="AA7" s="45" t="s">
        <v>199</v>
      </c>
    </row>
    <row r="8" spans="1:27">
      <c r="A8" s="36" t="s">
        <v>201</v>
      </c>
      <c r="B8" s="8">
        <f>Correlations_SR_NoiseNr_NPstats!C51</f>
        <v>1.2255799002440899E-2</v>
      </c>
      <c r="C8" s="29">
        <f>Correlations_SR_NoiseNr_NPstats!D51</f>
        <v>8.6412190148757201E-2</v>
      </c>
      <c r="D8" s="8">
        <f>Correlations_SR_NoiseNr_NPstats!E51</f>
        <v>2.11999948680896E-2</v>
      </c>
      <c r="E8" s="36">
        <f>Correlations_SR_NoiseNr_NPstats!F51</f>
        <v>0.29672666879251097</v>
      </c>
      <c r="F8" s="36">
        <f>Correlations_SR_NoiseNr_NPstats!G51</f>
        <v>0</v>
      </c>
      <c r="G8" s="36">
        <f>Correlations_SR_NoiseNr_NPstats!H51</f>
        <v>0</v>
      </c>
      <c r="H8" s="36">
        <f>Correlations_SR_NoiseNr_NPstats!I51</f>
        <v>0</v>
      </c>
      <c r="I8" s="36">
        <f>Correlations_SR_NoiseNr_NPstats!J51</f>
        <v>0.87297361991867894</v>
      </c>
      <c r="K8" s="36" t="s">
        <v>201</v>
      </c>
      <c r="L8" s="36" t="e">
        <f>#REF!</f>
        <v>#REF!</v>
      </c>
      <c r="M8" s="36" t="e">
        <f>#REF!</f>
        <v>#REF!</v>
      </c>
      <c r="N8" s="36" t="e">
        <f>#REF!</f>
        <v>#REF!</v>
      </c>
      <c r="P8" s="8">
        <f>Correlations_SR_NoiseNr_NPstats!Q51</f>
        <v>2.2353557322029999E-2</v>
      </c>
      <c r="Q8" s="36">
        <f>Correlations_SR_NoiseNr_NPstats!R51</f>
        <v>0.864333939053617</v>
      </c>
      <c r="R8" s="36">
        <f>Correlations_SR_NoiseNr_NPstats!S51</f>
        <v>0.196445959147375</v>
      </c>
      <c r="S8" s="29">
        <f>Correlations_SR_NoiseNr_NPstats!P51</f>
        <v>9.2681913889258602E-2</v>
      </c>
      <c r="T8" s="36">
        <f>Correlations_SR_NoiseNr_NPstats!T51</f>
        <v>0.23970011940382199</v>
      </c>
      <c r="W8" s="36" t="s">
        <v>201</v>
      </c>
      <c r="X8" s="36">
        <f>Correlations_SR_NoiseNr_NPstats!X51</f>
        <v>0.266205563255832</v>
      </c>
      <c r="Y8" s="36">
        <f>Correlations_SR_NoiseNr_NPstats!Y51</f>
        <v>0.266205563255832</v>
      </c>
      <c r="Z8" s="36">
        <f>Correlations_SR_NoiseNr_NPstats!Z51</f>
        <v>0.189274112771908</v>
      </c>
      <c r="AA8" s="36">
        <f>Correlations_SR_NoiseNr_NPstats!AA51</f>
        <v>0.75803634777692697</v>
      </c>
    </row>
    <row r="9" spans="1:27">
      <c r="A9" s="36" t="s">
        <v>207</v>
      </c>
      <c r="B9" s="36">
        <f>Correlations_SR_NoiseNr_NPstats!C61</f>
        <v>0.29672666879251097</v>
      </c>
      <c r="C9" s="36">
        <f>Correlations_SR_NoiseNr_NPstats!D61</f>
        <v>0.29672666879251097</v>
      </c>
      <c r="D9" s="36">
        <f>Correlations_SR_NoiseNr_NPstats!E61</f>
        <v>0.67039959059033105</v>
      </c>
      <c r="E9" s="36">
        <f>Correlations_SR_NoiseNr_NPstats!F61</f>
        <v>0.29672666879251097</v>
      </c>
      <c r="F9" s="36">
        <f>Correlations_SR_NoiseNr_NPstats!G61</f>
        <v>0</v>
      </c>
      <c r="G9" s="36">
        <f>Correlations_SR_NoiseNr_NPstats!H61</f>
        <v>0</v>
      </c>
      <c r="H9" s="36">
        <f>Correlations_SR_NoiseNr_NPstats!I61</f>
        <v>0</v>
      </c>
      <c r="I9" s="36">
        <f>Correlations_SR_NoiseNr_NPstats!J61</f>
        <v>0.29672666879251097</v>
      </c>
      <c r="K9" s="36" t="s">
        <v>207</v>
      </c>
      <c r="L9" s="36" t="e">
        <f>#REF!</f>
        <v>#REF!</v>
      </c>
      <c r="M9" s="36" t="e">
        <f>#REF!</f>
        <v>#REF!</v>
      </c>
      <c r="N9" s="36" t="e">
        <f>#REF!</f>
        <v>#REF!</v>
      </c>
      <c r="P9" s="36">
        <f>Correlations_SR_NoiseNr_NPstats!Q61</f>
        <v>0.27002180750312998</v>
      </c>
      <c r="Q9" s="36">
        <f>Correlations_SR_NoiseNr_NPstats!R61</f>
        <v>0.26740060116236902</v>
      </c>
      <c r="R9" s="36">
        <f>Correlations_SR_NoiseNr_NPstats!S61</f>
        <v>0.27002180750312998</v>
      </c>
      <c r="S9" s="36">
        <f>Correlations_SR_NoiseNr_NPstats!P61</f>
        <v>0.81593987465324103</v>
      </c>
      <c r="T9" s="36">
        <f>Correlations_SR_NoiseNr_NPstats!T61</f>
        <v>0.26740060116236902</v>
      </c>
      <c r="W9" s="36" t="s">
        <v>207</v>
      </c>
      <c r="X9" s="36">
        <f>Correlations_SR_NoiseNr_NPstats!X61</f>
        <v>0.88768068053811</v>
      </c>
      <c r="Y9" s="36">
        <f>Correlations_SR_NoiseNr_NPstats!Y61</f>
        <v>0.88768068053811</v>
      </c>
      <c r="Z9" s="36">
        <f>Correlations_SR_NoiseNr_NPstats!Z61</f>
        <v>0.88768068053811</v>
      </c>
      <c r="AA9" s="36">
        <f>Correlations_SR_NoiseNr_NPstats!AA61</f>
        <v>0.88768068053811</v>
      </c>
    </row>
    <row r="10" spans="1:27">
      <c r="A10" s="36" t="s">
        <v>206</v>
      </c>
      <c r="B10" s="29">
        <f>Correlations_SR_NoiseNr_NPstats!C64</f>
        <v>7.6764618121328093E-2</v>
      </c>
      <c r="C10" s="36">
        <f>Correlations_SR_NoiseNr_NPstats!D64</f>
        <v>0.69304019085708501</v>
      </c>
      <c r="D10" s="8">
        <f>Correlations_SR_NoiseNr_NPstats!E64</f>
        <v>3.5872691954113897E-2</v>
      </c>
      <c r="E10" s="36">
        <f>Correlations_SR_NoiseNr_NPstats!F64</f>
        <v>0.69304019085708501</v>
      </c>
      <c r="F10" s="36">
        <f>Correlations_SR_NoiseNr_NPstats!G64</f>
        <v>0</v>
      </c>
      <c r="G10" s="36">
        <f>Correlations_SR_NoiseNr_NPstats!H64</f>
        <v>0</v>
      </c>
      <c r="H10" s="36">
        <f>Correlations_SR_NoiseNr_NPstats!I64</f>
        <v>0</v>
      </c>
      <c r="I10" s="36">
        <f>Correlations_SR_NoiseNr_NPstats!J64</f>
        <v>0.93772530826309397</v>
      </c>
      <c r="K10" s="36" t="s">
        <v>206</v>
      </c>
      <c r="L10" s="36" t="e">
        <f>#REF!</f>
        <v>#REF!</v>
      </c>
      <c r="M10" s="36" t="e">
        <f>#REF!</f>
        <v>#REF!</v>
      </c>
      <c r="N10" s="36" t="e">
        <f>#REF!</f>
        <v>#REF!</v>
      </c>
      <c r="P10" s="8">
        <f>Correlations_SR_NoiseNr_NPstats!Q64</f>
        <v>4.7898453936766998E-2</v>
      </c>
      <c r="Q10" s="30">
        <f>Correlations_SR_NoiseNr_NPstats!R64</f>
        <v>0.99379033467422395</v>
      </c>
      <c r="R10" s="36">
        <f>Correlations_SR_NoiseNr_NPstats!S64</f>
        <v>0.76695360453828498</v>
      </c>
      <c r="S10" s="8">
        <f>Correlations_SR_NoiseNr_NPstats!P64</f>
        <v>4.7898453936766998E-2</v>
      </c>
      <c r="T10" s="36">
        <f>Correlations_SR_NoiseNr_NPstats!T64</f>
        <v>0.94754543472115904</v>
      </c>
      <c r="W10" s="36" t="s">
        <v>206</v>
      </c>
      <c r="X10" s="36">
        <f>Correlations_SR_NoiseNr_NPstats!X64</f>
        <v>0.183989403475288</v>
      </c>
      <c r="Y10" s="36">
        <f>Correlations_SR_NoiseNr_NPstats!Y64</f>
        <v>0.57366558758326702</v>
      </c>
      <c r="Z10" s="36">
        <f>Correlations_SR_NoiseNr_NPstats!Z64</f>
        <v>0.183989403475288</v>
      </c>
      <c r="AA10" s="36">
        <f>Correlations_SR_NoiseNr_NPstats!AA64</f>
        <v>0.53874404451237401</v>
      </c>
    </row>
    <row r="11" spans="1:27">
      <c r="A11" s="36" t="s">
        <v>205</v>
      </c>
      <c r="B11" s="8">
        <f>Correlations_SR_NoiseNr_NPstats!C67</f>
        <v>2.9320810369543499E-2</v>
      </c>
      <c r="C11" s="36">
        <f>Correlations_SR_NoiseNr_NPstats!D67</f>
        <v>0.66288165195415105</v>
      </c>
      <c r="D11" s="8">
        <f>Correlations_SR_NoiseNr_NPstats!E67</f>
        <v>1.7392554240045299E-3</v>
      </c>
      <c r="E11" s="36">
        <f>Correlations_SR_NoiseNr_NPstats!F67</f>
        <v>0.66288165195415105</v>
      </c>
      <c r="F11" s="36">
        <f>Correlations_SR_NoiseNr_NPstats!G67</f>
        <v>0</v>
      </c>
      <c r="G11" s="36">
        <f>Correlations_SR_NoiseNr_NPstats!H67</f>
        <v>0</v>
      </c>
      <c r="H11" s="36">
        <f>Correlations_SR_NoiseNr_NPstats!I67</f>
        <v>0</v>
      </c>
      <c r="I11" s="36">
        <f>Correlations_SR_NoiseNr_NPstats!J67</f>
        <v>0.94815268591074597</v>
      </c>
      <c r="K11" s="36" t="s">
        <v>205</v>
      </c>
      <c r="L11" s="36" t="e">
        <f>#REF!</f>
        <v>#REF!</v>
      </c>
      <c r="M11" s="36" t="e">
        <f>#REF!</f>
        <v>#REF!</v>
      </c>
      <c r="N11" s="36" t="e">
        <f>#REF!</f>
        <v>#REF!</v>
      </c>
      <c r="P11" s="36">
        <f>Correlations_SR_NoiseNr_NPstats!Q67</f>
        <v>0.207292705320645</v>
      </c>
      <c r="Q11" s="30">
        <f>Correlations_SR_NoiseNr_NPstats!R67</f>
        <v>0.99903239678678202</v>
      </c>
      <c r="R11" s="36">
        <f>Correlations_SR_NoiseNr_NPstats!S67</f>
        <v>0.76695360453828498</v>
      </c>
      <c r="S11" s="8">
        <f>Correlations_SR_NoiseNr_NPstats!P67</f>
        <v>4.604040144076E-2</v>
      </c>
      <c r="T11" s="36">
        <f>Correlations_SR_NoiseNr_NPstats!T67</f>
        <v>0.94754543472115904</v>
      </c>
      <c r="W11" s="36" t="s">
        <v>205</v>
      </c>
      <c r="X11" s="36">
        <f>Correlations_SR_NoiseNr_NPstats!X67</f>
        <v>0.25907866912251398</v>
      </c>
      <c r="Y11" s="36">
        <f>Correlations_SR_NoiseNr_NPstats!Y67</f>
        <v>0.56844588322231004</v>
      </c>
      <c r="Z11" s="8">
        <f>Correlations_SR_NoiseNr_NPstats!Z67</f>
        <v>5.6583368279021799E-3</v>
      </c>
      <c r="AA11" s="36">
        <f>Correlations_SR_NoiseNr_NPstats!AA67</f>
        <v>0.66066756259577297</v>
      </c>
    </row>
    <row r="12" spans="1:27">
      <c r="A12" s="36" t="s">
        <v>251</v>
      </c>
      <c r="B12" s="36">
        <f>Correlations_SR_NoiseNr_NPstats!C76</f>
        <v>0.11425686074564401</v>
      </c>
      <c r="C12" s="36">
        <f>Correlations_SR_NoiseNr_NPstats!D76</f>
        <v>0.66288165195415105</v>
      </c>
      <c r="D12" s="8">
        <f>Correlations_SR_NoiseNr_NPstats!E76</f>
        <v>6.8415119494458203E-3</v>
      </c>
      <c r="E12" s="36">
        <f>Correlations_SR_NoiseNr_NPstats!F76</f>
        <v>0.66288165195415105</v>
      </c>
      <c r="F12" s="36">
        <f>Correlations_SR_NoiseNr_NPstats!G76</f>
        <v>0</v>
      </c>
      <c r="G12" s="36">
        <f>Correlations_SR_NoiseNr_NPstats!H76</f>
        <v>0</v>
      </c>
      <c r="H12" s="36">
        <f>Correlations_SR_NoiseNr_NPstats!I76</f>
        <v>0</v>
      </c>
      <c r="I12" s="36">
        <f>Correlations_SR_NoiseNr_NPstats!J76</f>
        <v>0.92573035921736002</v>
      </c>
      <c r="K12" s="36" t="s">
        <v>251</v>
      </c>
      <c r="L12" s="36" t="e">
        <f>#REF!</f>
        <v>#REF!</v>
      </c>
      <c r="M12" s="36" t="e">
        <f>#REF!</f>
        <v>#REF!</v>
      </c>
      <c r="N12" s="36" t="e">
        <f>#REF!</f>
        <v>#REF!</v>
      </c>
      <c r="P12" s="29">
        <f>Correlations_SR_NoiseNr_NPstats!Q76</f>
        <v>5.4974431189603899E-2</v>
      </c>
      <c r="Q12" s="30">
        <f>Correlations_SR_NoiseNr_NPstats!R76</f>
        <v>0.99708455645387895</v>
      </c>
      <c r="R12" s="36">
        <f>Correlations_SR_NoiseNr_NPstats!S76</f>
        <v>0.44918878415938002</v>
      </c>
      <c r="S12" s="29">
        <f>Correlations_SR_NoiseNr_NPstats!P76</f>
        <v>5.4974431189603899E-2</v>
      </c>
      <c r="T12" s="36">
        <f>Correlations_SR_NoiseNr_NPstats!T76</f>
        <v>0.79938446131145602</v>
      </c>
      <c r="W12" s="36" t="s">
        <v>251</v>
      </c>
      <c r="X12" s="36">
        <f>Correlations_SR_NoiseNr_NPstats!X76</f>
        <v>0.25907866912251398</v>
      </c>
      <c r="Y12" s="36">
        <f>Correlations_SR_NoiseNr_NPstats!Y76</f>
        <v>0.42488981112917401</v>
      </c>
      <c r="Z12" s="8">
        <f>Correlations_SR_NoiseNr_NPstats!Z76</f>
        <v>2.69148864777378E-2</v>
      </c>
      <c r="AA12" s="36">
        <f>Correlations_SR_NoiseNr_NPstats!AA76</f>
        <v>0.60696928513388904</v>
      </c>
    </row>
    <row r="15" spans="1:27" s="40" customFormat="1" ht="18.5">
      <c r="B15" s="39" t="s">
        <v>3</v>
      </c>
      <c r="I15" s="36"/>
      <c r="P15" s="39" t="s">
        <v>72</v>
      </c>
      <c r="X15" s="39" t="s">
        <v>203</v>
      </c>
    </row>
    <row r="16" spans="1:27" s="40" customFormat="1" ht="18.5">
      <c r="A16" s="39"/>
      <c r="B16" s="39" t="s">
        <v>74</v>
      </c>
      <c r="I16" s="36"/>
      <c r="K16" s="39"/>
      <c r="P16" s="39" t="s">
        <v>74</v>
      </c>
      <c r="W16" s="39"/>
      <c r="X16" s="39" t="s">
        <v>74</v>
      </c>
    </row>
    <row r="17" spans="1:27">
      <c r="B17" s="36" t="s">
        <v>119</v>
      </c>
      <c r="C17" s="36" t="s">
        <v>120</v>
      </c>
      <c r="D17" s="36" t="s">
        <v>121</v>
      </c>
      <c r="E17" s="36" t="s">
        <v>152</v>
      </c>
      <c r="F17" s="36" t="s">
        <v>122</v>
      </c>
      <c r="G17" s="36" t="s">
        <v>123</v>
      </c>
      <c r="H17" s="36" t="s">
        <v>124</v>
      </c>
      <c r="I17" s="45" t="s">
        <v>200</v>
      </c>
      <c r="L17" s="36" t="s">
        <v>119</v>
      </c>
      <c r="M17" s="36" t="s">
        <v>120</v>
      </c>
      <c r="N17" s="36" t="s">
        <v>121</v>
      </c>
      <c r="O17" s="36"/>
      <c r="P17" s="36" t="s">
        <v>122</v>
      </c>
      <c r="Q17" s="36" t="s">
        <v>123</v>
      </c>
      <c r="R17" s="36" t="s">
        <v>124</v>
      </c>
      <c r="S17" s="36" t="s">
        <v>152</v>
      </c>
      <c r="T17" s="45" t="s">
        <v>200</v>
      </c>
      <c r="X17" s="45" t="s">
        <v>196</v>
      </c>
      <c r="Y17" s="45" t="s">
        <v>198</v>
      </c>
      <c r="Z17" s="36" t="s">
        <v>197</v>
      </c>
      <c r="AA17" s="45" t="s">
        <v>199</v>
      </c>
    </row>
    <row r="18" spans="1:27" s="37" customFormat="1">
      <c r="A18" s="37" t="s">
        <v>201</v>
      </c>
      <c r="B18" s="48">
        <f>Correlations_SR_NoiseNr_NPstats!C8</f>
        <v>5.50170649013106E-2</v>
      </c>
      <c r="C18" s="49">
        <f>Correlations_SR_NoiseNr_NPstats!D8</f>
        <v>3.0334699808199202E-2</v>
      </c>
      <c r="D18" s="48">
        <f>Correlations_SR_NoiseNr_NPstats!E8</f>
        <v>5.9373380593003101E-2</v>
      </c>
      <c r="E18" s="37">
        <f>Correlations_SR_NoiseNr_NPstats!F8</f>
        <v>2.0926326743956399E-2</v>
      </c>
      <c r="F18" s="37" t="e">
        <f>#REF!</f>
        <v>#REF!</v>
      </c>
      <c r="G18" s="37" t="e">
        <f>#REF!</f>
        <v>#REF!</v>
      </c>
      <c r="H18" s="37" t="e">
        <f>#REF!</f>
        <v>#REF!</v>
      </c>
      <c r="I18" s="37">
        <f>Correlations_SR_NoiseNr_NPstats!J8</f>
        <v>-1.76926233345336E-2</v>
      </c>
      <c r="K18" s="37" t="s">
        <v>201</v>
      </c>
      <c r="L18" s="37" t="e">
        <f>#REF!</f>
        <v>#REF!</v>
      </c>
      <c r="M18" s="37" t="e">
        <f>#REF!</f>
        <v>#REF!</v>
      </c>
      <c r="N18" s="37" t="e">
        <f>#REF!</f>
        <v>#REF!</v>
      </c>
      <c r="O18" s="53"/>
      <c r="P18" s="48">
        <f>Correlations_SR_NoiseNr_NPstats!Q8</f>
        <v>3.5793286224840203E-2</v>
      </c>
      <c r="Q18" s="37">
        <f>Correlations_SR_NoiseNr_NPstats!R8</f>
        <v>-1.9613755030042802E-2</v>
      </c>
      <c r="R18" s="37">
        <f>Correlations_SR_NoiseNr_NPstats!S8</f>
        <v>1.65538737524582E-2</v>
      </c>
      <c r="S18" s="49">
        <f>Correlations_SR_NoiseNr_NPstats!P8</f>
        <v>2.7622022228383801E-2</v>
      </c>
      <c r="T18" s="37">
        <f>Correlations_SR_NoiseNr_NPstats!T8</f>
        <v>9.5221397691131193E-3</v>
      </c>
      <c r="W18" s="37" t="s">
        <v>201</v>
      </c>
      <c r="X18" s="37">
        <f>Correlations_SR_NoiseNr_NPstats!X8</f>
        <v>1.2207968003776E-2</v>
      </c>
      <c r="Y18" s="37">
        <f>Correlations_SR_NoiseNr_NPstats!Y8</f>
        <v>1.5520016619119699E-2</v>
      </c>
      <c r="Z18" s="37">
        <f>Correlations_SR_NoiseNr_NPstats!Z8</f>
        <v>2.8014314699869002E-2</v>
      </c>
      <c r="AA18" s="37">
        <f>Correlations_SR_NoiseNr_NPstats!AA8</f>
        <v>-1.6079359095067601E-2</v>
      </c>
    </row>
    <row r="19" spans="1:27" s="37" customFormat="1">
      <c r="A19" s="37" t="s">
        <v>207</v>
      </c>
      <c r="B19" s="37">
        <f>Correlations_SR_NoiseNr_NPstats!C18</f>
        <v>1.10501507048554E-2</v>
      </c>
      <c r="C19" s="37">
        <f>Correlations_SR_NoiseNr_NPstats!D18</f>
        <v>1.33117006466393E-2</v>
      </c>
      <c r="D19" s="37">
        <f>Correlations_SR_NoiseNr_NPstats!E18</f>
        <v>-8.5787724663337808E-3</v>
      </c>
      <c r="E19" s="37">
        <f>Correlations_SR_NoiseNr_NPstats!F18</f>
        <v>3.2586878706613601E-2</v>
      </c>
      <c r="F19" s="37" t="e">
        <f>#REF!</f>
        <v>#REF!</v>
      </c>
      <c r="G19" s="37" t="e">
        <f>#REF!</f>
        <v>#REF!</v>
      </c>
      <c r="H19" s="37" t="e">
        <f>#REF!</f>
        <v>#REF!</v>
      </c>
      <c r="I19" s="37">
        <f>Correlations_SR_NoiseNr_NPstats!J18</f>
        <v>2.12482896803061E-2</v>
      </c>
      <c r="K19" s="37" t="s">
        <v>207</v>
      </c>
      <c r="L19" s="37" t="e">
        <f>#REF!</f>
        <v>#REF!</v>
      </c>
      <c r="M19" s="37" t="e">
        <f>#REF!</f>
        <v>#REF!</v>
      </c>
      <c r="N19" s="37" t="e">
        <f>#REF!</f>
        <v>#REF!</v>
      </c>
      <c r="O19" s="53"/>
      <c r="P19" s="37">
        <f>Correlations_SR_NoiseNr_NPstats!Q18</f>
        <v>1.2085409456615201E-2</v>
      </c>
      <c r="Q19" s="37">
        <f>Correlations_SR_NoiseNr_NPstats!R18</f>
        <v>2.2139682008630202E-2</v>
      </c>
      <c r="R19" s="37">
        <f>Correlations_SR_NoiseNr_NPstats!S18</f>
        <v>2.6036219682391001E-2</v>
      </c>
      <c r="S19" s="37">
        <f>Correlations_SR_NoiseNr_NPstats!P18</f>
        <v>-1.43726840250765E-2</v>
      </c>
      <c r="T19" s="37">
        <f>Correlations_SR_NoiseNr_NPstats!T18</f>
        <v>2.56155048770444E-2</v>
      </c>
      <c r="W19" s="37" t="s">
        <v>207</v>
      </c>
      <c r="X19" s="37">
        <f>Correlations_SR_NoiseNr_NPstats!X18</f>
        <v>-9.2939725181105E-3</v>
      </c>
      <c r="Y19" s="37">
        <f>Correlations_SR_NoiseNr_NPstats!Y18</f>
        <v>-2.2069562874405799E-2</v>
      </c>
      <c r="Z19" s="37">
        <f>Correlations_SR_NoiseNr_NPstats!Z18</f>
        <v>-5.4971083244043E-3</v>
      </c>
      <c r="AA19" s="37">
        <f>Correlations_SR_NoiseNr_NPstats!AA18</f>
        <v>7.4604440826882704E-3</v>
      </c>
    </row>
    <row r="20" spans="1:27" s="37" customFormat="1">
      <c r="A20" s="37" t="s">
        <v>206</v>
      </c>
      <c r="B20" s="49">
        <f>Correlations_SR_NoiseNr_NPstats!C21</f>
        <v>3.5280289044094602E-2</v>
      </c>
      <c r="C20" s="37">
        <f>Correlations_SR_NoiseNr_NPstats!D21</f>
        <v>2.6925846036666601E-3</v>
      </c>
      <c r="D20" s="48">
        <f>Correlations_SR_NoiseNr_NPstats!E21</f>
        <v>7.1098249234086197E-2</v>
      </c>
      <c r="E20" s="37">
        <f>Correlations_SR_NoiseNr_NPstats!F21</f>
        <v>6.7527569112934803E-3</v>
      </c>
      <c r="F20" s="37" t="e">
        <f>#REF!</f>
        <v>#REF!</v>
      </c>
      <c r="G20" s="37" t="e">
        <f>#REF!</f>
        <v>#REF!</v>
      </c>
      <c r="H20" s="37" t="e">
        <f>#REF!</f>
        <v>#REF!</v>
      </c>
      <c r="I20" s="37">
        <f>Correlations_SR_NoiseNr_NPstats!J21</f>
        <v>-2.3743165121641499E-2</v>
      </c>
      <c r="K20" s="37" t="s">
        <v>206</v>
      </c>
      <c r="L20" s="37" t="e">
        <f>#REF!</f>
        <v>#REF!</v>
      </c>
      <c r="M20" s="37" t="e">
        <f>#REF!</f>
        <v>#REF!</v>
      </c>
      <c r="N20" s="37" t="e">
        <f>#REF!</f>
        <v>#REF!</v>
      </c>
      <c r="O20" s="53"/>
      <c r="P20" s="48">
        <f>Correlations_SR_NoiseNr_NPstats!Q21</f>
        <v>3.7540471262732203E-2</v>
      </c>
      <c r="Q20" s="58">
        <f>Correlations_SR_NoiseNr_NPstats!R21</f>
        <v>-4.6070041263596102E-2</v>
      </c>
      <c r="R20" s="37">
        <f>Correlations_SR_NoiseNr_NPstats!S21</f>
        <v>5.4580795291540602E-3</v>
      </c>
      <c r="S20" s="48">
        <f>Correlations_SR_NoiseNr_NPstats!P21</f>
        <v>3.38609353892197E-2</v>
      </c>
      <c r="T20" s="37">
        <f>Correlations_SR_NoiseNr_NPstats!T21</f>
        <v>-1.2942494603472699E-2</v>
      </c>
      <c r="W20" s="37" t="s">
        <v>206</v>
      </c>
      <c r="X20" s="37">
        <f>Correlations_SR_NoiseNr_NPstats!X21</f>
        <v>2.2750392856829001E-2</v>
      </c>
      <c r="Y20" s="37">
        <f>Correlations_SR_NoiseNr_NPstats!Y21</f>
        <v>-3.2498079996843301E-3</v>
      </c>
      <c r="Z20" s="37">
        <f>Correlations_SR_NoiseNr_NPstats!Z21</f>
        <v>2.6790326980874302E-2</v>
      </c>
      <c r="AA20" s="37">
        <f>Correlations_SR_NoiseNr_NPstats!AA21</f>
        <v>-5.8922942888322096E-4</v>
      </c>
    </row>
    <row r="21" spans="1:27" s="37" customFormat="1">
      <c r="A21" s="37" t="s">
        <v>205</v>
      </c>
      <c r="B21" s="48">
        <f>Correlations_SR_NoiseNr_NPstats!C24</f>
        <v>4.8759670711754001E-2</v>
      </c>
      <c r="C21" s="37">
        <f>Correlations_SR_NoiseNr_NPstats!D24</f>
        <v>1.0566437952998699E-3</v>
      </c>
      <c r="D21" s="48">
        <f>Correlations_SR_NoiseNr_NPstats!E24</f>
        <v>9.9082255945200801E-2</v>
      </c>
      <c r="E21" s="37">
        <f>Correlations_SR_NoiseNr_NPstats!F24</f>
        <v>7.4404578741935103E-3</v>
      </c>
      <c r="F21" s="37" t="e">
        <f>#REF!</f>
        <v>#REF!</v>
      </c>
      <c r="G21" s="37" t="e">
        <f>#REF!</f>
        <v>#REF!</v>
      </c>
      <c r="H21" s="37" t="e">
        <f>#REF!</f>
        <v>#REF!</v>
      </c>
      <c r="I21" s="37">
        <f>Correlations_SR_NoiseNr_NPstats!J24</f>
        <v>-3.4915008977025097E-2</v>
      </c>
      <c r="K21" s="37" t="s">
        <v>205</v>
      </c>
      <c r="L21" s="37" t="e">
        <f>#REF!</f>
        <v>#REF!</v>
      </c>
      <c r="M21" s="37" t="e">
        <f>#REF!</f>
        <v>#REF!</v>
      </c>
      <c r="N21" s="37" t="e">
        <f>#REF!</f>
        <v>#REF!</v>
      </c>
      <c r="O21" s="53"/>
      <c r="P21" s="37">
        <f>Correlations_SR_NoiseNr_NPstats!Q24</f>
        <v>2.8508438894916499E-2</v>
      </c>
      <c r="Q21" s="58">
        <f>Correlations_SR_NoiseNr_NPstats!R24</f>
        <v>-6.3960309563939596E-2</v>
      </c>
      <c r="R21" s="37">
        <f>Correlations_SR_NoiseNr_NPstats!S24</f>
        <v>5.8690098512950602E-3</v>
      </c>
      <c r="S21" s="48">
        <f>Correlations_SR_NoiseNr_NPstats!P24</f>
        <v>3.9877076306382403E-2</v>
      </c>
      <c r="T21" s="37">
        <f>Correlations_SR_NoiseNr_NPstats!T24</f>
        <v>-8.42139516543477E-3</v>
      </c>
      <c r="W21" s="37" t="s">
        <v>205</v>
      </c>
      <c r="X21" s="37">
        <f>Correlations_SR_NoiseNr_NPstats!X24</f>
        <v>2.0995012033644098E-2</v>
      </c>
      <c r="Y21" s="37">
        <f>Correlations_SR_NoiseNr_NPstats!Y24</f>
        <v>8.3430895935310799E-3</v>
      </c>
      <c r="Z21" s="48">
        <f>Correlations_SR_NoiseNr_NPstats!Z24</f>
        <v>4.1922429423888803E-2</v>
      </c>
      <c r="AA21" s="37">
        <f>Correlations_SR_NoiseNr_NPstats!AA24</f>
        <v>-7.7288033695768503E-3</v>
      </c>
    </row>
    <row r="22" spans="1:27" s="37" customFormat="1">
      <c r="A22" s="37" t="s">
        <v>251</v>
      </c>
      <c r="B22" s="37">
        <f>Correlations_SR_NoiseNr_NPstats!C33</f>
        <v>3.5231485382158097E-2</v>
      </c>
      <c r="C22" s="37">
        <f>Correlations_SR_NoiseNr_NPstats!D33</f>
        <v>-2.0835191318435099E-3</v>
      </c>
      <c r="D22" s="48">
        <f>Correlations_SR_NoiseNr_NPstats!E33</f>
        <v>8.7934928735314402E-2</v>
      </c>
      <c r="E22" s="37">
        <f>Correlations_SR_NoiseNr_NPstats!F33</f>
        <v>7.4236413460218899E-3</v>
      </c>
      <c r="F22" s="37" t="e">
        <f>#REF!</f>
        <v>#REF!</v>
      </c>
      <c r="G22" s="37" t="e">
        <f>#REF!</f>
        <v>#REF!</v>
      </c>
      <c r="H22" s="37" t="e">
        <f>#REF!</f>
        <v>#REF!</v>
      </c>
      <c r="I22" s="37">
        <f>Correlations_SR_NoiseNr_NPstats!J33</f>
        <v>-2.6962957771291499E-2</v>
      </c>
      <c r="K22" s="37" t="s">
        <v>251</v>
      </c>
      <c r="L22" s="37" t="e">
        <f>#REF!</f>
        <v>#REF!</v>
      </c>
      <c r="M22" s="37" t="e">
        <f>#REF!</f>
        <v>#REF!</v>
      </c>
      <c r="N22" s="37" t="e">
        <f>#REF!</f>
        <v>#REF!</v>
      </c>
      <c r="O22" s="53"/>
      <c r="P22" s="49">
        <f>Correlations_SR_NoiseNr_NPstats!Q33</f>
        <v>3.0439957757804899E-2</v>
      </c>
      <c r="Q22" s="58">
        <f>Correlations_SR_NoiseNr_NPstats!R33</f>
        <v>-5.9919991405742501E-2</v>
      </c>
      <c r="R22" s="37">
        <f>Correlations_SR_NoiseNr_NPstats!S33</f>
        <v>4.8404375877840501E-3</v>
      </c>
      <c r="S22" s="49">
        <f>Correlations_SR_NoiseNr_NPstats!P33</f>
        <v>3.8333422976685398E-2</v>
      </c>
      <c r="T22" s="37">
        <f>Correlations_SR_NoiseNr_NPstats!T33</f>
        <v>-1.07363285243547E-2</v>
      </c>
      <c r="W22" s="37" t="s">
        <v>251</v>
      </c>
      <c r="X22" s="37">
        <f>Correlations_SR_NoiseNr_NPstats!X33</f>
        <v>2.0184893959823699E-2</v>
      </c>
      <c r="Y22" s="37">
        <f>Correlations_SR_NoiseNr_NPstats!Y33</f>
        <v>1.2142055749178499E-2</v>
      </c>
      <c r="Z22" s="48">
        <f>Correlations_SR_NoiseNr_NPstats!Z33</f>
        <v>3.8646498346052598E-2</v>
      </c>
      <c r="AA22" s="37">
        <f>Correlations_SR_NoiseNr_NPstats!AA33</f>
        <v>-6.5410027818177396E-3</v>
      </c>
    </row>
    <row r="23" spans="1:27">
      <c r="A23" s="37"/>
      <c r="B23" s="37"/>
      <c r="C23" s="37"/>
      <c r="D23" s="37"/>
      <c r="E23" s="37"/>
      <c r="F23" s="37"/>
      <c r="G23" s="37"/>
      <c r="H23" s="37"/>
      <c r="J23" s="37"/>
      <c r="K23" s="37"/>
      <c r="L23" s="37"/>
      <c r="M23" s="37"/>
      <c r="N23" s="37"/>
      <c r="O23" s="36"/>
      <c r="P23" s="37"/>
      <c r="Q23" s="37"/>
      <c r="R23" s="37"/>
      <c r="S23" s="37"/>
    </row>
    <row r="24" spans="1:27">
      <c r="A24" s="37"/>
      <c r="B24" s="37"/>
      <c r="C24" s="37"/>
      <c r="D24" s="37"/>
      <c r="E24" s="37"/>
      <c r="F24" s="37"/>
      <c r="G24" s="37"/>
      <c r="H24" s="37"/>
      <c r="J24" s="37"/>
      <c r="K24" s="37"/>
      <c r="L24" s="37"/>
      <c r="M24" s="37"/>
      <c r="N24" s="37"/>
      <c r="O24" s="36"/>
      <c r="P24" s="37"/>
      <c r="Q24" s="37"/>
      <c r="R24" s="37"/>
      <c r="S24" s="37"/>
    </row>
    <row r="25" spans="1:27">
      <c r="A25" s="38" t="s">
        <v>212</v>
      </c>
      <c r="B25" s="36" t="s">
        <v>119</v>
      </c>
      <c r="C25" s="36" t="s">
        <v>120</v>
      </c>
      <c r="D25" s="36" t="s">
        <v>121</v>
      </c>
      <c r="E25" s="36" t="s">
        <v>152</v>
      </c>
      <c r="F25" s="36" t="s">
        <v>122</v>
      </c>
      <c r="G25" s="36" t="s">
        <v>123</v>
      </c>
      <c r="H25" s="36" t="s">
        <v>124</v>
      </c>
      <c r="I25" s="45" t="s">
        <v>200</v>
      </c>
      <c r="J25" s="37"/>
      <c r="K25" s="38" t="s">
        <v>215</v>
      </c>
      <c r="L25" s="36" t="s">
        <v>119</v>
      </c>
      <c r="M25" s="36" t="s">
        <v>120</v>
      </c>
      <c r="N25" s="36" t="s">
        <v>121</v>
      </c>
      <c r="O25" s="36"/>
      <c r="P25" s="36" t="s">
        <v>122</v>
      </c>
      <c r="Q25" s="36" t="s">
        <v>123</v>
      </c>
      <c r="R25" s="36" t="s">
        <v>124</v>
      </c>
      <c r="S25" s="36" t="s">
        <v>152</v>
      </c>
      <c r="T25" s="45" t="s">
        <v>200</v>
      </c>
    </row>
    <row r="26" spans="1:27" s="37" customFormat="1">
      <c r="A26" s="56" t="s">
        <v>125</v>
      </c>
      <c r="B26" s="37">
        <f>Correlations_SR_NoiseNr_NPstats!C100</f>
        <v>-1.3896319147988199E-3</v>
      </c>
      <c r="C26" s="37">
        <f>Correlations_SR_NoiseNr_NPstats!D100</f>
        <v>4.9095354375460802E-2</v>
      </c>
      <c r="D26" s="37">
        <f>Correlations_SR_NoiseNr_NPstats!E100</f>
        <v>4.2298660952104598E-2</v>
      </c>
      <c r="E26" s="37">
        <f>Correlations_SR_NoiseNr_NPstats!F100</f>
        <v>2.5151737987807399E-2</v>
      </c>
      <c r="F26" s="37">
        <f>Correlations_SR_NoiseNr_NPstats!G100</f>
        <v>6.9966574418102598E-2</v>
      </c>
      <c r="G26" s="37">
        <f>Correlations_SR_NoiseNr_NPstats!H100</f>
        <v>6.5471892568240805E-2</v>
      </c>
      <c r="H26" s="37">
        <f>Correlations_SR_NoiseNr_NPstats!I100</f>
        <v>3.2787629118580103E-2</v>
      </c>
      <c r="I26" s="37">
        <f>Correlations_SR_NoiseNr_NPstats!J100</f>
        <v>5.4224353059404803E-2</v>
      </c>
      <c r="K26" s="56" t="s">
        <v>125</v>
      </c>
      <c r="L26" s="37" t="e">
        <f>#REF!</f>
        <v>#REF!</v>
      </c>
      <c r="M26" s="37" t="e">
        <f>#REF!</f>
        <v>#REF!</v>
      </c>
      <c r="N26" s="37" t="e">
        <f>#REF!</f>
        <v>#REF!</v>
      </c>
      <c r="P26" s="37">
        <f>Correlations_SR_NoiseNr_NPstats!Q100</f>
        <v>2.5118850428264599E-2</v>
      </c>
      <c r="Q26" s="37">
        <f>Correlations_SR_NoiseNr_NPstats!R100</f>
        <v>1.2986425788696399E-2</v>
      </c>
      <c r="R26" s="37">
        <f>Correlations_SR_NoiseNr_NPstats!S100</f>
        <v>-3.3333868007604399E-2</v>
      </c>
      <c r="S26" s="37">
        <f>Correlations_SR_NoiseNr_NPstats!P100</f>
        <v>-2.1964565983006799E-2</v>
      </c>
      <c r="T26" s="37">
        <f>Correlations_SR_NoiseNr_NPstats!T100</f>
        <v>5.2916085972816398E-2</v>
      </c>
    </row>
    <row r="27" spans="1:27">
      <c r="A27" s="56" t="s">
        <v>216</v>
      </c>
      <c r="B27" s="36">
        <f>Correlations_SR_NoiseNr_NPstats!C101</f>
        <v>0.56642601226527001</v>
      </c>
      <c r="C27" s="36">
        <f>Correlations_SR_NoiseNr_NPstats!D101</f>
        <v>0.110154377919272</v>
      </c>
      <c r="D27" s="36">
        <f>Correlations_SR_NoiseNr_NPstats!E101</f>
        <v>0.110154377919272</v>
      </c>
      <c r="E27" s="36">
        <f>Correlations_SR_NoiseNr_NPstats!F101</f>
        <v>0.48289107489098299</v>
      </c>
      <c r="F27" s="36">
        <f>Correlations_SR_NoiseNr_NPstats!G101</f>
        <v>0</v>
      </c>
      <c r="G27" s="36">
        <f>Correlations_SR_NoiseNr_NPstats!H101</f>
        <v>0</v>
      </c>
      <c r="H27" s="36">
        <f>Correlations_SR_NoiseNr_NPstats!I101</f>
        <v>0</v>
      </c>
      <c r="I27" s="36">
        <f>Correlations_SR_NoiseNr_NPstats!J101</f>
        <v>0.110154377919272</v>
      </c>
      <c r="J27" s="37"/>
      <c r="K27" s="56" t="s">
        <v>216</v>
      </c>
      <c r="L27" s="37" t="e">
        <f>#REF!</f>
        <v>#REF!</v>
      </c>
      <c r="M27" s="37" t="e">
        <f>#REF!</f>
        <v>#REF!</v>
      </c>
      <c r="N27" s="37" t="e">
        <f>#REF!</f>
        <v>#REF!</v>
      </c>
      <c r="O27" s="36"/>
      <c r="P27" s="36">
        <f>Correlations_SR_NoiseNr_NPstats!Q101</f>
        <v>0.51935161461520896</v>
      </c>
      <c r="Q27" s="36">
        <f>Correlations_SR_NoiseNr_NPstats!R101</f>
        <v>0.72096623381479996</v>
      </c>
      <c r="R27" s="36">
        <f>Correlations_SR_NoiseNr_NPstats!S101</f>
        <v>0.72096623381479996</v>
      </c>
      <c r="S27" s="36">
        <f>Correlations_SR_NoiseNr_NPstats!P101</f>
        <v>0.72096623381479996</v>
      </c>
      <c r="T27" s="36">
        <f>Correlations_SR_NoiseNr_NPstats!T101</f>
        <v>0.43683955803811803</v>
      </c>
    </row>
    <row r="28" spans="1:27">
      <c r="A28" s="37"/>
      <c r="B28" s="37"/>
      <c r="C28" s="37"/>
      <c r="D28" s="37"/>
      <c r="E28" s="37"/>
      <c r="F28" s="37"/>
      <c r="G28" s="37"/>
      <c r="H28" s="37"/>
      <c r="J28" s="37"/>
      <c r="K28" s="37"/>
      <c r="L28" s="37"/>
      <c r="M28" s="37"/>
      <c r="N28" s="37"/>
    </row>
    <row r="29" spans="1:27">
      <c r="A29" s="38" t="s">
        <v>213</v>
      </c>
      <c r="K29" s="38" t="s">
        <v>214</v>
      </c>
    </row>
    <row r="30" spans="1:27" s="37" customFormat="1">
      <c r="A30" s="56" t="s">
        <v>125</v>
      </c>
      <c r="B30" s="37">
        <f>Correlations_SR_NoiseNr_NPstats!C93</f>
        <v>1.949089265212E-2</v>
      </c>
      <c r="C30" s="37">
        <f>Correlations_SR_NoiseNr_NPstats!D93</f>
        <v>2.75079013278977E-2</v>
      </c>
      <c r="D30" s="58">
        <f>Correlations_SR_NoiseNr_NPstats!E93</f>
        <v>-6.18560027186148E-2</v>
      </c>
      <c r="E30" s="37">
        <f>Correlations_SR_NoiseNr_NPstats!F93</f>
        <v>2.0814802341698E-2</v>
      </c>
      <c r="F30" s="37">
        <f>Correlations_SR_NoiseNr_NPstats!G93</f>
        <v>-1.5445613045076299E-3</v>
      </c>
      <c r="G30" s="37">
        <f>Correlations_SR_NoiseNr_NPstats!H93</f>
        <v>2.4860081948741699E-2</v>
      </c>
      <c r="H30" s="37">
        <f>Correlations_SR_NoiseNr_NPstats!I93</f>
        <v>-2.75079013278977E-2</v>
      </c>
      <c r="I30" s="37">
        <f>Correlations_SR_NoiseNr_NPstats!J93</f>
        <v>2.34626217208539E-2</v>
      </c>
      <c r="K30" s="56" t="s">
        <v>125</v>
      </c>
      <c r="L30" s="53" t="e">
        <f>#REF!</f>
        <v>#REF!</v>
      </c>
      <c r="M30" s="53" t="e">
        <f>#REF!</f>
        <v>#REF!</v>
      </c>
      <c r="N30" s="53" t="e">
        <f>#REF!</f>
        <v>#REF!</v>
      </c>
      <c r="O30" s="53"/>
      <c r="P30" s="37">
        <f>Correlations_SR_NoiseNr_NPstats!Q93</f>
        <v>-1.48725317674117E-2</v>
      </c>
      <c r="Q30" s="48">
        <f>Correlations_SR_NoiseNr_NPstats!R93</f>
        <v>8.1199794294115002E-2</v>
      </c>
      <c r="R30" s="37">
        <f>Correlations_SR_NoiseNr_NPstats!S93</f>
        <v>1.06433758145932E-2</v>
      </c>
      <c r="S30" s="37">
        <f>Correlations_SR_NoiseNr_NPstats!P93</f>
        <v>-2.98155494673704E-2</v>
      </c>
      <c r="T30" s="37">
        <f>Correlations_SR_NoiseNr_NPstats!T93</f>
        <v>2.1145779764092501E-2</v>
      </c>
    </row>
    <row r="31" spans="1:27">
      <c r="A31" s="56" t="s">
        <v>216</v>
      </c>
      <c r="B31" s="36">
        <f>Correlations_SR_NoiseNr_NPstats!C94</f>
        <v>0.35853443588578998</v>
      </c>
      <c r="C31" s="36">
        <f>Correlations_SR_NoiseNr_NPstats!D94</f>
        <v>0.35853443588578998</v>
      </c>
      <c r="D31" s="30">
        <f>Correlations_SR_NoiseNr_NPstats!E94</f>
        <v>0.983390075481967</v>
      </c>
      <c r="E31" s="36">
        <f>Correlations_SR_NoiseNr_NPstats!F94</f>
        <v>0.35853443588578998</v>
      </c>
      <c r="F31" s="36">
        <f>Correlations_SR_NoiseNr_NPstats!G94</f>
        <v>0</v>
      </c>
      <c r="G31" s="36">
        <f>Correlations_SR_NoiseNr_NPstats!H94</f>
        <v>0</v>
      </c>
      <c r="H31" s="36">
        <f>Correlations_SR_NoiseNr_NPstats!I94</f>
        <v>0</v>
      </c>
      <c r="I31" s="36">
        <f>Correlations_SR_NoiseNr_NPstats!J94</f>
        <v>0.35853443588578998</v>
      </c>
      <c r="K31" s="56" t="s">
        <v>216</v>
      </c>
      <c r="L31" s="45" t="e">
        <f>#REF!</f>
        <v>#REF!</v>
      </c>
      <c r="M31" s="45" t="e">
        <f>#REF!</f>
        <v>#REF!</v>
      </c>
      <c r="N31" s="45" t="e">
        <f>#REF!</f>
        <v>#REF!</v>
      </c>
      <c r="P31" s="36">
        <f>Correlations_SR_NoiseNr_NPstats!Q94</f>
        <v>0.88213242451157503</v>
      </c>
      <c r="Q31" s="8">
        <f>Correlations_SR_NoiseNr_NPstats!R94</f>
        <v>2.1427634790673802E-2</v>
      </c>
      <c r="R31" s="36">
        <f>Correlations_SR_NoiseNr_NPstats!S94</f>
        <v>0.82383454607070905</v>
      </c>
      <c r="S31" s="36">
        <f>Correlations_SR_NoiseNr_NPstats!P94</f>
        <v>0.88213242451157503</v>
      </c>
      <c r="T31" s="36">
        <f>Correlations_SR_NoiseNr_NPstats!T94</f>
        <v>0.53992613361972497</v>
      </c>
    </row>
    <row r="32" spans="1:27">
      <c r="A32" s="37"/>
      <c r="K32" s="37"/>
      <c r="O32" s="36"/>
    </row>
    <row r="33" spans="1:15">
      <c r="A33" s="37"/>
      <c r="K33" s="37"/>
      <c r="O33" s="36"/>
    </row>
    <row r="34" spans="1:15">
      <c r="A34" s="37"/>
      <c r="K34" s="37"/>
      <c r="O34" s="36"/>
    </row>
    <row r="35" spans="1:15">
      <c r="O35" s="36"/>
    </row>
    <row r="36" spans="1:15">
      <c r="O36" s="36"/>
    </row>
    <row r="37" spans="1:15" ht="18.5">
      <c r="A37" s="39"/>
      <c r="O37" s="36"/>
    </row>
    <row r="38" spans="1:15" ht="18.5">
      <c r="A38" s="37"/>
      <c r="B38" s="39"/>
      <c r="C38" s="40"/>
      <c r="D38" s="40"/>
      <c r="E38" s="40"/>
      <c r="F38" s="40"/>
      <c r="G38" s="40"/>
      <c r="H38" s="40"/>
      <c r="I38" s="40"/>
      <c r="O38" s="36"/>
    </row>
    <row r="39" spans="1:15">
      <c r="A39" s="37"/>
      <c r="O39" s="36"/>
    </row>
    <row r="40" spans="1:15">
      <c r="A40" s="37"/>
      <c r="B40" s="29"/>
      <c r="D40" s="8"/>
      <c r="O40" s="36"/>
    </row>
    <row r="41" spans="1:15">
      <c r="A41" s="37"/>
      <c r="B41" s="30"/>
      <c r="C41" s="30"/>
      <c r="O41" s="36"/>
    </row>
    <row r="42" spans="1:15">
      <c r="A42" s="37"/>
      <c r="O42" s="36"/>
    </row>
    <row r="43" spans="1:15">
      <c r="A43" s="37"/>
      <c r="O43" s="36"/>
    </row>
    <row r="44" spans="1:15">
      <c r="A44" s="37"/>
      <c r="O44" s="36"/>
    </row>
    <row r="45" spans="1:15">
      <c r="A45" s="37"/>
      <c r="O45" s="36"/>
    </row>
    <row r="46" spans="1:15">
      <c r="A46" s="37"/>
      <c r="O46" s="36"/>
    </row>
    <row r="47" spans="1:15">
      <c r="A47" s="37"/>
      <c r="C47" s="8"/>
      <c r="O47" s="36"/>
    </row>
    <row r="48" spans="1:15">
      <c r="A48" s="37"/>
      <c r="C48" s="30"/>
      <c r="O48" s="36"/>
    </row>
    <row r="49" spans="1:15">
      <c r="A49" s="37"/>
      <c r="C49" s="30"/>
      <c r="O49" s="36"/>
    </row>
    <row r="50" spans="1:15">
      <c r="A50" s="37"/>
      <c r="B50" s="8"/>
      <c r="C50" s="8"/>
      <c r="D50" s="8"/>
      <c r="O50" s="36"/>
    </row>
    <row r="51" spans="1:15">
      <c r="A51" s="37"/>
      <c r="B51" s="8"/>
      <c r="C51" s="8"/>
      <c r="D51" s="8"/>
      <c r="O51" s="36"/>
    </row>
    <row r="52" spans="1:15">
      <c r="A52" s="37"/>
      <c r="O52" s="36"/>
    </row>
    <row r="53" spans="1:15">
      <c r="A53" s="37"/>
      <c r="B53" s="30"/>
      <c r="C53" s="30"/>
      <c r="D53" s="30"/>
      <c r="O53" s="36"/>
    </row>
    <row r="54" spans="1:15">
      <c r="A54" s="37"/>
      <c r="O54" s="36"/>
    </row>
    <row r="55" spans="1:15">
      <c r="A55" s="37"/>
      <c r="O55" s="36"/>
    </row>
    <row r="56" spans="1:15">
      <c r="A56" s="37"/>
      <c r="O56" s="36"/>
    </row>
    <row r="57" spans="1:15">
      <c r="A57" s="37"/>
      <c r="O57" s="36"/>
    </row>
    <row r="58" spans="1:15" ht="18.5">
      <c r="A58" s="39"/>
      <c r="B58" s="39"/>
      <c r="C58" s="40"/>
      <c r="D58" s="40"/>
      <c r="E58" s="40"/>
      <c r="F58" s="40"/>
      <c r="G58" s="40"/>
      <c r="H58" s="40"/>
      <c r="I58" s="40"/>
    </row>
    <row r="60" spans="1:15">
      <c r="A60" s="37"/>
      <c r="B60" s="48"/>
      <c r="C60" s="48"/>
      <c r="D60" s="48"/>
      <c r="E60" s="37"/>
      <c r="F60" s="37"/>
      <c r="G60" s="37"/>
      <c r="H60" s="37"/>
      <c r="I60" s="37"/>
      <c r="J60" s="37"/>
    </row>
    <row r="61" spans="1:15">
      <c r="A61" s="37"/>
      <c r="B61" s="48"/>
      <c r="C61" s="48"/>
      <c r="D61" s="48"/>
      <c r="E61" s="37"/>
      <c r="F61" s="37"/>
      <c r="G61" s="37"/>
      <c r="H61" s="37"/>
      <c r="I61" s="37"/>
      <c r="J61" s="37"/>
    </row>
    <row r="62" spans="1:15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5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5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6" spans="1:10">
      <c r="A66" s="37"/>
      <c r="B66" s="37"/>
      <c r="C66" s="37"/>
      <c r="D66" s="37"/>
      <c r="E66" s="37"/>
      <c r="F66" s="37"/>
      <c r="G66" s="37"/>
      <c r="H66" s="37"/>
      <c r="I66" s="37"/>
      <c r="J66" s="37"/>
    </row>
    <row r="67" spans="1:10">
      <c r="A67" s="37"/>
      <c r="B67" s="48"/>
      <c r="C67" s="48"/>
      <c r="D67" s="48"/>
      <c r="E67" s="37"/>
      <c r="F67" s="37"/>
      <c r="G67" s="37"/>
      <c r="H67" s="37"/>
      <c r="I67" s="37"/>
      <c r="J67" s="37"/>
    </row>
    <row r="68" spans="1:10">
      <c r="A68" s="37"/>
      <c r="B68" s="48"/>
      <c r="C68" s="48"/>
      <c r="D68" s="48"/>
      <c r="E68" s="37"/>
      <c r="F68" s="37"/>
      <c r="G68" s="37"/>
      <c r="H68" s="37"/>
      <c r="I68" s="37"/>
      <c r="J68" s="37"/>
    </row>
    <row r="69" spans="1:10">
      <c r="A69" s="37"/>
      <c r="B69" s="48"/>
      <c r="C69" s="48"/>
      <c r="D69" s="48"/>
      <c r="E69" s="37"/>
      <c r="F69" s="37"/>
      <c r="G69" s="37"/>
      <c r="H69" s="37"/>
      <c r="I69" s="37"/>
      <c r="J69" s="37"/>
    </row>
    <row r="70" spans="1:10">
      <c r="A70" s="37"/>
      <c r="B70" s="48"/>
      <c r="C70" s="48"/>
      <c r="D70" s="48"/>
      <c r="E70" s="37"/>
      <c r="F70" s="37"/>
      <c r="G70" s="37"/>
      <c r="H70" s="37"/>
      <c r="I70" s="37"/>
      <c r="J70" s="37"/>
    </row>
    <row r="71" spans="1:10">
      <c r="A71" s="37"/>
      <c r="B71" s="48"/>
      <c r="C71" s="48"/>
      <c r="D71" s="48"/>
      <c r="E71" s="37"/>
      <c r="F71" s="37"/>
      <c r="G71" s="37"/>
      <c r="H71" s="37"/>
      <c r="I71" s="37"/>
      <c r="J71" s="37"/>
    </row>
    <row r="72" spans="1:10">
      <c r="A72" s="37"/>
      <c r="B72" s="37"/>
      <c r="C72" s="37"/>
      <c r="D72" s="37"/>
      <c r="E72" s="37"/>
      <c r="F72" s="37"/>
      <c r="G72" s="37"/>
      <c r="H72" s="37"/>
      <c r="I72" s="37"/>
      <c r="J72" s="37"/>
    </row>
    <row r="73" spans="1:10">
      <c r="A73" s="37"/>
      <c r="B73" s="48"/>
      <c r="C73" s="48"/>
      <c r="D73" s="48"/>
      <c r="E73" s="37"/>
      <c r="F73" s="37"/>
      <c r="G73" s="37"/>
      <c r="H73" s="37"/>
      <c r="I73" s="37"/>
      <c r="J73" s="37"/>
    </row>
    <row r="74" spans="1:10">
      <c r="A74" s="37"/>
      <c r="B74" s="37"/>
      <c r="C74" s="37"/>
      <c r="D74" s="37"/>
      <c r="E74" s="37"/>
      <c r="F74" s="37"/>
      <c r="G74" s="37"/>
      <c r="H74" s="37"/>
      <c r="I74" s="37"/>
      <c r="J74" s="37"/>
    </row>
    <row r="75" spans="1:10">
      <c r="A75" s="37"/>
      <c r="B75" s="37"/>
      <c r="C75" s="37"/>
      <c r="D75" s="37"/>
      <c r="E75" s="37"/>
      <c r="F75" s="37"/>
      <c r="G75" s="37"/>
      <c r="H75" s="37"/>
      <c r="I75" s="37"/>
      <c r="J75" s="37"/>
    </row>
    <row r="76" spans="1:10">
      <c r="A76" s="37"/>
      <c r="B76" s="37"/>
      <c r="C76" s="37"/>
      <c r="D76" s="37"/>
      <c r="E76" s="37"/>
      <c r="F76" s="37"/>
      <c r="G76" s="37"/>
      <c r="H76" s="37"/>
      <c r="I76" s="37"/>
      <c r="J76" s="37"/>
    </row>
    <row r="77" spans="1:10">
      <c r="A77" s="37"/>
      <c r="B77" s="43"/>
      <c r="C77" s="43"/>
      <c r="D77" s="43"/>
      <c r="E77" s="43"/>
      <c r="F77" s="43"/>
      <c r="G77" s="43"/>
      <c r="H77" s="43"/>
      <c r="I77" s="43"/>
    </row>
    <row r="81" spans="1:17" s="40" customFormat="1" ht="18.5">
      <c r="A81" s="39"/>
    </row>
    <row r="82" spans="1:17" s="40" customFormat="1" ht="18.5">
      <c r="B82" s="39"/>
      <c r="P82" s="39"/>
    </row>
    <row r="83" spans="1:17" s="39" customFormat="1" ht="18.5"/>
    <row r="85" spans="1:17">
      <c r="A85" s="37"/>
      <c r="K85" s="37"/>
    </row>
    <row r="86" spans="1:17">
      <c r="A86" s="37"/>
      <c r="E86" s="29"/>
      <c r="K86" s="37"/>
    </row>
    <row r="87" spans="1:17">
      <c r="A87" s="37"/>
      <c r="K87" s="37"/>
    </row>
    <row r="88" spans="1:17" ht="18.5">
      <c r="A88" s="37"/>
      <c r="B88" s="39"/>
      <c r="K88" s="37"/>
      <c r="O88" s="36"/>
      <c r="P88" s="39"/>
    </row>
    <row r="89" spans="1:17">
      <c r="O89" s="36"/>
    </row>
    <row r="90" spans="1:17" s="37" customFormat="1">
      <c r="C90" s="48"/>
      <c r="P90" s="49"/>
    </row>
    <row r="91" spans="1:17" s="37" customFormat="1">
      <c r="B91" s="48"/>
      <c r="D91" s="49"/>
      <c r="Q91" s="49"/>
    </row>
    <row r="92" spans="1:17">
      <c r="O92" s="36"/>
    </row>
    <row r="93" spans="1:17">
      <c r="O93" s="36"/>
    </row>
    <row r="95" spans="1:17" ht="18.5">
      <c r="A95" s="39"/>
    </row>
    <row r="96" spans="1:17" s="40" customFormat="1" ht="18.5">
      <c r="B96" s="39"/>
      <c r="P96" s="39"/>
    </row>
    <row r="98" spans="1:19">
      <c r="B98" s="29"/>
      <c r="C98" s="29"/>
      <c r="D98" s="8"/>
      <c r="O98" s="36"/>
      <c r="P98" s="8"/>
      <c r="Q98" s="8"/>
      <c r="R98" s="8"/>
    </row>
    <row r="99" spans="1:19">
      <c r="B99" s="29"/>
      <c r="C99" s="29"/>
      <c r="D99" s="29"/>
      <c r="O99" s="36"/>
      <c r="P99" s="8"/>
      <c r="Q99" s="8"/>
      <c r="R99" s="8"/>
    </row>
    <row r="100" spans="1:19">
      <c r="B100" s="29"/>
      <c r="C100" s="29"/>
      <c r="D100" s="8"/>
      <c r="O100" s="36"/>
      <c r="P100" s="8"/>
      <c r="Q100" s="8"/>
      <c r="R100" s="8"/>
    </row>
    <row r="101" spans="1:19">
      <c r="B101" s="29"/>
      <c r="C101" s="29"/>
      <c r="D101" s="29"/>
      <c r="O101" s="36"/>
      <c r="P101" s="29"/>
      <c r="Q101" s="29"/>
      <c r="R101" s="29"/>
    </row>
    <row r="102" spans="1:19">
      <c r="O102" s="36"/>
    </row>
    <row r="105" spans="1:19">
      <c r="A105" s="38"/>
    </row>
    <row r="106" spans="1:19" s="40" customFormat="1" ht="18.5">
      <c r="B106" s="39"/>
      <c r="P106" s="39"/>
    </row>
    <row r="107" spans="1:19">
      <c r="A107" s="37"/>
      <c r="K107" s="37"/>
    </row>
    <row r="108" spans="1:19">
      <c r="B108" s="51"/>
      <c r="C108" s="83"/>
      <c r="D108" s="51"/>
      <c r="E108" s="84"/>
      <c r="F108" s="46"/>
      <c r="G108" s="46"/>
      <c r="H108" s="46"/>
      <c r="I108" s="46"/>
      <c r="J108" s="46"/>
      <c r="K108" s="46"/>
      <c r="L108" s="46"/>
      <c r="M108" s="46"/>
      <c r="N108" s="46"/>
      <c r="P108" s="51"/>
      <c r="Q108" s="51"/>
      <c r="R108" s="84"/>
      <c r="S108" s="51"/>
    </row>
    <row r="109" spans="1:19">
      <c r="B109" s="51"/>
      <c r="C109" s="51"/>
      <c r="D109" s="51"/>
      <c r="E109" s="51"/>
      <c r="F109" s="46"/>
      <c r="G109" s="46"/>
      <c r="H109" s="46"/>
      <c r="I109" s="46"/>
      <c r="J109" s="46"/>
      <c r="K109" s="46"/>
      <c r="L109" s="46"/>
      <c r="M109" s="46"/>
      <c r="N109" s="46"/>
      <c r="P109" s="51"/>
      <c r="Q109" s="51"/>
      <c r="R109" s="51"/>
      <c r="S109" s="51"/>
    </row>
    <row r="110" spans="1:19">
      <c r="B110" s="51"/>
      <c r="C110" s="51"/>
      <c r="D110" s="51"/>
      <c r="E110" s="51"/>
      <c r="F110" s="46"/>
      <c r="G110" s="46"/>
      <c r="H110" s="46"/>
      <c r="I110" s="46"/>
      <c r="J110" s="46"/>
      <c r="K110" s="46"/>
      <c r="L110" s="46"/>
      <c r="M110" s="46"/>
      <c r="N110" s="46"/>
      <c r="P110" s="51"/>
      <c r="Q110" s="51"/>
      <c r="R110" s="51"/>
      <c r="S110" s="51"/>
    </row>
    <row r="111" spans="1:19">
      <c r="B111" s="51"/>
      <c r="C111" s="51"/>
      <c r="D111" s="51"/>
      <c r="E111" s="51"/>
      <c r="F111" s="46"/>
      <c r="G111" s="46"/>
      <c r="H111" s="46"/>
      <c r="I111" s="46"/>
      <c r="J111" s="46"/>
      <c r="K111" s="46"/>
      <c r="L111" s="46"/>
      <c r="M111" s="46"/>
      <c r="N111" s="46"/>
      <c r="P111" s="51"/>
      <c r="Q111" s="51"/>
      <c r="R111" s="51"/>
      <c r="S111" s="51"/>
    </row>
    <row r="112" spans="1:19">
      <c r="B112" s="51"/>
      <c r="C112" s="51"/>
      <c r="D112" s="83"/>
      <c r="E112" s="51"/>
      <c r="F112" s="46"/>
      <c r="G112" s="46"/>
      <c r="H112" s="46"/>
      <c r="I112" s="46"/>
      <c r="J112" s="46"/>
      <c r="K112" s="46"/>
      <c r="L112" s="46"/>
      <c r="M112" s="46"/>
      <c r="N112" s="46"/>
      <c r="P112" s="84"/>
      <c r="Q112" s="83"/>
      <c r="R112" s="84"/>
      <c r="S112" s="51"/>
    </row>
    <row r="113" spans="1:19">
      <c r="B113" s="51"/>
      <c r="C113" s="51"/>
      <c r="D113" s="51"/>
      <c r="E113" s="51"/>
      <c r="F113" s="46"/>
      <c r="G113" s="46"/>
      <c r="H113" s="46"/>
      <c r="I113" s="46"/>
      <c r="J113" s="46"/>
      <c r="K113" s="46"/>
      <c r="L113" s="46"/>
      <c r="M113" s="46"/>
      <c r="N113" s="46"/>
      <c r="P113" s="51"/>
      <c r="Q113" s="51"/>
      <c r="R113" s="84"/>
      <c r="S113" s="51"/>
    </row>
    <row r="114" spans="1:19">
      <c r="A114" s="37"/>
      <c r="B114" s="51"/>
      <c r="C114" s="51"/>
      <c r="D114" s="51"/>
      <c r="E114" s="51"/>
      <c r="F114" s="46"/>
      <c r="G114" s="46"/>
      <c r="H114" s="46"/>
      <c r="I114" s="46"/>
      <c r="J114" s="46"/>
      <c r="K114" s="51"/>
      <c r="L114" s="46"/>
      <c r="M114" s="46"/>
      <c r="N114" s="46"/>
      <c r="P114" s="51"/>
      <c r="Q114" s="51"/>
      <c r="R114" s="51"/>
      <c r="S114" s="51"/>
    </row>
    <row r="115" spans="1:19">
      <c r="B115" s="84"/>
      <c r="C115" s="51"/>
      <c r="D115" s="51"/>
      <c r="E115" s="84"/>
      <c r="F115" s="46"/>
      <c r="G115" s="46"/>
      <c r="H115" s="46"/>
      <c r="I115" s="46"/>
      <c r="J115" s="46"/>
      <c r="K115" s="46"/>
      <c r="L115" s="46"/>
      <c r="M115" s="46"/>
      <c r="N115" s="46"/>
      <c r="P115" s="51"/>
      <c r="Q115" s="84"/>
      <c r="R115" s="83"/>
      <c r="S115" s="51"/>
    </row>
    <row r="116" spans="1:19">
      <c r="B116" s="84"/>
      <c r="C116" s="84"/>
      <c r="D116" s="51"/>
      <c r="E116" s="83"/>
      <c r="F116" s="46"/>
      <c r="G116" s="46"/>
      <c r="H116" s="46"/>
      <c r="I116" s="46"/>
      <c r="J116" s="46"/>
      <c r="K116" s="46"/>
      <c r="L116" s="46"/>
      <c r="M116" s="46"/>
      <c r="N116" s="46"/>
      <c r="P116" s="51"/>
      <c r="Q116" s="51"/>
      <c r="R116" s="51"/>
      <c r="S116" s="51"/>
    </row>
    <row r="117" spans="1:19">
      <c r="B117" s="51"/>
      <c r="C117" s="51"/>
      <c r="D117" s="51"/>
      <c r="E117" s="51"/>
      <c r="F117" s="46"/>
      <c r="G117" s="46"/>
      <c r="H117" s="46"/>
      <c r="I117" s="46"/>
      <c r="J117" s="46"/>
      <c r="K117" s="46"/>
      <c r="L117" s="46"/>
      <c r="M117" s="46"/>
      <c r="N117" s="46"/>
      <c r="P117" s="51"/>
      <c r="Q117" s="51"/>
      <c r="R117" s="51"/>
      <c r="S117" s="51"/>
    </row>
    <row r="118" spans="1:19">
      <c r="B118" s="51"/>
      <c r="C118" s="51"/>
      <c r="D118" s="51"/>
      <c r="E118" s="51"/>
      <c r="F118" s="46"/>
      <c r="G118" s="46"/>
      <c r="H118" s="46"/>
      <c r="I118" s="46"/>
      <c r="J118" s="46"/>
      <c r="K118" s="46"/>
      <c r="L118" s="46"/>
      <c r="M118" s="46"/>
      <c r="N118" s="46"/>
      <c r="P118" s="51"/>
      <c r="Q118" s="51"/>
      <c r="R118" s="51"/>
      <c r="S118" s="51"/>
    </row>
    <row r="119" spans="1:19">
      <c r="B119" s="51"/>
      <c r="C119" s="51"/>
      <c r="D119" s="83"/>
      <c r="E119" s="51"/>
      <c r="F119" s="46"/>
      <c r="G119" s="46"/>
      <c r="H119" s="46"/>
      <c r="I119" s="46"/>
      <c r="J119" s="46"/>
      <c r="K119" s="46"/>
      <c r="L119" s="46"/>
      <c r="M119" s="46"/>
      <c r="N119" s="46"/>
      <c r="P119" s="51"/>
      <c r="Q119" s="84"/>
      <c r="R119" s="51"/>
      <c r="S119" s="51"/>
    </row>
    <row r="120" spans="1:19">
      <c r="B120" s="51"/>
      <c r="C120" s="51"/>
      <c r="D120" s="51"/>
      <c r="E120" s="84"/>
      <c r="F120" s="46"/>
      <c r="G120" s="46"/>
      <c r="H120" s="46"/>
      <c r="I120" s="46"/>
      <c r="J120" s="46"/>
      <c r="K120" s="46"/>
      <c r="L120" s="46"/>
      <c r="M120" s="46"/>
      <c r="N120" s="46"/>
      <c r="P120" s="51"/>
      <c r="Q120" s="51"/>
      <c r="R120" s="83"/>
      <c r="S120" s="51"/>
    </row>
    <row r="122" spans="1:19">
      <c r="A122" s="37"/>
    </row>
    <row r="123" spans="1:19">
      <c r="A123" s="37"/>
      <c r="K123" s="37"/>
    </row>
    <row r="124" spans="1:19">
      <c r="B124" s="29"/>
    </row>
    <row r="125" spans="1:19">
      <c r="E125" s="37"/>
      <c r="Q125" s="48"/>
    </row>
    <row r="129" spans="1:19">
      <c r="E129" s="49"/>
    </row>
    <row r="130" spans="1:19">
      <c r="A130" s="37"/>
      <c r="K130" s="37"/>
    </row>
    <row r="131" spans="1:19">
      <c r="C131" s="8"/>
      <c r="S131" s="8"/>
    </row>
    <row r="132" spans="1:19">
      <c r="D132" s="29"/>
      <c r="Q132" s="29"/>
    </row>
    <row r="135" spans="1:19">
      <c r="D135" s="30"/>
    </row>
    <row r="136" spans="1:19">
      <c r="D136" s="8"/>
      <c r="S136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83"/>
  <sheetViews>
    <sheetView topLeftCell="W1" zoomScale="40" zoomScaleNormal="40" workbookViewId="0">
      <selection activeCell="AM43" sqref="AM43"/>
    </sheetView>
  </sheetViews>
  <sheetFormatPr defaultColWidth="8.83203125" defaultRowHeight="15.5"/>
  <cols>
    <col min="1" max="1" width="17.5" customWidth="1"/>
    <col min="8" max="8" width="9.83203125" customWidth="1"/>
    <col min="10" max="10" width="10" customWidth="1"/>
    <col min="11" max="11" width="9.83203125" customWidth="1"/>
    <col min="18" max="18" width="9.5" customWidth="1"/>
    <col min="40" max="40" width="9.5" customWidth="1"/>
    <col min="41" max="41" width="9.83203125" customWidth="1"/>
    <col min="42" max="42" width="10" customWidth="1"/>
    <col min="75" max="75" width="9.5" customWidth="1"/>
    <col min="76" max="76" width="10" customWidth="1"/>
    <col min="77" max="77" width="10.33203125" customWidth="1"/>
  </cols>
  <sheetData>
    <row r="1" spans="2:173">
      <c r="I1" s="33"/>
      <c r="J1" s="33"/>
      <c r="K1" s="33"/>
      <c r="BX1" s="33"/>
      <c r="BY1" s="33"/>
      <c r="BZ1" s="33"/>
      <c r="CZ1" s="33"/>
      <c r="DA1" s="33"/>
      <c r="DB1" s="33"/>
    </row>
    <row r="3" spans="2:173">
      <c r="B3" s="7" t="s">
        <v>210</v>
      </c>
    </row>
    <row r="4" spans="2:173">
      <c r="B4" s="7"/>
      <c r="C4" s="10" t="s">
        <v>3</v>
      </c>
      <c r="AW4" s="10" t="s">
        <v>150</v>
      </c>
      <c r="CN4" s="10" t="s">
        <v>151</v>
      </c>
      <c r="DF4" s="10" t="s">
        <v>208</v>
      </c>
      <c r="ET4" s="10" t="s">
        <v>240</v>
      </c>
    </row>
    <row r="5" spans="2:173">
      <c r="B5" s="7"/>
      <c r="C5" s="2" t="s">
        <v>51</v>
      </c>
      <c r="D5" s="2"/>
      <c r="E5" s="2"/>
      <c r="F5" s="2"/>
      <c r="G5" s="2"/>
      <c r="H5" s="2"/>
      <c r="I5" s="2" t="s">
        <v>117</v>
      </c>
      <c r="J5" s="2"/>
      <c r="K5" s="2"/>
      <c r="L5" s="2"/>
      <c r="M5" s="2"/>
      <c r="N5" s="2"/>
      <c r="O5" s="2" t="s">
        <v>146</v>
      </c>
      <c r="P5" s="2"/>
      <c r="Q5" s="2"/>
      <c r="R5" s="2"/>
      <c r="S5" s="2"/>
      <c r="T5" s="2"/>
      <c r="U5" s="2" t="s">
        <v>147</v>
      </c>
      <c r="V5" s="2"/>
      <c r="W5" s="2"/>
      <c r="X5" s="2"/>
      <c r="Y5" s="2"/>
      <c r="Z5" s="2"/>
      <c r="AA5" s="2" t="s">
        <v>118</v>
      </c>
      <c r="AB5" s="2"/>
      <c r="AC5" s="2"/>
      <c r="AD5" s="2"/>
      <c r="AE5" s="2"/>
      <c r="AF5" s="2"/>
      <c r="AG5" s="2" t="s">
        <v>138</v>
      </c>
      <c r="AH5" s="2"/>
      <c r="AI5" s="2"/>
      <c r="AJ5" s="2"/>
      <c r="AK5" s="2"/>
      <c r="AL5" s="2"/>
      <c r="AM5" s="2" t="s">
        <v>219</v>
      </c>
      <c r="AN5" s="2"/>
      <c r="AO5" s="2"/>
      <c r="AP5" s="2"/>
      <c r="AQ5" s="2"/>
      <c r="AR5" s="2"/>
      <c r="AS5" s="2" t="s">
        <v>137</v>
      </c>
      <c r="AT5" s="2"/>
      <c r="AU5" s="2"/>
      <c r="AV5" s="4"/>
      <c r="AW5" s="4" t="s">
        <v>50</v>
      </c>
      <c r="AX5" s="2"/>
      <c r="AY5" s="2"/>
      <c r="AZ5" s="2"/>
      <c r="BA5" s="2"/>
      <c r="BB5" s="2"/>
      <c r="BC5" s="2" t="s">
        <v>136</v>
      </c>
      <c r="BD5" s="2"/>
      <c r="BE5" s="2"/>
      <c r="BF5" s="2"/>
      <c r="BG5" s="2"/>
      <c r="BH5" s="2"/>
      <c r="BI5" s="2" t="s">
        <v>148</v>
      </c>
      <c r="BJ5" s="2"/>
      <c r="BK5" s="2"/>
      <c r="BL5" s="2"/>
      <c r="BM5" s="2"/>
      <c r="BN5" s="2"/>
      <c r="BO5" s="2" t="s">
        <v>149</v>
      </c>
      <c r="BP5" s="2"/>
      <c r="BQ5" s="2"/>
      <c r="BR5" s="2"/>
      <c r="BS5" s="2"/>
      <c r="BT5" s="2"/>
      <c r="BU5" s="2" t="s">
        <v>135</v>
      </c>
      <c r="BV5" s="2"/>
      <c r="BW5" s="2"/>
      <c r="BX5" s="2"/>
      <c r="BY5" s="2"/>
      <c r="BZ5" s="2"/>
      <c r="CA5" s="2" t="s">
        <v>140</v>
      </c>
      <c r="CB5" s="2"/>
      <c r="CC5" s="2"/>
      <c r="CD5" s="2"/>
      <c r="CE5" s="2"/>
      <c r="CF5" s="2"/>
      <c r="CG5" s="1" t="s">
        <v>220</v>
      </c>
      <c r="CH5" s="2"/>
      <c r="CI5" s="2"/>
      <c r="CJ5" s="2"/>
      <c r="CK5" s="2"/>
      <c r="CL5" s="2"/>
      <c r="CN5" s="2"/>
      <c r="CO5" s="2" t="s">
        <v>51</v>
      </c>
      <c r="CP5" s="2"/>
      <c r="CQ5" s="2"/>
      <c r="CR5" s="2"/>
      <c r="CS5" s="2" t="s">
        <v>117</v>
      </c>
      <c r="CT5" s="2"/>
      <c r="CU5" s="2"/>
      <c r="CV5" s="2"/>
      <c r="CW5" s="2" t="s">
        <v>138</v>
      </c>
      <c r="CX5" s="2"/>
      <c r="CY5" s="2"/>
      <c r="CZ5" s="2"/>
      <c r="DA5" s="2" t="s">
        <v>139</v>
      </c>
      <c r="DB5" s="2"/>
      <c r="DC5" s="2"/>
      <c r="DD5" s="2"/>
      <c r="DE5" s="4"/>
      <c r="DF5" s="4" t="s">
        <v>50</v>
      </c>
      <c r="DG5" s="2"/>
      <c r="DH5" s="2"/>
      <c r="DI5" s="2"/>
      <c r="DJ5" s="2"/>
      <c r="DK5" s="2" t="s">
        <v>136</v>
      </c>
      <c r="DL5" s="2"/>
      <c r="DM5" s="2"/>
      <c r="DN5" s="2"/>
      <c r="DP5" s="2" t="s">
        <v>247</v>
      </c>
      <c r="DT5" s="2"/>
      <c r="DU5" s="2" t="s">
        <v>248</v>
      </c>
      <c r="DV5" s="2"/>
      <c r="DW5" s="2"/>
      <c r="DX5" s="2"/>
      <c r="DY5" s="2"/>
      <c r="DZ5" s="2" t="s">
        <v>250</v>
      </c>
      <c r="EA5" s="2"/>
      <c r="EB5" s="2"/>
      <c r="EC5" s="2"/>
      <c r="ED5" s="2"/>
      <c r="EE5" s="2" t="s">
        <v>249</v>
      </c>
      <c r="EF5" s="2"/>
      <c r="EG5" s="2"/>
      <c r="EH5" s="2"/>
      <c r="EI5" s="2"/>
      <c r="EJ5" s="2" t="s">
        <v>140</v>
      </c>
      <c r="EK5" s="2"/>
      <c r="EL5" s="2"/>
      <c r="EM5" s="2"/>
      <c r="EN5" s="2"/>
      <c r="EO5" s="1" t="s">
        <v>141</v>
      </c>
      <c r="EP5" s="2"/>
      <c r="EQ5" s="2"/>
      <c r="ER5" s="2"/>
      <c r="ET5" s="7"/>
      <c r="EU5" s="2" t="s">
        <v>241</v>
      </c>
      <c r="EV5" s="2"/>
      <c r="EW5" s="2"/>
      <c r="EX5" s="2"/>
      <c r="EY5" s="2"/>
      <c r="EZ5" s="7"/>
      <c r="FA5" s="2" t="s">
        <v>242</v>
      </c>
      <c r="FB5" s="2"/>
      <c r="FC5" s="2"/>
      <c r="FD5" s="2"/>
      <c r="FE5" s="2"/>
      <c r="FF5" s="7"/>
      <c r="FG5" s="2" t="s">
        <v>243</v>
      </c>
      <c r="FH5" s="2"/>
      <c r="FI5" s="2"/>
      <c r="FJ5" s="2"/>
      <c r="FK5" s="2"/>
      <c r="FL5" s="7"/>
      <c r="FM5" s="2" t="s">
        <v>244</v>
      </c>
      <c r="FN5" s="2"/>
      <c r="FO5" s="2"/>
      <c r="FP5" s="2"/>
      <c r="FQ5" s="2"/>
    </row>
    <row r="6" spans="2:173">
      <c r="B6" s="7"/>
      <c r="C6" s="2" t="s">
        <v>119</v>
      </c>
      <c r="D6" s="2" t="s">
        <v>120</v>
      </c>
      <c r="E6" s="2" t="s">
        <v>121</v>
      </c>
      <c r="F6" s="2" t="s">
        <v>152</v>
      </c>
      <c r="G6" s="2" t="s">
        <v>200</v>
      </c>
      <c r="H6" s="2"/>
      <c r="I6" s="2" t="s">
        <v>119</v>
      </c>
      <c r="J6" s="2" t="s">
        <v>120</v>
      </c>
      <c r="K6" s="2" t="s">
        <v>121</v>
      </c>
      <c r="L6" s="2" t="s">
        <v>152</v>
      </c>
      <c r="M6" s="2" t="s">
        <v>200</v>
      </c>
      <c r="N6" s="2"/>
      <c r="O6" s="2" t="s">
        <v>119</v>
      </c>
      <c r="P6" s="2" t="s">
        <v>120</v>
      </c>
      <c r="Q6" s="2" t="s">
        <v>121</v>
      </c>
      <c r="R6" s="2" t="s">
        <v>152</v>
      </c>
      <c r="S6" s="2" t="s">
        <v>200</v>
      </c>
      <c r="T6" s="2"/>
      <c r="U6" s="2" t="s">
        <v>119</v>
      </c>
      <c r="V6" s="2" t="s">
        <v>120</v>
      </c>
      <c r="W6" s="2" t="s">
        <v>121</v>
      </c>
      <c r="X6" s="2" t="s">
        <v>152</v>
      </c>
      <c r="Y6" s="2" t="s">
        <v>200</v>
      </c>
      <c r="Z6" s="2"/>
      <c r="AA6" s="2" t="s">
        <v>119</v>
      </c>
      <c r="AB6" s="2" t="s">
        <v>120</v>
      </c>
      <c r="AC6" s="2" t="s">
        <v>121</v>
      </c>
      <c r="AD6" s="2" t="s">
        <v>152</v>
      </c>
      <c r="AE6" s="2" t="s">
        <v>200</v>
      </c>
      <c r="AF6" s="2"/>
      <c r="AG6" s="2" t="s">
        <v>119</v>
      </c>
      <c r="AH6" s="2" t="s">
        <v>120</v>
      </c>
      <c r="AI6" s="2" t="s">
        <v>121</v>
      </c>
      <c r="AJ6" s="2" t="s">
        <v>152</v>
      </c>
      <c r="AK6" s="2" t="s">
        <v>200</v>
      </c>
      <c r="AL6" s="2"/>
      <c r="AM6" s="2" t="s">
        <v>119</v>
      </c>
      <c r="AN6" s="2" t="s">
        <v>120</v>
      </c>
      <c r="AO6" s="2" t="s">
        <v>121</v>
      </c>
      <c r="AP6" s="2" t="s">
        <v>152</v>
      </c>
      <c r="AQ6" s="2" t="s">
        <v>200</v>
      </c>
      <c r="AR6" s="2"/>
      <c r="AS6" s="2" t="s">
        <v>46</v>
      </c>
      <c r="AT6" s="2" t="s">
        <v>49</v>
      </c>
      <c r="AU6" s="2"/>
      <c r="AV6" s="3"/>
      <c r="AW6" s="4" t="s">
        <v>122</v>
      </c>
      <c r="AX6" s="2" t="s">
        <v>123</v>
      </c>
      <c r="AY6" s="2" t="s">
        <v>124</v>
      </c>
      <c r="AZ6" s="2" t="s">
        <v>152</v>
      </c>
      <c r="BA6" s="2" t="s">
        <v>200</v>
      </c>
      <c r="BB6" s="2"/>
      <c r="BC6" s="2" t="s">
        <v>122</v>
      </c>
      <c r="BD6" s="2" t="s">
        <v>123</v>
      </c>
      <c r="BE6" s="2" t="s">
        <v>124</v>
      </c>
      <c r="BF6" s="2" t="s">
        <v>152</v>
      </c>
      <c r="BG6" s="2" t="s">
        <v>200</v>
      </c>
      <c r="BH6" s="2"/>
      <c r="BI6" s="2" t="s">
        <v>122</v>
      </c>
      <c r="BJ6" s="2" t="s">
        <v>123</v>
      </c>
      <c r="BK6" s="2" t="s">
        <v>124</v>
      </c>
      <c r="BL6" s="2" t="s">
        <v>152</v>
      </c>
      <c r="BM6" s="2" t="s">
        <v>200</v>
      </c>
      <c r="BN6" s="2"/>
      <c r="BO6" s="2" t="s">
        <v>122</v>
      </c>
      <c r="BP6" s="2" t="s">
        <v>123</v>
      </c>
      <c r="BQ6" s="2" t="s">
        <v>124</v>
      </c>
      <c r="BR6" s="2" t="s">
        <v>152</v>
      </c>
      <c r="BS6" s="2" t="s">
        <v>200</v>
      </c>
      <c r="BT6" s="2"/>
      <c r="BU6" s="2" t="s">
        <v>122</v>
      </c>
      <c r="BV6" s="2" t="s">
        <v>123</v>
      </c>
      <c r="BW6" s="2" t="s">
        <v>124</v>
      </c>
      <c r="BX6" s="2" t="s">
        <v>152</v>
      </c>
      <c r="BY6" s="2" t="s">
        <v>200</v>
      </c>
      <c r="BZ6" s="2"/>
      <c r="CA6" s="2" t="s">
        <v>122</v>
      </c>
      <c r="CB6" s="2" t="s">
        <v>123</v>
      </c>
      <c r="CC6" s="2" t="s">
        <v>124</v>
      </c>
      <c r="CD6" s="2" t="s">
        <v>152</v>
      </c>
      <c r="CE6" s="2" t="s">
        <v>200</v>
      </c>
      <c r="CF6" s="2"/>
      <c r="CG6" s="2" t="s">
        <v>122</v>
      </c>
      <c r="CH6" s="2" t="s">
        <v>123</v>
      </c>
      <c r="CI6" s="2" t="s">
        <v>124</v>
      </c>
      <c r="CJ6" s="2" t="s">
        <v>152</v>
      </c>
      <c r="CK6" s="2" t="s">
        <v>200</v>
      </c>
      <c r="CL6" s="2"/>
      <c r="CN6" s="2"/>
      <c r="CO6" s="2" t="s">
        <v>0</v>
      </c>
      <c r="CP6" s="2" t="s">
        <v>1</v>
      </c>
      <c r="CQ6" s="2" t="s">
        <v>2</v>
      </c>
      <c r="CR6" s="2"/>
      <c r="CS6" s="2" t="s">
        <v>0</v>
      </c>
      <c r="CT6" s="2" t="s">
        <v>1</v>
      </c>
      <c r="CU6" s="2" t="s">
        <v>2</v>
      </c>
      <c r="CV6" s="2"/>
      <c r="CW6" s="2" t="s">
        <v>0</v>
      </c>
      <c r="CX6" s="2" t="s">
        <v>1</v>
      </c>
      <c r="CY6" s="2" t="s">
        <v>2</v>
      </c>
      <c r="CZ6" s="2"/>
      <c r="DA6" s="2" t="s">
        <v>0</v>
      </c>
      <c r="DB6" s="2" t="s">
        <v>1</v>
      </c>
      <c r="DC6" s="2" t="s">
        <v>2</v>
      </c>
      <c r="DD6" s="2"/>
      <c r="DE6" s="3"/>
      <c r="DF6" s="45" t="s">
        <v>196</v>
      </c>
      <c r="DG6" s="45" t="s">
        <v>198</v>
      </c>
      <c r="DH6" s="36" t="s">
        <v>197</v>
      </c>
      <c r="DI6" s="45" t="s">
        <v>199</v>
      </c>
      <c r="DJ6" s="2"/>
      <c r="DK6" s="45" t="s">
        <v>196</v>
      </c>
      <c r="DL6" s="45" t="s">
        <v>198</v>
      </c>
      <c r="DM6" s="36" t="s">
        <v>197</v>
      </c>
      <c r="DN6" s="45" t="s">
        <v>199</v>
      </c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2"/>
      <c r="EJ6" s="45" t="s">
        <v>196</v>
      </c>
      <c r="EK6" s="45" t="s">
        <v>198</v>
      </c>
      <c r="EL6" s="36" t="s">
        <v>197</v>
      </c>
      <c r="EM6" s="45" t="s">
        <v>199</v>
      </c>
      <c r="EN6" s="2"/>
      <c r="EO6" s="45" t="s">
        <v>196</v>
      </c>
      <c r="EP6" s="45" t="s">
        <v>198</v>
      </c>
      <c r="EQ6" s="36" t="s">
        <v>197</v>
      </c>
      <c r="ER6" s="45" t="s">
        <v>199</v>
      </c>
      <c r="ET6" s="7"/>
      <c r="EU6" s="2" t="s">
        <v>119</v>
      </c>
      <c r="EV6" s="2" t="s">
        <v>120</v>
      </c>
      <c r="EW6" s="2" t="s">
        <v>121</v>
      </c>
      <c r="EX6" s="2" t="s">
        <v>152</v>
      </c>
      <c r="EY6" s="2" t="s">
        <v>200</v>
      </c>
      <c r="EZ6" s="7"/>
      <c r="FA6" s="2" t="s">
        <v>119</v>
      </c>
      <c r="FB6" s="2" t="s">
        <v>120</v>
      </c>
      <c r="FC6" s="2" t="s">
        <v>121</v>
      </c>
      <c r="FD6" s="2" t="s">
        <v>152</v>
      </c>
      <c r="FE6" s="2" t="s">
        <v>200</v>
      </c>
      <c r="FF6" s="7"/>
      <c r="FG6" s="2" t="s">
        <v>119</v>
      </c>
      <c r="FH6" s="2" t="s">
        <v>120</v>
      </c>
      <c r="FI6" s="2" t="s">
        <v>121</v>
      </c>
      <c r="FJ6" s="2" t="s">
        <v>152</v>
      </c>
      <c r="FK6" s="2" t="s">
        <v>200</v>
      </c>
      <c r="FL6" s="7"/>
      <c r="FM6" s="2" t="s">
        <v>119</v>
      </c>
      <c r="FN6" s="2" t="s">
        <v>120</v>
      </c>
      <c r="FO6" s="2" t="s">
        <v>121</v>
      </c>
      <c r="FP6" s="2" t="s">
        <v>152</v>
      </c>
      <c r="FQ6" s="2" t="s">
        <v>200</v>
      </c>
    </row>
    <row r="7" spans="2:173">
      <c r="B7" s="2" t="s">
        <v>6</v>
      </c>
      <c r="C7" s="2">
        <v>1.53975518844789E-2</v>
      </c>
      <c r="D7" s="2">
        <v>-8.9605969811480293E-2</v>
      </c>
      <c r="E7" s="2">
        <v>7.3854051886338701E-2</v>
      </c>
      <c r="F7" s="2">
        <v>-6.0867578749113499E-2</v>
      </c>
      <c r="G7" s="2">
        <v>-4.4587585939847199E-2</v>
      </c>
      <c r="H7" s="2" t="s">
        <v>6</v>
      </c>
      <c r="I7" s="2">
        <v>1.05812394241165E-2</v>
      </c>
      <c r="J7" s="2">
        <v>-0.143690869185539</v>
      </c>
      <c r="K7" s="2">
        <v>0.10236289629364401</v>
      </c>
      <c r="L7" s="2">
        <v>-8.8207101594604403E-2</v>
      </c>
      <c r="M7" s="2">
        <v>-0.12660317492184001</v>
      </c>
      <c r="N7" s="2" t="s">
        <v>6</v>
      </c>
      <c r="O7" s="2">
        <v>7.0134367983211196E-2</v>
      </c>
      <c r="P7" s="2">
        <v>-0.140449369306448</v>
      </c>
      <c r="Q7" s="2">
        <v>0.12172255515105</v>
      </c>
      <c r="R7" s="2">
        <v>-1.37350812781385E-2</v>
      </c>
      <c r="S7" s="2">
        <v>-8.3233758853180906E-2</v>
      </c>
      <c r="T7" s="2" t="s">
        <v>6</v>
      </c>
      <c r="U7" s="2">
        <v>3.4310857017850499E-2</v>
      </c>
      <c r="V7" s="2">
        <v>-2.1459932054537199E-2</v>
      </c>
      <c r="W7" s="2">
        <v>-0.22982850110254499</v>
      </c>
      <c r="X7" s="2">
        <v>-4.9025444259393203E-2</v>
      </c>
      <c r="Y7" s="2">
        <v>-8.3141590292951095E-2</v>
      </c>
      <c r="Z7" s="2" t="s">
        <v>6</v>
      </c>
      <c r="AA7" s="2">
        <v>7.5141562438626894E-2</v>
      </c>
      <c r="AB7" s="2">
        <v>-0.19259736703272101</v>
      </c>
      <c r="AC7" s="2">
        <v>0.147900104590032</v>
      </c>
      <c r="AD7" s="2">
        <v>-4.0028488002417699E-2</v>
      </c>
      <c r="AE7" s="2">
        <v>-0.109281975533113</v>
      </c>
      <c r="AF7" s="2" t="s">
        <v>6</v>
      </c>
      <c r="AG7" s="2">
        <v>-0.16313116351915899</v>
      </c>
      <c r="AH7" s="2">
        <v>-9.4895605327187896E-2</v>
      </c>
      <c r="AI7" s="2">
        <v>-0.31669853311610502</v>
      </c>
      <c r="AJ7" s="2">
        <v>3.9758909973286398E-2</v>
      </c>
      <c r="AK7" s="2">
        <v>0.16732687861725001</v>
      </c>
      <c r="AL7" s="2" t="s">
        <v>6</v>
      </c>
      <c r="AM7" s="2">
        <v>5.2441533814949301E-2</v>
      </c>
      <c r="AN7" s="2">
        <v>0.121799691441173</v>
      </c>
      <c r="AO7" s="2">
        <v>-0.197924498591905</v>
      </c>
      <c r="AP7" s="2">
        <v>0.11672470429779</v>
      </c>
      <c r="AQ7" s="2">
        <v>0.16239958858823</v>
      </c>
      <c r="AR7" s="2"/>
      <c r="AS7" s="2">
        <v>0.77411955427653678</v>
      </c>
      <c r="AT7" s="2">
        <v>0.39759942099872458</v>
      </c>
      <c r="AU7" s="2"/>
      <c r="AV7" s="4" t="s">
        <v>6</v>
      </c>
      <c r="AW7" s="4">
        <v>7.6209543803684499E-2</v>
      </c>
      <c r="AX7" s="2">
        <v>-0.104197512662295</v>
      </c>
      <c r="AY7" s="2">
        <v>0.15986772281502301</v>
      </c>
      <c r="AZ7" s="2">
        <v>5.9283354096739301E-2</v>
      </c>
      <c r="BA7" s="2">
        <v>-1.0151544811924099E-2</v>
      </c>
      <c r="BB7" s="2" t="s">
        <v>6</v>
      </c>
      <c r="BC7" s="2">
        <v>0.113371414919719</v>
      </c>
      <c r="BD7" s="2">
        <v>-9.5696645980157605E-2</v>
      </c>
      <c r="BE7" s="2">
        <v>0.161539328857604</v>
      </c>
      <c r="BF7" s="2">
        <v>5.8478195819296197E-2</v>
      </c>
      <c r="BG7" s="2">
        <v>-1.44336998710453E-2</v>
      </c>
      <c r="BH7" s="2" t="s">
        <v>6</v>
      </c>
      <c r="BI7" s="2">
        <v>7.4004089921462596E-2</v>
      </c>
      <c r="BJ7" s="2">
        <v>-0.14010894493486101</v>
      </c>
      <c r="BK7" s="2">
        <v>0.16453613045531301</v>
      </c>
      <c r="BL7" s="2">
        <v>5.3759260966229599E-2</v>
      </c>
      <c r="BM7" s="2">
        <v>4.2344623363810997E-3</v>
      </c>
      <c r="BN7" s="2" t="s">
        <v>6</v>
      </c>
      <c r="BO7" s="2">
        <v>6.9122399423882002E-3</v>
      </c>
      <c r="BP7" s="2">
        <v>5.8302031868191898E-2</v>
      </c>
      <c r="BQ7" s="2">
        <v>0.153724322099028</v>
      </c>
      <c r="BR7" s="2">
        <v>0.116770958865777</v>
      </c>
      <c r="BS7" s="2">
        <v>-7.2794092270542995E-2</v>
      </c>
      <c r="BT7" s="2" t="s">
        <v>6</v>
      </c>
      <c r="BU7" s="2">
        <v>6.4820930844842001E-2</v>
      </c>
      <c r="BV7" s="2">
        <v>-9.4021613839576301E-2</v>
      </c>
      <c r="BW7" s="2">
        <v>0.108302366610377</v>
      </c>
      <c r="BX7" s="2">
        <v>7.7003514149925706E-2</v>
      </c>
      <c r="BY7" s="2">
        <v>-9.1256476596677395E-3</v>
      </c>
      <c r="BZ7" s="2" t="s">
        <v>6</v>
      </c>
      <c r="CA7" s="2">
        <v>5.7077899071876097E-2</v>
      </c>
      <c r="CB7" s="2">
        <v>-5.9699179969753997E-2</v>
      </c>
      <c r="CC7" s="2">
        <v>0.105604265771259</v>
      </c>
      <c r="CD7" s="2">
        <v>0.168543881071093</v>
      </c>
      <c r="CE7" s="2">
        <v>-3.5203699042149102E-2</v>
      </c>
      <c r="CF7" s="2" t="s">
        <v>6</v>
      </c>
      <c r="CG7" s="2">
        <v>-7.2741482388477996E-2</v>
      </c>
      <c r="CH7" s="2">
        <v>4.2291559528184898E-2</v>
      </c>
      <c r="CI7" s="2">
        <v>-7.9508131912987598E-2</v>
      </c>
      <c r="CJ7" s="2">
        <v>-2.53749357169109E-2</v>
      </c>
      <c r="CK7" s="2">
        <v>-8.1199794294115002E-2</v>
      </c>
      <c r="CL7" s="2" t="s">
        <v>6</v>
      </c>
      <c r="CN7" s="2" t="s">
        <v>6</v>
      </c>
      <c r="CO7" s="2">
        <v>8.4818554085665299E-2</v>
      </c>
      <c r="CP7" s="2">
        <v>-9.5783056284991897E-2</v>
      </c>
      <c r="CQ7" s="2">
        <v>1.75098514209778E-3</v>
      </c>
      <c r="CR7" s="2" t="s">
        <v>6</v>
      </c>
      <c r="CS7" s="2">
        <v>0.15945851388221199</v>
      </c>
      <c r="CT7" s="2">
        <v>-0.15287216130567699</v>
      </c>
      <c r="CU7" s="2">
        <v>9.2980122923802005E-2</v>
      </c>
      <c r="CV7" s="2" t="s">
        <v>6</v>
      </c>
      <c r="CW7" s="2">
        <v>-0.14413631389696199</v>
      </c>
      <c r="CX7" s="2">
        <v>-0.33516400902728299</v>
      </c>
      <c r="CY7" s="2">
        <v>-0.11740994022987999</v>
      </c>
      <c r="CZ7" s="2" t="s">
        <v>6</v>
      </c>
      <c r="DA7" s="2">
        <v>-0.18269953716175899</v>
      </c>
      <c r="DB7" s="2">
        <v>0.118416366678918</v>
      </c>
      <c r="DC7" s="2">
        <v>-0.20638281049754201</v>
      </c>
      <c r="DD7" s="2"/>
      <c r="DE7" s="4" t="s">
        <v>6</v>
      </c>
      <c r="DF7" s="4">
        <v>9.0752448178330003E-2</v>
      </c>
      <c r="DG7" s="2">
        <v>5.3050680793319802E-2</v>
      </c>
      <c r="DH7" s="2">
        <v>1.3049008320871599E-2</v>
      </c>
      <c r="DI7" s="2">
        <v>4.3969182457122197E-2</v>
      </c>
      <c r="DJ7" s="2" t="s">
        <v>6</v>
      </c>
      <c r="DK7" s="2">
        <v>2.1867663222197301E-2</v>
      </c>
      <c r="DL7" s="2">
        <v>6.0385320062185298E-2</v>
      </c>
      <c r="DM7" s="2">
        <v>3.7975741754576797E-2</v>
      </c>
      <c r="DN7" s="2">
        <v>-1.80152027752685E-2</v>
      </c>
      <c r="DO7" s="2" t="s">
        <v>6</v>
      </c>
      <c r="DP7">
        <v>5.93137361720322E-2</v>
      </c>
      <c r="DQ7">
        <v>5.6972450187847697E-2</v>
      </c>
      <c r="DR7">
        <v>-3.5070657709682998E-2</v>
      </c>
      <c r="DS7">
        <v>3.7933001405481199E-3</v>
      </c>
      <c r="DT7" s="2" t="s">
        <v>6</v>
      </c>
      <c r="DU7" s="2">
        <v>4.91923393887869E-2</v>
      </c>
      <c r="DV7" s="2">
        <v>3.7676575460623002E-2</v>
      </c>
      <c r="DW7" s="2">
        <v>9.6103778675860105E-2</v>
      </c>
      <c r="DX7" s="2">
        <v>3.6410954062720997E-2</v>
      </c>
      <c r="DY7" s="2" t="s">
        <v>6</v>
      </c>
      <c r="DZ7" s="2">
        <v>6.0985866126047499E-2</v>
      </c>
      <c r="EA7" s="2">
        <v>7.8472927534028999E-2</v>
      </c>
      <c r="EB7" s="2">
        <v>-1.326987973351E-3</v>
      </c>
      <c r="EC7" s="2">
        <v>2.0766319645791301E-2</v>
      </c>
      <c r="ED7" s="2" t="s">
        <v>6</v>
      </c>
      <c r="EE7" s="2">
        <v>-0.181850459121559</v>
      </c>
      <c r="EF7" s="2">
        <v>-2.1516232144494499E-2</v>
      </c>
      <c r="EG7" s="2">
        <v>1.8730959374980701E-2</v>
      </c>
      <c r="EH7" s="2">
        <v>-4.59291479692834E-2</v>
      </c>
      <c r="EI7" s="2" t="s">
        <v>6</v>
      </c>
      <c r="EJ7" s="2">
        <v>3.0987064439330698E-2</v>
      </c>
      <c r="EK7" s="2">
        <v>2.73655361429921E-2</v>
      </c>
      <c r="EL7" s="2">
        <v>0.28571763524792199</v>
      </c>
      <c r="EM7" s="2">
        <v>-1.7927996347244101E-3</v>
      </c>
      <c r="EN7" s="2" t="s">
        <v>6</v>
      </c>
      <c r="EO7" s="2">
        <v>5.2441533814949301E-2</v>
      </c>
      <c r="EP7" s="2">
        <v>-0.10657473001102601</v>
      </c>
      <c r="EQ7" s="2">
        <v>0.12518301620342701</v>
      </c>
      <c r="ER7" s="2">
        <v>7.6124807150732804E-2</v>
      </c>
      <c r="ET7" s="2" t="s">
        <v>6</v>
      </c>
      <c r="EU7" s="2">
        <v>-7.9220120746897799E-2</v>
      </c>
      <c r="EV7" s="2">
        <v>5.4493861735538503E-2</v>
      </c>
      <c r="EW7" s="2">
        <v>1.9977368939338099E-2</v>
      </c>
      <c r="EX7" s="2">
        <v>-0.115129249927855</v>
      </c>
      <c r="EY7" s="2">
        <v>-2.2254329428415699E-2</v>
      </c>
      <c r="EZ7" s="2" t="s">
        <v>6</v>
      </c>
      <c r="FA7" s="2">
        <v>0.32011139940022698</v>
      </c>
      <c r="FB7" s="2">
        <v>-8.4324133097031906E-2</v>
      </c>
      <c r="FC7" s="2">
        <v>-4.6040558880064003E-2</v>
      </c>
      <c r="FD7" s="2">
        <v>-0.10898772347107701</v>
      </c>
      <c r="FE7" s="2">
        <v>-2.7776132693976899E-2</v>
      </c>
      <c r="FF7" s="2" t="s">
        <v>6</v>
      </c>
      <c r="FG7" s="2">
        <v>-5.3149364146087199E-3</v>
      </c>
      <c r="FH7" s="2">
        <v>5.1336032898750099E-2</v>
      </c>
      <c r="FI7" s="2">
        <v>9.8242952118659702E-2</v>
      </c>
      <c r="FJ7" s="2">
        <v>1.0963359035624299E-2</v>
      </c>
      <c r="FK7" s="2">
        <v>2.02002321901632E-2</v>
      </c>
      <c r="FL7" s="2" t="s">
        <v>6</v>
      </c>
      <c r="FM7" s="2">
        <v>0.101129692092869</v>
      </c>
      <c r="FN7" s="2">
        <v>-0.13104618385928099</v>
      </c>
      <c r="FO7" s="2">
        <v>2.7095754270554301E-2</v>
      </c>
      <c r="FP7" s="2">
        <v>1.63894575190353E-2</v>
      </c>
      <c r="FQ7" s="2">
        <v>-8.7224012048634295E-2</v>
      </c>
    </row>
    <row r="8" spans="2:173">
      <c r="B8" s="2" t="s">
        <v>7</v>
      </c>
      <c r="C8" s="2">
        <v>0.18973174718302399</v>
      </c>
      <c r="D8" s="2">
        <v>-6.1972366993532299E-2</v>
      </c>
      <c r="E8" s="2">
        <v>-6.3952647808999993E-2</v>
      </c>
      <c r="F8" s="2">
        <v>-0.11022173535356</v>
      </c>
      <c r="G8" s="2">
        <v>-0.16582246196890299</v>
      </c>
      <c r="H8" s="2" t="s">
        <v>7</v>
      </c>
      <c r="I8" s="2">
        <v>-4.3631112004892496E-3</v>
      </c>
      <c r="J8" s="2">
        <v>6.4578214344821003E-3</v>
      </c>
      <c r="K8" s="2">
        <v>-5.2051638716664801E-2</v>
      </c>
      <c r="L8" s="2">
        <v>-6.6214381045004503E-2</v>
      </c>
      <c r="M8" s="2">
        <v>-0.21467827155974101</v>
      </c>
      <c r="N8" s="2" t="s">
        <v>7</v>
      </c>
      <c r="O8" s="2">
        <v>4.3595161871684003E-2</v>
      </c>
      <c r="P8" s="2">
        <v>3.0881353708308401E-3</v>
      </c>
      <c r="Q8" s="2">
        <v>-8.9976245641462907E-2</v>
      </c>
      <c r="R8" s="2">
        <v>-4.2500940677295103E-2</v>
      </c>
      <c r="S8" s="2">
        <v>-0.14139074690543099</v>
      </c>
      <c r="T8" s="2" t="s">
        <v>7</v>
      </c>
      <c r="U8" s="2">
        <v>6.6827591394718999E-2</v>
      </c>
      <c r="V8" s="2">
        <v>7.3155698384229306E-2</v>
      </c>
      <c r="W8" s="2">
        <v>8.0624255424596405E-2</v>
      </c>
      <c r="X8" s="2">
        <v>3.5799005254944102E-2</v>
      </c>
      <c r="Y8" s="2">
        <v>-2.3907727285644501E-2</v>
      </c>
      <c r="Z8" s="2" t="s">
        <v>7</v>
      </c>
      <c r="AA8" s="2">
        <v>6.6905205148534699E-3</v>
      </c>
      <c r="AB8" s="2">
        <v>1.1404454231705099E-2</v>
      </c>
      <c r="AC8" s="2">
        <v>-7.2841913123552704E-2</v>
      </c>
      <c r="AD8" s="2">
        <v>-9.2885684344063801E-2</v>
      </c>
      <c r="AE8" s="2">
        <v>-0.16931949685097999</v>
      </c>
      <c r="AF8" s="2" t="s">
        <v>7</v>
      </c>
      <c r="AG8" s="2">
        <v>0.12155351752809</v>
      </c>
      <c r="AH8" s="2">
        <v>-8.7945101343243795E-4</v>
      </c>
      <c r="AI8" s="2">
        <v>-3.8420446350373498E-2</v>
      </c>
      <c r="AJ8" s="2">
        <v>5.4864404444617799E-2</v>
      </c>
      <c r="AK8" s="2">
        <v>-3.9806555803360601E-3</v>
      </c>
      <c r="AL8" s="2" t="s">
        <v>7</v>
      </c>
      <c r="AM8" s="2">
        <v>0.18100787478063099</v>
      </c>
      <c r="AN8" s="2">
        <v>-3.5524910003675303E-2</v>
      </c>
      <c r="AO8" s="2">
        <v>1.18416366678918E-2</v>
      </c>
      <c r="AP8" s="2">
        <v>5.4133196196076698E-2</v>
      </c>
      <c r="AQ8" s="2">
        <v>5.0749871433821897E-2</v>
      </c>
      <c r="AR8" s="2"/>
      <c r="AS8" s="2">
        <v>0.76331153570715882</v>
      </c>
      <c r="AT8" s="2">
        <v>0.48481194358031188</v>
      </c>
      <c r="AU8" s="2"/>
      <c r="AV8" s="2" t="s">
        <v>7</v>
      </c>
      <c r="AW8" s="2">
        <v>-6.0332555511250302E-2</v>
      </c>
      <c r="AX8" s="2">
        <v>7.4257056403170693E-2</v>
      </c>
      <c r="AY8" s="2">
        <v>3.7715664092487201E-2</v>
      </c>
      <c r="AZ8" s="2">
        <v>-0.15468425092611501</v>
      </c>
      <c r="BA8" s="2">
        <v>6.7440721385718702E-2</v>
      </c>
      <c r="BB8" s="2" t="s">
        <v>7</v>
      </c>
      <c r="BC8" s="2">
        <v>-2.39450043829398E-2</v>
      </c>
      <c r="BD8" s="2">
        <v>-2.0686566241173199E-2</v>
      </c>
      <c r="BE8" s="2">
        <v>5.56991440992394E-2</v>
      </c>
      <c r="BF8" s="2">
        <v>-4.7341146051168403E-2</v>
      </c>
      <c r="BG8" s="2">
        <v>6.7906128779589098E-2</v>
      </c>
      <c r="BH8" s="2" t="s">
        <v>7</v>
      </c>
      <c r="BI8" s="2">
        <v>3.4504441663062699E-2</v>
      </c>
      <c r="BJ8" s="2">
        <v>1.8712919283088599E-2</v>
      </c>
      <c r="BK8" s="2">
        <v>7.3920720687604396E-3</v>
      </c>
      <c r="BL8" s="2">
        <v>-0.101564569147753</v>
      </c>
      <c r="BM8" s="2">
        <v>8.4925459556886906E-2</v>
      </c>
      <c r="BN8" s="2" t="s">
        <v>7</v>
      </c>
      <c r="BO8" s="2">
        <v>9.6006423183713802E-2</v>
      </c>
      <c r="BP8" s="2">
        <v>-0.136130793875444</v>
      </c>
      <c r="BQ8" s="2">
        <v>5.2210359645322599E-2</v>
      </c>
      <c r="BR8" s="2">
        <v>-0.11184755254866401</v>
      </c>
      <c r="BS8" s="2">
        <v>-7.05271000962788E-2</v>
      </c>
      <c r="BT8" s="2" t="s">
        <v>7</v>
      </c>
      <c r="BU8" s="2">
        <v>3.8208221777192797E-2</v>
      </c>
      <c r="BV8" s="2">
        <v>3.4988017977987597E-2</v>
      </c>
      <c r="BW8" s="2">
        <v>6.0311950767853603E-2</v>
      </c>
      <c r="BX8" s="2">
        <v>-0.10489457812384</v>
      </c>
      <c r="BY8" s="2">
        <v>9.7943523321024697E-2</v>
      </c>
      <c r="BZ8" s="2" t="s">
        <v>7</v>
      </c>
      <c r="CA8" s="2">
        <v>0.209174455195933</v>
      </c>
      <c r="CB8" s="2">
        <v>-0.19400470525817701</v>
      </c>
      <c r="CC8" s="2">
        <v>0.12777743863660801</v>
      </c>
      <c r="CD8" s="2">
        <v>-9.75091815888465E-2</v>
      </c>
      <c r="CE8" s="2">
        <v>7.9723577293421902E-2</v>
      </c>
      <c r="CF8" s="2" t="s">
        <v>7</v>
      </c>
      <c r="CG8" s="2">
        <v>-0.17085790049386701</v>
      </c>
      <c r="CH8" s="2">
        <v>9.6424755724261596E-2</v>
      </c>
      <c r="CI8" s="2">
        <v>3.3833247622547899E-2</v>
      </c>
      <c r="CJ8" s="2">
        <v>7.1049820007350606E-2</v>
      </c>
      <c r="CK8" s="2">
        <v>5.4133196196076698E-2</v>
      </c>
      <c r="CL8" s="2" t="s">
        <v>7</v>
      </c>
      <c r="CN8" s="2" t="s">
        <v>7</v>
      </c>
      <c r="CO8" s="2">
        <v>0.141760312972536</v>
      </c>
      <c r="CP8" s="2">
        <v>2.1095201950035201E-2</v>
      </c>
      <c r="CQ8" s="2">
        <v>-7.2554709737242304E-2</v>
      </c>
      <c r="CR8" s="2" t="s">
        <v>7</v>
      </c>
      <c r="CS8" s="2">
        <v>-0.121395926761383</v>
      </c>
      <c r="CT8" s="2">
        <v>-2.4677979274104801E-2</v>
      </c>
      <c r="CU8" s="2">
        <v>-4.5298543036926597E-2</v>
      </c>
      <c r="CV8" s="2" t="s">
        <v>7</v>
      </c>
      <c r="CW8" s="2">
        <v>0.22394997107940001</v>
      </c>
      <c r="CX8" s="2">
        <v>7.5100067881004207E-2</v>
      </c>
      <c r="CY8" s="2">
        <v>7.6513314080962097E-2</v>
      </c>
      <c r="CZ8" s="2" t="s">
        <v>7</v>
      </c>
      <c r="DA8" s="2">
        <v>0.29942424145954899</v>
      </c>
      <c r="DB8" s="2">
        <v>0.101499742867644</v>
      </c>
      <c r="DC8" s="2">
        <v>-1.18416366678918E-2</v>
      </c>
      <c r="DD8" s="2"/>
      <c r="DE8" s="2" t="s">
        <v>7</v>
      </c>
      <c r="DF8" s="2">
        <v>-2.5305904315556099E-2</v>
      </c>
      <c r="DG8" s="2">
        <v>-7.0636964105421002E-2</v>
      </c>
      <c r="DH8" s="2">
        <v>-4.7776880305811002E-2</v>
      </c>
      <c r="DI8" s="2">
        <v>-0.193574186800406</v>
      </c>
      <c r="DJ8" s="2" t="s">
        <v>7</v>
      </c>
      <c r="DK8" s="2">
        <v>6.6968198824069902E-2</v>
      </c>
      <c r="DL8" s="2">
        <v>-4.2637601014972201E-2</v>
      </c>
      <c r="DM8" s="2">
        <v>4.2102633558861298E-2</v>
      </c>
      <c r="DN8" s="2">
        <v>-0.15606112315444201</v>
      </c>
      <c r="DO8" s="2" t="s">
        <v>7</v>
      </c>
      <c r="DP8">
        <v>5.6698026459731203E-2</v>
      </c>
      <c r="DQ8">
        <v>-4.0642501505872702E-2</v>
      </c>
      <c r="DR8">
        <v>-4.3032419543141097E-2</v>
      </c>
      <c r="DS8">
        <v>-0.14378761237885401</v>
      </c>
      <c r="DT8" s="2" t="s">
        <v>7</v>
      </c>
      <c r="DU8" s="2">
        <v>-0.115435797830628</v>
      </c>
      <c r="DV8" s="2">
        <v>2.5479323087434998E-2</v>
      </c>
      <c r="DW8" s="2">
        <v>-6.6924946886865302E-2</v>
      </c>
      <c r="DX8" s="2">
        <v>-9.27102443781887E-2</v>
      </c>
      <c r="DY8" s="2" t="s">
        <v>7</v>
      </c>
      <c r="DZ8" s="2">
        <v>5.6435200562985198E-2</v>
      </c>
      <c r="EA8" s="2">
        <v>-8.0192453834575503E-2</v>
      </c>
      <c r="EB8" s="2">
        <v>-2.0568313586940501E-2</v>
      </c>
      <c r="EC8" s="2">
        <v>-0.13196930132880799</v>
      </c>
      <c r="ED8" s="2" t="s">
        <v>7</v>
      </c>
      <c r="EE8" s="2">
        <v>7.8440244371433904E-2</v>
      </c>
      <c r="EF8" s="2">
        <v>7.1198535170697894E-2</v>
      </c>
      <c r="EG8" s="2">
        <v>8.6287750399539204E-2</v>
      </c>
      <c r="EH8" s="2">
        <v>0.16943510575145099</v>
      </c>
      <c r="EI8" s="2" t="s">
        <v>7</v>
      </c>
      <c r="EJ8" s="2">
        <v>0.235159882892684</v>
      </c>
      <c r="EK8" s="2">
        <v>-4.7660872051816803E-3</v>
      </c>
      <c r="EL8" s="2">
        <v>-4.6548832737821601E-2</v>
      </c>
      <c r="EM8" s="2">
        <v>-0.27909481193262697</v>
      </c>
      <c r="EN8" s="2" t="s">
        <v>7</v>
      </c>
      <c r="EO8" s="2">
        <v>-0.13364132810906401</v>
      </c>
      <c r="EP8" s="2">
        <v>0.14886628953921099</v>
      </c>
      <c r="EQ8" s="2">
        <v>2.1991610954656099E-2</v>
      </c>
      <c r="ER8" s="2">
        <v>0.10657473001102601</v>
      </c>
      <c r="ET8" s="2" t="s">
        <v>7</v>
      </c>
      <c r="EU8" s="2">
        <v>-0.13666637161812101</v>
      </c>
      <c r="EV8" s="2">
        <v>-3.7977194212321402E-2</v>
      </c>
      <c r="EW8" s="2">
        <v>-4.3756635209062603E-2</v>
      </c>
      <c r="EX8" s="2">
        <v>8.3516403993872904E-2</v>
      </c>
      <c r="EY8" s="2">
        <v>-6.51614564427766E-2</v>
      </c>
      <c r="EZ8" s="2" t="s">
        <v>7</v>
      </c>
      <c r="FA8" s="2">
        <v>-9.7512399660679996E-2</v>
      </c>
      <c r="FB8" s="2">
        <v>5.3038556713467501E-2</v>
      </c>
      <c r="FC8" s="2">
        <v>3.76568878438273E-2</v>
      </c>
      <c r="FD8" s="2">
        <v>0.239178335900078</v>
      </c>
      <c r="FE8" s="2">
        <v>-3.9961701060599999E-2</v>
      </c>
      <c r="FF8" s="2" t="s">
        <v>7</v>
      </c>
      <c r="FG8" s="2">
        <v>0.172662483367132</v>
      </c>
      <c r="FH8" s="2">
        <v>-7.4447321765672897E-2</v>
      </c>
      <c r="FI8" s="2">
        <v>-2.9596900818605401E-3</v>
      </c>
      <c r="FJ8" s="2">
        <v>-8.7765927134045296E-2</v>
      </c>
      <c r="FK8" s="2">
        <v>-0.102467110733146</v>
      </c>
      <c r="FL8" s="2" t="s">
        <v>7</v>
      </c>
      <c r="FM8" s="2">
        <v>-0.14766143933057099</v>
      </c>
      <c r="FN8" s="2">
        <v>8.3777987915763796E-2</v>
      </c>
      <c r="FO8" s="2">
        <v>5.1169289795546698E-2</v>
      </c>
      <c r="FP8" s="2">
        <v>-2.6109190909934101E-2</v>
      </c>
      <c r="FQ8" s="2">
        <v>6.7148837185873597E-2</v>
      </c>
    </row>
    <row r="9" spans="2:173">
      <c r="B9" s="2" t="s">
        <v>8</v>
      </c>
      <c r="C9" s="2">
        <v>0.17495259878127001</v>
      </c>
      <c r="D9" s="2">
        <v>-4.1995849995392902E-2</v>
      </c>
      <c r="E9" s="2">
        <v>-7.3652549627922698E-2</v>
      </c>
      <c r="F9" s="2">
        <v>0.183471280464651</v>
      </c>
      <c r="G9" s="2">
        <v>9.0439772260098306E-2</v>
      </c>
      <c r="H9" s="2" t="s">
        <v>8</v>
      </c>
      <c r="I9" s="2">
        <v>0.190194825906041</v>
      </c>
      <c r="J9" s="2">
        <v>2.6192562461535802E-2</v>
      </c>
      <c r="K9" s="2">
        <v>5.8776943879202299E-2</v>
      </c>
      <c r="L9" s="2">
        <v>0.17343019640479801</v>
      </c>
      <c r="M9" s="2">
        <v>8.7213590604684102E-2</v>
      </c>
      <c r="N9" s="2" t="s">
        <v>8</v>
      </c>
      <c r="O9" s="2">
        <v>0.13980673146212499</v>
      </c>
      <c r="P9" s="2">
        <v>-2.0564411018356099E-2</v>
      </c>
      <c r="Q9" s="2">
        <v>-2.43646585950591E-2</v>
      </c>
      <c r="R9" s="2">
        <v>0.13793787113646999</v>
      </c>
      <c r="S9" s="2">
        <v>4.4012008040974999E-2</v>
      </c>
      <c r="T9" s="2" t="s">
        <v>8</v>
      </c>
      <c r="U9" s="2">
        <v>-7.99427669795722E-2</v>
      </c>
      <c r="V9" s="2">
        <v>-5.2864032235447798E-2</v>
      </c>
      <c r="W9" s="2">
        <v>-6.8329647559262102E-2</v>
      </c>
      <c r="X9" s="2">
        <v>0.141582701435638</v>
      </c>
      <c r="Y9" s="2">
        <v>4.0138278619179797E-2</v>
      </c>
      <c r="Z9" s="2" t="s">
        <v>8</v>
      </c>
      <c r="AA9" s="2">
        <v>0.15469483882007001</v>
      </c>
      <c r="AB9" s="2">
        <v>-1.8154029185163199E-2</v>
      </c>
      <c r="AC9" s="2">
        <v>-5.1794216446762803E-3</v>
      </c>
      <c r="AD9" s="2">
        <v>0.122697754467881</v>
      </c>
      <c r="AE9" s="2">
        <v>4.6024250416040302E-2</v>
      </c>
      <c r="AF9" s="2" t="s">
        <v>8</v>
      </c>
      <c r="AG9" s="2">
        <v>-0.13312015372445099</v>
      </c>
      <c r="AH9" s="2">
        <v>1.87307467914886E-2</v>
      </c>
      <c r="AI9" s="2">
        <v>-2.0444116986306601E-2</v>
      </c>
      <c r="AJ9" s="2">
        <v>0.30914315556920402</v>
      </c>
      <c r="AK9" s="2">
        <v>6.5512954485983793E-2</v>
      </c>
      <c r="AL9" s="2" t="s">
        <v>8</v>
      </c>
      <c r="AM9" s="2">
        <v>-0.21653278478430699</v>
      </c>
      <c r="AN9" s="2">
        <v>-5.2441533814949301E-2</v>
      </c>
      <c r="AO9" s="2">
        <v>-0.160707926207103</v>
      </c>
      <c r="AP9" s="2">
        <v>-0.17085790049386701</v>
      </c>
      <c r="AQ9" s="2">
        <v>-5.5824858577204102E-2</v>
      </c>
      <c r="AR9" s="2"/>
      <c r="AS9" s="2">
        <v>0.68392966965565927</v>
      </c>
      <c r="AT9" s="2">
        <v>0.33749880324846704</v>
      </c>
      <c r="AU9" s="2"/>
      <c r="AV9" s="2" t="s">
        <v>8</v>
      </c>
      <c r="AW9" s="2">
        <v>3.4116416855952902E-2</v>
      </c>
      <c r="AX9" s="2">
        <v>-0.14670754083433599</v>
      </c>
      <c r="AY9" s="2">
        <v>-7.0484100323174301E-2</v>
      </c>
      <c r="AZ9" s="2">
        <v>2.3033792643071999E-2</v>
      </c>
      <c r="BA9" s="2">
        <v>-1.9594357542522798E-3</v>
      </c>
      <c r="BB9" s="2" t="s">
        <v>8</v>
      </c>
      <c r="BC9" s="2">
        <v>-6.3014997752288996E-3</v>
      </c>
      <c r="BD9" s="2">
        <v>-0.10490920243214601</v>
      </c>
      <c r="BE9" s="2">
        <v>-3.4633932061208503E-2</v>
      </c>
      <c r="BF9" s="2">
        <v>0.131285877070136</v>
      </c>
      <c r="BG9" s="2">
        <v>6.6106692790852295E-2</v>
      </c>
      <c r="BH9" s="2" t="s">
        <v>8</v>
      </c>
      <c r="BI9" s="2">
        <v>2.2030320047029501E-2</v>
      </c>
      <c r="BJ9" s="2">
        <v>-0.13841377051307699</v>
      </c>
      <c r="BK9" s="2">
        <v>-5.3015885297660603E-2</v>
      </c>
      <c r="BL9" s="2">
        <v>7.4466094425760201E-2</v>
      </c>
      <c r="BM9" s="2">
        <v>4.3087999032380003E-2</v>
      </c>
      <c r="BN9" s="2" t="s">
        <v>8</v>
      </c>
      <c r="BO9" s="2">
        <v>-4.7940625918334298E-2</v>
      </c>
      <c r="BP9" s="2">
        <v>-0.134628737710901</v>
      </c>
      <c r="BQ9" s="2">
        <v>-5.1097725449364702E-2</v>
      </c>
      <c r="BR9" s="2">
        <v>2.41441620522856E-2</v>
      </c>
      <c r="BS9" s="2">
        <v>9.3016218782077095E-2</v>
      </c>
      <c r="BT9" s="2" t="s">
        <v>8</v>
      </c>
      <c r="BU9" s="2">
        <v>7.5572312461389998E-2</v>
      </c>
      <c r="BV9" s="2">
        <v>-0.106197249563648</v>
      </c>
      <c r="BW9" s="2">
        <v>-9.6310841783132095E-2</v>
      </c>
      <c r="BX9" s="2">
        <v>0.12716157526829</v>
      </c>
      <c r="BY9" s="2">
        <v>6.4202596134746506E-2</v>
      </c>
      <c r="BZ9" s="2" t="s">
        <v>8</v>
      </c>
      <c r="CA9" s="2">
        <v>-0.36157057111325402</v>
      </c>
      <c r="CB9" s="2">
        <v>-0.23920176736731399</v>
      </c>
      <c r="CC9" s="2">
        <v>-0.23312750208372801</v>
      </c>
      <c r="CD9" s="2">
        <v>4.1388199413006099E-4</v>
      </c>
      <c r="CE9" s="2">
        <v>0.11258554865367</v>
      </c>
      <c r="CF9" s="2" t="s">
        <v>8</v>
      </c>
      <c r="CG9" s="2">
        <v>-2.3683273335783499E-2</v>
      </c>
      <c r="CH9" s="2">
        <v>-6.4283170482841101E-2</v>
      </c>
      <c r="CI9" s="2">
        <v>8.4583119056369796E-2</v>
      </c>
      <c r="CJ9" s="2">
        <v>-9.8116418105389E-2</v>
      </c>
      <c r="CK9" s="2">
        <v>-7.6124807150732804E-2</v>
      </c>
      <c r="CL9" s="2" t="s">
        <v>8</v>
      </c>
      <c r="CN9" s="2" t="s">
        <v>8</v>
      </c>
      <c r="CO9" s="2">
        <v>-7.52298259265584E-2</v>
      </c>
      <c r="CP9" s="2">
        <v>-8.7278271309088398E-2</v>
      </c>
      <c r="CQ9" s="2">
        <v>-9.8611036256554596E-2</v>
      </c>
      <c r="CR9" s="2" t="s">
        <v>8</v>
      </c>
      <c r="CS9" s="2">
        <v>-1.87134395199328E-2</v>
      </c>
      <c r="CT9" s="2">
        <v>-1.01539602221577E-2</v>
      </c>
      <c r="CU9" s="2">
        <v>5.34064264301925E-2</v>
      </c>
      <c r="CV9" s="2" t="s">
        <v>8</v>
      </c>
      <c r="CW9" s="2">
        <v>-5.5159296085395298E-2</v>
      </c>
      <c r="CX9" s="2">
        <v>5.4679701319008803E-2</v>
      </c>
      <c r="CY9" s="2">
        <v>-0.110786357060443</v>
      </c>
      <c r="CZ9" s="2" t="s">
        <v>8</v>
      </c>
      <c r="DA9" s="2">
        <v>-2.53749357169109E-2</v>
      </c>
      <c r="DB9" s="2">
        <v>7.1049820007350606E-2</v>
      </c>
      <c r="DC9" s="2">
        <v>-0.17593288763724901</v>
      </c>
      <c r="DD9" s="2"/>
      <c r="DE9" s="2" t="s">
        <v>8</v>
      </c>
      <c r="DF9" s="2">
        <v>9.5428690244329303E-2</v>
      </c>
      <c r="DG9" s="2">
        <v>4.7102889993178097E-2</v>
      </c>
      <c r="DH9" s="2">
        <v>-3.3435478189581501E-2</v>
      </c>
      <c r="DI9" s="2">
        <v>-6.5321473495481203E-2</v>
      </c>
      <c r="DJ9" s="2" t="s">
        <v>8</v>
      </c>
      <c r="DK9" s="2">
        <v>7.5076082217335804E-2</v>
      </c>
      <c r="DL9" s="2">
        <v>0.112971926234961</v>
      </c>
      <c r="DM9" s="2">
        <v>1.62157667865317E-2</v>
      </c>
      <c r="DN9" s="2">
        <v>-6.9160175868264798E-2</v>
      </c>
      <c r="DO9" s="2" t="s">
        <v>8</v>
      </c>
      <c r="DP9">
        <v>5.59546507911622E-2</v>
      </c>
      <c r="DQ9">
        <v>7.7620230440062096E-2</v>
      </c>
      <c r="DR9">
        <v>-5.2390616043724102E-2</v>
      </c>
      <c r="DS9">
        <v>-3.40250685683781E-2</v>
      </c>
      <c r="DT9" s="2" t="s">
        <v>8</v>
      </c>
      <c r="DU9" s="2">
        <v>-1.0319682167509101E-2</v>
      </c>
      <c r="DV9" s="2">
        <v>-0.11525499477378499</v>
      </c>
      <c r="DW9" s="2">
        <v>-5.6215842750770899E-2</v>
      </c>
      <c r="DX9" s="2">
        <v>7.4115345378242894E-2</v>
      </c>
      <c r="DY9" s="2" t="s">
        <v>8</v>
      </c>
      <c r="DZ9" s="2">
        <v>0.107426971402826</v>
      </c>
      <c r="EA9" s="2">
        <v>0.129985766949793</v>
      </c>
      <c r="EB9" s="2">
        <v>-2.1509710814108299E-2</v>
      </c>
      <c r="EC9" s="2">
        <v>-5.4066075437787797E-2</v>
      </c>
      <c r="ED9" s="2" t="s">
        <v>8</v>
      </c>
      <c r="EE9" s="2">
        <v>-7.0307247884453403E-2</v>
      </c>
      <c r="EF9" s="2">
        <v>-9.8257460126525004E-2</v>
      </c>
      <c r="EG9" s="2">
        <v>-3.3005482318739202E-3</v>
      </c>
      <c r="EH9" s="2">
        <v>-1.59039075139241E-2</v>
      </c>
      <c r="EI9" s="2" t="s">
        <v>8</v>
      </c>
      <c r="EJ9" s="2">
        <v>-0.174552114591386</v>
      </c>
      <c r="EK9" s="2">
        <v>-0.10175085947048799</v>
      </c>
      <c r="EL9" s="2">
        <v>-2.5378830327778001E-2</v>
      </c>
      <c r="EM9" s="2">
        <v>-6.5285458310648803E-2</v>
      </c>
      <c r="EN9" s="2" t="s">
        <v>8</v>
      </c>
      <c r="EO9" s="2">
        <v>-9.4733093343134206E-2</v>
      </c>
      <c r="EP9" s="2">
        <v>-6.4283170482841101E-2</v>
      </c>
      <c r="EQ9" s="2">
        <v>4.5674884290439699E-2</v>
      </c>
      <c r="ER9" s="2">
        <v>1.6916623811274001E-3</v>
      </c>
      <c r="ET9" s="2" t="s">
        <v>8</v>
      </c>
      <c r="EU9" s="2">
        <v>8.2054135789878094E-2</v>
      </c>
      <c r="EV9" s="2">
        <v>7.1456172901877904E-2</v>
      </c>
      <c r="EW9" s="2">
        <v>0.118750104528223</v>
      </c>
      <c r="EX9" s="2">
        <v>6.5906516908621496E-2</v>
      </c>
      <c r="EY9" s="2">
        <v>9.7693442390698396E-3</v>
      </c>
      <c r="EZ9" s="2" t="s">
        <v>8</v>
      </c>
      <c r="FA9" s="2">
        <v>-6.7480196023396902E-2</v>
      </c>
      <c r="FB9" s="2">
        <v>9.2937589136753498E-2</v>
      </c>
      <c r="FC9" s="2">
        <v>-8.9706672724117406E-2</v>
      </c>
      <c r="FD9" s="2">
        <v>-4.7572458903296602E-2</v>
      </c>
      <c r="FE9" s="2">
        <v>0.13999477257769</v>
      </c>
      <c r="FF9" s="2" t="s">
        <v>8</v>
      </c>
      <c r="FG9" s="2">
        <v>7.7017944606725494E-2</v>
      </c>
      <c r="FH9" s="2">
        <v>-6.3105316933190894E-2</v>
      </c>
      <c r="FI9" s="2">
        <v>-8.1440110656265899E-2</v>
      </c>
      <c r="FJ9" s="2">
        <v>2.85234920917335E-2</v>
      </c>
      <c r="FK9" s="2">
        <v>3.9003990890997903E-2</v>
      </c>
      <c r="FL9" s="2" t="s">
        <v>8</v>
      </c>
      <c r="FM9" s="2">
        <v>3.7711731841171402E-2</v>
      </c>
      <c r="FN9" s="2">
        <v>-3.1048955342335101E-2</v>
      </c>
      <c r="FO9" s="2">
        <v>-1.7369073250355301E-4</v>
      </c>
      <c r="FP9" s="2">
        <v>-0.105635229694011</v>
      </c>
      <c r="FQ9" s="2">
        <v>-2.56992807812257E-2</v>
      </c>
    </row>
    <row r="10" spans="2:173">
      <c r="B10" s="2" t="s">
        <v>9</v>
      </c>
      <c r="C10" s="2">
        <v>-0.10744239385816701</v>
      </c>
      <c r="D10" s="2">
        <v>7.7390763939226698E-2</v>
      </c>
      <c r="E10" s="2">
        <v>9.9153007848156293E-3</v>
      </c>
      <c r="F10" s="2">
        <v>0.16023598556316301</v>
      </c>
      <c r="G10" s="2">
        <v>7.6084473436391804E-3</v>
      </c>
      <c r="H10" s="2" t="s">
        <v>9</v>
      </c>
      <c r="I10" s="2">
        <v>-1.17102291853895E-2</v>
      </c>
      <c r="J10" s="2">
        <v>6.9740302914826593E-2</v>
      </c>
      <c r="K10" s="2">
        <v>0.13114692448413301</v>
      </c>
      <c r="L10" s="2">
        <v>-0.115257696274708</v>
      </c>
      <c r="M10" s="2">
        <v>-5.48133213634713E-2</v>
      </c>
      <c r="N10" s="2" t="s">
        <v>9</v>
      </c>
      <c r="O10" s="2">
        <v>-0.10156804286583</v>
      </c>
      <c r="P10" s="2">
        <v>7.9575933717652397E-2</v>
      </c>
      <c r="Q10" s="2">
        <v>8.1906798547604506E-2</v>
      </c>
      <c r="R10" s="2">
        <v>-0.100692665910319</v>
      </c>
      <c r="S10" s="2">
        <v>-1.11193715658375E-2</v>
      </c>
      <c r="T10" s="2" t="s">
        <v>9</v>
      </c>
      <c r="U10" s="2">
        <v>-1.9332019154767799E-3</v>
      </c>
      <c r="V10" s="2">
        <v>-2.8330448214577E-2</v>
      </c>
      <c r="W10" s="2">
        <v>-4.5757081308767003E-2</v>
      </c>
      <c r="X10" s="2">
        <v>0.35376204260480199</v>
      </c>
      <c r="Y10" s="2">
        <v>0.12668731113725201</v>
      </c>
      <c r="Z10" s="2" t="s">
        <v>9</v>
      </c>
      <c r="AA10" s="2">
        <v>-8.9835696279660204E-2</v>
      </c>
      <c r="AB10" s="2">
        <v>0.130023978645361</v>
      </c>
      <c r="AC10" s="2">
        <v>0.1251919360513</v>
      </c>
      <c r="AD10" s="2">
        <v>-0.12997187178776901</v>
      </c>
      <c r="AE10" s="2">
        <v>-5.9724880172313498E-2</v>
      </c>
      <c r="AF10" s="2" t="s">
        <v>9</v>
      </c>
      <c r="AG10" s="2">
        <v>0.22697725350584699</v>
      </c>
      <c r="AH10" s="2">
        <v>0.20391049191951299</v>
      </c>
      <c r="AI10" s="2">
        <v>-1.6954208420608099E-2</v>
      </c>
      <c r="AJ10" s="2">
        <v>0.46688426467037702</v>
      </c>
      <c r="AK10" s="2">
        <v>0.328121752372739</v>
      </c>
      <c r="AL10" s="2" t="s">
        <v>9</v>
      </c>
      <c r="AM10" s="2">
        <v>0.14040797763357399</v>
      </c>
      <c r="AN10" s="2">
        <v>2.70665980980383E-2</v>
      </c>
      <c r="AO10" s="2">
        <v>-0.16747457573161201</v>
      </c>
      <c r="AP10" s="2">
        <v>0.36539907432351798</v>
      </c>
      <c r="AQ10" s="2">
        <v>-3.3833247622547902E-3</v>
      </c>
      <c r="AR10" s="2"/>
      <c r="AS10" s="2">
        <v>0.52908586798649415</v>
      </c>
      <c r="AT10" s="2">
        <v>0.42781564472355416</v>
      </c>
      <c r="AU10" s="2"/>
      <c r="AV10" s="2" t="s">
        <v>9</v>
      </c>
      <c r="AW10" s="2">
        <v>4.99725600871717E-2</v>
      </c>
      <c r="AX10" s="2">
        <v>4.61857072996983E-2</v>
      </c>
      <c r="AY10" s="2">
        <v>8.6750196424963705E-2</v>
      </c>
      <c r="AZ10" s="2">
        <v>-1.0394737192771E-2</v>
      </c>
      <c r="BA10" s="2">
        <v>8.2838273270197604E-2</v>
      </c>
      <c r="BB10" s="2" t="s">
        <v>9</v>
      </c>
      <c r="BC10" s="2">
        <v>9.1430801589870297E-3</v>
      </c>
      <c r="BD10" s="2">
        <v>-3.6867594881204203E-2</v>
      </c>
      <c r="BE10" s="2">
        <v>1.9435992967147601E-2</v>
      </c>
      <c r="BF10" s="2">
        <v>-2.57687570742271E-2</v>
      </c>
      <c r="BG10" s="2">
        <v>-6.81215052878935E-2</v>
      </c>
      <c r="BH10" s="2" t="s">
        <v>9</v>
      </c>
      <c r="BI10" s="2">
        <v>2.55526701775384E-2</v>
      </c>
      <c r="BJ10" s="2">
        <v>8.1458688915616705E-3</v>
      </c>
      <c r="BK10" s="2">
        <v>6.7893819823272E-2</v>
      </c>
      <c r="BL10" s="2">
        <v>-8.1910272265682E-3</v>
      </c>
      <c r="BM10" s="2">
        <v>-5.8740572689257101E-2</v>
      </c>
      <c r="BN10" s="2" t="s">
        <v>9</v>
      </c>
      <c r="BO10" s="2">
        <v>4.4978237371596501E-2</v>
      </c>
      <c r="BP10" s="2">
        <v>2.3114975421024499E-2</v>
      </c>
      <c r="BQ10" s="2">
        <v>0.259702729264014</v>
      </c>
      <c r="BR10" s="2">
        <v>-2.8942397022353801E-2</v>
      </c>
      <c r="BS10" s="2">
        <v>8.2710444542017397E-2</v>
      </c>
      <c r="BT10" s="2" t="s">
        <v>9</v>
      </c>
      <c r="BU10" s="2">
        <v>5.5476434383286604E-3</v>
      </c>
      <c r="BV10" s="2">
        <v>2.69010336796601E-2</v>
      </c>
      <c r="BW10" s="2">
        <v>5.45836702232049E-2</v>
      </c>
      <c r="BX10" s="2">
        <v>-5.1415573281591999E-2</v>
      </c>
      <c r="BY10" s="2">
        <v>-6.07253318380859E-2</v>
      </c>
      <c r="BZ10" s="2" t="s">
        <v>9</v>
      </c>
      <c r="CA10" s="2">
        <v>-2.1139746600342901E-2</v>
      </c>
      <c r="CB10" s="2">
        <v>-5.7852086311208403E-2</v>
      </c>
      <c r="CC10" s="2">
        <v>0.43540183755477502</v>
      </c>
      <c r="CD10" s="2">
        <v>2.3996259511002298E-2</v>
      </c>
      <c r="CE10" s="2">
        <v>-3.02354779314923E-2</v>
      </c>
      <c r="CF10" s="2" t="s">
        <v>9</v>
      </c>
      <c r="CG10" s="2">
        <v>1.18416366678918E-2</v>
      </c>
      <c r="CH10" s="2">
        <v>0.11672470429779</v>
      </c>
      <c r="CI10" s="2">
        <v>-0.16916623811274001</v>
      </c>
      <c r="CJ10" s="2">
        <v>3.3833247622547899E-2</v>
      </c>
      <c r="CK10" s="2">
        <v>6.08998457205863E-2</v>
      </c>
      <c r="CL10" s="2" t="s">
        <v>9</v>
      </c>
      <c r="CN10" s="2" t="s">
        <v>9</v>
      </c>
      <c r="CO10" s="2">
        <v>-6.9323725248847598E-2</v>
      </c>
      <c r="CP10" s="2">
        <v>3.3901017890059899E-2</v>
      </c>
      <c r="CQ10" s="2">
        <v>0.13293590372466199</v>
      </c>
      <c r="CR10" s="2" t="s">
        <v>9</v>
      </c>
      <c r="CS10" s="2">
        <v>-0.11468799067209599</v>
      </c>
      <c r="CT10" s="2">
        <v>6.1246826095402898E-2</v>
      </c>
      <c r="CU10" s="2">
        <v>0.23221756172794999</v>
      </c>
      <c r="CV10" s="2" t="s">
        <v>9</v>
      </c>
      <c r="CW10" s="2">
        <v>0.51809563326727404</v>
      </c>
      <c r="CX10" s="2">
        <v>0.17851046567522</v>
      </c>
      <c r="CY10" s="2">
        <v>-3.6481456859533599E-2</v>
      </c>
      <c r="CZ10" s="2" t="s">
        <v>9</v>
      </c>
      <c r="DA10" s="2">
        <v>7.1049820007350606E-2</v>
      </c>
      <c r="DB10" s="2">
        <v>-3.0449922860293101E-2</v>
      </c>
      <c r="DC10" s="2">
        <v>-0.32818250193871501</v>
      </c>
      <c r="DD10" s="2"/>
      <c r="DE10" s="2" t="s">
        <v>9</v>
      </c>
      <c r="DF10" s="2">
        <v>-2.7376513729624099E-2</v>
      </c>
      <c r="DG10" s="2">
        <v>6.0547954477143201E-2</v>
      </c>
      <c r="DH10" s="2">
        <v>2.2880928860825399E-2</v>
      </c>
      <c r="DI10" s="2">
        <v>-8.3797146086108304E-2</v>
      </c>
      <c r="DJ10" s="2" t="s">
        <v>9</v>
      </c>
      <c r="DK10" s="2">
        <v>-7.7584176394687093E-2</v>
      </c>
      <c r="DL10" s="2">
        <v>-6.3202583743392896E-2</v>
      </c>
      <c r="DM10" s="2">
        <v>-4.3387944979387501E-3</v>
      </c>
      <c r="DN10" s="2">
        <v>6.2063172538169599E-2</v>
      </c>
      <c r="DO10" s="2" t="s">
        <v>9</v>
      </c>
      <c r="DP10">
        <v>-5.1633345502845499E-2</v>
      </c>
      <c r="DQ10">
        <v>-0.103516798707266</v>
      </c>
      <c r="DR10">
        <v>1.07511574496304E-2</v>
      </c>
      <c r="DS10">
        <v>5.2967253244576698E-2</v>
      </c>
      <c r="DT10" s="2" t="s">
        <v>9</v>
      </c>
      <c r="DU10" s="2">
        <v>4.73286771105575E-2</v>
      </c>
      <c r="DV10" s="2">
        <v>0.16784086846024299</v>
      </c>
      <c r="DW10" s="2">
        <v>-4.9414866227978499E-2</v>
      </c>
      <c r="DX10" s="2">
        <v>-7.8579790089523802E-2</v>
      </c>
      <c r="DY10" s="2" t="s">
        <v>9</v>
      </c>
      <c r="DZ10" s="2">
        <v>-7.64060221828671E-2</v>
      </c>
      <c r="EA10" s="2">
        <v>-0.13264321668700199</v>
      </c>
      <c r="EB10" s="2">
        <v>-5.5719599718717398E-3</v>
      </c>
      <c r="EC10" s="2">
        <v>4.4374199925616899E-2</v>
      </c>
      <c r="ED10" s="2" t="s">
        <v>9</v>
      </c>
      <c r="EE10" s="2">
        <v>-0.15087822592456501</v>
      </c>
      <c r="EF10" s="2">
        <v>-4.3763598390986397E-2</v>
      </c>
      <c r="EG10" s="2">
        <v>0.12563669145084599</v>
      </c>
      <c r="EH10" s="2">
        <v>7.2598134737378597E-2</v>
      </c>
      <c r="EI10" s="2" t="s">
        <v>9</v>
      </c>
      <c r="EJ10" s="2">
        <v>-0.21668249634553099</v>
      </c>
      <c r="EK10" s="2">
        <v>0.112103697080898</v>
      </c>
      <c r="EL10" s="2">
        <v>9.8272134354268001E-2</v>
      </c>
      <c r="EM10" s="2">
        <v>0.12153810678923101</v>
      </c>
      <c r="EN10" s="2" t="s">
        <v>9</v>
      </c>
      <c r="EO10" s="2">
        <v>7.2741482388477996E-2</v>
      </c>
      <c r="EP10" s="2">
        <v>0.15563293906372</v>
      </c>
      <c r="EQ10" s="2">
        <v>7.2741482388477996E-2</v>
      </c>
      <c r="ER10" s="2">
        <v>-0.13364132810906401</v>
      </c>
      <c r="ET10" s="2" t="s">
        <v>9</v>
      </c>
      <c r="EU10" s="2">
        <v>6.3455476871449396E-2</v>
      </c>
      <c r="EV10" s="2">
        <v>-7.3113410199738601E-3</v>
      </c>
      <c r="EW10" s="2">
        <v>5.8699623617504502E-3</v>
      </c>
      <c r="EX10" s="2">
        <v>-2.3626076267401298E-2</v>
      </c>
      <c r="EY10" s="2">
        <v>-8.4435544007812502E-2</v>
      </c>
      <c r="EZ10" s="2" t="s">
        <v>9</v>
      </c>
      <c r="FA10" s="2">
        <v>5.17503680575674E-2</v>
      </c>
      <c r="FB10" s="2">
        <v>-7.4687089314513996E-2</v>
      </c>
      <c r="FC10" s="2">
        <v>-0.17758899178420301</v>
      </c>
      <c r="FD10" s="2">
        <v>7.6107578426966001E-3</v>
      </c>
      <c r="FE10" s="2">
        <v>-0.28101313289817598</v>
      </c>
      <c r="FF10" s="2" t="s">
        <v>9</v>
      </c>
      <c r="FG10" s="2">
        <v>-3.3963485833744797E-2</v>
      </c>
      <c r="FH10" s="2">
        <v>5.2663030095077296E-3</v>
      </c>
      <c r="FI10" s="2">
        <v>-0.112360534856548</v>
      </c>
      <c r="FJ10" s="2">
        <v>0.26945338096206201</v>
      </c>
      <c r="FK10" s="2">
        <v>3.9427796278306499E-3</v>
      </c>
      <c r="FL10" s="2" t="s">
        <v>9</v>
      </c>
      <c r="FM10" s="2">
        <v>4.2443067394568199E-2</v>
      </c>
      <c r="FN10" s="2">
        <v>9.0586664629903099E-2</v>
      </c>
      <c r="FO10" s="2">
        <v>-8.0936407532005705E-2</v>
      </c>
      <c r="FP10" s="2">
        <v>4.4166079461003503E-2</v>
      </c>
      <c r="FQ10" s="2">
        <v>-2.4983674963311098E-2</v>
      </c>
    </row>
    <row r="11" spans="2:173">
      <c r="B11" s="2" t="s">
        <v>10</v>
      </c>
      <c r="C11" s="2">
        <v>1.8760555093904799E-2</v>
      </c>
      <c r="D11" s="2">
        <v>7.9746255856572495E-2</v>
      </c>
      <c r="E11" s="2">
        <v>2.6452382682405799E-2</v>
      </c>
      <c r="F11" s="2">
        <v>-5.6802791812100802E-2</v>
      </c>
      <c r="G11" s="2">
        <v>-4.9722419352586297E-2</v>
      </c>
      <c r="H11" s="2" t="s">
        <v>10</v>
      </c>
      <c r="I11" s="2">
        <v>-1.80638361803695E-2</v>
      </c>
      <c r="J11" s="2">
        <v>0.14851599773448801</v>
      </c>
      <c r="K11" s="2">
        <v>0.115896878170321</v>
      </c>
      <c r="L11" s="2">
        <v>-1.6629150729890199E-2</v>
      </c>
      <c r="M11" s="2">
        <v>3.1403284436642399E-3</v>
      </c>
      <c r="N11" s="2" t="s">
        <v>10</v>
      </c>
      <c r="O11" s="2">
        <v>-4.6103186323584899E-2</v>
      </c>
      <c r="P11" s="2">
        <v>0.17145230314746701</v>
      </c>
      <c r="Q11" s="2">
        <v>4.4849174097634399E-2</v>
      </c>
      <c r="R11" s="2">
        <v>-4.9879117873745903E-2</v>
      </c>
      <c r="S11" s="2">
        <v>6.7077496075077098E-2</v>
      </c>
      <c r="T11" s="2" t="s">
        <v>10</v>
      </c>
      <c r="U11" s="2">
        <v>-5.6980778760491901E-2</v>
      </c>
      <c r="V11" s="2">
        <v>-3.6619572974463097E-2</v>
      </c>
      <c r="W11" s="2">
        <v>-0.137104348796907</v>
      </c>
      <c r="X11" s="2">
        <v>0.11065147078800899</v>
      </c>
      <c r="Y11" s="2">
        <v>-1.79829501921689E-2</v>
      </c>
      <c r="Z11" s="2" t="s">
        <v>10</v>
      </c>
      <c r="AA11" s="2">
        <v>-6.1090079841232103E-2</v>
      </c>
      <c r="AB11" s="2">
        <v>0.142307301875123</v>
      </c>
      <c r="AC11" s="2">
        <v>5.5358325506077298E-2</v>
      </c>
      <c r="AD11" s="2">
        <v>-2.3826729081713401E-2</v>
      </c>
      <c r="AE11" s="2">
        <v>1.7031994851675301E-2</v>
      </c>
      <c r="AF11" s="2" t="s">
        <v>10</v>
      </c>
      <c r="AG11" s="2">
        <v>-0.31089435149342998</v>
      </c>
      <c r="AH11" s="2">
        <v>6.7026929557647497E-2</v>
      </c>
      <c r="AI11" s="2">
        <v>-2.9095392989008501E-2</v>
      </c>
      <c r="AJ11" s="2">
        <v>-9.1962350734510603E-2</v>
      </c>
      <c r="AK11" s="2">
        <v>5.80881490257706E-2</v>
      </c>
      <c r="AL11" s="2" t="s">
        <v>10</v>
      </c>
      <c r="AM11" s="2">
        <v>4.7366546671567103E-2</v>
      </c>
      <c r="AN11" s="2">
        <v>-0.12687467858455501</v>
      </c>
      <c r="AO11" s="2">
        <v>-3.8908234765930097E-2</v>
      </c>
      <c r="AP11" s="2">
        <v>5.0749871433821902E-3</v>
      </c>
      <c r="AQ11" s="2">
        <v>-0.159016263825975</v>
      </c>
      <c r="AR11" s="2"/>
      <c r="AS11" s="2">
        <v>0.8509070463422953</v>
      </c>
      <c r="AT11" s="2">
        <v>0.30688485239860136</v>
      </c>
      <c r="AU11" s="2"/>
      <c r="AV11" s="2" t="s">
        <v>10</v>
      </c>
      <c r="AW11" s="2">
        <v>6.4598844706678996E-2</v>
      </c>
      <c r="AX11" s="2">
        <v>0.15642133936073499</v>
      </c>
      <c r="AY11" s="2">
        <v>-5.8783072627568503E-3</v>
      </c>
      <c r="AZ11" s="2">
        <v>6.1437343755669102E-2</v>
      </c>
      <c r="BA11" s="2">
        <v>-0.18917587888394599</v>
      </c>
      <c r="BB11" s="2" t="s">
        <v>10</v>
      </c>
      <c r="BC11" s="2">
        <v>-6.9823674466428301E-4</v>
      </c>
      <c r="BD11" s="2">
        <v>-0.148686214652342</v>
      </c>
      <c r="BE11" s="2">
        <v>2.7957260303771901E-2</v>
      </c>
      <c r="BF11" s="2">
        <v>-1.20193986892459E-3</v>
      </c>
      <c r="BG11" s="2">
        <v>-6.4265571026314597E-2</v>
      </c>
      <c r="BH11" s="2" t="s">
        <v>10</v>
      </c>
      <c r="BI11" s="2">
        <v>-2.3458018176851201E-2</v>
      </c>
      <c r="BJ11" s="2">
        <v>-6.3277248498374197E-2</v>
      </c>
      <c r="BK11" s="2">
        <v>-3.9009854009483001E-2</v>
      </c>
      <c r="BL11" s="2">
        <v>-7.8276763156695406E-2</v>
      </c>
      <c r="BM11" s="2">
        <v>-1.9939141764419601E-2</v>
      </c>
      <c r="BN11" s="2" t="s">
        <v>10</v>
      </c>
      <c r="BO11" s="2">
        <v>1.1891277969299599E-2</v>
      </c>
      <c r="BP11" s="2">
        <v>-1.6689512939367901E-4</v>
      </c>
      <c r="BQ11" s="2">
        <v>0.22380636851692301</v>
      </c>
      <c r="BR11" s="2">
        <v>-0.18434957834276799</v>
      </c>
      <c r="BS11" s="2">
        <v>-2.2071880862314E-2</v>
      </c>
      <c r="BT11" s="2" t="s">
        <v>10</v>
      </c>
      <c r="BU11" s="2">
        <v>-6.5341999420765202E-3</v>
      </c>
      <c r="BV11" s="2">
        <v>-0.114652455655628</v>
      </c>
      <c r="BW11" s="2">
        <v>8.2745689856599004E-3</v>
      </c>
      <c r="BX11" s="2">
        <v>-2.66266042296739E-2</v>
      </c>
      <c r="BY11" s="2">
        <v>-6.2795710979754005E-2</v>
      </c>
      <c r="BZ11" s="2" t="s">
        <v>10</v>
      </c>
      <c r="CA11" s="2">
        <v>-6.4183702363134004E-2</v>
      </c>
      <c r="CB11" s="2">
        <v>-8.3235030501479207E-2</v>
      </c>
      <c r="CC11" s="2">
        <v>0.39906322352176998</v>
      </c>
      <c r="CD11" s="2">
        <v>-0.421236766402589</v>
      </c>
      <c r="CE11" s="2">
        <v>-9.9337355960466903E-2</v>
      </c>
      <c r="CF11" s="2" t="s">
        <v>10</v>
      </c>
      <c r="CG11" s="2">
        <v>0.152249614301466</v>
      </c>
      <c r="CH11" s="2">
        <v>0.37385738622915499</v>
      </c>
      <c r="CI11" s="2">
        <v>-4.3983221909312302E-2</v>
      </c>
      <c r="CJ11" s="2">
        <v>0.21314946002205201</v>
      </c>
      <c r="CK11" s="2">
        <v>-0.21145779764092501</v>
      </c>
      <c r="CL11" s="2" t="s">
        <v>10</v>
      </c>
      <c r="CN11" s="2" t="s">
        <v>10</v>
      </c>
      <c r="CO11" s="2">
        <v>-7.5591140320959496E-2</v>
      </c>
      <c r="CP11" s="2">
        <v>-6.0408987402373597E-2</v>
      </c>
      <c r="CQ11" s="2">
        <v>2.9301207715184002E-2</v>
      </c>
      <c r="CR11" s="2" t="s">
        <v>10</v>
      </c>
      <c r="CS11" s="2">
        <v>-8.8683014201664107E-2</v>
      </c>
      <c r="CT11" s="2">
        <v>0.11130102138827699</v>
      </c>
      <c r="CU11" s="2">
        <v>0.113729217828676</v>
      </c>
      <c r="CV11" s="2" t="s">
        <v>10</v>
      </c>
      <c r="CW11" s="2">
        <v>-0.14017721580342701</v>
      </c>
      <c r="CX11" s="2">
        <v>-3.9585041571311604E-3</v>
      </c>
      <c r="CY11" s="2">
        <v>-4.0964770090481502E-2</v>
      </c>
      <c r="CZ11" s="2" t="s">
        <v>10</v>
      </c>
      <c r="DA11" s="2">
        <v>8.9658106199751994E-2</v>
      </c>
      <c r="DB11" s="2">
        <v>-0.10995805477328099</v>
      </c>
      <c r="DC11" s="2">
        <v>-3.3833247622547899E-2</v>
      </c>
      <c r="DD11" s="2"/>
      <c r="DE11" s="2" t="s">
        <v>10</v>
      </c>
      <c r="DF11" s="2">
        <v>1.13258165937277E-2</v>
      </c>
      <c r="DG11" s="2">
        <v>-8.9390570845587297E-2</v>
      </c>
      <c r="DH11" s="2">
        <v>2.0775577678065E-2</v>
      </c>
      <c r="DI11" s="2">
        <v>8.6611229350193997E-2</v>
      </c>
      <c r="DJ11" s="2" t="s">
        <v>10</v>
      </c>
      <c r="DK11" s="2">
        <v>-1.89809232479883E-2</v>
      </c>
      <c r="DL11" s="2">
        <v>-0.14789071109747501</v>
      </c>
      <c r="DM11" s="2">
        <v>2.8561704052884301E-2</v>
      </c>
      <c r="DN11" s="2">
        <v>4.3162147027132898E-2</v>
      </c>
      <c r="DO11" s="2" t="s">
        <v>10</v>
      </c>
      <c r="DP11">
        <v>-6.4805684452441198E-2</v>
      </c>
      <c r="DQ11">
        <v>-0.117894517829728</v>
      </c>
      <c r="DR11">
        <v>-7.5734001524020295E-2</v>
      </c>
      <c r="DS11">
        <v>1.99287206101873E-2</v>
      </c>
      <c r="DT11" s="2" t="s">
        <v>10</v>
      </c>
      <c r="DU11" s="2">
        <v>-0.15414155992251199</v>
      </c>
      <c r="DV11" s="2">
        <v>-0.16400228048418899</v>
      </c>
      <c r="DW11" s="2">
        <v>-0.13350219558749399</v>
      </c>
      <c r="DX11" s="2">
        <v>6.4908297406691601E-2</v>
      </c>
      <c r="DY11" s="2" t="s">
        <v>10</v>
      </c>
      <c r="DZ11" s="2">
        <v>-3.9191304490434502E-2</v>
      </c>
      <c r="EA11" s="2">
        <v>-9.1902601630822103E-2</v>
      </c>
      <c r="EB11" s="2">
        <v>-4.4151877333223101E-3</v>
      </c>
      <c r="EC11" s="2">
        <v>2.7102513529016999E-2</v>
      </c>
      <c r="ED11" s="2" t="s">
        <v>10</v>
      </c>
      <c r="EE11" s="2">
        <v>2.2386629884967601E-2</v>
      </c>
      <c r="EF11" s="2">
        <v>9.9016446956217505E-3</v>
      </c>
      <c r="EG11" s="2">
        <v>6.8322741036174806E-2</v>
      </c>
      <c r="EH11" s="2">
        <v>8.7457564962735001E-3</v>
      </c>
      <c r="EI11" s="2" t="s">
        <v>10</v>
      </c>
      <c r="EJ11" s="2">
        <v>-0.23695622227670199</v>
      </c>
      <c r="EK11" s="2">
        <v>-0.36033747331330601</v>
      </c>
      <c r="EL11" s="2">
        <v>-0.213783560400615</v>
      </c>
      <c r="EM11" s="2">
        <v>2.5210942756006501E-2</v>
      </c>
      <c r="EN11" s="2" t="s">
        <v>10</v>
      </c>
      <c r="EO11" s="2">
        <v>0.118416366678918</v>
      </c>
      <c r="EP11" s="2">
        <v>5.0749871433821897E-2</v>
      </c>
      <c r="EQ11" s="2">
        <v>0.14548296477695599</v>
      </c>
      <c r="ER11" s="2">
        <v>2.0299948573528799E-2</v>
      </c>
      <c r="ET11" s="2" t="s">
        <v>10</v>
      </c>
      <c r="EU11" s="2">
        <v>-7.4074329305220898E-2</v>
      </c>
      <c r="EV11" s="2">
        <v>2.7407084052016299E-2</v>
      </c>
      <c r="EW11" s="2">
        <v>9.9852028787071598E-2</v>
      </c>
      <c r="EX11" s="2">
        <v>-0.11048480758469099</v>
      </c>
      <c r="EY11" s="2">
        <v>1.8967707560389301E-2</v>
      </c>
      <c r="EZ11" s="2" t="s">
        <v>10</v>
      </c>
      <c r="FA11" s="2">
        <v>-3.1640698661677402E-2</v>
      </c>
      <c r="FB11" s="2">
        <v>-0.191696398361791</v>
      </c>
      <c r="FC11" s="2">
        <v>-2.4308468095932199E-2</v>
      </c>
      <c r="FD11" s="2">
        <v>5.8755329072894699E-2</v>
      </c>
      <c r="FE11" s="2">
        <v>0.12501696825962899</v>
      </c>
      <c r="FF11" s="2" t="s">
        <v>10</v>
      </c>
      <c r="FG11" s="2">
        <v>2.8297694139478899E-2</v>
      </c>
      <c r="FH11" s="2">
        <v>1.8206262581022401E-2</v>
      </c>
      <c r="FI11" s="2">
        <v>3.6207570097690697E-2</v>
      </c>
      <c r="FJ11" s="2">
        <v>-6.1031449587098503E-2</v>
      </c>
      <c r="FK11" s="2">
        <v>-0.109105570529432</v>
      </c>
      <c r="FL11" s="2" t="s">
        <v>10</v>
      </c>
      <c r="FM11" s="2">
        <v>9.7798303843450604E-2</v>
      </c>
      <c r="FN11" s="2">
        <v>0.259250787334803</v>
      </c>
      <c r="FO11" s="2">
        <v>-0.110634048975463</v>
      </c>
      <c r="FP11" s="2">
        <v>9.8267268821210202E-2</v>
      </c>
      <c r="FQ11" s="2">
        <v>-0.112815604575708</v>
      </c>
    </row>
    <row r="12" spans="2:173">
      <c r="B12" s="2" t="s">
        <v>11</v>
      </c>
      <c r="C12" s="2">
        <v>7.03381848946662E-2</v>
      </c>
      <c r="D12" s="2">
        <v>0.16971354006245401</v>
      </c>
      <c r="E12" s="2">
        <v>8.5624563119329394E-2</v>
      </c>
      <c r="F12" s="2">
        <v>9.2621555333982003E-2</v>
      </c>
      <c r="G12" s="2">
        <v>-1.41885383339828E-2</v>
      </c>
      <c r="H12" s="2" t="s">
        <v>11</v>
      </c>
      <c r="I12" s="2">
        <v>9.7614191666996804E-4</v>
      </c>
      <c r="J12" s="2">
        <v>-4.1091753495690601E-2</v>
      </c>
      <c r="K12" s="2">
        <v>0.146751299892252</v>
      </c>
      <c r="L12" s="2">
        <v>-5.1912686130661898E-2</v>
      </c>
      <c r="M12" s="2">
        <v>4.8800148204198299E-2</v>
      </c>
      <c r="N12" s="2" t="s">
        <v>11</v>
      </c>
      <c r="O12" s="2">
        <v>-3.1440622318773898E-2</v>
      </c>
      <c r="P12" s="2">
        <v>-7.6946329133041599E-2</v>
      </c>
      <c r="Q12" s="2">
        <v>0.104284490402377</v>
      </c>
      <c r="R12" s="2">
        <v>-3.0714615240591998E-2</v>
      </c>
      <c r="S12" s="2">
        <v>7.8679714453676705E-2</v>
      </c>
      <c r="T12" s="2" t="s">
        <v>11</v>
      </c>
      <c r="U12" s="2">
        <v>0.10827321519414899</v>
      </c>
      <c r="V12" s="2">
        <v>0.135282410301026</v>
      </c>
      <c r="W12" s="2">
        <v>3.9609777376099803E-2</v>
      </c>
      <c r="X12" s="2">
        <v>1.39079274494733E-4</v>
      </c>
      <c r="Y12" s="2">
        <v>7.3503396570466104E-2</v>
      </c>
      <c r="Z12" s="2" t="s">
        <v>11</v>
      </c>
      <c r="AA12" s="2">
        <v>-7.4686495882320698E-3</v>
      </c>
      <c r="AB12" s="2">
        <v>-8.1536810760457198E-2</v>
      </c>
      <c r="AC12" s="2">
        <v>0.1256435288171</v>
      </c>
      <c r="AD12" s="2">
        <v>-3.2452150908494903E-2</v>
      </c>
      <c r="AE12" s="2">
        <v>7.7031304473974896E-2</v>
      </c>
      <c r="AF12" s="2" t="s">
        <v>11</v>
      </c>
      <c r="AG12" s="2">
        <v>0.30752786613461303</v>
      </c>
      <c r="AH12" s="2">
        <v>5.2323518404939102E-2</v>
      </c>
      <c r="AI12" s="2">
        <v>0.22608558424342601</v>
      </c>
      <c r="AJ12" s="2">
        <v>-4.1121628752491701E-2</v>
      </c>
      <c r="AK12" s="2">
        <v>0.32451807589616799</v>
      </c>
      <c r="AL12" s="2" t="s">
        <v>11</v>
      </c>
      <c r="AM12" s="2">
        <v>0.14717462715808299</v>
      </c>
      <c r="AN12" s="2">
        <v>0.236832733357835</v>
      </c>
      <c r="AO12" s="2">
        <v>2.0299948573528799E-2</v>
      </c>
      <c r="AP12" s="2">
        <v>0.12518301620342701</v>
      </c>
      <c r="AQ12" s="2">
        <v>-9.9808080486516404E-2</v>
      </c>
      <c r="AR12" s="2"/>
      <c r="AS12" s="2">
        <v>0.82362926025596239</v>
      </c>
      <c r="AT12" s="2">
        <v>0.60201862562765251</v>
      </c>
      <c r="AU12" s="2"/>
      <c r="AV12" s="2" t="s">
        <v>11</v>
      </c>
      <c r="AW12" s="2">
        <v>-5.2738004875088002E-3</v>
      </c>
      <c r="AX12" s="2">
        <v>5.2036221147501199E-2</v>
      </c>
      <c r="AY12" s="2">
        <v>-2.61258100566971E-3</v>
      </c>
      <c r="AZ12" s="2">
        <v>-0.19781963093461899</v>
      </c>
      <c r="BA12" s="2">
        <v>-9.55676573190989E-2</v>
      </c>
      <c r="BB12" s="2" t="s">
        <v>11</v>
      </c>
      <c r="BC12" s="2">
        <v>0.101855719354734</v>
      </c>
      <c r="BD12" s="2">
        <v>-3.87851405680434E-2</v>
      </c>
      <c r="BE12" s="2">
        <v>-0.167305861176722</v>
      </c>
      <c r="BF12" s="2">
        <v>-5.3955289144903697E-2</v>
      </c>
      <c r="BG12" s="2">
        <v>3.2827548443171498E-2</v>
      </c>
      <c r="BH12" s="2" t="s">
        <v>11</v>
      </c>
      <c r="BI12" s="2">
        <v>0.113635739466805</v>
      </c>
      <c r="BJ12" s="2">
        <v>1.10360023319793E-2</v>
      </c>
      <c r="BK12" s="2">
        <v>-0.16292432526738801</v>
      </c>
      <c r="BL12" s="2">
        <v>-3.8467953989404703E-2</v>
      </c>
      <c r="BM12" s="2">
        <v>6.8140453806769197E-2</v>
      </c>
      <c r="BN12" s="2" t="s">
        <v>11</v>
      </c>
      <c r="BO12" s="2">
        <v>-6.1041893575738103E-2</v>
      </c>
      <c r="BP12" s="2">
        <v>-0.11640935275209099</v>
      </c>
      <c r="BQ12" s="2">
        <v>6.8691253672948399E-2</v>
      </c>
      <c r="BR12" s="2">
        <v>-0.123683198808166</v>
      </c>
      <c r="BS12" s="2">
        <v>-2.1863261950571901E-2</v>
      </c>
      <c r="BT12" s="2" t="s">
        <v>11</v>
      </c>
      <c r="BU12" s="2">
        <v>8.3714877407816093E-2</v>
      </c>
      <c r="BV12" s="2">
        <v>1.09424400943865E-2</v>
      </c>
      <c r="BW12" s="2">
        <v>-0.21194985394250801</v>
      </c>
      <c r="BX12" s="2">
        <v>-9.2510514969399202E-2</v>
      </c>
      <c r="BY12" s="2">
        <v>4.4502730174344703E-2</v>
      </c>
      <c r="BZ12" s="2" t="s">
        <v>11</v>
      </c>
      <c r="CA12" s="2">
        <v>0.105421233960813</v>
      </c>
      <c r="CB12" s="2">
        <v>-0.23805263244324701</v>
      </c>
      <c r="CC12" s="2">
        <v>8.5845476675722801E-2</v>
      </c>
      <c r="CD12" s="2">
        <v>5.8405692422474301E-2</v>
      </c>
      <c r="CE12" s="2">
        <v>-0.16936259507776999</v>
      </c>
      <c r="CF12" s="2" t="s">
        <v>11</v>
      </c>
      <c r="CG12" s="2">
        <v>-0.12856634096568201</v>
      </c>
      <c r="CH12" s="2">
        <v>4.90582090526945E-2</v>
      </c>
      <c r="CI12" s="2">
        <v>0.34509912574998902</v>
      </c>
      <c r="CJ12" s="2">
        <v>6.7666495245095803E-3</v>
      </c>
      <c r="CK12" s="2">
        <v>-0.25374935716910901</v>
      </c>
      <c r="CL12" s="2" t="s">
        <v>11</v>
      </c>
      <c r="CN12" s="2" t="s">
        <v>11</v>
      </c>
      <c r="CO12" s="2">
        <v>7.0518842091866707E-2</v>
      </c>
      <c r="CP12" s="2">
        <v>0.167038423873138</v>
      </c>
      <c r="CQ12" s="2">
        <v>8.1830761978117506E-2</v>
      </c>
      <c r="CR12" s="2" t="s">
        <v>11</v>
      </c>
      <c r="CS12" s="2">
        <v>-8.0054058610887602E-2</v>
      </c>
      <c r="CT12" s="2">
        <v>-4.8612562213094401E-2</v>
      </c>
      <c r="CU12" s="2">
        <v>6.4894331477977504E-2</v>
      </c>
      <c r="CV12" s="2" t="s">
        <v>11</v>
      </c>
      <c r="CW12" s="2">
        <v>0.38903033074256199</v>
      </c>
      <c r="CX12" s="2">
        <v>0.27957784293302301</v>
      </c>
      <c r="CY12" s="2">
        <v>0.181740457586761</v>
      </c>
      <c r="CZ12" s="2" t="s">
        <v>11</v>
      </c>
      <c r="DA12" s="2">
        <v>0.35355743765562597</v>
      </c>
      <c r="DB12" s="2">
        <v>0.18608286192401399</v>
      </c>
      <c r="DC12" s="2">
        <v>8.1199794294115002E-2</v>
      </c>
      <c r="DD12" s="2"/>
      <c r="DE12" s="2" t="s">
        <v>11</v>
      </c>
      <c r="DF12" s="2">
        <v>-0.15332932194710999</v>
      </c>
      <c r="DG12" s="2">
        <v>-5.0771620767097299E-2</v>
      </c>
      <c r="DH12" s="2">
        <v>-1.0769948294649099E-3</v>
      </c>
      <c r="DI12" s="2">
        <v>-0.13834172293320199</v>
      </c>
      <c r="DJ12" s="2" t="s">
        <v>11</v>
      </c>
      <c r="DK12" s="2">
        <v>-0.13196674474155001</v>
      </c>
      <c r="DL12" s="2">
        <v>6.43454687632663E-2</v>
      </c>
      <c r="DM12" s="2">
        <v>0.12560271630261899</v>
      </c>
      <c r="DN12" s="2">
        <v>-0.17208583013522</v>
      </c>
      <c r="DO12" s="2" t="s">
        <v>11</v>
      </c>
      <c r="DP12">
        <v>-0.12736387330878801</v>
      </c>
      <c r="DQ12">
        <v>7.8780452277922006E-2</v>
      </c>
      <c r="DR12">
        <v>9.4898504157174102E-2</v>
      </c>
      <c r="DS12">
        <v>-0.124907954628049</v>
      </c>
      <c r="DT12" s="2" t="s">
        <v>11</v>
      </c>
      <c r="DU12" s="2">
        <v>3.6758652248957802E-2</v>
      </c>
      <c r="DV12" s="2">
        <v>-8.8593497853144604E-2</v>
      </c>
      <c r="DW12" s="2">
        <v>-5.7064226325188698E-2</v>
      </c>
      <c r="DX12" s="2">
        <v>-0.23985611679361599</v>
      </c>
      <c r="DY12" s="2" t="s">
        <v>11</v>
      </c>
      <c r="DZ12" s="2">
        <v>-0.1438184007453</v>
      </c>
      <c r="EA12" s="2">
        <v>5.8932855936910201E-2</v>
      </c>
      <c r="EB12" s="2">
        <v>6.5925596225799202E-2</v>
      </c>
      <c r="EC12" s="2">
        <v>-0.143568287828857</v>
      </c>
      <c r="ED12" s="2" t="s">
        <v>11</v>
      </c>
      <c r="EE12" s="2">
        <v>-0.104851593408349</v>
      </c>
      <c r="EF12" s="2">
        <v>0.106292972066572</v>
      </c>
      <c r="EG12" s="2">
        <v>0.119230564080964</v>
      </c>
      <c r="EH12" s="2">
        <v>-4.8415003916074499E-2</v>
      </c>
      <c r="EI12" s="2" t="s">
        <v>11</v>
      </c>
      <c r="EJ12" s="2">
        <v>-3.2551834898351402E-2</v>
      </c>
      <c r="EK12" s="2">
        <v>-0.15797818825846099</v>
      </c>
      <c r="EL12" s="2">
        <v>0.42837302115609399</v>
      </c>
      <c r="EM12" s="2">
        <v>-0.42654817105801601</v>
      </c>
      <c r="EN12" s="2" t="s">
        <v>11</v>
      </c>
      <c r="EO12" s="2">
        <v>5.0749871433821902E-3</v>
      </c>
      <c r="EP12" s="2">
        <v>-0.103191405248771</v>
      </c>
      <c r="EQ12" s="2">
        <v>-9.3041430962006802E-2</v>
      </c>
      <c r="ER12" s="2">
        <v>4.90582090526945E-2</v>
      </c>
      <c r="ET12" s="2" t="s">
        <v>11</v>
      </c>
      <c r="EU12" s="2">
        <v>4.0727651072216299E-2</v>
      </c>
      <c r="EV12" s="2">
        <v>-0.123248320050988</v>
      </c>
      <c r="EW12" s="2">
        <v>-9.1802590483176599E-2</v>
      </c>
      <c r="EX12" s="2">
        <v>-1.5096178410765101E-2</v>
      </c>
      <c r="EY12" s="2">
        <v>2.4573069009036001E-2</v>
      </c>
      <c r="EZ12" s="2" t="s">
        <v>11</v>
      </c>
      <c r="FA12" s="2">
        <v>-3.5198884624731301E-2</v>
      </c>
      <c r="FB12" s="2">
        <v>0.123624331874872</v>
      </c>
      <c r="FC12" s="2">
        <v>-3.6633300101030997E-2</v>
      </c>
      <c r="FD12" s="2">
        <v>6.8350593763869899E-2</v>
      </c>
      <c r="FE12" s="2">
        <v>-0.106188524337716</v>
      </c>
      <c r="FF12" s="2" t="s">
        <v>11</v>
      </c>
      <c r="FG12" s="2">
        <v>0.14881474579439399</v>
      </c>
      <c r="FH12" s="2">
        <v>0.199872873521139</v>
      </c>
      <c r="FI12" s="2">
        <v>2.69185897234007E-2</v>
      </c>
      <c r="FJ12" s="2">
        <v>0.15020774546907301</v>
      </c>
      <c r="FK12" s="2">
        <v>-0.100414086274954</v>
      </c>
      <c r="FL12" s="2" t="s">
        <v>11</v>
      </c>
      <c r="FM12" s="2">
        <v>-8.1061464859408197E-2</v>
      </c>
      <c r="FN12" s="2">
        <v>0.14287452274277301</v>
      </c>
      <c r="FO12" s="2">
        <v>0.19896620789746999</v>
      </c>
      <c r="FP12" s="2">
        <v>-0.16869538703675099</v>
      </c>
      <c r="FQ12" s="2">
        <v>-0.18905888851546701</v>
      </c>
    </row>
    <row r="13" spans="2:173">
      <c r="B13" s="2" t="s">
        <v>12</v>
      </c>
      <c r="C13" s="2">
        <v>0.11439074759664999</v>
      </c>
      <c r="D13" s="2">
        <v>-7.3930483777461999E-3</v>
      </c>
      <c r="E13" s="2">
        <v>-8.3005033759921201E-2</v>
      </c>
      <c r="F13" s="2">
        <v>7.4062502498493193E-2</v>
      </c>
      <c r="G13" s="2">
        <v>-1.7370884346208199E-3</v>
      </c>
      <c r="H13" s="2" t="s">
        <v>12</v>
      </c>
      <c r="I13" s="2">
        <v>0.19137592288706501</v>
      </c>
      <c r="J13" s="2">
        <v>0.1026442752803</v>
      </c>
      <c r="K13" s="2">
        <v>-4.5402757476428801E-2</v>
      </c>
      <c r="L13" s="2">
        <v>5.1395087747801403E-2</v>
      </c>
      <c r="M13" s="2">
        <v>-3.2855338960372099E-2</v>
      </c>
      <c r="N13" s="2" t="s">
        <v>12</v>
      </c>
      <c r="O13" s="2">
        <v>0.155792782054435</v>
      </c>
      <c r="P13" s="2">
        <v>2.8762385681079201E-2</v>
      </c>
      <c r="Q13" s="2">
        <v>-1.05809452638366E-2</v>
      </c>
      <c r="R13" s="2">
        <v>2.78904824436455E-2</v>
      </c>
      <c r="S13" s="2">
        <v>-6.8036242264446406E-2</v>
      </c>
      <c r="T13" s="2" t="s">
        <v>12</v>
      </c>
      <c r="U13" s="2">
        <v>0.100317880693051</v>
      </c>
      <c r="V13" s="2">
        <v>-7.1598010509888302E-2</v>
      </c>
      <c r="W13" s="2">
        <v>-0.100290064838152</v>
      </c>
      <c r="X13" s="2">
        <v>-1.49510220081837E-2</v>
      </c>
      <c r="Y13" s="2">
        <v>-2.7607235987204399E-2</v>
      </c>
      <c r="Z13" s="2" t="s">
        <v>12</v>
      </c>
      <c r="AA13" s="2">
        <v>0.197915740297644</v>
      </c>
      <c r="AB13" s="2">
        <v>7.3807626884263594E-2</v>
      </c>
      <c r="AC13" s="2">
        <v>-2.7526315970767899E-2</v>
      </c>
      <c r="AD13" s="2">
        <v>6.9729396830038301E-2</v>
      </c>
      <c r="AE13" s="2">
        <v>-5.5021367826980298E-2</v>
      </c>
      <c r="AF13" s="2" t="s">
        <v>12</v>
      </c>
      <c r="AG13" s="2">
        <v>0.19997492877453801</v>
      </c>
      <c r="AH13" s="2">
        <v>9.1574056397594805E-2</v>
      </c>
      <c r="AI13" s="2">
        <v>2.1610445924863102E-2</v>
      </c>
      <c r="AJ13" s="2">
        <v>-0.122770230725704</v>
      </c>
      <c r="AK13" s="2">
        <v>0.105807291314549</v>
      </c>
      <c r="AL13" s="2" t="s">
        <v>12</v>
      </c>
      <c r="AM13" s="2">
        <v>-7.6124807150732804E-2</v>
      </c>
      <c r="AN13" s="2">
        <v>-0.10657473001102601</v>
      </c>
      <c r="AO13" s="2">
        <v>-2.0299948573528799E-2</v>
      </c>
      <c r="AP13" s="2">
        <v>6.4283170482841101E-2</v>
      </c>
      <c r="AQ13" s="2">
        <v>0.196232836210778</v>
      </c>
      <c r="AR13" s="2"/>
      <c r="AS13" s="2">
        <v>0.73074330662910525</v>
      </c>
      <c r="AT13" s="2">
        <v>0.31337390795583486</v>
      </c>
      <c r="AU13" s="2"/>
      <c r="AV13" s="2" t="s">
        <v>12</v>
      </c>
      <c r="AW13" s="2">
        <v>6.9282035126416702E-2</v>
      </c>
      <c r="AX13" s="2">
        <v>-9.25937619190281E-2</v>
      </c>
      <c r="AY13" s="2">
        <v>-0.20143277487863001</v>
      </c>
      <c r="AZ13" s="2">
        <v>-3.9258198622430501E-3</v>
      </c>
      <c r="BA13" s="2">
        <v>5.5322792465803801E-2</v>
      </c>
      <c r="BB13" s="2" t="s">
        <v>12</v>
      </c>
      <c r="BC13" s="2">
        <v>0.14641086605654499</v>
      </c>
      <c r="BD13" s="2">
        <v>-7.7764814756490802E-2</v>
      </c>
      <c r="BE13" s="2">
        <v>-6.4870014775427004E-2</v>
      </c>
      <c r="BF13" s="2">
        <v>-3.6061669882387702E-2</v>
      </c>
      <c r="BG13" s="2">
        <v>-9.2375679174689598E-2</v>
      </c>
      <c r="BH13" s="2" t="s">
        <v>12</v>
      </c>
      <c r="BI13" s="2">
        <v>0.10761231232055</v>
      </c>
      <c r="BJ13" s="2">
        <v>-0.105705241096043</v>
      </c>
      <c r="BK13" s="2">
        <v>-0.106684829593877</v>
      </c>
      <c r="BL13" s="2">
        <v>-2.6834472148108302E-2</v>
      </c>
      <c r="BM13" s="2">
        <v>-6.6257698608804802E-2</v>
      </c>
      <c r="BN13" s="2" t="s">
        <v>12</v>
      </c>
      <c r="BO13" s="2">
        <v>-9.1388991270488704E-2</v>
      </c>
      <c r="BP13" s="2">
        <v>1.1529671855613301E-2</v>
      </c>
      <c r="BQ13" s="2">
        <v>-0.17113704726576801</v>
      </c>
      <c r="BR13" s="2">
        <v>0.18138718979603</v>
      </c>
      <c r="BS13" s="2">
        <v>0.153752137953927</v>
      </c>
      <c r="BT13" s="2" t="s">
        <v>12</v>
      </c>
      <c r="BU13" s="2">
        <v>0.13169487187882101</v>
      </c>
      <c r="BV13" s="2">
        <v>-0.11129330023617599</v>
      </c>
      <c r="BW13" s="2">
        <v>-7.5433360841143896E-2</v>
      </c>
      <c r="BX13" s="2">
        <v>-3.5318028076072303E-2</v>
      </c>
      <c r="BY13" s="2">
        <v>-6.1249874204515303E-2</v>
      </c>
      <c r="BZ13" s="2" t="s">
        <v>12</v>
      </c>
      <c r="CA13" s="2">
        <v>0.13013860869420099</v>
      </c>
      <c r="CB13" s="2">
        <v>0.10353531795334001</v>
      </c>
      <c r="CC13" s="2">
        <v>-0.46599304618266502</v>
      </c>
      <c r="CD13" s="2">
        <v>0.33159978003727097</v>
      </c>
      <c r="CE13" s="2">
        <v>0.17421975585864799</v>
      </c>
      <c r="CF13" s="2" t="s">
        <v>12</v>
      </c>
      <c r="CG13" s="2">
        <v>2.3683273335783499E-2</v>
      </c>
      <c r="CH13" s="2">
        <v>-1.6916623811274002E-2</v>
      </c>
      <c r="CI13" s="2">
        <v>-7.6124807150732804E-2</v>
      </c>
      <c r="CJ13" s="2">
        <v>5.5824858577204102E-2</v>
      </c>
      <c r="CK13" s="2">
        <v>0.16747457573161201</v>
      </c>
      <c r="CL13" s="2" t="s">
        <v>12</v>
      </c>
      <c r="CN13" s="2" t="s">
        <v>12</v>
      </c>
      <c r="CO13" s="2">
        <v>2.5903462737065602E-2</v>
      </c>
      <c r="CP13" s="2">
        <v>0.10470474248520401</v>
      </c>
      <c r="CQ13" s="2">
        <v>-9.0279960124113198E-2</v>
      </c>
      <c r="CR13" s="2" t="s">
        <v>12</v>
      </c>
      <c r="CS13" s="2">
        <v>1.57363803648219E-2</v>
      </c>
      <c r="CT13" s="2">
        <v>-2.8832661595589798E-4</v>
      </c>
      <c r="CU13" s="2">
        <v>-6.4331573504666006E-2</v>
      </c>
      <c r="CV13" s="2" t="s">
        <v>12</v>
      </c>
      <c r="CW13" s="2">
        <v>6.2546499737135303E-2</v>
      </c>
      <c r="CX13" s="2">
        <v>0.12759114495507601</v>
      </c>
      <c r="CY13" s="2">
        <v>2.7820609252902001E-2</v>
      </c>
      <c r="CZ13" s="2" t="s">
        <v>12</v>
      </c>
      <c r="DA13" s="2">
        <v>0.14548296477695599</v>
      </c>
      <c r="DB13" s="2">
        <v>0.29604091669729399</v>
      </c>
      <c r="DC13" s="2">
        <v>1.6916623811274002E-2</v>
      </c>
      <c r="DD13" s="2"/>
      <c r="DE13" s="2" t="s">
        <v>12</v>
      </c>
      <c r="DF13" s="2">
        <v>-9.1627940749378897E-2</v>
      </c>
      <c r="DG13" s="2">
        <v>-7.7237900156980094E-2</v>
      </c>
      <c r="DH13" s="2">
        <v>-3.2344586652639597E-2</v>
      </c>
      <c r="DI13" s="2">
        <v>0.12172820914448799</v>
      </c>
      <c r="DJ13" s="2" t="s">
        <v>12</v>
      </c>
      <c r="DK13" s="2">
        <v>-3.7805524836723399E-2</v>
      </c>
      <c r="DL13" s="2">
        <v>-0.13613184850698501</v>
      </c>
      <c r="DM13" s="2">
        <v>7.7886398269243304E-2</v>
      </c>
      <c r="DN13" s="2">
        <v>-1.6570095880839E-3</v>
      </c>
      <c r="DO13" s="2" t="s">
        <v>12</v>
      </c>
      <c r="DP13">
        <v>2.52782464494219E-2</v>
      </c>
      <c r="DQ13">
        <v>-0.121274445519062</v>
      </c>
      <c r="DR13">
        <v>2.2839696359069499E-2</v>
      </c>
      <c r="DS13">
        <v>8.4515560823750693E-3</v>
      </c>
      <c r="DT13" s="2" t="s">
        <v>12</v>
      </c>
      <c r="DU13" s="2">
        <v>0.20443262557980699</v>
      </c>
      <c r="DV13" s="2">
        <v>-2.03194820036804E-2</v>
      </c>
      <c r="DW13" s="2">
        <v>4.70644264890175E-2</v>
      </c>
      <c r="DX13" s="2">
        <v>0.11877370041850201</v>
      </c>
      <c r="DY13" s="2" t="s">
        <v>12</v>
      </c>
      <c r="DZ13" s="2">
        <v>-1.80220251459293E-2</v>
      </c>
      <c r="EA13" s="2">
        <v>-0.13437316435906599</v>
      </c>
      <c r="EB13" s="2">
        <v>4.8136315043782199E-2</v>
      </c>
      <c r="EC13" s="2">
        <v>1.8435406216161701E-2</v>
      </c>
      <c r="ED13" s="2" t="s">
        <v>12</v>
      </c>
      <c r="EE13" s="2">
        <v>4.6165896154692103E-3</v>
      </c>
      <c r="EF13" s="2">
        <v>-9.0932192742703505E-2</v>
      </c>
      <c r="EG13" s="2">
        <v>0.15149794911578199</v>
      </c>
      <c r="EH13" s="2">
        <v>-5.09147862267132E-2</v>
      </c>
      <c r="EI13" s="2" t="s">
        <v>12</v>
      </c>
      <c r="EJ13" s="2">
        <v>0.59142217943792497</v>
      </c>
      <c r="EK13" s="2">
        <v>-0.16404804197814299</v>
      </c>
      <c r="EL13" s="2">
        <v>0.105192301769272</v>
      </c>
      <c r="EM13" s="2">
        <v>9.8166707595268202E-2</v>
      </c>
      <c r="EN13" s="2" t="s">
        <v>12</v>
      </c>
      <c r="EO13" s="2">
        <v>-0.115033041916663</v>
      </c>
      <c r="EP13" s="2">
        <v>0.22160777192768899</v>
      </c>
      <c r="EQ13" s="2">
        <v>-0.13871631525244699</v>
      </c>
      <c r="ER13" s="2">
        <v>7.2741482388477996E-2</v>
      </c>
      <c r="ET13" s="2" t="s">
        <v>12</v>
      </c>
      <c r="EU13" s="2">
        <v>0.11040124940160501</v>
      </c>
      <c r="EV13" s="2">
        <v>7.0049610153273397E-3</v>
      </c>
      <c r="EW13" s="2">
        <v>-5.0601443040142899E-2</v>
      </c>
      <c r="EX13" s="2">
        <v>0.167179034808145</v>
      </c>
      <c r="EY13" s="2">
        <v>0.20269822580137101</v>
      </c>
      <c r="EZ13" s="2" t="s">
        <v>12</v>
      </c>
      <c r="FA13" s="2">
        <v>0.13028809697593399</v>
      </c>
      <c r="FB13" s="2">
        <v>9.9044299683912596E-2</v>
      </c>
      <c r="FC13" s="2">
        <v>-3.6445294189088803E-2</v>
      </c>
      <c r="FD13" s="2">
        <v>-1.8689180283437998E-2</v>
      </c>
      <c r="FE13" s="2">
        <v>-2.9475149083380399E-2</v>
      </c>
      <c r="FF13" s="2" t="s">
        <v>12</v>
      </c>
      <c r="FG13" s="2">
        <v>1.04735511699642E-2</v>
      </c>
      <c r="FH13" s="2">
        <v>-7.3533708512704202E-2</v>
      </c>
      <c r="FI13" s="2">
        <v>-0.122959143353915</v>
      </c>
      <c r="FJ13" s="2">
        <v>0.13230717857725699</v>
      </c>
      <c r="FK13" s="2">
        <v>0.134679793983255</v>
      </c>
      <c r="FL13" s="2" t="s">
        <v>12</v>
      </c>
      <c r="FM13" s="2">
        <v>2.5563802009872901E-2</v>
      </c>
      <c r="FN13" s="2">
        <v>-8.7470652888789302E-2</v>
      </c>
      <c r="FO13" s="2">
        <v>-0.16593023057529399</v>
      </c>
      <c r="FP13" s="2">
        <v>-9.9385837138533106E-3</v>
      </c>
      <c r="FQ13" s="2">
        <v>0.15452222326446099</v>
      </c>
    </row>
    <row r="14" spans="2:173">
      <c r="B14" s="2" t="s">
        <v>5</v>
      </c>
      <c r="C14" s="2">
        <v>-5.3585704031182999E-2</v>
      </c>
      <c r="D14" s="2">
        <v>3.3108905563872797E-2</v>
      </c>
      <c r="E14" s="2">
        <v>5.4495938370924299E-2</v>
      </c>
      <c r="F14" s="2">
        <v>-8.2991137052444194E-2</v>
      </c>
      <c r="G14" s="2">
        <v>3.321313086995E-3</v>
      </c>
      <c r="H14" s="2" t="s">
        <v>5</v>
      </c>
      <c r="I14" s="2">
        <v>-9.0319180901847606E-5</v>
      </c>
      <c r="J14" s="2">
        <v>2.6154350500385001E-2</v>
      </c>
      <c r="K14" s="2">
        <v>1.3711146423830501E-2</v>
      </c>
      <c r="L14" s="2">
        <v>-1.9543681221299802E-2</v>
      </c>
      <c r="M14" s="2">
        <v>-0.103561362347918</v>
      </c>
      <c r="N14" s="2" t="s">
        <v>5</v>
      </c>
      <c r="O14" s="2">
        <v>-1.50481467114052E-2</v>
      </c>
      <c r="P14" s="2">
        <v>1.45791947709528E-2</v>
      </c>
      <c r="Q14" s="2">
        <v>2.7216581136625E-2</v>
      </c>
      <c r="R14" s="2">
        <v>1.86608135119272E-2</v>
      </c>
      <c r="S14" s="2">
        <v>-8.7794750688840004E-2</v>
      </c>
      <c r="T14" s="2" t="s">
        <v>5</v>
      </c>
      <c r="U14" s="2">
        <v>-2.1682458893728801E-2</v>
      </c>
      <c r="V14" s="2">
        <v>3.2739261216060002E-2</v>
      </c>
      <c r="W14" s="2">
        <v>0.10079075022633301</v>
      </c>
      <c r="X14" s="2">
        <v>1.2976096310358501E-2</v>
      </c>
      <c r="Y14" s="2">
        <v>0.22452958074429599</v>
      </c>
      <c r="Z14" s="2" t="s">
        <v>5</v>
      </c>
      <c r="AA14" s="2">
        <v>-4.7347764598885097E-3</v>
      </c>
      <c r="AB14" s="2">
        <v>-2.4490223068388902E-3</v>
      </c>
      <c r="AC14" s="2">
        <v>4.1574324777656498E-2</v>
      </c>
      <c r="AD14" s="2">
        <v>-3.02011346605068E-2</v>
      </c>
      <c r="AE14" s="2">
        <v>-0.115086679468897</v>
      </c>
      <c r="AF14" s="2" t="s">
        <v>5</v>
      </c>
      <c r="AG14" s="2">
        <v>-0.118815820607861</v>
      </c>
      <c r="AH14" s="2">
        <v>0.113589006898785</v>
      </c>
      <c r="AI14" s="2">
        <v>0.111131366460094</v>
      </c>
      <c r="AJ14" s="2">
        <v>0.33185422757196897</v>
      </c>
      <c r="AK14" s="2">
        <v>0.10731391047583801</v>
      </c>
      <c r="AL14" s="2" t="s">
        <v>5</v>
      </c>
      <c r="AM14" s="2">
        <v>9.1349768580879398E-2</v>
      </c>
      <c r="AN14" s="2">
        <v>7.7816469531860194E-2</v>
      </c>
      <c r="AO14" s="2">
        <v>1.6916623811274001E-3</v>
      </c>
      <c r="AP14" s="2">
        <v>-6.08998457205863E-2</v>
      </c>
      <c r="AQ14" s="2">
        <v>0.26051600669361902</v>
      </c>
      <c r="AR14" s="2"/>
      <c r="AS14" s="2">
        <v>0.76500817602710003</v>
      </c>
      <c r="AT14" s="2">
        <v>0.35159329789519844</v>
      </c>
      <c r="AU14" s="2"/>
      <c r="AV14" s="2" t="s">
        <v>5</v>
      </c>
      <c r="AW14" s="2">
        <v>-1.0033422798369799E-2</v>
      </c>
      <c r="AX14" s="2">
        <v>2.0810319446757399E-2</v>
      </c>
      <c r="AY14" s="2">
        <v>0.12891280691008</v>
      </c>
      <c r="AZ14" s="2">
        <v>5.9262509035523797E-2</v>
      </c>
      <c r="BA14" s="2">
        <v>5.9714152028525203E-2</v>
      </c>
      <c r="BB14" s="2" t="s">
        <v>5</v>
      </c>
      <c r="BC14" s="2">
        <v>-0.11237095630049899</v>
      </c>
      <c r="BD14" s="2">
        <v>4.8807095833498402E-3</v>
      </c>
      <c r="BE14" s="2">
        <v>-4.5836984307687699E-2</v>
      </c>
      <c r="BF14" s="2">
        <v>0.13273098396456501</v>
      </c>
      <c r="BG14" s="2">
        <v>4.0039187656719002E-2</v>
      </c>
      <c r="BH14" s="2" t="s">
        <v>5</v>
      </c>
      <c r="BI14" s="2">
        <v>-9.4262813749005303E-2</v>
      </c>
      <c r="BJ14" s="2">
        <v>-3.8454059117095001E-3</v>
      </c>
      <c r="BK14" s="2">
        <v>7.3608086060636202E-3</v>
      </c>
      <c r="BL14" s="2">
        <v>0.11569218056864</v>
      </c>
      <c r="BM14" s="2">
        <v>-1.32001286942151E-3</v>
      </c>
      <c r="BN14" s="2" t="s">
        <v>5</v>
      </c>
      <c r="BO14" s="2">
        <v>5.46581548764299E-3</v>
      </c>
      <c r="BP14" s="2">
        <v>3.2822708780756903E-2</v>
      </c>
      <c r="BQ14" s="2">
        <v>-1.25171347045259E-2</v>
      </c>
      <c r="BR14" s="2">
        <v>1.5020561645431099E-2</v>
      </c>
      <c r="BS14" s="2">
        <v>0.123669290880716</v>
      </c>
      <c r="BT14" s="2" t="s">
        <v>5</v>
      </c>
      <c r="BU14" s="2">
        <v>-0.142018977263112</v>
      </c>
      <c r="BV14" s="2">
        <v>5.6372672333874399E-2</v>
      </c>
      <c r="BW14" s="2">
        <v>1.8265190481360102E-2</v>
      </c>
      <c r="BX14" s="2">
        <v>0.12517456709876901</v>
      </c>
      <c r="BY14" s="2">
        <v>2.20620435045869E-2</v>
      </c>
      <c r="BZ14" s="2" t="s">
        <v>5</v>
      </c>
      <c r="CA14" s="2">
        <v>-8.4195327147819701E-2</v>
      </c>
      <c r="CB14" s="2">
        <v>0.25248612438636397</v>
      </c>
      <c r="CC14" s="2">
        <v>3.0219514369060101E-2</v>
      </c>
      <c r="CD14" s="2">
        <v>-7.6979919366194499E-2</v>
      </c>
      <c r="CE14" s="2">
        <v>0.20408783913474701</v>
      </c>
      <c r="CF14" s="2" t="s">
        <v>5</v>
      </c>
      <c r="CG14" s="2">
        <v>0.21822444716543399</v>
      </c>
      <c r="CH14" s="2">
        <v>5.0749871433821897E-2</v>
      </c>
      <c r="CI14" s="2">
        <v>0.27066598098038303</v>
      </c>
      <c r="CJ14" s="2">
        <v>-0.14040797763357399</v>
      </c>
      <c r="CK14" s="2">
        <v>-6.5974832863968505E-2</v>
      </c>
      <c r="CL14" s="2" t="s">
        <v>5</v>
      </c>
      <c r="CN14" s="2" t="s">
        <v>5</v>
      </c>
      <c r="CO14" s="2">
        <v>-8.16014663047476E-2</v>
      </c>
      <c r="CP14" s="2">
        <v>0.15884631481546599</v>
      </c>
      <c r="CQ14" s="2">
        <v>5.3564858969967599E-2</v>
      </c>
      <c r="CR14" s="2" t="s">
        <v>5</v>
      </c>
      <c r="CS14" s="2">
        <v>-3.7079497574858497E-2</v>
      </c>
      <c r="CT14" s="2">
        <v>5.3673910158248003E-2</v>
      </c>
      <c r="CU14" s="2">
        <v>1.9067768614240099E-2</v>
      </c>
      <c r="CV14" s="2" t="s">
        <v>5</v>
      </c>
      <c r="CW14" s="2">
        <v>-0.16081788561528201</v>
      </c>
      <c r="CX14" s="2">
        <v>5.4895461221291603E-2</v>
      </c>
      <c r="CY14" s="2">
        <v>8.7924591500395E-2</v>
      </c>
      <c r="CZ14" s="2" t="s">
        <v>5</v>
      </c>
      <c r="DA14" s="2">
        <v>3.3833247622547899E-2</v>
      </c>
      <c r="DB14" s="2">
        <v>0.13533299049019201</v>
      </c>
      <c r="DC14" s="2">
        <v>-8.4583119056369799E-3</v>
      </c>
      <c r="DD14" s="2"/>
      <c r="DE14" s="2" t="s">
        <v>5</v>
      </c>
      <c r="DF14" s="2">
        <v>8.6284656724485306E-2</v>
      </c>
      <c r="DG14" s="2">
        <v>0.12960764228392899</v>
      </c>
      <c r="DH14" s="2">
        <v>5.6337252111622403E-2</v>
      </c>
      <c r="DI14" s="2">
        <v>-0.14309439689032499</v>
      </c>
      <c r="DJ14" s="2" t="s">
        <v>5</v>
      </c>
      <c r="DK14" s="2">
        <v>0.183208984644748</v>
      </c>
      <c r="DL14" s="2">
        <v>7.4127730817866402E-2</v>
      </c>
      <c r="DM14" s="2">
        <v>5.2746401646679E-2</v>
      </c>
      <c r="DN14" s="2">
        <v>-2.3260662896875801E-2</v>
      </c>
      <c r="DO14" s="2" t="s">
        <v>5</v>
      </c>
      <c r="DP14">
        <v>0.157991645597445</v>
      </c>
      <c r="DQ14">
        <v>7.3486505927926299E-2</v>
      </c>
      <c r="DR14">
        <v>0.108525900174912</v>
      </c>
      <c r="DS14">
        <v>-0.104996602608249</v>
      </c>
      <c r="DT14" s="2" t="s">
        <v>5</v>
      </c>
      <c r="DU14" s="2">
        <v>-8.4490659255549994E-2</v>
      </c>
      <c r="DV14" s="2">
        <v>-5.8302031868191898E-2</v>
      </c>
      <c r="DW14" s="2">
        <v>-2.67310365578876E-2</v>
      </c>
      <c r="DX14" s="2">
        <v>0.119024043112592</v>
      </c>
      <c r="DY14" s="2" t="s">
        <v>5</v>
      </c>
      <c r="DZ14" s="2">
        <v>0.168006404039654</v>
      </c>
      <c r="EA14" s="2">
        <v>7.1615665074880097E-2</v>
      </c>
      <c r="EB14" s="2">
        <v>9.9194087903240302E-2</v>
      </c>
      <c r="EC14" s="2">
        <v>-5.8710533344516397E-2</v>
      </c>
      <c r="ED14" s="2" t="s">
        <v>5</v>
      </c>
      <c r="EE14" s="2">
        <v>2.58473313010886E-2</v>
      </c>
      <c r="EF14" s="2">
        <v>-6.3803635967638606E-2</v>
      </c>
      <c r="EG14" s="2">
        <v>-0.16004873651818999</v>
      </c>
      <c r="EH14" s="2">
        <v>4.2823568831275499E-2</v>
      </c>
      <c r="EI14" s="2" t="s">
        <v>5</v>
      </c>
      <c r="EJ14" s="2">
        <v>-0.100105366717049</v>
      </c>
      <c r="EK14" s="2">
        <v>1.20497820900648E-2</v>
      </c>
      <c r="EL14" s="2">
        <v>-0.30631594296155501</v>
      </c>
      <c r="EM14" s="2">
        <v>0.22278137395643699</v>
      </c>
      <c r="EN14" s="2" t="s">
        <v>5</v>
      </c>
      <c r="EO14" s="2">
        <v>-0.101499742867644</v>
      </c>
      <c r="EP14" s="2">
        <v>-2.8758260479165701E-2</v>
      </c>
      <c r="EQ14" s="2">
        <v>-2.3683273335783499E-2</v>
      </c>
      <c r="ER14" s="2">
        <v>-0.17254956287499401</v>
      </c>
      <c r="ET14" s="2" t="s">
        <v>5</v>
      </c>
      <c r="EU14" s="2">
        <v>3.4850725528542098E-2</v>
      </c>
      <c r="EV14" s="2">
        <v>-5.3818433088931403E-2</v>
      </c>
      <c r="EW14" s="2">
        <v>-3.33257886872333E-2</v>
      </c>
      <c r="EX14" s="2">
        <v>-8.7004958137689006E-2</v>
      </c>
      <c r="EY14" s="2">
        <v>-0.107302633445521</v>
      </c>
      <c r="EZ14" s="2" t="s">
        <v>5</v>
      </c>
      <c r="FA14" s="2">
        <v>4.5156234775743299E-2</v>
      </c>
      <c r="FB14" s="2">
        <v>-5.1388282597530602E-2</v>
      </c>
      <c r="FC14" s="2">
        <v>-7.3907212939050101E-2</v>
      </c>
      <c r="FD14" s="2">
        <v>-0.104036901123266</v>
      </c>
      <c r="FE14" s="2">
        <v>-4.3338844293635603E-2</v>
      </c>
      <c r="FF14" s="2" t="s">
        <v>5</v>
      </c>
      <c r="FG14" s="2">
        <v>1.1491378862435101E-2</v>
      </c>
      <c r="FH14" s="2">
        <v>8.6880104398277206E-3</v>
      </c>
      <c r="FI14" s="2">
        <v>-1.37910441607821E-3</v>
      </c>
      <c r="FJ14" s="2">
        <v>-0.12072895434857001</v>
      </c>
      <c r="FK14" s="2">
        <v>0.11829033646422001</v>
      </c>
      <c r="FL14" s="2" t="s">
        <v>5</v>
      </c>
      <c r="FM14" s="2">
        <v>0.132421814460709</v>
      </c>
      <c r="FN14" s="2">
        <v>-3.0246504158168701E-2</v>
      </c>
      <c r="FO14" s="2">
        <v>0.16147332637925299</v>
      </c>
      <c r="FP14" s="2">
        <v>-3.9354846170655003E-2</v>
      </c>
      <c r="FQ14" s="2">
        <v>-2.1669655787143301E-2</v>
      </c>
    </row>
    <row r="15" spans="2:173">
      <c r="B15" s="2" t="s">
        <v>14</v>
      </c>
      <c r="C15" s="2" t="s">
        <v>13</v>
      </c>
      <c r="D15" s="2" t="s">
        <v>13</v>
      </c>
      <c r="E15" s="2" t="s">
        <v>13</v>
      </c>
      <c r="F15" s="2" t="s">
        <v>13</v>
      </c>
      <c r="G15" s="2" t="s">
        <v>13</v>
      </c>
      <c r="H15" s="2" t="s">
        <v>14</v>
      </c>
      <c r="I15" s="2" t="s">
        <v>13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14</v>
      </c>
      <c r="O15" s="2" t="s">
        <v>13</v>
      </c>
      <c r="P15" s="2" t="s">
        <v>13</v>
      </c>
      <c r="Q15" s="2" t="s">
        <v>13</v>
      </c>
      <c r="R15" s="2" t="s">
        <v>13</v>
      </c>
      <c r="S15" s="2" t="s">
        <v>13</v>
      </c>
      <c r="T15" s="2" t="s">
        <v>14</v>
      </c>
      <c r="U15" s="2" t="s">
        <v>13</v>
      </c>
      <c r="V15" s="2" t="s">
        <v>13</v>
      </c>
      <c r="W15" s="2" t="s">
        <v>13</v>
      </c>
      <c r="X15" s="2" t="s">
        <v>13</v>
      </c>
      <c r="Y15" s="2" t="s">
        <v>13</v>
      </c>
      <c r="Z15" s="2" t="s">
        <v>14</v>
      </c>
      <c r="AA15" s="2" t="s">
        <v>13</v>
      </c>
      <c r="AB15" s="2" t="s">
        <v>13</v>
      </c>
      <c r="AC15" s="2" t="s">
        <v>13</v>
      </c>
      <c r="AD15" s="2" t="s">
        <v>13</v>
      </c>
      <c r="AE15" s="2" t="s">
        <v>13</v>
      </c>
      <c r="AF15" s="2" t="s">
        <v>14</v>
      </c>
      <c r="AG15" s="2" t="s">
        <v>13</v>
      </c>
      <c r="AH15" s="2" t="s">
        <v>13</v>
      </c>
      <c r="AI15" s="2" t="s">
        <v>13</v>
      </c>
      <c r="AJ15" s="2" t="s">
        <v>13</v>
      </c>
      <c r="AK15" s="2" t="s">
        <v>13</v>
      </c>
      <c r="AL15" s="2" t="s">
        <v>14</v>
      </c>
      <c r="AM15" s="2" t="s">
        <v>13</v>
      </c>
      <c r="AN15" s="2" t="s">
        <v>13</v>
      </c>
      <c r="AO15" s="2" t="s">
        <v>13</v>
      </c>
      <c r="AP15" s="2" t="s">
        <v>13</v>
      </c>
      <c r="AQ15" s="2" t="s">
        <v>13</v>
      </c>
      <c r="AR15" s="2"/>
      <c r="AS15" s="2">
        <v>0.73168724279835384</v>
      </c>
      <c r="AT15" s="2">
        <v>0.33949888157776276</v>
      </c>
      <c r="AU15" s="2"/>
      <c r="AV15" s="2" t="s">
        <v>14</v>
      </c>
      <c r="AW15" s="2">
        <v>-3.9779325152816701E-2</v>
      </c>
      <c r="AX15" s="2">
        <v>-0.16502340128897799</v>
      </c>
      <c r="AY15" s="2">
        <v>9.8041271249999003E-3</v>
      </c>
      <c r="AZ15" s="2">
        <v>9.3344184122784293E-2</v>
      </c>
      <c r="BA15" s="2">
        <v>1.02349250567859E-2</v>
      </c>
      <c r="BB15" s="2" t="s">
        <v>14</v>
      </c>
      <c r="BC15" s="2">
        <v>1.6170607196080801E-2</v>
      </c>
      <c r="BD15" s="2">
        <v>-0.12410550218843899</v>
      </c>
      <c r="BE15" s="2">
        <v>4.8178335381835503E-2</v>
      </c>
      <c r="BF15" s="2">
        <v>5.7713956596280598E-2</v>
      </c>
      <c r="BG15" s="2">
        <v>-3.3588313851537099E-2</v>
      </c>
      <c r="BH15" s="2" t="s">
        <v>14</v>
      </c>
      <c r="BI15" s="2">
        <v>-5.1237341642018999E-3</v>
      </c>
      <c r="BJ15" s="2">
        <v>-0.118801158247936</v>
      </c>
      <c r="BK15" s="2">
        <v>7.4445252117295593E-2</v>
      </c>
      <c r="BL15" s="2">
        <v>2.7268686907786398E-2</v>
      </c>
      <c r="BM15" s="2">
        <v>-5.4631164203663297E-2</v>
      </c>
      <c r="BN15" s="2" t="s">
        <v>14</v>
      </c>
      <c r="BO15" s="2">
        <v>5.3573336535370997E-2</v>
      </c>
      <c r="BP15" s="2">
        <v>8.5672833088755208E-3</v>
      </c>
      <c r="BQ15" s="2">
        <v>2.24613028308993E-2</v>
      </c>
      <c r="BR15" s="2">
        <v>-0.13971903915740799</v>
      </c>
      <c r="BS15" s="2">
        <v>8.4268132416358402E-2</v>
      </c>
      <c r="BT15" s="2" t="s">
        <v>14</v>
      </c>
      <c r="BU15" s="2">
        <v>1.60767024624828E-2</v>
      </c>
      <c r="BV15" s="2">
        <v>-0.13176087389843799</v>
      </c>
      <c r="BW15" s="2">
        <v>3.103831817249E-2</v>
      </c>
      <c r="BX15" s="2">
        <v>6.3306358184158695E-2</v>
      </c>
      <c r="BY15" s="2">
        <v>-9.4831007027510295E-2</v>
      </c>
      <c r="BZ15" s="2" t="s">
        <v>14</v>
      </c>
      <c r="CA15" s="2">
        <v>-4.7533567348559097E-2</v>
      </c>
      <c r="CB15" s="2">
        <v>0.10042493162118001</v>
      </c>
      <c r="CC15" s="2">
        <v>0.121141800203082</v>
      </c>
      <c r="CD15" s="2">
        <v>0.13892141229028099</v>
      </c>
      <c r="CE15" s="2">
        <v>4.1391855575097702E-3</v>
      </c>
      <c r="CF15" s="2" t="s">
        <v>14</v>
      </c>
      <c r="CG15" s="2">
        <v>-0.113341379535536</v>
      </c>
      <c r="CH15" s="2">
        <v>0.16409125096935701</v>
      </c>
      <c r="CI15" s="2">
        <v>-4.5674884290439699E-2</v>
      </c>
      <c r="CJ15" s="2">
        <v>8.62747814374972E-2</v>
      </c>
      <c r="CK15" s="2">
        <v>0.11672470429779</v>
      </c>
      <c r="CL15" s="2" t="s">
        <v>14</v>
      </c>
      <c r="CN15" s="2" t="s">
        <v>14</v>
      </c>
      <c r="CO15" s="2" t="s">
        <v>13</v>
      </c>
      <c r="CP15" s="2" t="s">
        <v>13</v>
      </c>
      <c r="CQ15" s="2" t="s">
        <v>13</v>
      </c>
      <c r="CR15" s="2" t="s">
        <v>14</v>
      </c>
      <c r="CS15" s="2" t="s">
        <v>13</v>
      </c>
      <c r="CT15" s="2" t="s">
        <v>13</v>
      </c>
      <c r="CU15" s="2" t="s">
        <v>13</v>
      </c>
      <c r="CV15" s="2" t="s">
        <v>14</v>
      </c>
      <c r="CW15" s="2" t="s">
        <v>13</v>
      </c>
      <c r="CX15" s="2" t="s">
        <v>13</v>
      </c>
      <c r="CY15" s="2" t="s">
        <v>13</v>
      </c>
      <c r="CZ15" s="2" t="s">
        <v>14</v>
      </c>
      <c r="DA15" s="2" t="s">
        <v>13</v>
      </c>
      <c r="DB15" s="2" t="s">
        <v>13</v>
      </c>
      <c r="DC15" s="2" t="s">
        <v>13</v>
      </c>
      <c r="DD15" s="2"/>
      <c r="DE15" s="2" t="s">
        <v>14</v>
      </c>
      <c r="DF15" s="2">
        <v>-3.07186718778346E-2</v>
      </c>
      <c r="DG15" s="2">
        <v>-5.01601656381108E-2</v>
      </c>
      <c r="DH15" s="2">
        <v>0.139648013436037</v>
      </c>
      <c r="DI15" s="2">
        <v>2.43192380846915E-4</v>
      </c>
      <c r="DJ15" s="2" t="s">
        <v>14</v>
      </c>
      <c r="DK15" s="2">
        <v>-5.0533581714583699E-2</v>
      </c>
      <c r="DL15" s="2">
        <v>-6.2094436870020198E-2</v>
      </c>
      <c r="DM15" s="2">
        <v>8.5184882849042604E-2</v>
      </c>
      <c r="DN15" s="2">
        <v>-8.2329407206684102E-4</v>
      </c>
      <c r="DO15" s="2" t="s">
        <v>14</v>
      </c>
      <c r="DP15">
        <v>-1.33703408800089E-2</v>
      </c>
      <c r="DQ15">
        <v>-8.1156475442880696E-2</v>
      </c>
      <c r="DR15">
        <v>4.2400202853049802E-2</v>
      </c>
      <c r="DS15">
        <v>3.1093250511031401E-2</v>
      </c>
      <c r="DT15" s="2" t="s">
        <v>14</v>
      </c>
      <c r="DU15" s="2">
        <v>-4.9693024776967902E-2</v>
      </c>
      <c r="DV15" s="2">
        <v>-4.5770989236216503E-2</v>
      </c>
      <c r="DW15" s="2">
        <v>-0.111583301927124</v>
      </c>
      <c r="DX15" s="2">
        <v>-0.200802656515495</v>
      </c>
      <c r="DY15" s="2" t="s">
        <v>14</v>
      </c>
      <c r="DZ15" s="2">
        <v>-6.4338073964486597E-2</v>
      </c>
      <c r="EA15" s="2">
        <v>-3.9330256110680702E-2</v>
      </c>
      <c r="EB15" s="2">
        <v>9.3941716657934798E-2</v>
      </c>
      <c r="EC15" s="2">
        <v>3.3424812250218101E-2</v>
      </c>
      <c r="ED15" s="2" t="s">
        <v>14</v>
      </c>
      <c r="EE15" s="2">
        <v>-5.2202974882613398E-2</v>
      </c>
      <c r="EF15" s="2">
        <v>3.95021310536302E-2</v>
      </c>
      <c r="EG15" s="2">
        <v>0.21140916638802501</v>
      </c>
      <c r="EH15" s="2">
        <v>8.4672292193221102E-2</v>
      </c>
      <c r="EI15" s="2" t="s">
        <v>14</v>
      </c>
      <c r="EJ15" s="2">
        <v>0.14494216322739401</v>
      </c>
      <c r="EK15" s="2">
        <v>0.19749657292884801</v>
      </c>
      <c r="EL15" s="2">
        <v>-0.12536124590227901</v>
      </c>
      <c r="EM15" s="2">
        <v>-0.44881082840955799</v>
      </c>
      <c r="EN15" s="2" t="s">
        <v>14</v>
      </c>
      <c r="EO15" s="2">
        <v>3.72165723848027E-2</v>
      </c>
      <c r="EP15" s="2">
        <v>-7.1049820007350606E-2</v>
      </c>
      <c r="EQ15" s="2">
        <v>4.2291559528184898E-2</v>
      </c>
      <c r="ER15" s="2">
        <v>6.5974832863968505E-2</v>
      </c>
      <c r="ET15" s="2" t="s">
        <v>14</v>
      </c>
      <c r="EU15" s="2" t="s">
        <v>13</v>
      </c>
      <c r="EV15" s="2" t="s">
        <v>13</v>
      </c>
      <c r="EW15" s="2" t="s">
        <v>13</v>
      </c>
      <c r="EX15" s="2" t="s">
        <v>13</v>
      </c>
      <c r="EY15" s="2" t="s">
        <v>13</v>
      </c>
      <c r="EZ15" s="2" t="s">
        <v>14</v>
      </c>
      <c r="FA15" s="2">
        <v>-6.7563754206482293E-2</v>
      </c>
      <c r="FB15" s="2">
        <v>-3.11811286547076E-2</v>
      </c>
      <c r="FC15" s="2">
        <v>-2.9802418633798199E-2</v>
      </c>
      <c r="FD15" s="2">
        <v>0.20459221128464</v>
      </c>
      <c r="FE15" s="2">
        <v>3.1710330480915198E-2</v>
      </c>
      <c r="FF15" s="2" t="s">
        <v>14</v>
      </c>
      <c r="FG15" s="2" t="s">
        <v>13</v>
      </c>
      <c r="FH15" s="2" t="s">
        <v>13</v>
      </c>
      <c r="FI15" s="2" t="s">
        <v>13</v>
      </c>
      <c r="FJ15" s="2" t="s">
        <v>13</v>
      </c>
      <c r="FK15" s="2" t="s">
        <v>13</v>
      </c>
      <c r="FL15" s="2" t="s">
        <v>14</v>
      </c>
      <c r="FM15" s="2">
        <v>-8.9579258381382407E-2</v>
      </c>
      <c r="FN15" s="2">
        <v>-4.4145236573103E-2</v>
      </c>
      <c r="FO15" s="2">
        <v>-3.0038075279164501E-2</v>
      </c>
      <c r="FP15" s="2">
        <v>0.18250032645613301</v>
      </c>
      <c r="FQ15" s="2">
        <v>0.12355316565907699</v>
      </c>
    </row>
    <row r="16" spans="2:173">
      <c r="B16" s="2" t="s">
        <v>15</v>
      </c>
      <c r="C16" s="2">
        <v>-6.4689173305279299E-3</v>
      </c>
      <c r="D16" s="2">
        <v>1.18608398315909E-2</v>
      </c>
      <c r="E16" s="2">
        <v>8.9661556641388099E-2</v>
      </c>
      <c r="F16" s="2">
        <v>2.9030221919383099E-2</v>
      </c>
      <c r="G16" s="2">
        <v>-5.9686358613571296E-3</v>
      </c>
      <c r="H16" s="2" t="s">
        <v>15</v>
      </c>
      <c r="I16" s="2">
        <v>-7.3370439224150902E-2</v>
      </c>
      <c r="J16" s="2">
        <v>8.49868754139885E-2</v>
      </c>
      <c r="K16" s="2">
        <v>0.15335502154203701</v>
      </c>
      <c r="L16" s="2">
        <v>0.110884163630268</v>
      </c>
      <c r="M16" s="2">
        <v>-3.3435466006933999E-2</v>
      </c>
      <c r="N16" s="2" t="s">
        <v>15</v>
      </c>
      <c r="O16" s="2">
        <v>2.9005545946498902E-3</v>
      </c>
      <c r="P16" s="2">
        <v>6.1022805466125297E-2</v>
      </c>
      <c r="Q16" s="2">
        <v>5.6691079023576299E-2</v>
      </c>
      <c r="R16" s="2">
        <v>7.2239441138130703E-2</v>
      </c>
      <c r="S16" s="2">
        <v>-5.1143551253928603E-2</v>
      </c>
      <c r="T16" s="2" t="s">
        <v>15</v>
      </c>
      <c r="U16" s="2">
        <v>9.5964699401365396E-3</v>
      </c>
      <c r="V16" s="2">
        <v>8.8343155159054096E-2</v>
      </c>
      <c r="W16" s="2">
        <v>-6.3587044298991702E-2</v>
      </c>
      <c r="X16" s="2">
        <v>3.2085588625934802E-2</v>
      </c>
      <c r="Y16" s="2">
        <v>6.4671862640050606E-2</v>
      </c>
      <c r="Z16" s="2" t="s">
        <v>15</v>
      </c>
      <c r="AA16" s="2">
        <v>-4.17236977694211E-2</v>
      </c>
      <c r="AB16" s="2">
        <v>3.4946332491913798E-2</v>
      </c>
      <c r="AC16" s="2">
        <v>9.8471539477960196E-2</v>
      </c>
      <c r="AD16" s="2">
        <v>7.7319629085985705E-2</v>
      </c>
      <c r="AE16" s="2">
        <v>-5.6237194504134398E-2</v>
      </c>
      <c r="AF16" s="2" t="s">
        <v>15</v>
      </c>
      <c r="AG16" s="2">
        <v>-0.33425750313920199</v>
      </c>
      <c r="AH16" s="2">
        <v>0.22135078911387501</v>
      </c>
      <c r="AI16" s="2">
        <v>-5.8114361820615898E-2</v>
      </c>
      <c r="AJ16" s="2">
        <v>-6.1577092173176397E-2</v>
      </c>
      <c r="AK16" s="2">
        <v>0.17997282456934899</v>
      </c>
      <c r="AL16" s="2" t="s">
        <v>15</v>
      </c>
      <c r="AM16" s="2">
        <v>1.18416366678918E-2</v>
      </c>
      <c r="AN16" s="2">
        <v>-2.1991610954656099E-2</v>
      </c>
      <c r="AO16" s="2">
        <v>9.8116418105389E-2</v>
      </c>
      <c r="AP16" s="2">
        <v>-0.16409125096935701</v>
      </c>
      <c r="AQ16" s="2">
        <v>-3.0449922860293101E-2</v>
      </c>
      <c r="AR16" s="2"/>
      <c r="AS16" s="2">
        <v>0.92964876966385113</v>
      </c>
      <c r="AT16" s="2">
        <v>0.20875927393877272</v>
      </c>
      <c r="AU16" s="2"/>
      <c r="AV16" s="2" t="s">
        <v>15</v>
      </c>
      <c r="AW16" s="2">
        <v>3.7583645371455997E-2</v>
      </c>
      <c r="AX16" s="2">
        <v>-1.75515415434087E-2</v>
      </c>
      <c r="AY16" s="2">
        <v>-9.5887281591069203E-4</v>
      </c>
      <c r="AZ16" s="2">
        <v>0.108623613993709</v>
      </c>
      <c r="BA16" s="2">
        <v>-1.77947339242557E-2</v>
      </c>
      <c r="BB16" s="2" t="s">
        <v>15</v>
      </c>
      <c r="BC16" s="2">
        <v>8.5431523689197597E-2</v>
      </c>
      <c r="BD16" s="2">
        <v>-8.12108388893613E-2</v>
      </c>
      <c r="BE16" s="2">
        <v>-1.96895814366028E-2</v>
      </c>
      <c r="BF16" s="2">
        <v>2.0221075078063599E-2</v>
      </c>
      <c r="BG16" s="2">
        <v>-9.4505127555183199E-2</v>
      </c>
      <c r="BH16" s="2" t="s">
        <v>15</v>
      </c>
      <c r="BI16" s="2">
        <v>2.4906558615137402E-3</v>
      </c>
      <c r="BJ16" s="2">
        <v>-4.6999405587560501E-2</v>
      </c>
      <c r="BK16" s="2">
        <v>2.1710737983906402E-2</v>
      </c>
      <c r="BL16" s="2">
        <v>2.7529215763593299E-2</v>
      </c>
      <c r="BM16" s="2">
        <v>-5.2880410292641102E-2</v>
      </c>
      <c r="BN16" s="2" t="s">
        <v>15</v>
      </c>
      <c r="BO16" s="2">
        <v>2.3601752881756099E-2</v>
      </c>
      <c r="BP16" s="2">
        <v>5.8969612385766597E-2</v>
      </c>
      <c r="BQ16" s="2">
        <v>-7.1667550147135606E-2</v>
      </c>
      <c r="BR16" s="2">
        <v>-1.34072420612922E-2</v>
      </c>
      <c r="BS16" s="2">
        <v>3.1056401994673799E-2</v>
      </c>
      <c r="BT16" s="2" t="s">
        <v>15</v>
      </c>
      <c r="BU16" s="2">
        <v>2.5021713015830501E-2</v>
      </c>
      <c r="BV16" s="2">
        <v>-0.11015737074066401</v>
      </c>
      <c r="BW16" s="2">
        <v>2.35314568886902E-2</v>
      </c>
      <c r="BX16" s="2">
        <v>1.0150415858983301E-2</v>
      </c>
      <c r="BY16" s="2">
        <v>-4.7458925895082098E-2</v>
      </c>
      <c r="BZ16" s="2" t="s">
        <v>15</v>
      </c>
      <c r="CA16" s="2">
        <v>0.15104020022491699</v>
      </c>
      <c r="CB16" s="2">
        <v>-8.1443174995422501E-2</v>
      </c>
      <c r="CC16" s="2">
        <v>-4.8176217082911102E-2</v>
      </c>
      <c r="CD16" s="2">
        <v>-5.7048822689800202E-2</v>
      </c>
      <c r="CE16" s="2">
        <v>0.16616655179852099</v>
      </c>
      <c r="CF16" s="2" t="s">
        <v>15</v>
      </c>
      <c r="CG16" s="2">
        <v>2.53749357169109E-2</v>
      </c>
      <c r="CH16" s="2">
        <v>0.17085790049386701</v>
      </c>
      <c r="CI16" s="2">
        <v>7.7816469531860194E-2</v>
      </c>
      <c r="CJ16" s="2">
        <v>0.18439119954288599</v>
      </c>
      <c r="CK16" s="2">
        <v>-3.72165723848027E-2</v>
      </c>
      <c r="CL16" s="2" t="s">
        <v>15</v>
      </c>
      <c r="CN16" s="2" t="s">
        <v>15</v>
      </c>
      <c r="CO16" s="2">
        <v>2.5236420778171301E-2</v>
      </c>
      <c r="CP16" s="2">
        <v>-1.9385906930368301E-2</v>
      </c>
      <c r="CQ16" s="2">
        <v>2.8731442708628301E-2</v>
      </c>
      <c r="CR16" s="2" t="s">
        <v>15</v>
      </c>
      <c r="CS16" s="2">
        <v>2.51990514716155E-2</v>
      </c>
      <c r="CT16" s="2">
        <v>0.10579849898256399</v>
      </c>
      <c r="CU16" s="2">
        <v>4.48434733177673E-2</v>
      </c>
      <c r="CV16" s="2" t="s">
        <v>15</v>
      </c>
      <c r="CW16" s="2">
        <v>-0.18936563203360299</v>
      </c>
      <c r="CX16" s="2">
        <v>5.0952007699152202E-2</v>
      </c>
      <c r="CY16" s="2">
        <v>-7.0778518229929796E-2</v>
      </c>
      <c r="CZ16" s="2" t="s">
        <v>15</v>
      </c>
      <c r="DA16" s="2">
        <v>-2.0299948573528799E-2</v>
      </c>
      <c r="DB16" s="2">
        <v>-0.17762455001837699</v>
      </c>
      <c r="DC16" s="2">
        <v>0.14209964001470099</v>
      </c>
      <c r="DD16" s="2"/>
      <c r="DE16" s="2" t="s">
        <v>15</v>
      </c>
      <c r="DF16" s="2">
        <v>8.3644282303861603E-2</v>
      </c>
      <c r="DG16" s="2">
        <v>8.9286345539510106E-2</v>
      </c>
      <c r="DH16" s="2">
        <v>-7.7988322360736301E-2</v>
      </c>
      <c r="DI16" s="2">
        <v>7.7390763939226698E-2</v>
      </c>
      <c r="DJ16" s="2" t="s">
        <v>15</v>
      </c>
      <c r="DK16" s="2">
        <v>6.3334588700095604E-2</v>
      </c>
      <c r="DL16" s="2">
        <v>4.8536138290792903E-2</v>
      </c>
      <c r="DM16" s="2">
        <v>-7.9612884150328606E-2</v>
      </c>
      <c r="DN16" s="2">
        <v>-4.7417569973469999E-2</v>
      </c>
      <c r="DO16" s="2" t="s">
        <v>15</v>
      </c>
      <c r="DP16">
        <v>5.79763547122236E-2</v>
      </c>
      <c r="DQ16">
        <v>4.8270786403898099E-2</v>
      </c>
      <c r="DR16">
        <v>-0.17452654364598799</v>
      </c>
      <c r="DS16">
        <v>4.6825719683689301E-2</v>
      </c>
      <c r="DT16" s="2" t="s">
        <v>15</v>
      </c>
      <c r="DU16" s="2">
        <v>-3.26836295062621E-2</v>
      </c>
      <c r="DV16" s="2">
        <v>-8.69245465592078E-3</v>
      </c>
      <c r="DW16" s="2">
        <v>1.88035179116878E-2</v>
      </c>
      <c r="DX16" s="2">
        <v>-8.3322393349794202E-2</v>
      </c>
      <c r="DY16" s="2" t="s">
        <v>15</v>
      </c>
      <c r="DZ16" s="2">
        <v>6.6814886595374698E-2</v>
      </c>
      <c r="EA16" s="2">
        <v>2.3677356089948701E-2</v>
      </c>
      <c r="EB16" s="2">
        <v>-0.131291912180107</v>
      </c>
      <c r="EC16" s="2">
        <v>1.6726301287133701E-2</v>
      </c>
      <c r="ED16" s="2" t="s">
        <v>15</v>
      </c>
      <c r="EE16" s="2">
        <v>6.1046215925819901E-2</v>
      </c>
      <c r="EF16" s="2">
        <v>6.9297586505504702E-2</v>
      </c>
      <c r="EG16" s="2">
        <v>6.7354858748768801E-2</v>
      </c>
      <c r="EH16" s="2">
        <v>-0.18265818822471799</v>
      </c>
      <c r="EI16" s="2" t="s">
        <v>15</v>
      </c>
      <c r="EJ16" s="2">
        <v>6.2902968998051603E-2</v>
      </c>
      <c r="EK16" s="2">
        <v>-1.0743211457948799E-3</v>
      </c>
      <c r="EL16" s="2">
        <v>-0.200880766945737</v>
      </c>
      <c r="EM16" s="2">
        <v>-0.14721154096797801</v>
      </c>
      <c r="EN16" s="2" t="s">
        <v>15</v>
      </c>
      <c r="EO16" s="2">
        <v>6.7666495245095798E-2</v>
      </c>
      <c r="EP16" s="2">
        <v>3.72165723848027E-2</v>
      </c>
      <c r="EQ16" s="2">
        <v>0.16578291335048501</v>
      </c>
      <c r="ER16" s="2">
        <v>8.9658106199751994E-2</v>
      </c>
      <c r="ET16" s="2" t="s">
        <v>15</v>
      </c>
      <c r="EU16" s="2">
        <v>-0.150397766371824</v>
      </c>
      <c r="EV16" s="2">
        <v>6.0001738637252201E-2</v>
      </c>
      <c r="EW16" s="2">
        <v>0.176635035860645</v>
      </c>
      <c r="EX16" s="2">
        <v>5.27948453461351E-2</v>
      </c>
      <c r="EY16" s="2">
        <v>-7.3384974294766203E-2</v>
      </c>
      <c r="EZ16" s="2" t="s">
        <v>15</v>
      </c>
      <c r="FA16" s="2">
        <v>0.138093823912497</v>
      </c>
      <c r="FB16" s="2">
        <v>-5.50369899255937E-2</v>
      </c>
      <c r="FC16" s="2">
        <v>-5.2042821698366298E-2</v>
      </c>
      <c r="FD16" s="2">
        <v>5.0740706678618602E-2</v>
      </c>
      <c r="FE16" s="2">
        <v>-0.17540255266013499</v>
      </c>
      <c r="FF16" s="2" t="s">
        <v>15</v>
      </c>
      <c r="FG16" s="2">
        <v>5.719635821342E-2</v>
      </c>
      <c r="FH16" s="2">
        <v>-1.55105824125673E-2</v>
      </c>
      <c r="FI16" s="2">
        <v>0.104756354587543</v>
      </c>
      <c r="FJ16" s="2">
        <v>-8.9902323143839103E-3</v>
      </c>
      <c r="FK16" s="2">
        <v>-5.05266340852836E-2</v>
      </c>
      <c r="FL16" s="2" t="s">
        <v>15</v>
      </c>
      <c r="FM16" s="2">
        <v>1.17241244439898E-2</v>
      </c>
      <c r="FN16" s="2">
        <v>0.11563634207156499</v>
      </c>
      <c r="FO16" s="2">
        <v>-8.7748558060794998E-3</v>
      </c>
      <c r="FP16" s="2">
        <v>0.16269610913607799</v>
      </c>
      <c r="FQ16" s="2">
        <v>-3.37758998426409E-2</v>
      </c>
    </row>
    <row r="17" spans="2:173">
      <c r="B17" s="2" t="s">
        <v>16</v>
      </c>
      <c r="C17" s="2">
        <v>-6.5752271427267195E-2</v>
      </c>
      <c r="D17" s="2">
        <v>6.5495182338943303E-2</v>
      </c>
      <c r="E17" s="2">
        <v>0.26375950791282499</v>
      </c>
      <c r="F17" s="2">
        <v>-8.0475832999113303E-2</v>
      </c>
      <c r="G17" s="2">
        <v>-7.7328228755580306E-2</v>
      </c>
      <c r="H17" s="2" t="s">
        <v>16</v>
      </c>
      <c r="I17" s="2">
        <v>-9.6658892638227301E-2</v>
      </c>
      <c r="J17" s="2">
        <v>-0.19185183549412499</v>
      </c>
      <c r="K17" s="2">
        <v>0.25966764509281198</v>
      </c>
      <c r="L17" s="2">
        <v>-0.12653022481418799</v>
      </c>
      <c r="M17" s="2">
        <v>-0.166357509777253</v>
      </c>
      <c r="N17" s="2" t="s">
        <v>16</v>
      </c>
      <c r="O17" s="2">
        <v>-6.5274636392893604E-2</v>
      </c>
      <c r="P17" s="2">
        <v>-0.151884849217332</v>
      </c>
      <c r="Q17" s="2">
        <v>0.27778628721552401</v>
      </c>
      <c r="R17" s="2">
        <v>-0.14771638752442201</v>
      </c>
      <c r="S17" s="2">
        <v>-0.16627646321210299</v>
      </c>
      <c r="T17" s="2" t="s">
        <v>16</v>
      </c>
      <c r="U17" s="2">
        <v>4.3587444626649201E-2</v>
      </c>
      <c r="V17" s="2">
        <v>-0.16245850053729699</v>
      </c>
      <c r="W17" s="2">
        <v>-2.46031236581182E-2</v>
      </c>
      <c r="X17" s="2">
        <v>-0.14205557096891999</v>
      </c>
      <c r="Y17" s="2">
        <v>-6.2808200361821206E-2</v>
      </c>
      <c r="Z17" s="2" t="s">
        <v>16</v>
      </c>
      <c r="AA17" s="2">
        <v>-7.4276588602594396E-2</v>
      </c>
      <c r="AB17" s="2">
        <v>-0.151398211629729</v>
      </c>
      <c r="AC17" s="2">
        <v>0.313839603278524</v>
      </c>
      <c r="AD17" s="2">
        <v>-9.4400257004747204E-2</v>
      </c>
      <c r="AE17" s="2">
        <v>-0.137131354020953</v>
      </c>
      <c r="AF17" s="2" t="s">
        <v>16</v>
      </c>
      <c r="AG17" s="2">
        <v>0.24433881871199101</v>
      </c>
      <c r="AH17" s="2">
        <v>0.100633375259498</v>
      </c>
      <c r="AI17" s="2">
        <v>2.4180809916651801E-3</v>
      </c>
      <c r="AJ17" s="2">
        <v>-0.212890772646604</v>
      </c>
      <c r="AK17" s="2">
        <v>-8.3237216460226499E-2</v>
      </c>
      <c r="AL17" s="2" t="s">
        <v>16</v>
      </c>
      <c r="AM17" s="2">
        <v>0.18777452430514099</v>
      </c>
      <c r="AN17" s="2">
        <v>0.45844050528552399</v>
      </c>
      <c r="AO17" s="2">
        <v>-0.153941276682593</v>
      </c>
      <c r="AP17" s="2">
        <v>0.189466186686268</v>
      </c>
      <c r="AQ17" s="2">
        <v>0.25205769478798201</v>
      </c>
      <c r="AR17" s="2"/>
      <c r="AS17" s="2">
        <v>0.75400078225627176</v>
      </c>
      <c r="AT17" s="2">
        <v>0.43023064193849658</v>
      </c>
      <c r="AU17" s="2"/>
      <c r="AV17" s="2" t="s">
        <v>16</v>
      </c>
      <c r="AW17" s="2">
        <v>3.8229842269134999E-2</v>
      </c>
      <c r="AX17" s="2">
        <v>2.65288145735291E-2</v>
      </c>
      <c r="AY17" s="2">
        <v>9.3246907170445505E-3</v>
      </c>
      <c r="AZ17" s="2">
        <v>-0.151988289675583</v>
      </c>
      <c r="BA17" s="2">
        <v>-5.4037347024184397E-2</v>
      </c>
      <c r="BB17" s="2" t="s">
        <v>16</v>
      </c>
      <c r="BC17" s="2">
        <v>-1.7077272819749301E-2</v>
      </c>
      <c r="BD17" s="2">
        <v>-2.6296776901037901E-2</v>
      </c>
      <c r="BE17" s="2">
        <v>0.15787792821643001</v>
      </c>
      <c r="BF17" s="2">
        <v>-0.186384051234913</v>
      </c>
      <c r="BG17" s="2">
        <v>-0.222598568961904</v>
      </c>
      <c r="BH17" s="2" t="s">
        <v>16</v>
      </c>
      <c r="BI17" s="2">
        <v>0.100897615276887</v>
      </c>
      <c r="BJ17" s="2">
        <v>-8.0152570918504903E-2</v>
      </c>
      <c r="BK17" s="2">
        <v>0.15742195583274701</v>
      </c>
      <c r="BL17" s="2">
        <v>-0.16350790990439601</v>
      </c>
      <c r="BM17" s="2">
        <v>-0.21038573535924601</v>
      </c>
      <c r="BN17" s="2" t="s">
        <v>16</v>
      </c>
      <c r="BO17" s="2">
        <v>3.3198222821892602E-2</v>
      </c>
      <c r="BP17" s="2">
        <v>0.13355782729729199</v>
      </c>
      <c r="BQ17" s="2">
        <v>2.04446533507257E-3</v>
      </c>
      <c r="BR17" s="2">
        <v>1.15853035654112E-2</v>
      </c>
      <c r="BS17" s="2">
        <v>0.25817285724457201</v>
      </c>
      <c r="BT17" s="2" t="s">
        <v>16</v>
      </c>
      <c r="BU17" s="2">
        <v>3.6422693457029399E-2</v>
      </c>
      <c r="BV17" s="2">
        <v>-6.9131904862979696E-2</v>
      </c>
      <c r="BW17" s="2">
        <v>0.16133325247733099</v>
      </c>
      <c r="BX17" s="2">
        <v>-0.14110537035999399</v>
      </c>
      <c r="BY17" s="2">
        <v>-0.24450621856618701</v>
      </c>
      <c r="BZ17" s="2" t="s">
        <v>16</v>
      </c>
      <c r="CA17" s="2">
        <v>4.3114213349044403E-2</v>
      </c>
      <c r="CB17" s="2">
        <v>9.8431886338316302E-2</v>
      </c>
      <c r="CC17" s="2">
        <v>1.8621605920272701E-2</v>
      </c>
      <c r="CD17" s="2">
        <v>-0.37577246439656498</v>
      </c>
      <c r="CE17" s="2">
        <v>9.0058757270191594E-2</v>
      </c>
      <c r="CF17" s="2" t="s">
        <v>16</v>
      </c>
      <c r="CG17" s="2">
        <v>4.5674884290439699E-2</v>
      </c>
      <c r="CH17" s="2">
        <v>0.120108029060045</v>
      </c>
      <c r="CI17" s="2">
        <v>-0.24359938288234501</v>
      </c>
      <c r="CJ17" s="2">
        <v>7.44331447696054E-2</v>
      </c>
      <c r="CK17" s="2">
        <v>0.32310751479533301</v>
      </c>
      <c r="CL17" s="2" t="s">
        <v>16</v>
      </c>
      <c r="CN17" s="2" t="s">
        <v>16</v>
      </c>
      <c r="CO17" s="2">
        <v>2.7202804886161999E-2</v>
      </c>
      <c r="CP17" s="2">
        <v>4.6977819625885403E-2</v>
      </c>
      <c r="CQ17" s="2">
        <v>0.28547311334558501</v>
      </c>
      <c r="CR17" s="2" t="s">
        <v>16</v>
      </c>
      <c r="CS17" s="2">
        <v>-7.0553175542943302E-3</v>
      </c>
      <c r="CT17" s="2">
        <v>-0.13162631090584301</v>
      </c>
      <c r="CU17" s="2">
        <v>0.231561010759087</v>
      </c>
      <c r="CV17" s="2" t="s">
        <v>16</v>
      </c>
      <c r="CW17" s="2">
        <v>-2.9609079549381599E-2</v>
      </c>
      <c r="CX17" s="2">
        <v>-0.12982446041867701</v>
      </c>
      <c r="CY17" s="2">
        <v>-0.105955438809218</v>
      </c>
      <c r="CZ17" s="2" t="s">
        <v>16</v>
      </c>
      <c r="DA17" s="2">
        <v>-6.7666495245095798E-2</v>
      </c>
      <c r="DB17" s="2">
        <v>0.157324601444848</v>
      </c>
      <c r="DC17" s="2">
        <v>-6.7666495245095798E-2</v>
      </c>
      <c r="DD17" s="2"/>
      <c r="DE17" s="2" t="s">
        <v>16</v>
      </c>
      <c r="DF17" s="2">
        <v>-3.4102520148475902E-2</v>
      </c>
      <c r="DG17" s="2">
        <v>2.6890128967930302E-3</v>
      </c>
      <c r="DH17" s="2">
        <v>-0.107233943246012</v>
      </c>
      <c r="DI17" s="2">
        <v>-0.18390902675017501</v>
      </c>
      <c r="DJ17" s="2" t="s">
        <v>16</v>
      </c>
      <c r="DK17" s="2">
        <v>1.4034211186287099E-3</v>
      </c>
      <c r="DL17" s="2">
        <v>-7.9963739429985803E-2</v>
      </c>
      <c r="DM17" s="2">
        <v>-0.13832382555118</v>
      </c>
      <c r="DN17" s="2">
        <v>-0.14462185151175799</v>
      </c>
      <c r="DO17" s="2" t="s">
        <v>16</v>
      </c>
      <c r="DP17">
        <v>2.1057678985350499E-2</v>
      </c>
      <c r="DQ17">
        <v>-8.90557103509452E-2</v>
      </c>
      <c r="DR17">
        <v>-7.9815620264994697E-2</v>
      </c>
      <c r="DS17">
        <v>-0.15975629438077699</v>
      </c>
      <c r="DT17" s="2" t="s">
        <v>16</v>
      </c>
      <c r="DU17" s="2">
        <v>1.4325165272957401E-2</v>
      </c>
      <c r="DV17" s="2">
        <v>2.1348668634941399E-2</v>
      </c>
      <c r="DW17" s="2">
        <v>1.21277127359407E-2</v>
      </c>
      <c r="DX17" s="2">
        <v>1.4102638433765901E-2</v>
      </c>
      <c r="DY17" s="2" t="s">
        <v>16</v>
      </c>
      <c r="DZ17" s="2">
        <v>-1.0820857426671099E-2</v>
      </c>
      <c r="EA17" s="2">
        <v>-3.10800036585639E-2</v>
      </c>
      <c r="EB17" s="2">
        <v>-5.6973638091439099E-2</v>
      </c>
      <c r="EC17" s="2">
        <v>-0.16617919023341701</v>
      </c>
      <c r="ED17" s="2" t="s">
        <v>16</v>
      </c>
      <c r="EE17" s="2">
        <v>9.4525194615376396E-2</v>
      </c>
      <c r="EF17" s="2">
        <v>-9.7742184664164899E-2</v>
      </c>
      <c r="EG17" s="2">
        <v>-0.27707197192931399</v>
      </c>
      <c r="EH17" s="2">
        <v>-0.14820436406583201</v>
      </c>
      <c r="EI17" s="2" t="s">
        <v>16</v>
      </c>
      <c r="EJ17" s="2">
        <v>1.9528531381834899E-2</v>
      </c>
      <c r="EK17" s="2">
        <v>-0.28577518123122803</v>
      </c>
      <c r="EL17" s="2">
        <v>-0.17548242339463099</v>
      </c>
      <c r="EM17" s="2">
        <v>-0.28181937621000802</v>
      </c>
      <c r="EN17" s="2" t="s">
        <v>16</v>
      </c>
      <c r="EO17" s="2">
        <v>-1.6916623811274001E-3</v>
      </c>
      <c r="EP17" s="2">
        <v>5.9208183339458903E-2</v>
      </c>
      <c r="EQ17" s="2">
        <v>-3.5524910003675303E-2</v>
      </c>
      <c r="ER17" s="2">
        <v>6.4283170482841101E-2</v>
      </c>
      <c r="ET17" s="2" t="s">
        <v>16</v>
      </c>
      <c r="EU17" s="2">
        <v>7.3350158385147302E-2</v>
      </c>
      <c r="EV17" s="2">
        <v>-6.4820260528511101E-2</v>
      </c>
      <c r="EW17" s="2">
        <v>-0.10162764017763699</v>
      </c>
      <c r="EX17" s="2">
        <v>7.8029416637930601E-2</v>
      </c>
      <c r="EY17" s="2">
        <v>-6.8650010586592702E-2</v>
      </c>
      <c r="EZ17" s="2" t="s">
        <v>16</v>
      </c>
      <c r="FA17" s="2">
        <v>-0.122252585035887</v>
      </c>
      <c r="FB17" s="2">
        <v>1.15519188115587E-2</v>
      </c>
      <c r="FC17" s="2">
        <v>6.0997473652353397E-2</v>
      </c>
      <c r="FD17" s="2">
        <v>-0.21553137008690601</v>
      </c>
      <c r="FE17" s="2">
        <v>-7.2793103831244502E-2</v>
      </c>
      <c r="FF17" s="2" t="s">
        <v>16</v>
      </c>
      <c r="FG17" s="2">
        <v>5.9176432563960497E-2</v>
      </c>
      <c r="FH17" s="2">
        <v>0.27223590649676899</v>
      </c>
      <c r="FI17" s="2">
        <v>4.5882143898138598E-2</v>
      </c>
      <c r="FJ17" s="2">
        <v>9.2493788872792096E-2</v>
      </c>
      <c r="FK17" s="2">
        <v>-2.9979020430113299E-3</v>
      </c>
      <c r="FL17" s="2" t="s">
        <v>16</v>
      </c>
      <c r="FM17" s="2">
        <v>-5.4399937420112803E-3</v>
      </c>
      <c r="FN17" s="2">
        <v>7.1616162825864998E-2</v>
      </c>
      <c r="FO17" s="2">
        <v>-0.104026853511028</v>
      </c>
      <c r="FP17" s="2">
        <v>-0.112496013627901</v>
      </c>
      <c r="FQ17" s="2">
        <v>0.12867356845328201</v>
      </c>
    </row>
    <row r="18" spans="2:173">
      <c r="B18" s="2" t="s">
        <v>17</v>
      </c>
      <c r="C18" s="2">
        <v>5.7768612981749901E-2</v>
      </c>
      <c r="D18" s="2">
        <v>0.102467372581413</v>
      </c>
      <c r="E18" s="2">
        <v>5.6754153335931402E-2</v>
      </c>
      <c r="F18" s="2">
        <v>4.5164299300141299E-2</v>
      </c>
      <c r="G18" s="2">
        <v>4.1175944254251903E-2</v>
      </c>
      <c r="H18" s="2" t="s">
        <v>17</v>
      </c>
      <c r="I18" s="2">
        <v>5.7700061337680297E-2</v>
      </c>
      <c r="J18" s="2">
        <v>-4.4100076982652101E-2</v>
      </c>
      <c r="K18" s="2">
        <v>4.1268918042844202E-2</v>
      </c>
      <c r="L18" s="2">
        <v>3.3348620640682197E-2</v>
      </c>
      <c r="M18" s="2">
        <v>-7.34364417025022E-2</v>
      </c>
      <c r="N18" s="2" t="s">
        <v>17</v>
      </c>
      <c r="O18" s="2">
        <v>0.101307514010023</v>
      </c>
      <c r="P18" s="2">
        <v>-3.8315110393997999E-3</v>
      </c>
      <c r="Q18" s="2">
        <v>4.4012008040974999E-2</v>
      </c>
      <c r="R18" s="2">
        <v>2.47953996366598E-2</v>
      </c>
      <c r="S18" s="2">
        <v>-4.3199158010857497E-2</v>
      </c>
      <c r="T18" s="2" t="s">
        <v>17</v>
      </c>
      <c r="U18" s="2">
        <v>5.7189397672234001E-2</v>
      </c>
      <c r="V18" s="2">
        <v>0.11168065741927</v>
      </c>
      <c r="W18" s="2">
        <v>3.3253854531690497E-2</v>
      </c>
      <c r="X18" s="2">
        <v>-7.2265591027462994E-2</v>
      </c>
      <c r="Y18" s="2">
        <v>-0.101041092920423</v>
      </c>
      <c r="Z18" s="2" t="s">
        <v>17</v>
      </c>
      <c r="AA18" s="2">
        <v>6.8207876588342597E-2</v>
      </c>
      <c r="AB18" s="2">
        <v>-2.9572378578892802E-2</v>
      </c>
      <c r="AC18" s="2">
        <v>4.56629762034002E-2</v>
      </c>
      <c r="AD18" s="2">
        <v>1.6816619840293701E-2</v>
      </c>
      <c r="AE18" s="2">
        <v>-4.1935598990296502E-2</v>
      </c>
      <c r="AF18" s="2" t="s">
        <v>17</v>
      </c>
      <c r="AG18" s="2">
        <v>8.7771364724941195E-2</v>
      </c>
      <c r="AH18" s="2">
        <v>0.21796407179041699</v>
      </c>
      <c r="AI18" s="2">
        <v>4.9200287219740298E-2</v>
      </c>
      <c r="AJ18" s="2">
        <v>-4.7520947882874101E-2</v>
      </c>
      <c r="AK18" s="2">
        <v>-0.19168179334791599</v>
      </c>
      <c r="AL18" s="2" t="s">
        <v>17</v>
      </c>
      <c r="AM18" s="2">
        <v>-4.7366546671567103E-2</v>
      </c>
      <c r="AN18" s="2">
        <v>0.150557951920338</v>
      </c>
      <c r="AO18" s="2">
        <v>0.12518301620342701</v>
      </c>
      <c r="AP18" s="2">
        <v>-8.4583119056369796E-2</v>
      </c>
      <c r="AQ18" s="2">
        <v>7.44331447696054E-2</v>
      </c>
      <c r="AR18" s="2"/>
      <c r="AS18" s="2">
        <v>0.82950336999489582</v>
      </c>
      <c r="AT18" s="2">
        <v>0.53178753528788392</v>
      </c>
      <c r="AU18" s="2"/>
      <c r="AV18" s="2" t="s">
        <v>17</v>
      </c>
      <c r="AW18" s="2">
        <v>-3.1267591823174699E-3</v>
      </c>
      <c r="AX18" s="2">
        <v>-1.49737023064315E-2</v>
      </c>
      <c r="AY18" s="2">
        <v>6.9247293357724296E-2</v>
      </c>
      <c r="AZ18" s="2">
        <v>4.1259324499113702E-2</v>
      </c>
      <c r="BA18" s="2">
        <v>-6.7878467671243101E-2</v>
      </c>
      <c r="BB18" s="2" t="s">
        <v>17</v>
      </c>
      <c r="BC18" s="2">
        <v>-3.9844654036315097E-2</v>
      </c>
      <c r="BD18" s="2">
        <v>-0.20616047803776699</v>
      </c>
      <c r="BE18" s="2">
        <v>-6.75309567973814E-2</v>
      </c>
      <c r="BF18" s="2">
        <v>5.50113287985253E-2</v>
      </c>
      <c r="BG18" s="2">
        <v>-5.35349575722451E-2</v>
      </c>
      <c r="BH18" s="2" t="s">
        <v>17</v>
      </c>
      <c r="BI18" s="2">
        <v>-1.73963801317445E-2</v>
      </c>
      <c r="BJ18" s="2">
        <v>-0.15850228215482601</v>
      </c>
      <c r="BK18" s="2">
        <v>-5.7566455979087397E-2</v>
      </c>
      <c r="BL18" s="2">
        <v>0.124442476405674</v>
      </c>
      <c r="BM18" s="2">
        <v>-0.11339952663753999</v>
      </c>
      <c r="BN18" s="2" t="s">
        <v>17</v>
      </c>
      <c r="BO18" s="2">
        <v>5.9484205701397098E-2</v>
      </c>
      <c r="BP18" s="2">
        <v>-0.12458721409238099</v>
      </c>
      <c r="BQ18" s="2">
        <v>0.19870255947062401</v>
      </c>
      <c r="BR18" s="2">
        <v>-2.0987062521255099E-2</v>
      </c>
      <c r="BS18" s="2">
        <v>0.117299460108857</v>
      </c>
      <c r="BT18" s="2" t="s">
        <v>17</v>
      </c>
      <c r="BU18" s="2">
        <v>-2.33160818773087E-2</v>
      </c>
      <c r="BV18" s="2">
        <v>-0.20100046626710899</v>
      </c>
      <c r="BW18" s="2">
        <v>-6.8166191102268806E-2</v>
      </c>
      <c r="BX18" s="2">
        <v>0.104019182916289</v>
      </c>
      <c r="BY18" s="2">
        <v>-0.112686290229144</v>
      </c>
      <c r="BZ18" s="2" t="s">
        <v>17</v>
      </c>
      <c r="CA18" s="2">
        <v>0.148522396892668</v>
      </c>
      <c r="CB18" s="2">
        <v>-2.6056055298473001E-2</v>
      </c>
      <c r="CC18" s="2">
        <v>0.215553614675731</v>
      </c>
      <c r="CD18" s="2">
        <v>2.5824387257450399E-3</v>
      </c>
      <c r="CE18" s="2">
        <v>0.33508992390192599</v>
      </c>
      <c r="CF18" s="2" t="s">
        <v>17</v>
      </c>
      <c r="CG18" s="2">
        <v>1.6916623811274002E-2</v>
      </c>
      <c r="CH18" s="2">
        <v>0.312957540508568</v>
      </c>
      <c r="CI18" s="2">
        <v>0.16239958858823</v>
      </c>
      <c r="CJ18" s="2">
        <v>-0.13025800334680901</v>
      </c>
      <c r="CK18" s="2">
        <v>0.12856634096568201</v>
      </c>
      <c r="CL18" s="2" t="s">
        <v>17</v>
      </c>
      <c r="CN18" s="2" t="s">
        <v>17</v>
      </c>
      <c r="CO18" s="2">
        <v>0.130337219426469</v>
      </c>
      <c r="CP18" s="2">
        <v>9.39208974830784E-2</v>
      </c>
      <c r="CQ18" s="2">
        <v>0.13921026715051199</v>
      </c>
      <c r="CR18" s="2" t="s">
        <v>17</v>
      </c>
      <c r="CS18" s="2">
        <v>0.108230169237614</v>
      </c>
      <c r="CT18" s="2">
        <v>-5.2451127401422902E-2</v>
      </c>
      <c r="CU18" s="2">
        <v>0.14278420356187099</v>
      </c>
      <c r="CV18" s="2" t="s">
        <v>17</v>
      </c>
      <c r="CW18" s="2">
        <v>3.3892084729734998E-2</v>
      </c>
      <c r="CX18" s="2">
        <v>0.15257860334937501</v>
      </c>
      <c r="CY18" s="2">
        <v>-0.102353188437251</v>
      </c>
      <c r="CZ18" s="2" t="s">
        <v>17</v>
      </c>
      <c r="DA18" s="2">
        <v>-9.1349768580879398E-2</v>
      </c>
      <c r="DB18" s="2">
        <v>8.7966443818624604E-2</v>
      </c>
      <c r="DC18" s="2">
        <v>1.6916623811274001E-3</v>
      </c>
      <c r="DD18" s="2"/>
      <c r="DE18" s="2" t="s">
        <v>17</v>
      </c>
      <c r="DF18" s="2">
        <v>4.4955848687986799E-2</v>
      </c>
      <c r="DG18" s="2">
        <v>6.8420439262844801E-2</v>
      </c>
      <c r="DH18" s="2">
        <v>-1.7245813978915499E-2</v>
      </c>
      <c r="DI18" s="2">
        <v>-8.6576487581501594E-3</v>
      </c>
      <c r="DJ18" s="2" t="s">
        <v>17</v>
      </c>
      <c r="DK18" s="2">
        <v>7.7743971868590297E-3</v>
      </c>
      <c r="DL18" s="2">
        <v>0.17963442936982499</v>
      </c>
      <c r="DM18" s="2">
        <v>5.5212810048229401E-2</v>
      </c>
      <c r="DN18" s="2">
        <v>-4.8181809196485598E-2</v>
      </c>
      <c r="DO18" s="2" t="s">
        <v>17</v>
      </c>
      <c r="DP18">
        <v>4.6256029918991602E-2</v>
      </c>
      <c r="DQ18">
        <v>0.116088184429467</v>
      </c>
      <c r="DR18">
        <v>0.13335603699234699</v>
      </c>
      <c r="DS18">
        <v>-3.4612126923462903E-2</v>
      </c>
      <c r="DT18" s="2" t="s">
        <v>17</v>
      </c>
      <c r="DU18" s="2">
        <v>-8.4003881794818408E-3</v>
      </c>
      <c r="DV18" s="2">
        <v>-8.5798004435800504E-2</v>
      </c>
      <c r="DW18" s="2">
        <v>-6.2655213159877002E-2</v>
      </c>
      <c r="DX18" s="2">
        <v>5.61741189684224E-2</v>
      </c>
      <c r="DY18" s="2" t="s">
        <v>17</v>
      </c>
      <c r="DZ18" s="2">
        <v>3.44148425444721E-2</v>
      </c>
      <c r="EA18" s="2">
        <v>0.17512767457726999</v>
      </c>
      <c r="EB18" s="2">
        <v>9.12807931302205E-2</v>
      </c>
      <c r="EC18" s="2">
        <v>-4.5020324959761701E-2</v>
      </c>
      <c r="ED18" s="2" t="s">
        <v>17</v>
      </c>
      <c r="EE18" s="2">
        <v>-1.00130556064023E-2</v>
      </c>
      <c r="EF18" s="2">
        <v>6.19026873024454E-2</v>
      </c>
      <c r="EG18" s="2">
        <v>-7.2465834280826702E-2</v>
      </c>
      <c r="EH18" s="2">
        <v>-3.1752109572457901E-2</v>
      </c>
      <c r="EI18" s="2" t="s">
        <v>17</v>
      </c>
      <c r="EJ18" s="2">
        <v>8.1739902402683196E-2</v>
      </c>
      <c r="EK18" s="2">
        <v>-1.5603155066817699E-2</v>
      </c>
      <c r="EL18" s="2">
        <v>4.3650401524886603E-3</v>
      </c>
      <c r="EM18" s="2">
        <v>-0.110601746072096</v>
      </c>
      <c r="EN18" s="2" t="s">
        <v>17</v>
      </c>
      <c r="EO18" s="2">
        <v>-8.4583119056369799E-3</v>
      </c>
      <c r="EP18" s="2">
        <v>-0.14379130239582899</v>
      </c>
      <c r="EQ18" s="2">
        <v>-0.18439119954288599</v>
      </c>
      <c r="ER18" s="2">
        <v>0</v>
      </c>
      <c r="ET18" s="2" t="s">
        <v>17</v>
      </c>
      <c r="EU18" s="2">
        <v>5.1785183967186302E-2</v>
      </c>
      <c r="EV18" s="2">
        <v>-2.0597092130554901E-2</v>
      </c>
      <c r="EW18" s="2">
        <v>-3.8130384214644597E-2</v>
      </c>
      <c r="EX18" s="2">
        <v>-3.5595785994387001E-2</v>
      </c>
      <c r="EY18" s="2">
        <v>-6.8336667400022394E-2</v>
      </c>
      <c r="EZ18" s="2" t="s">
        <v>17</v>
      </c>
      <c r="FA18" s="2">
        <v>-0.11578378902869101</v>
      </c>
      <c r="FB18" s="2">
        <v>-1.7199059351748001E-3</v>
      </c>
      <c r="FC18" s="2">
        <v>-5.78988576962692E-2</v>
      </c>
      <c r="FD18" s="2">
        <v>-8.8223514974351297E-2</v>
      </c>
      <c r="FE18" s="2">
        <v>0.105345979324938</v>
      </c>
      <c r="FF18" s="2" t="s">
        <v>17</v>
      </c>
      <c r="FG18" s="2">
        <v>6.9149754424314494E-2</v>
      </c>
      <c r="FH18" s="2">
        <v>0.102404582069445</v>
      </c>
      <c r="FI18" s="2">
        <v>1.8730808593183199E-2</v>
      </c>
      <c r="FJ18" s="2">
        <v>5.28853542326818E-2</v>
      </c>
      <c r="FK18" s="2">
        <v>3.3355568269982303E-2</v>
      </c>
      <c r="FL18" s="2" t="s">
        <v>17</v>
      </c>
      <c r="FM18" s="2">
        <v>-2.7033225606852999E-2</v>
      </c>
      <c r="FN18" s="2">
        <v>0.136593865855444</v>
      </c>
      <c r="FO18" s="2">
        <v>6.2389711115276303E-2</v>
      </c>
      <c r="FP18" s="2">
        <v>-7.3874142348411206E-2</v>
      </c>
      <c r="FQ18" s="2">
        <v>2.6341936491488901E-2</v>
      </c>
    </row>
    <row r="19" spans="2:173">
      <c r="B19" s="2" t="s">
        <v>18</v>
      </c>
      <c r="C19" s="2">
        <v>6.1152461252391301E-2</v>
      </c>
      <c r="D19" s="2">
        <v>1.0783845002125999E-2</v>
      </c>
      <c r="E19" s="2">
        <v>-2.8731442708628301E-2</v>
      </c>
      <c r="F19" s="2">
        <v>-5.2355845419471497E-2</v>
      </c>
      <c r="G19" s="2">
        <v>3.9744583384124302E-3</v>
      </c>
      <c r="H19" s="2" t="s">
        <v>18</v>
      </c>
      <c r="I19" s="2">
        <v>0.22595427391387199</v>
      </c>
      <c r="J19" s="2">
        <v>4.2790448859575302E-2</v>
      </c>
      <c r="K19" s="2">
        <v>7.83032560272518E-2</v>
      </c>
      <c r="L19" s="2">
        <v>-0.16308517637688599</v>
      </c>
      <c r="M19" s="2">
        <v>-0.11391333000513</v>
      </c>
      <c r="N19" s="2" t="s">
        <v>18</v>
      </c>
      <c r="O19" s="2">
        <v>0.157376797497741</v>
      </c>
      <c r="P19" s="2">
        <v>0.11414637602418599</v>
      </c>
      <c r="Q19" s="2">
        <v>-3.4990762193902201E-2</v>
      </c>
      <c r="R19" s="2">
        <v>-0.10816115977678301</v>
      </c>
      <c r="S19" s="2">
        <v>-6.7522131988987502E-2</v>
      </c>
      <c r="T19" s="2" t="s">
        <v>18</v>
      </c>
      <c r="U19" s="2">
        <v>5.1083817521915202E-2</v>
      </c>
      <c r="V19" s="2">
        <v>9.6228950022905393E-2</v>
      </c>
      <c r="W19" s="2">
        <v>1.1891277969299599E-2</v>
      </c>
      <c r="X19" s="2">
        <v>-1.01945108204639E-2</v>
      </c>
      <c r="Y19" s="2">
        <v>9.5519645722982299E-2</v>
      </c>
      <c r="Z19" s="2" t="s">
        <v>18</v>
      </c>
      <c r="AA19" s="2">
        <v>0.18292633426358701</v>
      </c>
      <c r="AB19" s="2">
        <v>8.4333212117911602E-2</v>
      </c>
      <c r="AC19" s="2">
        <v>1.4041061225876301E-2</v>
      </c>
      <c r="AD19" s="2">
        <v>-0.121089389463532</v>
      </c>
      <c r="AE19" s="2">
        <v>-9.1958182278920594E-2</v>
      </c>
      <c r="AF19" s="2" t="s">
        <v>18</v>
      </c>
      <c r="AG19" s="2">
        <v>0.243066365562746</v>
      </c>
      <c r="AH19" s="2">
        <v>0.175021019262253</v>
      </c>
      <c r="AI19" s="2">
        <v>-3.5743701912652297E-2</v>
      </c>
      <c r="AJ19" s="2">
        <v>-0.320259038082298</v>
      </c>
      <c r="AK19" s="2">
        <v>4.7849059503027702E-2</v>
      </c>
      <c r="AL19" s="2" t="s">
        <v>18</v>
      </c>
      <c r="AM19" s="2">
        <v>-0.196232836210778</v>
      </c>
      <c r="AN19" s="2">
        <v>-0.231757746214453</v>
      </c>
      <c r="AO19" s="2">
        <v>-1.6916623811274001E-3</v>
      </c>
      <c r="AP19" s="2">
        <v>0.121799691441173</v>
      </c>
      <c r="AQ19" s="2">
        <v>0.120108029060045</v>
      </c>
      <c r="AR19" s="2"/>
      <c r="AS19" s="2">
        <v>0.42545669624434979</v>
      </c>
      <c r="AT19" s="2">
        <v>0.4725374535423561</v>
      </c>
      <c r="AU19" s="2"/>
      <c r="AV19" s="2" t="s">
        <v>18</v>
      </c>
      <c r="AW19" s="2">
        <v>0.12764820652967601</v>
      </c>
      <c r="AX19" s="2">
        <v>-1.8614639665396698E-2</v>
      </c>
      <c r="AY19" s="2">
        <v>-9.1454231905916797E-2</v>
      </c>
      <c r="AZ19" s="2">
        <v>3.7465523357901799E-2</v>
      </c>
      <c r="BA19" s="2">
        <v>6.5696684597359403E-2</v>
      </c>
      <c r="BB19" s="2" t="s">
        <v>18</v>
      </c>
      <c r="BC19" s="2">
        <v>0.11203399627944199</v>
      </c>
      <c r="BD19" s="2">
        <v>-0.20086638451105901</v>
      </c>
      <c r="BE19" s="2">
        <v>-0.102359422478994</v>
      </c>
      <c r="BF19" s="2">
        <v>-4.9328168031009096E-4</v>
      </c>
      <c r="BG19" s="2">
        <v>4.9936085594771501E-2</v>
      </c>
      <c r="BH19" s="2" t="s">
        <v>18</v>
      </c>
      <c r="BI19" s="2">
        <v>0.23828663895712399</v>
      </c>
      <c r="BJ19" s="2">
        <v>-0.18806362299371299</v>
      </c>
      <c r="BK19" s="2">
        <v>-6.45277870062472E-2</v>
      </c>
      <c r="BL19" s="2">
        <v>-2.2996013672553599E-2</v>
      </c>
      <c r="BM19" s="2">
        <v>1.8636497485385199E-2</v>
      </c>
      <c r="BN19" s="2" t="s">
        <v>18</v>
      </c>
      <c r="BO19" s="2">
        <v>-1.7468356876538398E-2</v>
      </c>
      <c r="BP19" s="2">
        <v>4.4143761724628097E-2</v>
      </c>
      <c r="BQ19" s="2">
        <v>-0.109065967058769</v>
      </c>
      <c r="BR19" s="2">
        <v>2.0722811899715099E-3</v>
      </c>
      <c r="BS19" s="2">
        <v>0.102264990535977</v>
      </c>
      <c r="BT19" s="2" t="s">
        <v>18</v>
      </c>
      <c r="BU19" s="2">
        <v>0.17480461206019801</v>
      </c>
      <c r="BV19" s="2">
        <v>-0.22049537858764801</v>
      </c>
      <c r="BW19" s="2">
        <v>-0.103248001423923</v>
      </c>
      <c r="BX19" s="2">
        <v>-2.61402735588122E-2</v>
      </c>
      <c r="BY19" s="2">
        <v>6.6926047891571597E-2</v>
      </c>
      <c r="BZ19" s="2" t="s">
        <v>18</v>
      </c>
      <c r="CA19" s="2">
        <v>0.239007645711073</v>
      </c>
      <c r="CB19" s="2">
        <v>0.13563990625007</v>
      </c>
      <c r="CC19" s="2">
        <v>-0.50467317242181997</v>
      </c>
      <c r="CD19" s="2">
        <v>-0.205406060881416</v>
      </c>
      <c r="CE19" s="2">
        <v>0.21083774874470701</v>
      </c>
      <c r="CF19" s="2" t="s">
        <v>18</v>
      </c>
      <c r="CG19" s="2">
        <v>-0.202999485735288</v>
      </c>
      <c r="CH19" s="2">
        <v>0.35355743765562597</v>
      </c>
      <c r="CI19" s="2">
        <v>8.2891456675242406E-2</v>
      </c>
      <c r="CJ19" s="2">
        <v>5.0749871433821902E-3</v>
      </c>
      <c r="CK19" s="2">
        <v>-0.115033041916663</v>
      </c>
      <c r="CL19" s="2" t="s">
        <v>18</v>
      </c>
      <c r="CN19" s="2" t="s">
        <v>18</v>
      </c>
      <c r="CO19" s="2">
        <v>3.4241487223245597E-2</v>
      </c>
      <c r="CP19" s="2">
        <v>6.0763353443036197E-2</v>
      </c>
      <c r="CQ19" s="2">
        <v>-3.7715664092487201E-2</v>
      </c>
      <c r="CR19" s="2" t="s">
        <v>18</v>
      </c>
      <c r="CS19" s="2">
        <v>0.148331885558034</v>
      </c>
      <c r="CT19" s="2">
        <v>9.0739512474506206E-2</v>
      </c>
      <c r="CU19" s="2">
        <v>0.11270444250690501</v>
      </c>
      <c r="CV19" s="2" t="s">
        <v>18</v>
      </c>
      <c r="CW19" s="2">
        <v>0.14477356829233201</v>
      </c>
      <c r="CX19" s="2">
        <v>0.24212530572794699</v>
      </c>
      <c r="CY19" s="2">
        <v>-5.14858851113374E-2</v>
      </c>
      <c r="CZ19" s="2" t="s">
        <v>18</v>
      </c>
      <c r="DA19" s="2">
        <v>-0.20976613525979701</v>
      </c>
      <c r="DB19" s="2">
        <v>-0.17593288763724901</v>
      </c>
      <c r="DC19" s="2">
        <v>-1.6916623811274002E-2</v>
      </c>
      <c r="DD19" s="2"/>
      <c r="DE19" s="2" t="s">
        <v>18</v>
      </c>
      <c r="DF19" s="2">
        <v>4.8985893856307097E-2</v>
      </c>
      <c r="DG19" s="2">
        <v>-1.15203704984053E-2</v>
      </c>
      <c r="DH19" s="2">
        <v>9.7408971059796998E-2</v>
      </c>
      <c r="DI19" s="2">
        <v>0.11569703809948501</v>
      </c>
      <c r="DJ19" s="2" t="s">
        <v>18</v>
      </c>
      <c r="DK19" s="2">
        <v>2.2155989838153201E-2</v>
      </c>
      <c r="DL19" s="2">
        <v>3.9615382269410401E-2</v>
      </c>
      <c r="DM19" s="2">
        <v>6.4463578461368701E-2</v>
      </c>
      <c r="DN19" s="2">
        <v>4.5684136463084501E-2</v>
      </c>
      <c r="DO19" s="2" t="s">
        <v>18</v>
      </c>
      <c r="DP19">
        <v>-7.4358409165360004E-2</v>
      </c>
      <c r="DQ19">
        <v>1.2692965854911E-2</v>
      </c>
      <c r="DR19">
        <v>7.6119584230614504E-2</v>
      </c>
      <c r="DS19">
        <v>7.8044024045507907E-2</v>
      </c>
      <c r="DT19" s="2" t="s">
        <v>18</v>
      </c>
      <c r="DU19" s="2">
        <v>5.20017407335805E-2</v>
      </c>
      <c r="DV19" s="2">
        <v>-2.5451507232536002E-3</v>
      </c>
      <c r="DW19" s="2">
        <v>6.9497913465017797E-2</v>
      </c>
      <c r="DX19" s="2">
        <v>5.5214471974408801E-3</v>
      </c>
      <c r="DY19" s="2" t="s">
        <v>18</v>
      </c>
      <c r="DZ19" s="2">
        <v>-2.0919166428062099E-2</v>
      </c>
      <c r="EA19" s="2">
        <v>2.00368236394989E-2</v>
      </c>
      <c r="EB19" s="2">
        <v>6.6682882556140799E-2</v>
      </c>
      <c r="EC19" s="2">
        <v>5.8019249033791603E-2</v>
      </c>
      <c r="ED19" s="2" t="s">
        <v>18</v>
      </c>
      <c r="EE19" s="2">
        <v>8.2861864893037096E-4</v>
      </c>
      <c r="EF19" s="2">
        <v>-7.6769080709725601E-2</v>
      </c>
      <c r="EG19" s="2">
        <v>4.33458074755593E-2</v>
      </c>
      <c r="EH19" s="2">
        <v>4.4592217039916802E-2</v>
      </c>
      <c r="EI19" s="2" t="s">
        <v>18</v>
      </c>
      <c r="EJ19" s="2">
        <v>-2.9776659508138899E-2</v>
      </c>
      <c r="EK19" s="2">
        <v>-0.13470216077721101</v>
      </c>
      <c r="EL19" s="2">
        <v>0.222276234112086</v>
      </c>
      <c r="EM19" s="2">
        <v>-0.21610955981904101</v>
      </c>
      <c r="EN19" s="2" t="s">
        <v>18</v>
      </c>
      <c r="EO19" s="2">
        <v>7.2741482388477996E-2</v>
      </c>
      <c r="EP19" s="2">
        <v>-0.14717462715808299</v>
      </c>
      <c r="EQ19" s="2">
        <v>6.7666495245095803E-3</v>
      </c>
      <c r="ER19" s="2">
        <v>-7.6124807150732804E-2</v>
      </c>
      <c r="ET19" s="2" t="s">
        <v>18</v>
      </c>
      <c r="EU19" s="2">
        <v>0.122753934134399</v>
      </c>
      <c r="EV19" s="2">
        <v>-0.120720685012654</v>
      </c>
      <c r="EW19" s="2">
        <v>5.4647051737861801E-2</v>
      </c>
      <c r="EX19" s="2">
        <v>-3.60553560013568E-2</v>
      </c>
      <c r="EY19" s="2">
        <v>-5.2390980794555599E-2</v>
      </c>
      <c r="EZ19" s="2" t="s">
        <v>18</v>
      </c>
      <c r="FA19" s="2">
        <v>-6.5795105997840997E-2</v>
      </c>
      <c r="FB19" s="2">
        <v>-9.6161542367465807E-3</v>
      </c>
      <c r="FC19" s="2">
        <v>-3.9181824685136098E-2</v>
      </c>
      <c r="FD19" s="2">
        <v>-3.9759768784810301E-3</v>
      </c>
      <c r="FE19" s="2">
        <v>-4.72312629890312E-2</v>
      </c>
      <c r="FF19" s="2" t="s">
        <v>18</v>
      </c>
      <c r="FG19" s="2">
        <v>-7.7205530597829294E-2</v>
      </c>
      <c r="FH19" s="2">
        <v>-0.14224576229111</v>
      </c>
      <c r="FI19" s="2">
        <v>-9.5873810527311198E-2</v>
      </c>
      <c r="FJ19" s="2">
        <v>0.12337252729727401</v>
      </c>
      <c r="FK19" s="2">
        <v>4.1887257050556903E-2</v>
      </c>
      <c r="FL19" s="2" t="s">
        <v>18</v>
      </c>
      <c r="FM19" s="2">
        <v>3.28935509215229E-2</v>
      </c>
      <c r="FN19" s="2">
        <v>0.18030140178263801</v>
      </c>
      <c r="FO19" s="2">
        <v>3.9003990890997903E-2</v>
      </c>
      <c r="FP19" s="2">
        <v>-1.6479776699937099E-2</v>
      </c>
      <c r="FQ19" s="2">
        <v>-5.3875391407952097E-2</v>
      </c>
    </row>
    <row r="20" spans="2:173">
      <c r="B20" s="2" t="s">
        <v>19</v>
      </c>
      <c r="C20" s="2">
        <v>1.2965628076009801E-2</v>
      </c>
      <c r="D20" s="2">
        <v>-2.4576327173015299E-2</v>
      </c>
      <c r="E20" s="2">
        <v>-7.6014989899006999E-2</v>
      </c>
      <c r="F20" s="2">
        <v>2.0421211637402299E-2</v>
      </c>
      <c r="G20" s="2">
        <v>-0.16835861108344999</v>
      </c>
      <c r="H20" s="2" t="s">
        <v>19</v>
      </c>
      <c r="I20" s="2">
        <v>1.59448092438262E-2</v>
      </c>
      <c r="J20" s="2">
        <v>-0.143124637397578</v>
      </c>
      <c r="K20" s="2">
        <v>-9.1673968615375301E-2</v>
      </c>
      <c r="L20" s="2">
        <v>9.2229778959386707E-3</v>
      </c>
      <c r="M20" s="2">
        <v>-0.12848945627682801</v>
      </c>
      <c r="N20" s="2" t="s">
        <v>19</v>
      </c>
      <c r="O20" s="2">
        <v>0.12399089305560899</v>
      </c>
      <c r="P20" s="2">
        <v>-8.64504217928765E-2</v>
      </c>
      <c r="Q20" s="2">
        <v>-0.105621871862185</v>
      </c>
      <c r="R20" s="2">
        <v>1.8184914135320002E-2</v>
      </c>
      <c r="S20" s="2">
        <v>-8.2563331264237899E-2</v>
      </c>
      <c r="T20" s="2" t="s">
        <v>19</v>
      </c>
      <c r="U20" s="2">
        <v>-3.1626627020102202E-2</v>
      </c>
      <c r="V20" s="2">
        <v>2.8455619561622299E-2</v>
      </c>
      <c r="W20" s="2">
        <v>6.9428373827770506E-2</v>
      </c>
      <c r="X20" s="2">
        <v>-1.29482804554596E-2</v>
      </c>
      <c r="Y20" s="2">
        <v>1.28926487456617E-2</v>
      </c>
      <c r="Z20" s="2" t="s">
        <v>19</v>
      </c>
      <c r="AA20" s="2">
        <v>7.2504955444455704E-2</v>
      </c>
      <c r="AB20" s="2">
        <v>-0.13739188830891499</v>
      </c>
      <c r="AC20" s="2">
        <v>-0.12817939588659299</v>
      </c>
      <c r="AD20" s="2">
        <v>1.64310290941105E-2</v>
      </c>
      <c r="AE20" s="2">
        <v>-0.109796096528024</v>
      </c>
      <c r="AF20" s="2" t="s">
        <v>19</v>
      </c>
      <c r="AG20" s="2">
        <v>2.2014591863743702E-3</v>
      </c>
      <c r="AH20" s="2">
        <v>-0.103964671622363</v>
      </c>
      <c r="AI20" s="2">
        <v>0.10678311066021499</v>
      </c>
      <c r="AJ20" s="2">
        <v>-8.7380053727497603E-2</v>
      </c>
      <c r="AK20" s="2">
        <v>3.9475872078370798E-3</v>
      </c>
      <c r="AL20" s="2" t="s">
        <v>19</v>
      </c>
      <c r="AM20" s="2">
        <v>-7.9508131912987598E-2</v>
      </c>
      <c r="AN20" s="2">
        <v>8.62747814374972E-2</v>
      </c>
      <c r="AO20" s="2">
        <v>-1.8608286192401399E-2</v>
      </c>
      <c r="AP20" s="2">
        <v>-3.8908234765930097E-2</v>
      </c>
      <c r="AQ20" s="2">
        <v>2.0299948573528799E-2</v>
      </c>
      <c r="AR20" s="2"/>
      <c r="AS20" s="2">
        <v>0.85577419064874982</v>
      </c>
      <c r="AT20" s="2">
        <v>0.34975320431979462</v>
      </c>
      <c r="AU20" s="2"/>
      <c r="AV20" s="2" t="s">
        <v>19</v>
      </c>
      <c r="AW20" s="2">
        <v>-2.0289192916371199E-2</v>
      </c>
      <c r="AX20" s="2">
        <v>-3.4873787413447502E-2</v>
      </c>
      <c r="AY20" s="2">
        <v>6.4994900869772498E-2</v>
      </c>
      <c r="AZ20" s="2">
        <v>2.3617454357104599E-2</v>
      </c>
      <c r="BA20" s="2">
        <v>1.09853472605421E-2</v>
      </c>
      <c r="BB20" s="2" t="s">
        <v>19</v>
      </c>
      <c r="BC20" s="2">
        <v>-2.01550725997123E-2</v>
      </c>
      <c r="BD20" s="2">
        <v>-8.3986416794767996E-2</v>
      </c>
      <c r="BE20" s="2">
        <v>-1.2109717870147699E-2</v>
      </c>
      <c r="BF20" s="2">
        <v>5.8891579762654703E-2</v>
      </c>
      <c r="BG20" s="2">
        <v>-4.8748040984447197E-2</v>
      </c>
      <c r="BH20" s="2" t="s">
        <v>19</v>
      </c>
      <c r="BI20" s="2">
        <v>-1.9682086626690201E-2</v>
      </c>
      <c r="BJ20" s="2">
        <v>-6.4517365852014896E-2</v>
      </c>
      <c r="BK20" s="2">
        <v>3.2069365290787799E-2</v>
      </c>
      <c r="BL20" s="2">
        <v>7.3611559778713601E-2</v>
      </c>
      <c r="BM20" s="2">
        <v>-8.5950206389727293E-2</v>
      </c>
      <c r="BN20" s="2" t="s">
        <v>19</v>
      </c>
      <c r="BO20" s="2">
        <v>-1.70650269805037E-2</v>
      </c>
      <c r="BP20" s="2">
        <v>0.10350279607898</v>
      </c>
      <c r="BQ20" s="2">
        <v>9.0179001582384496E-2</v>
      </c>
      <c r="BR20" s="2">
        <v>-7.1500655017741999E-2</v>
      </c>
      <c r="BS20" s="2">
        <v>-0.103906125975015</v>
      </c>
      <c r="BT20" s="2" t="s">
        <v>19</v>
      </c>
      <c r="BU20" s="2">
        <v>-2.2718589910250098E-2</v>
      </c>
      <c r="BV20" s="2">
        <v>-7.8608405363768993E-2</v>
      </c>
      <c r="BW20" s="2">
        <v>-3.6561645077275599E-2</v>
      </c>
      <c r="BX20" s="2">
        <v>7.5930112883523998E-2</v>
      </c>
      <c r="BY20" s="2">
        <v>-5.84638942185794E-2</v>
      </c>
      <c r="BZ20" s="2" t="s">
        <v>19</v>
      </c>
      <c r="CA20" s="2">
        <v>-0.33445335851306202</v>
      </c>
      <c r="CB20" s="2">
        <v>0.257355514794253</v>
      </c>
      <c r="CC20" s="2">
        <v>4.6422794087108303E-2</v>
      </c>
      <c r="CD20" s="2">
        <v>-6.3079207633298301E-2</v>
      </c>
      <c r="CE20" s="2">
        <v>-0.18295995214594599</v>
      </c>
      <c r="CF20" s="2" t="s">
        <v>19</v>
      </c>
      <c r="CG20" s="2">
        <v>-1.5224961430146599E-2</v>
      </c>
      <c r="CH20" s="2">
        <v>-3.0449922860293101E-2</v>
      </c>
      <c r="CI20" s="2">
        <v>-4.7366546671567103E-2</v>
      </c>
      <c r="CJ20" s="2">
        <v>-5.0749871433821897E-2</v>
      </c>
      <c r="CK20" s="2">
        <v>0.17931621239950399</v>
      </c>
      <c r="CL20" s="2" t="s">
        <v>19</v>
      </c>
      <c r="CN20" s="2" t="s">
        <v>19</v>
      </c>
      <c r="CO20" s="2">
        <v>7.2804850471827706E-2</v>
      </c>
      <c r="CP20" s="2">
        <v>0.14056519612951701</v>
      </c>
      <c r="CQ20" s="2">
        <v>-0.108908496496987</v>
      </c>
      <c r="CR20" s="2" t="s">
        <v>19</v>
      </c>
      <c r="CS20" s="2">
        <v>7.1060352481853606E-2</v>
      </c>
      <c r="CT20" s="2">
        <v>4.94671206170119E-3</v>
      </c>
      <c r="CU20" s="2">
        <v>-0.122528390337306</v>
      </c>
      <c r="CV20" s="2" t="s">
        <v>19</v>
      </c>
      <c r="CW20" s="2">
        <v>-9.8852795340182195E-2</v>
      </c>
      <c r="CX20" s="2">
        <v>6.1775215731443602E-2</v>
      </c>
      <c r="CY20" s="2">
        <v>1.3770055954128901E-2</v>
      </c>
      <c r="CZ20" s="2" t="s">
        <v>19</v>
      </c>
      <c r="DA20" s="2">
        <v>-0.236832733357835</v>
      </c>
      <c r="DB20" s="2">
        <v>7.2741482388477996E-2</v>
      </c>
      <c r="DC20" s="2">
        <v>1.18416366678918E-2</v>
      </c>
      <c r="DD20" s="2"/>
      <c r="DE20" s="2" t="s">
        <v>19</v>
      </c>
      <c r="DF20" s="2">
        <v>-1.9872291692062199E-2</v>
      </c>
      <c r="DG20" s="2">
        <v>5.1570681447022898E-2</v>
      </c>
      <c r="DH20" s="2">
        <v>9.6623807087348398E-2</v>
      </c>
      <c r="DI20" s="2">
        <v>-6.1979315347270802E-2</v>
      </c>
      <c r="DJ20" s="2" t="s">
        <v>19</v>
      </c>
      <c r="DK20" s="2">
        <v>7.7466066696584698E-3</v>
      </c>
      <c r="DL20" s="2">
        <v>-6.3883451414806794E-2</v>
      </c>
      <c r="DM20" s="2">
        <v>6.3973770595708704E-2</v>
      </c>
      <c r="DN20" s="2">
        <v>6.0312369954533797E-2</v>
      </c>
      <c r="DO20" s="2" t="s">
        <v>19</v>
      </c>
      <c r="DP20">
        <v>-2.8484488234885199E-4</v>
      </c>
      <c r="DQ20">
        <v>-4.42760106148593E-2</v>
      </c>
      <c r="DR20">
        <v>8.2709227423489698E-2</v>
      </c>
      <c r="DS20">
        <v>4.0656396378182399E-2</v>
      </c>
      <c r="DT20" s="2" t="s">
        <v>19</v>
      </c>
      <c r="DU20" s="2">
        <v>-8.9455789355011903E-2</v>
      </c>
      <c r="DV20" s="2">
        <v>-3.1431916035809498E-2</v>
      </c>
      <c r="DW20" s="2">
        <v>4.5103408718641699E-2</v>
      </c>
      <c r="DX20" s="2">
        <v>1.1070710249780701E-2</v>
      </c>
      <c r="DY20" s="2" t="s">
        <v>19</v>
      </c>
      <c r="DZ20" s="2">
        <v>-1.43189644663686E-2</v>
      </c>
      <c r="EA20" s="2">
        <v>-6.6338977296031498E-2</v>
      </c>
      <c r="EB20" s="2">
        <v>0.10721507018195101</v>
      </c>
      <c r="EC20" s="2">
        <v>6.6460559963746904E-2</v>
      </c>
      <c r="ED20" s="2" t="s">
        <v>19</v>
      </c>
      <c r="EE20" s="2">
        <v>-7.2953257015491602E-2</v>
      </c>
      <c r="EF20" s="2">
        <v>-0.100917395621411</v>
      </c>
      <c r="EG20" s="2">
        <v>2.8444598158660201E-2</v>
      </c>
      <c r="EH20" s="2">
        <v>4.4912523408410898E-2</v>
      </c>
      <c r="EI20" s="2" t="s">
        <v>19</v>
      </c>
      <c r="EJ20" s="2">
        <v>-0.26561637290374601</v>
      </c>
      <c r="EK20" s="2">
        <v>-6.16454728801165E-2</v>
      </c>
      <c r="EL20" s="2">
        <v>0.24795530039519101</v>
      </c>
      <c r="EM20" s="2">
        <v>0.10028685899600299</v>
      </c>
      <c r="EN20" s="2" t="s">
        <v>19</v>
      </c>
      <c r="EO20" s="2">
        <v>-4.90582090526945E-2</v>
      </c>
      <c r="EP20" s="2">
        <v>0.115033041916663</v>
      </c>
      <c r="EQ20" s="2">
        <v>-5.9208183339458903E-2</v>
      </c>
      <c r="ER20" s="2">
        <v>-7.2741482388477996E-2</v>
      </c>
      <c r="ET20" s="2" t="s">
        <v>19</v>
      </c>
      <c r="EU20" s="2">
        <v>3.1334318657030797E-4</v>
      </c>
      <c r="EV20" s="2">
        <v>-0.15614239145894701</v>
      </c>
      <c r="EW20" s="2">
        <v>0.108932018015687</v>
      </c>
      <c r="EX20" s="2">
        <v>-4.7175557533640902E-2</v>
      </c>
      <c r="EY20" s="2">
        <v>-5.1325613960216503E-2</v>
      </c>
      <c r="EZ20" s="2" t="s">
        <v>19</v>
      </c>
      <c r="FA20" s="2">
        <v>8.4623549919754598E-2</v>
      </c>
      <c r="FB20" s="2">
        <v>1.73035070806048E-2</v>
      </c>
      <c r="FC20" s="2">
        <v>-5.3163893988095699E-2</v>
      </c>
      <c r="FD20" s="2">
        <v>-0.100123592882099</v>
      </c>
      <c r="FE20" s="2">
        <v>-1.60431711523998E-2</v>
      </c>
      <c r="FF20" s="2" t="s">
        <v>19</v>
      </c>
      <c r="FG20" s="2">
        <v>1.4423278427094999E-2</v>
      </c>
      <c r="FH20" s="2">
        <v>4.6305949285447203E-3</v>
      </c>
      <c r="FI20" s="2">
        <v>-1.09077780012231E-3</v>
      </c>
      <c r="FJ20" s="2">
        <v>1.9241459346743602E-2</v>
      </c>
      <c r="FK20" s="2">
        <v>-9.6030132186564393E-2</v>
      </c>
      <c r="FL20" s="2" t="s">
        <v>19</v>
      </c>
      <c r="FM20" s="2">
        <v>5.0266097986528299E-2</v>
      </c>
      <c r="FN20" s="2">
        <v>-2.6633736922094801E-2</v>
      </c>
      <c r="FO20" s="2">
        <v>2.7727988536867199E-2</v>
      </c>
      <c r="FP20" s="2">
        <v>-0.115160429464506</v>
      </c>
      <c r="FQ20" s="2">
        <v>5.5987470715195303E-2</v>
      </c>
    </row>
    <row r="21" spans="2:173">
      <c r="B21" s="2" t="s">
        <v>20</v>
      </c>
      <c r="C21" s="2">
        <v>4.6908336088500598E-2</v>
      </c>
      <c r="D21" s="2">
        <v>0.10255770118001301</v>
      </c>
      <c r="E21" s="2">
        <v>0.13765383591309199</v>
      </c>
      <c r="F21" s="2">
        <v>0.126098723645994</v>
      </c>
      <c r="G21" s="2">
        <v>4.9680729230155402E-2</v>
      </c>
      <c r="H21" s="2" t="s">
        <v>20</v>
      </c>
      <c r="I21" s="2">
        <v>5.6154213818398697E-2</v>
      </c>
      <c r="J21" s="2">
        <v>0.17992970361508101</v>
      </c>
      <c r="K21" s="2">
        <v>9.6471306647123403E-2</v>
      </c>
      <c r="L21" s="2">
        <v>8.7686029397093704E-2</v>
      </c>
      <c r="M21" s="2">
        <v>3.4494979475205599E-2</v>
      </c>
      <c r="N21" s="2" t="s">
        <v>20</v>
      </c>
      <c r="O21" s="2">
        <v>3.4302966014572098E-2</v>
      </c>
      <c r="P21" s="2">
        <v>6.2068394607430299E-2</v>
      </c>
      <c r="Q21" s="2">
        <v>-4.7589937660722799E-4</v>
      </c>
      <c r="R21" s="2">
        <v>1.58679441776775E-2</v>
      </c>
      <c r="S21" s="2">
        <v>3.8870905286386002E-2</v>
      </c>
      <c r="T21" s="2" t="s">
        <v>20</v>
      </c>
      <c r="U21" s="2">
        <v>7.3044434964633503E-2</v>
      </c>
      <c r="V21" s="2">
        <v>5.0541408351385798E-2</v>
      </c>
      <c r="W21" s="2">
        <v>-1.6508709882524699E-2</v>
      </c>
      <c r="X21" s="2">
        <v>-1.7245830037346799E-3</v>
      </c>
      <c r="Y21" s="2">
        <v>9.78283616795948E-2</v>
      </c>
      <c r="Z21" s="2" t="s">
        <v>20</v>
      </c>
      <c r="AA21" s="2">
        <v>3.9222568604989898E-2</v>
      </c>
      <c r="AB21" s="2">
        <v>0.10256713848471601</v>
      </c>
      <c r="AC21" s="2">
        <v>2.44311686297842E-2</v>
      </c>
      <c r="AD21" s="2">
        <v>4.5979091139460297E-2</v>
      </c>
      <c r="AE21" s="2">
        <v>6.5196100219506697E-2</v>
      </c>
      <c r="AF21" s="2" t="s">
        <v>20</v>
      </c>
      <c r="AG21" s="2">
        <v>8.3753673004148099E-2</v>
      </c>
      <c r="AH21" s="2">
        <v>0.24858899375164201</v>
      </c>
      <c r="AI21" s="2">
        <v>-7.2677822002413905E-2</v>
      </c>
      <c r="AJ21" s="2">
        <v>-7.5750353983440903E-3</v>
      </c>
      <c r="AK21" s="2">
        <v>0.122630516520171</v>
      </c>
      <c r="AL21" s="2" t="s">
        <v>20</v>
      </c>
      <c r="AM21" s="2">
        <v>2.1991610954656099E-2</v>
      </c>
      <c r="AN21" s="2">
        <v>-0.12518301620342701</v>
      </c>
      <c r="AO21" s="2">
        <v>0.10826639239215299</v>
      </c>
      <c r="AP21" s="2">
        <v>-1.5224961430146599E-2</v>
      </c>
      <c r="AQ21" s="2">
        <v>-9.9808080486516404E-2</v>
      </c>
      <c r="AR21" s="2"/>
      <c r="AS21" s="2">
        <v>0.46183933860062365</v>
      </c>
      <c r="AT21" s="2">
        <v>0.61742206864151705</v>
      </c>
      <c r="AU21" s="2"/>
      <c r="AV21" s="2" t="s">
        <v>20</v>
      </c>
      <c r="AW21" s="2">
        <v>0.104670000716512</v>
      </c>
      <c r="AX21" s="2">
        <v>7.5382689708805004E-2</v>
      </c>
      <c r="AY21" s="2">
        <v>9.3406719306430602E-2</v>
      </c>
      <c r="AZ21" s="2">
        <v>8.2949446930013299E-2</v>
      </c>
      <c r="BA21" s="2">
        <v>7.6355459232192696E-2</v>
      </c>
      <c r="BB21" s="2" t="s">
        <v>20</v>
      </c>
      <c r="BC21" s="2">
        <v>-4.1324499077245301E-2</v>
      </c>
      <c r="BD21" s="2">
        <v>4.3328890130336299E-2</v>
      </c>
      <c r="BE21" s="2">
        <v>9.2045666782932897E-2</v>
      </c>
      <c r="BF21" s="2">
        <v>0.133429220709229</v>
      </c>
      <c r="BG21" s="2">
        <v>7.3384334482751196E-2</v>
      </c>
      <c r="BH21" s="2" t="s">
        <v>20</v>
      </c>
      <c r="BI21" s="2">
        <v>7.1558592394955402E-3</v>
      </c>
      <c r="BJ21" s="2">
        <v>6.8883829475338103E-3</v>
      </c>
      <c r="BK21" s="2">
        <v>0.12883672977361699</v>
      </c>
      <c r="BL21" s="2">
        <v>4.9041951817086399E-2</v>
      </c>
      <c r="BM21" s="2">
        <v>5.7722773292571597E-2</v>
      </c>
      <c r="BN21" s="2" t="s">
        <v>20</v>
      </c>
      <c r="BO21" s="2">
        <v>0.210802456351666</v>
      </c>
      <c r="BP21" s="2">
        <v>-4.1779414058217598E-2</v>
      </c>
      <c r="BQ21" s="2">
        <v>1.1571395637961701E-2</v>
      </c>
      <c r="BR21" s="2">
        <v>-0.107049317578596</v>
      </c>
      <c r="BS21" s="2">
        <v>6.4435427873409598E-2</v>
      </c>
      <c r="BT21" s="2" t="s">
        <v>20</v>
      </c>
      <c r="BU21" s="2">
        <v>-3.4526003840669103E-2</v>
      </c>
      <c r="BV21" s="2">
        <v>9.5459763109124306E-3</v>
      </c>
      <c r="BW21" s="2">
        <v>7.4137636982348307E-2</v>
      </c>
      <c r="BX21" s="2">
        <v>5.5278428324435802E-2</v>
      </c>
      <c r="BY21" s="2">
        <v>9.8065105988740103E-2</v>
      </c>
      <c r="BZ21" s="2" t="s">
        <v>20</v>
      </c>
      <c r="CA21" s="2">
        <v>0.43039320353926602</v>
      </c>
      <c r="CB21" s="2">
        <v>-0.16939767211325399</v>
      </c>
      <c r="CC21" s="2">
        <v>-4.5557418378772398E-2</v>
      </c>
      <c r="CD21" s="2">
        <v>5.0309357964800197E-2</v>
      </c>
      <c r="CE21" s="2">
        <v>9.3511475155715895E-2</v>
      </c>
      <c r="CF21" s="2" t="s">
        <v>20</v>
      </c>
      <c r="CG21" s="2">
        <v>0.20130782335416</v>
      </c>
      <c r="CH21" s="2">
        <v>7.6124807150732804E-2</v>
      </c>
      <c r="CI21" s="2">
        <v>-3.0449922860293101E-2</v>
      </c>
      <c r="CJ21" s="2">
        <v>-3.3833247622547902E-3</v>
      </c>
      <c r="CK21" s="2">
        <v>-0.103191405248771</v>
      </c>
      <c r="CL21" s="2" t="s">
        <v>20</v>
      </c>
      <c r="CN21" s="2" t="s">
        <v>20</v>
      </c>
      <c r="CO21" s="2">
        <v>2.0143277487863001E-2</v>
      </c>
      <c r="CP21" s="2">
        <v>8.6666816180101899E-2</v>
      </c>
      <c r="CQ21" s="2">
        <v>9.63319762303321E-2</v>
      </c>
      <c r="CR21" s="2" t="s">
        <v>20</v>
      </c>
      <c r="CS21" s="2">
        <v>1.6406826592285598E-2</v>
      </c>
      <c r="CT21" s="2">
        <v>-8.4389379294176295E-2</v>
      </c>
      <c r="CU21" s="2">
        <v>1.90851376874904E-2</v>
      </c>
      <c r="CV21" s="2" t="s">
        <v>20</v>
      </c>
      <c r="CW21" s="2">
        <v>0.48864747521796298</v>
      </c>
      <c r="CX21" s="2">
        <v>9.5154803240032601E-2</v>
      </c>
      <c r="CY21" s="2">
        <v>-0.191015454125287</v>
      </c>
      <c r="CZ21" s="2" t="s">
        <v>20</v>
      </c>
      <c r="DA21" s="2">
        <v>0.160707926207103</v>
      </c>
      <c r="DB21" s="2">
        <v>9.6424755724261596E-2</v>
      </c>
      <c r="DC21" s="2">
        <v>0.241907720501218</v>
      </c>
      <c r="DD21" s="2"/>
      <c r="DE21" s="2" t="s">
        <v>20</v>
      </c>
      <c r="DF21" s="2">
        <v>9.8145496556076198E-2</v>
      </c>
      <c r="DG21" s="2">
        <v>6.0471522586019899E-2</v>
      </c>
      <c r="DH21" s="2">
        <v>9.5407845183113807E-2</v>
      </c>
      <c r="DI21" s="2">
        <v>-0.112535537148475</v>
      </c>
      <c r="DJ21" s="2" t="s">
        <v>20</v>
      </c>
      <c r="DK21" s="2">
        <v>0.106392521287726</v>
      </c>
      <c r="DL21" s="2">
        <v>-4.37596431469452E-2</v>
      </c>
      <c r="DM21" s="2">
        <v>0.108942301240879</v>
      </c>
      <c r="DN21" s="2">
        <v>2.7950312674471799E-2</v>
      </c>
      <c r="DO21" s="2" t="s">
        <v>20</v>
      </c>
      <c r="DP21">
        <v>0.13895914425123301</v>
      </c>
      <c r="DQ21">
        <v>-5.4388003938243501E-2</v>
      </c>
      <c r="DR21">
        <v>3.1044618457947398E-2</v>
      </c>
      <c r="DS21">
        <v>-2.0515778965272201E-2</v>
      </c>
      <c r="DT21" s="2" t="s">
        <v>20</v>
      </c>
      <c r="DU21" s="2">
        <v>4.3309286077659701E-2</v>
      </c>
      <c r="DV21" s="2">
        <v>4.4380196491269099E-2</v>
      </c>
      <c r="DW21" s="2">
        <v>-4.9317510735832099E-2</v>
      </c>
      <c r="DX21" s="2">
        <v>-3.2544550231767399E-3</v>
      </c>
      <c r="DY21" s="2" t="s">
        <v>20</v>
      </c>
      <c r="DZ21" s="2">
        <v>9.2847472648496104E-2</v>
      </c>
      <c r="EA21" s="2">
        <v>-2.4042104093094901E-2</v>
      </c>
      <c r="EB21" s="2">
        <v>1.64136601415798E-2</v>
      </c>
      <c r="EC21" s="2">
        <v>-1.4475285039145599E-2</v>
      </c>
      <c r="ED21" s="2" t="s">
        <v>20</v>
      </c>
      <c r="EE21" s="2">
        <v>-1.2324832005098801E-2</v>
      </c>
      <c r="EF21" s="2">
        <v>9.2916699590982102E-2</v>
      </c>
      <c r="EG21" s="2">
        <v>8.9894678636059603E-3</v>
      </c>
      <c r="EH21" s="2">
        <v>-2.8145181335937498E-2</v>
      </c>
      <c r="EI21" s="2" t="s">
        <v>20</v>
      </c>
      <c r="EJ21" s="2">
        <v>0.181362741384897</v>
      </c>
      <c r="EK21" s="2">
        <v>-4.90143422640517E-2</v>
      </c>
      <c r="EL21" s="2">
        <v>6.1221024128956601E-2</v>
      </c>
      <c r="EM21" s="2">
        <v>9.2141143877553705E-2</v>
      </c>
      <c r="EN21" s="2" t="s">
        <v>20</v>
      </c>
      <c r="EO21" s="2">
        <v>-7.7816469531860194E-2</v>
      </c>
      <c r="EP21" s="2">
        <v>6.7666495245095798E-2</v>
      </c>
      <c r="EQ21" s="2">
        <v>1.6916623811274002E-2</v>
      </c>
      <c r="ER21" s="2">
        <v>-3.8908234765930097E-2</v>
      </c>
      <c r="ET21" s="2" t="s">
        <v>20</v>
      </c>
      <c r="EU21" s="2">
        <v>3.9453388780163703E-2</v>
      </c>
      <c r="EV21" s="2">
        <v>0.27981546560728499</v>
      </c>
      <c r="EW21" s="2">
        <v>0.141380445780523</v>
      </c>
      <c r="EX21" s="2">
        <v>9.43928941588245E-2</v>
      </c>
      <c r="EY21" s="2">
        <v>3.2789623679101799E-2</v>
      </c>
      <c r="EZ21" s="2" t="s">
        <v>20</v>
      </c>
      <c r="FA21" s="2">
        <v>-0.21006527227673499</v>
      </c>
      <c r="FB21" s="2">
        <v>1.36478365706179E-2</v>
      </c>
      <c r="FC21" s="2">
        <v>3.1522324568972998E-2</v>
      </c>
      <c r="FD21" s="2">
        <v>3.9390720142849701E-2</v>
      </c>
      <c r="FE21" s="2">
        <v>-0.151156753201517</v>
      </c>
      <c r="FF21" s="2" t="s">
        <v>20</v>
      </c>
      <c r="FG21" s="2">
        <v>-2.0901942749477601E-2</v>
      </c>
      <c r="FH21" s="2">
        <v>4.66880688969551E-2</v>
      </c>
      <c r="FI21" s="2">
        <v>0.16380078219480099</v>
      </c>
      <c r="FJ21" s="2">
        <v>6.6183116713153897E-2</v>
      </c>
      <c r="FK21" s="2">
        <v>-2.9840067844110401E-2</v>
      </c>
      <c r="FL21" s="2" t="s">
        <v>20</v>
      </c>
      <c r="FM21" s="2">
        <v>7.7716181351389801E-2</v>
      </c>
      <c r="FN21" s="2">
        <v>9.2344414842839007E-2</v>
      </c>
      <c r="FO21" s="2">
        <v>0.10489878098819599</v>
      </c>
      <c r="FP21" s="2">
        <v>5.12457137178483E-2</v>
      </c>
      <c r="FQ21" s="2">
        <v>-9.3747835961467699E-2</v>
      </c>
    </row>
    <row r="22" spans="2:173">
      <c r="B22" s="2" t="s">
        <v>21</v>
      </c>
      <c r="C22" s="2">
        <v>0.21614243974299899</v>
      </c>
      <c r="D22" s="2">
        <v>2.1400929514528498E-3</v>
      </c>
      <c r="E22" s="2">
        <v>1.1839994770375501E-2</v>
      </c>
      <c r="F22" s="2">
        <v>1.83089121009034E-2</v>
      </c>
      <c r="G22" s="2">
        <v>-1.27849708788092E-2</v>
      </c>
      <c r="H22" s="2" t="s">
        <v>21</v>
      </c>
      <c r="I22" s="2">
        <v>9.2837696523149105E-2</v>
      </c>
      <c r="J22" s="2">
        <v>7.2720835884587595E-2</v>
      </c>
      <c r="K22" s="2">
        <v>0.14469132780475999</v>
      </c>
      <c r="L22" s="2">
        <v>-2.7015856533602601E-2</v>
      </c>
      <c r="M22" s="2">
        <v>5.21766960440673E-2</v>
      </c>
      <c r="N22" s="2" t="s">
        <v>21</v>
      </c>
      <c r="O22" s="2">
        <v>4.2723258634250298E-2</v>
      </c>
      <c r="P22" s="2">
        <v>4.9000267200157301E-2</v>
      </c>
      <c r="Q22" s="2">
        <v>3.5807085942097097E-2</v>
      </c>
      <c r="R22" s="2">
        <v>2.7591742688986901E-2</v>
      </c>
      <c r="S22" s="2">
        <v>-6.6417489640366398E-3</v>
      </c>
      <c r="T22" s="2" t="s">
        <v>21</v>
      </c>
      <c r="U22" s="2">
        <v>8.0818966408888998E-2</v>
      </c>
      <c r="V22" s="2">
        <v>9.1027385156802407E-2</v>
      </c>
      <c r="W22" s="2">
        <v>5.6104579331175103E-2</v>
      </c>
      <c r="X22" s="2">
        <v>0.10348888815153</v>
      </c>
      <c r="Y22" s="2">
        <v>0.18240246849984201</v>
      </c>
      <c r="Z22" s="2" t="s">
        <v>21</v>
      </c>
      <c r="AA22" s="2">
        <v>7.3734677283634406E-2</v>
      </c>
      <c r="AB22" s="2">
        <v>5.8418734941999402E-2</v>
      </c>
      <c r="AC22" s="2">
        <v>7.5895374978462396E-2</v>
      </c>
      <c r="AD22" s="2">
        <v>2.00785091255727E-3</v>
      </c>
      <c r="AE22" s="2">
        <v>-9.69187551217091E-4</v>
      </c>
      <c r="AF22" s="2" t="s">
        <v>21</v>
      </c>
      <c r="AG22" s="2">
        <v>3.0288233890241999E-2</v>
      </c>
      <c r="AH22" s="2">
        <v>4.4861265675969902E-2</v>
      </c>
      <c r="AI22" s="2">
        <v>5.9550795709708698E-2</v>
      </c>
      <c r="AJ22" s="2">
        <v>9.3045792709526301E-2</v>
      </c>
      <c r="AK22" s="2">
        <v>0.220944202094085</v>
      </c>
      <c r="AL22" s="2" t="s">
        <v>21</v>
      </c>
      <c r="AM22" s="2">
        <v>-4.7366546671567103E-2</v>
      </c>
      <c r="AN22" s="2">
        <v>-0.152249614301466</v>
      </c>
      <c r="AO22" s="2">
        <v>-0.12518301620342701</v>
      </c>
      <c r="AP22" s="2">
        <v>8.9658106199751994E-2</v>
      </c>
      <c r="AQ22" s="2">
        <v>-3.2141585241420502E-2</v>
      </c>
      <c r="AR22" s="2"/>
      <c r="AS22" s="2">
        <v>9.3333333333333338E-2</v>
      </c>
      <c r="AT22" s="2">
        <v>0.27500000000000002</v>
      </c>
      <c r="AU22" s="2"/>
      <c r="AV22" s="2" t="s">
        <v>21</v>
      </c>
      <c r="AW22" s="2">
        <v>5.5517346370481399E-3</v>
      </c>
      <c r="AX22" s="2">
        <v>0.13919637044303501</v>
      </c>
      <c r="AY22" s="2">
        <v>8.1427757461285499E-2</v>
      </c>
      <c r="AZ22" s="2">
        <v>2.89885317969522E-2</v>
      </c>
      <c r="BA22" s="2">
        <v>0.116301544874733</v>
      </c>
      <c r="BB22" s="2" t="s">
        <v>21</v>
      </c>
      <c r="BC22" s="2">
        <v>2.6748372805547198E-4</v>
      </c>
      <c r="BD22" s="2">
        <v>3.74720386303165E-2</v>
      </c>
      <c r="BE22" s="2">
        <v>9.9979859443695196E-2</v>
      </c>
      <c r="BF22" s="2">
        <v>4.5229066743925198E-2</v>
      </c>
      <c r="BG22" s="2">
        <v>0.20417692987257699</v>
      </c>
      <c r="BH22" s="2" t="s">
        <v>21</v>
      </c>
      <c r="BI22" s="2">
        <v>-3.1899153104993999E-2</v>
      </c>
      <c r="BJ22" s="2">
        <v>9.6802101663602994E-2</v>
      </c>
      <c r="BK22" s="2">
        <v>4.3251263782018899E-2</v>
      </c>
      <c r="BL22" s="2">
        <v>2.5406774018286601E-2</v>
      </c>
      <c r="BM22" s="2">
        <v>0.16577972152703199</v>
      </c>
      <c r="BN22" s="2" t="s">
        <v>21</v>
      </c>
      <c r="BO22" s="2">
        <v>-1.8970413041081501E-2</v>
      </c>
      <c r="BP22" s="2">
        <v>5.1417607780702597E-2</v>
      </c>
      <c r="BQ22" s="2">
        <v>1.3282070714247E-2</v>
      </c>
      <c r="BR22" s="2">
        <v>8.7633850859130905E-2</v>
      </c>
      <c r="BS22" s="2">
        <v>5.7968241609404503E-2</v>
      </c>
      <c r="BT22" s="2" t="s">
        <v>21</v>
      </c>
      <c r="BU22" s="2">
        <v>-6.7495749534581002E-3</v>
      </c>
      <c r="BV22" s="2">
        <v>8.5406613384313296E-2</v>
      </c>
      <c r="BW22" s="2">
        <v>7.6076012084782402E-2</v>
      </c>
      <c r="BX22" s="2">
        <v>5.739744053319E-2</v>
      </c>
      <c r="BY22" s="2">
        <v>0.18410394924517401</v>
      </c>
      <c r="BZ22" s="2" t="s">
        <v>21</v>
      </c>
      <c r="CA22" s="2">
        <v>-0.165398611889577</v>
      </c>
      <c r="CB22" s="2">
        <v>-0.12280045533417699</v>
      </c>
      <c r="CC22" s="2">
        <v>8.9222048282052699E-2</v>
      </c>
      <c r="CD22" s="2">
        <v>-0.29947057794680099</v>
      </c>
      <c r="CE22" s="2">
        <v>0.244615531096781</v>
      </c>
      <c r="CF22" s="2" t="s">
        <v>21</v>
      </c>
      <c r="CG22" s="2">
        <v>-5.7516520958331499E-2</v>
      </c>
      <c r="CH22" s="2">
        <v>6.4283170482841101E-2</v>
      </c>
      <c r="CI22" s="2">
        <v>0.111649717154408</v>
      </c>
      <c r="CJ22" s="2">
        <v>-0.189466186686268</v>
      </c>
      <c r="CK22" s="2">
        <v>-6.5974832863968505E-2</v>
      </c>
      <c r="CL22" s="2" t="s">
        <v>21</v>
      </c>
      <c r="CN22" s="2" t="s">
        <v>21</v>
      </c>
      <c r="CO22" s="2">
        <v>4.2239042376239801E-2</v>
      </c>
      <c r="CP22" s="2">
        <v>4.9513968740431798E-2</v>
      </c>
      <c r="CQ22" s="2">
        <v>-3.6742894569099599E-2</v>
      </c>
      <c r="CR22" s="2" t="s">
        <v>21</v>
      </c>
      <c r="CS22" s="2">
        <v>-3.8201539706831503E-2</v>
      </c>
      <c r="CT22" s="2">
        <v>-0.13710451660900499</v>
      </c>
      <c r="CU22" s="2">
        <v>5.48028999195211E-2</v>
      </c>
      <c r="CV22" s="2" t="s">
        <v>21</v>
      </c>
      <c r="CW22" s="2">
        <v>6.3900754025978099E-2</v>
      </c>
      <c r="CX22" s="2">
        <v>-7.8782117708346602E-2</v>
      </c>
      <c r="CY22" s="2">
        <v>6.5531688031964297E-2</v>
      </c>
      <c r="CZ22" s="2" t="s">
        <v>21</v>
      </c>
      <c r="DA22" s="2">
        <v>6.4283170482841101E-2</v>
      </c>
      <c r="DB22" s="2">
        <v>0.307882553365186</v>
      </c>
      <c r="DC22" s="2">
        <v>-9.9808080486516404E-2</v>
      </c>
      <c r="DD22" s="2"/>
      <c r="DE22" s="2" t="s">
        <v>21</v>
      </c>
      <c r="DF22" s="2">
        <v>6.8719218473599604E-3</v>
      </c>
      <c r="DG22" s="2">
        <v>-4.3698196661321298E-2</v>
      </c>
      <c r="DH22" s="2">
        <v>5.3585704031182999E-2</v>
      </c>
      <c r="DI22" s="2">
        <v>8.7736862655828293E-2</v>
      </c>
      <c r="DJ22" s="2" t="s">
        <v>21</v>
      </c>
      <c r="DK22" s="2">
        <v>0.16156364556015501</v>
      </c>
      <c r="DL22" s="2">
        <v>-0.121552248420636</v>
      </c>
      <c r="DM22" s="2">
        <v>-1.35131389887764E-2</v>
      </c>
      <c r="DN22" s="2">
        <v>0.131688839569544</v>
      </c>
      <c r="DO22" s="2" t="s">
        <v>21</v>
      </c>
      <c r="DP22">
        <v>0.15951660783343399</v>
      </c>
      <c r="DQ22">
        <v>-0.16060040787359101</v>
      </c>
      <c r="DR22">
        <v>5.5009799474102603E-2</v>
      </c>
      <c r="DS22">
        <v>8.5213778157313194E-2</v>
      </c>
      <c r="DT22" s="2" t="s">
        <v>21</v>
      </c>
      <c r="DU22" s="2">
        <v>-0.10714667307074199</v>
      </c>
      <c r="DV22" s="2">
        <v>4.3198022658063898E-2</v>
      </c>
      <c r="DW22" s="2">
        <v>0.15138779028751601</v>
      </c>
      <c r="DX22" s="2">
        <v>5.7954333681955003E-2</v>
      </c>
      <c r="DY22" s="2" t="s">
        <v>21</v>
      </c>
      <c r="DZ22" s="2">
        <v>0.175836327840526</v>
      </c>
      <c r="EA22" s="2">
        <v>-0.116441457766297</v>
      </c>
      <c r="EB22" s="2">
        <v>2.8217600281492599E-2</v>
      </c>
      <c r="EC22" s="2">
        <v>9.9607468973472696E-2</v>
      </c>
      <c r="ED22" s="2" t="s">
        <v>21</v>
      </c>
      <c r="EE22" s="2">
        <v>7.0725038799880499E-2</v>
      </c>
      <c r="EF22" s="2">
        <v>-6.3963789151885594E-2</v>
      </c>
      <c r="EG22" s="2">
        <v>-9.7825742847250305E-2</v>
      </c>
      <c r="EH22" s="2">
        <v>3.61389141844422E-3</v>
      </c>
      <c r="EI22" s="2" t="s">
        <v>21</v>
      </c>
      <c r="EJ22" s="2">
        <v>-0.33850786098695801</v>
      </c>
      <c r="EK22" s="2">
        <v>-0.20079074945917599</v>
      </c>
      <c r="EL22" s="2">
        <v>3.6237095572348603E-2</v>
      </c>
      <c r="EM22" s="2">
        <v>-9.1315667896905595E-2</v>
      </c>
      <c r="EN22" s="2" t="s">
        <v>21</v>
      </c>
      <c r="EO22" s="2">
        <v>-0.36032408718013498</v>
      </c>
      <c r="EP22" s="2">
        <v>0.20469114811641501</v>
      </c>
      <c r="EQ22" s="2">
        <v>-4.5674884290439699E-2</v>
      </c>
      <c r="ER22" s="2">
        <v>-0.21991610954656199</v>
      </c>
      <c r="ET22" s="2" t="s">
        <v>21</v>
      </c>
      <c r="EU22" s="2">
        <v>1.4866393407280199E-2</v>
      </c>
      <c r="EV22" s="2">
        <v>6.0412566370755497E-2</v>
      </c>
      <c r="EW22" s="2">
        <v>7.6803896619344503E-2</v>
      </c>
      <c r="EX22" s="2">
        <v>-2.51997553821766E-2</v>
      </c>
      <c r="EY22" s="2">
        <v>0.21431977643216699</v>
      </c>
      <c r="EZ22" s="2" t="s">
        <v>21</v>
      </c>
      <c r="FA22" s="2">
        <v>6.8705716041983E-2</v>
      </c>
      <c r="FB22" s="2">
        <v>-0.18120984638457099</v>
      </c>
      <c r="FC22" s="2">
        <v>8.4080421729699401E-2</v>
      </c>
      <c r="FD22" s="2">
        <v>-5.9542168630282402E-2</v>
      </c>
      <c r="FE22" s="2">
        <v>2.45939585548073E-2</v>
      </c>
      <c r="FF22" s="2" t="s">
        <v>21</v>
      </c>
      <c r="FG22" s="2">
        <v>0.162487680257074</v>
      </c>
      <c r="FH22" s="2">
        <v>-4.9439330099811302E-2</v>
      </c>
      <c r="FI22" s="2">
        <v>-0.132762248296416</v>
      </c>
      <c r="FJ22" s="2">
        <v>1.5920492541275699E-2</v>
      </c>
      <c r="FK22" s="2">
        <v>1.0317229510711101E-2</v>
      </c>
      <c r="FL22" s="2" t="s">
        <v>21</v>
      </c>
      <c r="FM22" s="2">
        <v>3.1566553725195699E-2</v>
      </c>
      <c r="FN22" s="2">
        <v>0.106323044994725</v>
      </c>
      <c r="FO22" s="2">
        <v>5.5452503259084303E-2</v>
      </c>
      <c r="FP22" s="2">
        <v>-7.0164108302135306E-2</v>
      </c>
      <c r="FQ22" s="2">
        <v>8.3718933066712596E-3</v>
      </c>
    </row>
    <row r="23" spans="2:173">
      <c r="B23" s="2" t="s">
        <v>22</v>
      </c>
      <c r="C23" s="2">
        <v>-2.46805524790926E-2</v>
      </c>
      <c r="D23" s="2">
        <v>-1.8760555093904799E-2</v>
      </c>
      <c r="E23" s="2">
        <v>0.229441588798456</v>
      </c>
      <c r="F23" s="2">
        <v>2.6111913349220101E-2</v>
      </c>
      <c r="G23" s="2">
        <v>-3.1413507251682897E-2</v>
      </c>
      <c r="H23" s="2" t="s">
        <v>22</v>
      </c>
      <c r="I23" s="2">
        <v>0.13501328018966199</v>
      </c>
      <c r="J23" s="2">
        <v>2.9527424525604001E-2</v>
      </c>
      <c r="K23" s="2">
        <v>0.40439023722942202</v>
      </c>
      <c r="L23" s="2">
        <v>0.18555728334819599</v>
      </c>
      <c r="M23" s="2">
        <v>0.124289614364892</v>
      </c>
      <c r="N23" s="2" t="s">
        <v>22</v>
      </c>
      <c r="O23" s="2">
        <v>1.6479318559304301E-2</v>
      </c>
      <c r="P23" s="2">
        <v>2.0133669976755399E-2</v>
      </c>
      <c r="Q23" s="2">
        <v>0.338531195235455</v>
      </c>
      <c r="R23" s="2">
        <v>0.17080966530314301</v>
      </c>
      <c r="S23" s="2">
        <v>0.10733441487435599</v>
      </c>
      <c r="T23" s="2" t="s">
        <v>22</v>
      </c>
      <c r="U23" s="2">
        <v>-0.14333510029427099</v>
      </c>
      <c r="V23" s="2">
        <v>-4.7231321618411197E-2</v>
      </c>
      <c r="W23" s="2">
        <v>-0.101833844785043</v>
      </c>
      <c r="X23" s="2">
        <v>-7.48107417507166E-2</v>
      </c>
      <c r="Y23" s="2">
        <v>-3.4672463131536803E-2</v>
      </c>
      <c r="Z23" s="2" t="s">
        <v>22</v>
      </c>
      <c r="AA23" s="2">
        <v>1.7355057368747599E-2</v>
      </c>
      <c r="AB23" s="2">
        <v>1.8612569531975501E-2</v>
      </c>
      <c r="AC23" s="2">
        <v>0.360624613815412</v>
      </c>
      <c r="AD23" s="2">
        <v>0.18335708428635</v>
      </c>
      <c r="AE23" s="2">
        <v>9.9079452816537197E-2</v>
      </c>
      <c r="AF23" s="2" t="s">
        <v>22</v>
      </c>
      <c r="AG23" s="2">
        <v>-1.4168979450529501E-2</v>
      </c>
      <c r="AH23" s="2">
        <v>7.7885902165509002E-2</v>
      </c>
      <c r="AI23" s="2">
        <v>0.31760604553530802</v>
      </c>
      <c r="AJ23" s="2">
        <v>4.7859247799406E-2</v>
      </c>
      <c r="AK23" s="2">
        <v>7.4599318310932902E-2</v>
      </c>
      <c r="AL23" s="2" t="s">
        <v>22</v>
      </c>
      <c r="AM23" s="2">
        <v>2.3683273335783499E-2</v>
      </c>
      <c r="AN23" s="2">
        <v>-2.0299948573528799E-2</v>
      </c>
      <c r="AO23" s="2">
        <v>-0.28927426717278498</v>
      </c>
      <c r="AP23" s="2">
        <v>-0.202999485735288</v>
      </c>
      <c r="AQ23" s="2">
        <v>-0.101499742867644</v>
      </c>
      <c r="AR23" s="2"/>
      <c r="AS23" s="2">
        <v>0.84494738763285238</v>
      </c>
      <c r="AT23" s="2">
        <v>0.12273415395451001</v>
      </c>
      <c r="AU23" s="2"/>
      <c r="AV23" s="2" t="s">
        <v>22</v>
      </c>
      <c r="AW23" s="2">
        <v>0.114411592657866</v>
      </c>
      <c r="AX23" s="2">
        <v>-4.0460263819188103E-2</v>
      </c>
      <c r="AY23" s="2">
        <v>-6.8378749140413905E-2</v>
      </c>
      <c r="AZ23" s="2">
        <v>0.21509323832848801</v>
      </c>
      <c r="BA23" s="2">
        <v>0.110152251816175</v>
      </c>
      <c r="BB23" s="2" t="s">
        <v>22</v>
      </c>
      <c r="BC23" s="2">
        <v>0.148811271979744</v>
      </c>
      <c r="BD23" s="2">
        <v>-0.10919936352498399</v>
      </c>
      <c r="BE23" s="2">
        <v>9.8274216450510293E-3</v>
      </c>
      <c r="BF23" s="2">
        <v>0.22725695440764901</v>
      </c>
      <c r="BG23" s="2">
        <v>3.2344688206811703E-2</v>
      </c>
      <c r="BH23" s="2" t="s">
        <v>22</v>
      </c>
      <c r="BI23" s="2">
        <v>0.195431379035932</v>
      </c>
      <c r="BJ23" s="2">
        <v>-0.103541114733808</v>
      </c>
      <c r="BK23" s="2">
        <v>3.0725036394824299E-2</v>
      </c>
      <c r="BL23" s="2">
        <v>0.182439673426362</v>
      </c>
      <c r="BM23" s="2">
        <v>7.6842117590718906E-2</v>
      </c>
      <c r="BN23" s="2" t="s">
        <v>22</v>
      </c>
      <c r="BO23" s="2">
        <v>9.1514162617533992E-3</v>
      </c>
      <c r="BP23" s="2">
        <v>3.08477830829317E-2</v>
      </c>
      <c r="BQ23" s="2">
        <v>-0.13038681983881201</v>
      </c>
      <c r="BR23" s="2">
        <v>-0.11232042208194599</v>
      </c>
      <c r="BS23" s="2">
        <v>-7.7606235168060696E-3</v>
      </c>
      <c r="BT23" s="2" t="s">
        <v>22</v>
      </c>
      <c r="BU23" s="2">
        <v>0.14392261446048499</v>
      </c>
      <c r="BV23" s="2">
        <v>-0.127672222472694</v>
      </c>
      <c r="BW23" s="2">
        <v>2.67620820594139E-2</v>
      </c>
      <c r="BX23" s="2">
        <v>0.193201806580792</v>
      </c>
      <c r="BY23" s="2">
        <v>6.8652521773130401E-2</v>
      </c>
      <c r="BZ23" s="2" t="s">
        <v>22</v>
      </c>
      <c r="CA23" s="2">
        <v>0.11407664511563299</v>
      </c>
      <c r="CB23" s="2">
        <v>-7.1712786355949701E-2</v>
      </c>
      <c r="CC23" s="2">
        <v>-0.40475162563774703</v>
      </c>
      <c r="CD23" s="2">
        <v>-3.1561999717203498E-2</v>
      </c>
      <c r="CE23" s="2">
        <v>0.22691250615188299</v>
      </c>
      <c r="CF23" s="2" t="s">
        <v>22</v>
      </c>
      <c r="CG23" s="2">
        <v>-0.120108029060045</v>
      </c>
      <c r="CH23" s="2">
        <v>0.17593288763724901</v>
      </c>
      <c r="CI23" s="2">
        <v>-0.13702465287131901</v>
      </c>
      <c r="CJ23" s="2">
        <v>-2.0299948573528799E-2</v>
      </c>
      <c r="CK23" s="2">
        <v>8.1199794294115002E-2</v>
      </c>
      <c r="CL23" s="2" t="s">
        <v>22</v>
      </c>
      <c r="CN23" s="2" t="s">
        <v>22</v>
      </c>
      <c r="CO23" s="2">
        <v>-2.7925433674964299E-2</v>
      </c>
      <c r="CP23" s="2">
        <v>-0.13021909741291501</v>
      </c>
      <c r="CQ23" s="2">
        <v>0.20255840818426399</v>
      </c>
      <c r="CR23" s="2" t="s">
        <v>22</v>
      </c>
      <c r="CS23" s="2">
        <v>0.123400317814474</v>
      </c>
      <c r="CT23" s="2">
        <v>-6.0142153036680301E-2</v>
      </c>
      <c r="CU23" s="2">
        <v>0.33033198270455699</v>
      </c>
      <c r="CV23" s="2" t="s">
        <v>22</v>
      </c>
      <c r="CW23" s="2">
        <v>0.101215638179358</v>
      </c>
      <c r="CX23" s="2">
        <v>1.7896908369343001E-3</v>
      </c>
      <c r="CY23" s="2">
        <v>0.33659366111919897</v>
      </c>
      <c r="CZ23" s="2" t="s">
        <v>22</v>
      </c>
      <c r="DA23" s="2">
        <v>-6.7666495245095803E-3</v>
      </c>
      <c r="DB23" s="2">
        <v>-7.9508131912987598E-2</v>
      </c>
      <c r="DC23" s="2">
        <v>-0.18608286192401399</v>
      </c>
      <c r="DD23" s="2"/>
      <c r="DE23" s="2" t="s">
        <v>22</v>
      </c>
      <c r="DF23" s="2">
        <v>0.13870998568134199</v>
      </c>
      <c r="DG23" s="2">
        <v>0.14156575906785801</v>
      </c>
      <c r="DH23" s="2">
        <v>0.15617119862615</v>
      </c>
      <c r="DI23" s="2">
        <v>-1.56060024966334E-2</v>
      </c>
      <c r="DJ23" s="2" t="s">
        <v>22</v>
      </c>
      <c r="DK23" s="2">
        <v>0.119968188940204</v>
      </c>
      <c r="DL23" s="2">
        <v>0.21203469861103699</v>
      </c>
      <c r="DM23" s="2">
        <v>8.7915301163998399E-2</v>
      </c>
      <c r="DN23" s="2">
        <v>1.66673626910409E-2</v>
      </c>
      <c r="DO23" s="2" t="s">
        <v>22</v>
      </c>
      <c r="DP23">
        <v>4.1674195774868E-2</v>
      </c>
      <c r="DQ23">
        <v>0.144444145095487</v>
      </c>
      <c r="DR23">
        <v>0.15964513540229899</v>
      </c>
      <c r="DS23">
        <v>-9.1289311074729505E-3</v>
      </c>
      <c r="DT23" s="2" t="s">
        <v>22</v>
      </c>
      <c r="DU23" s="2">
        <v>5.9122599587710802E-2</v>
      </c>
      <c r="DV23" s="2">
        <v>-0.17667240239065901</v>
      </c>
      <c r="DW23" s="2">
        <v>5.5478722595948798E-2</v>
      </c>
      <c r="DX23" s="2">
        <v>-6.3294977822552806E-2</v>
      </c>
      <c r="DY23" s="2" t="s">
        <v>22</v>
      </c>
      <c r="DZ23" s="2">
        <v>7.7503739982811903E-2</v>
      </c>
      <c r="EA23" s="2">
        <v>0.17677425127718799</v>
      </c>
      <c r="EB23" s="2">
        <v>0.14059472315558899</v>
      </c>
      <c r="EC23" s="2">
        <v>-9.4313412242093293E-3</v>
      </c>
      <c r="ED23" s="2" t="s">
        <v>22</v>
      </c>
      <c r="EE23" s="2">
        <v>7.8266164823339299E-2</v>
      </c>
      <c r="EF23" s="2">
        <v>0.140468268948507</v>
      </c>
      <c r="EG23" s="2">
        <v>-0.123443289144854</v>
      </c>
      <c r="EH23" s="2">
        <v>0.114969096743608</v>
      </c>
      <c r="EI23" s="2" t="s">
        <v>22</v>
      </c>
      <c r="EJ23" s="2">
        <v>9.7930685993535896E-2</v>
      </c>
      <c r="EK23" s="2">
        <v>-0.25630322026675301</v>
      </c>
      <c r="EL23" s="2">
        <v>0.190959704262055</v>
      </c>
      <c r="EM23" s="2">
        <v>0.120143758586574</v>
      </c>
      <c r="EN23" s="2" t="s">
        <v>22</v>
      </c>
      <c r="EO23" s="2">
        <v>-3.72165723848027E-2</v>
      </c>
      <c r="EP23" s="2">
        <v>1.5224961430146599E-2</v>
      </c>
      <c r="EQ23" s="2">
        <v>-8.1199794294115002E-2</v>
      </c>
      <c r="ER23" s="2">
        <v>2.70665980980383E-2</v>
      </c>
      <c r="ET23" s="2" t="s">
        <v>22</v>
      </c>
      <c r="EU23" s="2">
        <v>0.40818868755417897</v>
      </c>
      <c r="EV23" s="2">
        <v>1.6328661611275001E-2</v>
      </c>
      <c r="EW23" s="2">
        <v>0.14631037858256299</v>
      </c>
      <c r="EX23" s="2">
        <v>0.129779784695498</v>
      </c>
      <c r="EY23" s="2">
        <v>0.124592214162278</v>
      </c>
      <c r="EZ23" s="2" t="s">
        <v>22</v>
      </c>
      <c r="FA23" s="2">
        <v>-0.17888414362202701</v>
      </c>
      <c r="FB23" s="2">
        <v>-0.12906954013927199</v>
      </c>
      <c r="FC23" s="2">
        <v>1.46296452218715E-2</v>
      </c>
      <c r="FD23" s="2">
        <v>0.10834014755216501</v>
      </c>
      <c r="FE23" s="2">
        <v>-3.3221340958376498E-2</v>
      </c>
      <c r="FF23" s="2" t="s">
        <v>22</v>
      </c>
      <c r="FG23" s="2">
        <v>3.8357861366084697E-2</v>
      </c>
      <c r="FH23" s="2">
        <v>-3.4022540682795997E-2</v>
      </c>
      <c r="FI23" s="2">
        <v>-1.55870063348688E-2</v>
      </c>
      <c r="FJ23" s="2">
        <v>-2.28368575095672E-2</v>
      </c>
      <c r="FK23" s="2">
        <v>-3.8632292723440299E-2</v>
      </c>
      <c r="FL23" s="2" t="s">
        <v>22</v>
      </c>
      <c r="FM23" s="2">
        <v>-5.77417471134812E-2</v>
      </c>
      <c r="FN23" s="2">
        <v>2.7825255347069199E-3</v>
      </c>
      <c r="FO23" s="2">
        <v>-7.3043900647044205E-2</v>
      </c>
      <c r="FP23" s="2">
        <v>0.21315326692836001</v>
      </c>
      <c r="FQ23" s="2">
        <v>4.1939364270307901E-2</v>
      </c>
    </row>
    <row r="24" spans="2:173">
      <c r="B24" s="2" t="s">
        <v>23</v>
      </c>
      <c r="C24" s="2">
        <v>5.7657439321934199E-2</v>
      </c>
      <c r="D24" s="2">
        <v>0.12164482889962699</v>
      </c>
      <c r="E24" s="2">
        <v>-4.35661779402901E-2</v>
      </c>
      <c r="F24" s="2">
        <v>0.16476631220065399</v>
      </c>
      <c r="G24" s="2">
        <v>0.117274314398121</v>
      </c>
      <c r="H24" s="2" t="s">
        <v>23</v>
      </c>
      <c r="I24" s="2">
        <v>4.7841375360778697E-2</v>
      </c>
      <c r="J24" s="2">
        <v>-2.9690693814157398E-2</v>
      </c>
      <c r="K24" s="2">
        <v>-4.3471316530989297E-2</v>
      </c>
      <c r="L24" s="2">
        <v>9.2629267644144794E-2</v>
      </c>
      <c r="M24" s="2">
        <v>7.7361852257082503E-2</v>
      </c>
      <c r="N24" s="2" t="s">
        <v>23</v>
      </c>
      <c r="O24" s="2">
        <v>3.9600386082645198E-2</v>
      </c>
      <c r="P24" s="2">
        <v>-6.0668486222228001E-2</v>
      </c>
      <c r="Q24" s="2">
        <v>-8.7655801965743005E-2</v>
      </c>
      <c r="R24" s="2">
        <v>7.2187335366969294E-2</v>
      </c>
      <c r="S24" s="2">
        <v>2.8817965170318E-2</v>
      </c>
      <c r="T24" s="2" t="s">
        <v>23</v>
      </c>
      <c r="U24" s="2">
        <v>-0.14778563707810299</v>
      </c>
      <c r="V24" s="2">
        <v>7.1278128178550407E-2</v>
      </c>
      <c r="W24" s="2">
        <v>-0.10365578328092399</v>
      </c>
      <c r="X24" s="2">
        <v>-4.5548462397024897E-2</v>
      </c>
      <c r="Y24" s="2">
        <v>-3.6842099813654598E-2</v>
      </c>
      <c r="Z24" s="2" t="s">
        <v>23</v>
      </c>
      <c r="AA24" s="2">
        <v>4.7604825096340599E-2</v>
      </c>
      <c r="AB24" s="2">
        <v>-4.2144026420665802E-2</v>
      </c>
      <c r="AC24" s="2">
        <v>-3.9698477904333097E-2</v>
      </c>
      <c r="AD24" s="2">
        <v>9.7748991052680104E-2</v>
      </c>
      <c r="AE24" s="2">
        <v>4.3974714017409197E-2</v>
      </c>
      <c r="AF24" s="2" t="s">
        <v>23</v>
      </c>
      <c r="AG24" s="2">
        <v>-0.25061515696501702</v>
      </c>
      <c r="AH24" s="2">
        <v>9.1357620333248499E-2</v>
      </c>
      <c r="AI24" s="2">
        <v>-8.9353863665239799E-2</v>
      </c>
      <c r="AJ24" s="2">
        <v>-3.0762132683394599E-2</v>
      </c>
      <c r="AK24" s="2">
        <v>-0.11657442058096899</v>
      </c>
      <c r="AL24" s="2" t="s">
        <v>23</v>
      </c>
      <c r="AM24" s="2">
        <v>5.0749871433821902E-3</v>
      </c>
      <c r="AN24" s="2">
        <v>0.22668275907107099</v>
      </c>
      <c r="AO24" s="2">
        <v>0.11672470429779</v>
      </c>
      <c r="AP24" s="2">
        <v>8.7966443818624604E-2</v>
      </c>
      <c r="AQ24" s="2">
        <v>0.121799691441173</v>
      </c>
      <c r="AR24" s="2"/>
      <c r="AS24" s="2">
        <v>0.4836533066299718</v>
      </c>
      <c r="AT24" s="2">
        <v>0.62712677220947977</v>
      </c>
      <c r="AU24" s="2"/>
      <c r="AV24" s="2" t="s">
        <v>23</v>
      </c>
      <c r="AW24" s="2">
        <v>0.13708407090653699</v>
      </c>
      <c r="AX24" s="1">
        <v>-5.3064577500796802E-2</v>
      </c>
      <c r="AY24" s="2">
        <v>-7.9239026033663201E-2</v>
      </c>
      <c r="AZ24" s="2">
        <v>0.117719009037384</v>
      </c>
      <c r="BA24" s="2">
        <v>-1.3069853382087E-2</v>
      </c>
      <c r="BB24" s="2" t="s">
        <v>23</v>
      </c>
      <c r="BC24" s="2">
        <v>0.11091542796211901</v>
      </c>
      <c r="BD24" s="2">
        <v>-2.96629032969568E-2</v>
      </c>
      <c r="BE24" s="2">
        <v>3.59609292575356E-2</v>
      </c>
      <c r="BF24" s="2">
        <v>0.11146081686218</v>
      </c>
      <c r="BG24" s="2">
        <v>-7.7573754950736901E-2</v>
      </c>
      <c r="BH24" s="2" t="s">
        <v>23</v>
      </c>
      <c r="BI24" s="2">
        <v>4.6374136333623998E-3</v>
      </c>
      <c r="BJ24" s="2">
        <v>-2.8369855538330099E-2</v>
      </c>
      <c r="BK24" s="2">
        <v>-5.42872661139982E-2</v>
      </c>
      <c r="BL24" s="2">
        <v>0.13059790483887099</v>
      </c>
      <c r="BM24" s="2">
        <v>-2.2193584796668501E-2</v>
      </c>
      <c r="BN24" s="2" t="s">
        <v>23</v>
      </c>
      <c r="BO24" s="2">
        <v>-0.12983050274083299</v>
      </c>
      <c r="BP24" s="2">
        <v>0.14284832283353999</v>
      </c>
      <c r="BQ24" s="2">
        <v>-5.2432886484514102E-3</v>
      </c>
      <c r="BR24" s="2">
        <v>-5.7133765962436099E-2</v>
      </c>
      <c r="BS24" s="2">
        <v>-0.17857778845123601</v>
      </c>
      <c r="BT24" s="2" t="s">
        <v>23</v>
      </c>
      <c r="BU24" s="2">
        <v>7.9928445756107705E-2</v>
      </c>
      <c r="BV24" s="2">
        <v>-6.6679408765634704E-2</v>
      </c>
      <c r="BW24" s="2">
        <v>2.6313963084119998E-2</v>
      </c>
      <c r="BX24" s="2">
        <v>0.149546681289949</v>
      </c>
      <c r="BY24" s="2">
        <v>-6.0971970964022897E-2</v>
      </c>
      <c r="BZ24" s="2" t="s">
        <v>23</v>
      </c>
      <c r="CA24" s="2">
        <v>-0.195855573964973</v>
      </c>
      <c r="CB24" s="2">
        <v>0.315013212949035</v>
      </c>
      <c r="CC24" s="2">
        <v>0.211358750102626</v>
      </c>
      <c r="CD24" s="2">
        <v>0.177185944107312</v>
      </c>
      <c r="CE24" s="2">
        <v>-0.23681405561223701</v>
      </c>
      <c r="CF24" s="2" t="s">
        <v>23</v>
      </c>
      <c r="CG24" s="2">
        <v>0.16747457573161201</v>
      </c>
      <c r="CH24" s="2">
        <v>-6.7666495245095803E-3</v>
      </c>
      <c r="CI24" s="2">
        <v>-9.1349768580879398E-2</v>
      </c>
      <c r="CJ24" s="2">
        <v>-8.7966443818624604E-2</v>
      </c>
      <c r="CK24" s="2">
        <v>0.13871631525244699</v>
      </c>
      <c r="CL24" s="2" t="s">
        <v>23</v>
      </c>
      <c r="CN24" s="2" t="s">
        <v>23</v>
      </c>
      <c r="CO24" s="2">
        <v>-4.1842986213146298E-2</v>
      </c>
      <c r="CP24" s="2">
        <v>1.11868495189581E-3</v>
      </c>
      <c r="CQ24" s="2">
        <v>-8.6263811663269796E-2</v>
      </c>
      <c r="CR24" s="2" t="s">
        <v>23</v>
      </c>
      <c r="CS24" s="2">
        <v>1.6938320233746501E-2</v>
      </c>
      <c r="CT24" s="2">
        <v>-3.5526702426276702E-2</v>
      </c>
      <c r="CU24" s="2">
        <v>-9.0364340492298495E-2</v>
      </c>
      <c r="CV24" s="2" t="s">
        <v>23</v>
      </c>
      <c r="CW24" s="2">
        <v>-0.337135335304866</v>
      </c>
      <c r="CX24" s="2">
        <v>-1.49375246739001E-2</v>
      </c>
      <c r="CY24" s="2">
        <v>-0.102870200737586</v>
      </c>
      <c r="CZ24" s="2" t="s">
        <v>23</v>
      </c>
      <c r="DA24" s="2">
        <v>-5.0749871433821897E-2</v>
      </c>
      <c r="DB24" s="2">
        <v>0.12518301620342701</v>
      </c>
      <c r="DC24" s="2">
        <v>0.118416366678918</v>
      </c>
      <c r="DD24" s="2"/>
      <c r="DE24" s="2" t="s">
        <v>23</v>
      </c>
      <c r="DF24" s="2">
        <v>1.43414021162295E-2</v>
      </c>
      <c r="DG24" s="1">
        <v>3.32965111148118E-2</v>
      </c>
      <c r="DH24" s="2">
        <v>3.04824278507261E-2</v>
      </c>
      <c r="DI24" s="2">
        <v>0.13343618519383299</v>
      </c>
      <c r="DJ24" s="2" t="s">
        <v>23</v>
      </c>
      <c r="DK24" s="2">
        <v>3.5599652533928203E-2</v>
      </c>
      <c r="DL24" s="2">
        <v>-4.1477346921848504E-3</v>
      </c>
      <c r="DM24" s="2">
        <v>4.2415276877367696E-3</v>
      </c>
      <c r="DN24" s="2">
        <v>0.119381114264342</v>
      </c>
      <c r="DO24" s="2" t="s">
        <v>23</v>
      </c>
      <c r="DP24">
        <v>4.30185246708314E-2</v>
      </c>
      <c r="DQ24">
        <v>7.6130005384846697E-2</v>
      </c>
      <c r="DR24">
        <v>-2.8050273475206999E-2</v>
      </c>
      <c r="DS24">
        <v>0.11181203747615701</v>
      </c>
      <c r="DT24" s="2" t="s">
        <v>23</v>
      </c>
      <c r="DU24" s="2">
        <v>-7.4198792942939795E-2</v>
      </c>
      <c r="DV24" s="2">
        <v>-1.6439170245277399E-2</v>
      </c>
      <c r="DW24" s="2">
        <v>6.9178031133679901E-2</v>
      </c>
      <c r="DX24" s="2">
        <v>-6.8566082325903097E-2</v>
      </c>
      <c r="DY24" s="2" t="s">
        <v>23</v>
      </c>
      <c r="DZ24" s="2">
        <v>1.6990309365601398E-2</v>
      </c>
      <c r="EA24" s="2">
        <v>8.9272942217663201E-2</v>
      </c>
      <c r="EB24" s="2">
        <v>-1.62920774738644E-3</v>
      </c>
      <c r="EC24" s="2">
        <v>0.12515372435573299</v>
      </c>
      <c r="ED24" s="2" t="s">
        <v>23</v>
      </c>
      <c r="EE24" s="2">
        <v>-0.14655408994989499</v>
      </c>
      <c r="EF24" s="2">
        <v>5.5649749934886798E-2</v>
      </c>
      <c r="EG24" s="2">
        <v>6.8113845578461299E-2</v>
      </c>
      <c r="EH24" s="2">
        <v>4.9786750755060102E-2</v>
      </c>
      <c r="EI24" s="2" t="s">
        <v>23</v>
      </c>
      <c r="EJ24" s="2">
        <v>-3.8453009990891199E-2</v>
      </c>
      <c r="EK24" s="2">
        <v>0.10155516854794799</v>
      </c>
      <c r="EL24" s="2">
        <v>-5.3308047451527202E-2</v>
      </c>
      <c r="EM24" s="2">
        <v>7.4686422652251103E-2</v>
      </c>
      <c r="EN24" s="2" t="s">
        <v>23</v>
      </c>
      <c r="EO24" s="2">
        <v>-7.7816469531860194E-2</v>
      </c>
      <c r="EP24" s="2">
        <v>-8.4583119056369799E-3</v>
      </c>
      <c r="EQ24" s="2">
        <v>6.08998457205863E-2</v>
      </c>
      <c r="ER24" s="2">
        <v>-9.4733093343134206E-2</v>
      </c>
      <c r="ET24" s="2" t="s">
        <v>23</v>
      </c>
      <c r="EU24" s="2">
        <v>7.8224385731796603E-2</v>
      </c>
      <c r="EV24" s="2">
        <v>7.6504479796621797E-2</v>
      </c>
      <c r="EW24" s="2">
        <v>-2.5109234017167401E-2</v>
      </c>
      <c r="EX24" s="2">
        <v>3.8053789213483E-2</v>
      </c>
      <c r="EY24" s="2">
        <v>5.5587081297572699E-2</v>
      </c>
      <c r="EZ24" s="2" t="s">
        <v>23</v>
      </c>
      <c r="FA24" s="2">
        <v>0.17475497674122301</v>
      </c>
      <c r="FB24" s="2">
        <v>-3.6500999644478997E-2</v>
      </c>
      <c r="FC24" s="2">
        <v>5.1297761232521402E-2</v>
      </c>
      <c r="FD24" s="2">
        <v>7.0537032887938306E-2</v>
      </c>
      <c r="FE24" s="2">
        <v>2.79502122420715E-2</v>
      </c>
      <c r="FF24" s="2" t="s">
        <v>23</v>
      </c>
      <c r="FG24" s="2">
        <v>0.132859515106618</v>
      </c>
      <c r="FH24" s="2">
        <v>0.14834925463128501</v>
      </c>
      <c r="FI24" s="2">
        <v>2.4671031644804699E-2</v>
      </c>
      <c r="FJ24" s="2">
        <v>9.4116060314375194E-2</v>
      </c>
      <c r="FK24" s="2">
        <v>0.11723429681059799</v>
      </c>
      <c r="FL24" s="2" t="s">
        <v>23</v>
      </c>
      <c r="FM24" s="2">
        <v>0.133905133316289</v>
      </c>
      <c r="FN24" s="2">
        <v>-6.5943423502298898E-2</v>
      </c>
      <c r="FO24" s="2">
        <v>-0.190900010280005</v>
      </c>
      <c r="FP24" s="2">
        <v>3.2806705555271098E-2</v>
      </c>
      <c r="FQ24" s="2">
        <v>0.13545445465022099</v>
      </c>
    </row>
    <row r="25" spans="2:173">
      <c r="B25" s="2" t="s">
        <v>24</v>
      </c>
      <c r="C25" s="2">
        <v>9.4087657972801997E-2</v>
      </c>
      <c r="D25" s="2">
        <v>0.21817830738837499</v>
      </c>
      <c r="E25" s="2">
        <v>-6.4341755618355099E-3</v>
      </c>
      <c r="F25" s="2">
        <v>1.2882247831148001E-2</v>
      </c>
      <c r="G25" s="2">
        <v>-8.2949446930013299E-2</v>
      </c>
      <c r="H25" s="2" t="s">
        <v>24</v>
      </c>
      <c r="I25" s="2">
        <v>0.18155197505666401</v>
      </c>
      <c r="J25" s="2">
        <v>0.108063426134411</v>
      </c>
      <c r="K25" s="2">
        <v>0.103464095537716</v>
      </c>
      <c r="L25" s="2">
        <v>1.6271347820932799E-2</v>
      </c>
      <c r="M25" s="2">
        <v>-7.9633727038229005E-2</v>
      </c>
      <c r="N25" s="2" t="s">
        <v>24</v>
      </c>
      <c r="O25" s="2">
        <v>0.13809071473187701</v>
      </c>
      <c r="P25" s="2">
        <v>0.142297387323639</v>
      </c>
      <c r="Q25" s="2">
        <v>5.5169590505664202E-2</v>
      </c>
      <c r="R25" s="2">
        <v>-4.2872628511579601E-2</v>
      </c>
      <c r="S25" s="2">
        <v>-5.7858248297591099E-2</v>
      </c>
      <c r="T25" s="2" t="s">
        <v>24</v>
      </c>
      <c r="U25" s="2">
        <v>-4.0013107272134502E-2</v>
      </c>
      <c r="V25" s="2">
        <v>4.5965700220509102E-2</v>
      </c>
      <c r="W25" s="2">
        <v>-1.6633881229570002E-2</v>
      </c>
      <c r="X25" s="2">
        <v>0.222540747119021</v>
      </c>
      <c r="Y25" s="2">
        <v>2.1070510085952E-2</v>
      </c>
      <c r="Z25" s="2" t="s">
        <v>24</v>
      </c>
      <c r="AA25" s="2">
        <v>0.174148065654535</v>
      </c>
      <c r="AB25" s="2">
        <v>0.11114392724441199</v>
      </c>
      <c r="AC25" s="2">
        <v>0.112985036212673</v>
      </c>
      <c r="AD25" s="2">
        <v>1.86750977610863E-2</v>
      </c>
      <c r="AE25" s="2">
        <v>-4.9668256656996299E-2</v>
      </c>
      <c r="AF25" s="2" t="s">
        <v>24</v>
      </c>
      <c r="AG25" s="2">
        <v>-0.26710104620598002</v>
      </c>
      <c r="AH25" s="2">
        <v>-6.8774237006734906E-2</v>
      </c>
      <c r="AI25" s="2">
        <v>1.53738642378294E-2</v>
      </c>
      <c r="AJ25" s="2">
        <v>0.20349218844987599</v>
      </c>
      <c r="AK25" s="2">
        <v>-0.115770141983255</v>
      </c>
      <c r="AL25" s="2" t="s">
        <v>24</v>
      </c>
      <c r="AM25" s="2">
        <v>-4.90582090526945E-2</v>
      </c>
      <c r="AN25" s="2">
        <v>9.3041430962006802E-2</v>
      </c>
      <c r="AO25" s="2">
        <v>1.6916623811274002E-2</v>
      </c>
      <c r="AP25" s="2">
        <v>6.5974832863968505E-2</v>
      </c>
      <c r="AQ25" s="2">
        <v>-6.5974832863968505E-2</v>
      </c>
      <c r="AR25" s="2"/>
      <c r="AS25" s="2">
        <v>0.76609005600618041</v>
      </c>
      <c r="AT25" s="2">
        <v>0.55101553055007801</v>
      </c>
      <c r="AU25" s="2"/>
      <c r="AV25" s="2" t="s">
        <v>24</v>
      </c>
      <c r="AW25" s="2">
        <v>-8.4276582494063598E-2</v>
      </c>
      <c r="AX25" s="2">
        <v>-6.5272835019311901E-2</v>
      </c>
      <c r="AY25" s="2">
        <v>-2.0150225841601501E-2</v>
      </c>
      <c r="AZ25" s="2">
        <v>-9.33302874153073E-2</v>
      </c>
      <c r="BA25" s="2">
        <v>4.2211248961285898E-2</v>
      </c>
      <c r="BB25" s="2" t="s">
        <v>24</v>
      </c>
      <c r="BC25" s="2">
        <v>5.2451127401422902E-2</v>
      </c>
      <c r="BD25" s="2">
        <v>-2.0287077556415001E-3</v>
      </c>
      <c r="BE25" s="2">
        <v>-3.7023916540457398E-2</v>
      </c>
      <c r="BF25" s="2">
        <v>-1.3742410755681099E-2</v>
      </c>
      <c r="BG25" s="2">
        <v>8.8582273576812002E-4</v>
      </c>
      <c r="BH25" s="2" t="s">
        <v>24</v>
      </c>
      <c r="BI25" s="2">
        <v>5.8848257949657298E-2</v>
      </c>
      <c r="BJ25" s="2">
        <v>4.2379360544585201E-2</v>
      </c>
      <c r="BK25" s="2">
        <v>5.4836113570231403E-2</v>
      </c>
      <c r="BL25" s="2">
        <v>2.79773253955811E-2</v>
      </c>
      <c r="BM25" s="2">
        <v>-3.5400660927038398E-2</v>
      </c>
      <c r="BN25" s="2" t="s">
        <v>24</v>
      </c>
      <c r="BO25" s="2">
        <v>-7.3447764860668202E-2</v>
      </c>
      <c r="BP25" s="2">
        <v>7.2877539835239799E-2</v>
      </c>
      <c r="BQ25" s="2">
        <v>-0.106896330376651</v>
      </c>
      <c r="BR25" s="2">
        <v>-3.8399787687995603E-2</v>
      </c>
      <c r="BS25" s="2">
        <v>7.8565882162074399E-2</v>
      </c>
      <c r="BT25" s="2" t="s">
        <v>24</v>
      </c>
      <c r="BU25" s="2">
        <v>6.1795259313981499E-2</v>
      </c>
      <c r="BV25" s="2">
        <v>-5.1967905972070596E-3</v>
      </c>
      <c r="BW25" s="2">
        <v>-1.0164311021007901E-2</v>
      </c>
      <c r="BX25" s="2">
        <v>2.5417725133532101E-2</v>
      </c>
      <c r="BY25" s="2">
        <v>-3.5908572462118503E-2</v>
      </c>
      <c r="BZ25" s="2" t="s">
        <v>24</v>
      </c>
      <c r="CA25" s="2">
        <v>-0.12951403616697099</v>
      </c>
      <c r="CB25" s="2">
        <v>-3.6433699422329498E-2</v>
      </c>
      <c r="CC25" s="2">
        <v>-0.456375348075305</v>
      </c>
      <c r="CD25" s="2">
        <v>0.22739329025749699</v>
      </c>
      <c r="CE25" s="2">
        <v>0.33173549380719902</v>
      </c>
      <c r="CF25" s="2" t="s">
        <v>24</v>
      </c>
      <c r="CG25" s="2">
        <v>-0.14379130239582899</v>
      </c>
      <c r="CH25" s="2">
        <v>-0.16916623811274001</v>
      </c>
      <c r="CI25" s="2">
        <v>-9.1349768580879398E-2</v>
      </c>
      <c r="CJ25" s="2">
        <v>-0.197924498591905</v>
      </c>
      <c r="CK25" s="2">
        <v>0.13194966572793701</v>
      </c>
      <c r="CL25" s="2" t="s">
        <v>24</v>
      </c>
      <c r="CN25" s="2" t="s">
        <v>24</v>
      </c>
      <c r="CO25" s="2">
        <v>3.5749279984496403E-2</v>
      </c>
      <c r="CP25" s="2">
        <v>0.11977572174397499</v>
      </c>
      <c r="CQ25" s="2">
        <v>4.1057822240697699E-2</v>
      </c>
      <c r="CR25" s="2" t="s">
        <v>24</v>
      </c>
      <c r="CS25" s="2">
        <v>0.18395585479451301</v>
      </c>
      <c r="CT25" s="2">
        <v>7.7257637817580403E-3</v>
      </c>
      <c r="CU25" s="2">
        <v>7.7344483183832205E-2</v>
      </c>
      <c r="CV25" s="2" t="s">
        <v>24</v>
      </c>
      <c r="CW25" s="2">
        <v>-0.24590989890385401</v>
      </c>
      <c r="CX25" s="2">
        <v>-0.111259620804362</v>
      </c>
      <c r="CY25" s="2">
        <v>6.4980440775947806E-2</v>
      </c>
      <c r="CZ25" s="2" t="s">
        <v>24</v>
      </c>
      <c r="DA25" s="2">
        <v>-8.9658106199751994E-2</v>
      </c>
      <c r="DB25" s="2">
        <v>0.196232836210778</v>
      </c>
      <c r="DC25" s="2">
        <v>8.7966443818624604E-2</v>
      </c>
      <c r="DD25" s="2"/>
      <c r="DE25" s="2" t="s">
        <v>24</v>
      </c>
      <c r="DF25" s="2">
        <v>-0.11425178052187999</v>
      </c>
      <c r="DG25" s="2">
        <v>-1.0728258172218201E-2</v>
      </c>
      <c r="DH25" s="2">
        <v>2.65496596347446E-2</v>
      </c>
      <c r="DI25" s="2">
        <v>-9.6304182815378198E-2</v>
      </c>
      <c r="DJ25" s="2" t="s">
        <v>24</v>
      </c>
      <c r="DK25" s="2">
        <v>-8.3475766041207593E-3</v>
      </c>
      <c r="DL25" s="2">
        <v>1.29990144205659E-2</v>
      </c>
      <c r="DM25" s="2">
        <v>5.2173222229417303E-2</v>
      </c>
      <c r="DN25" s="2">
        <v>-4.3790907478795799E-2</v>
      </c>
      <c r="DO25" s="2" t="s">
        <v>24</v>
      </c>
      <c r="DP25">
        <v>5.4818744979844201E-2</v>
      </c>
      <c r="DQ25">
        <v>-4.66311914713535E-2</v>
      </c>
      <c r="DR25">
        <v>2.3273911118747601E-4</v>
      </c>
      <c r="DS25">
        <v>2.4774557328195199E-2</v>
      </c>
      <c r="DT25" s="2" t="s">
        <v>24</v>
      </c>
      <c r="DU25" s="2">
        <v>-7.1445023307944097E-2</v>
      </c>
      <c r="DV25" s="2">
        <v>-1.8469727652900499E-2</v>
      </c>
      <c r="DW25" s="2">
        <v>-8.70079941239046E-2</v>
      </c>
      <c r="DX25" s="2">
        <v>6.5436798649771602E-2</v>
      </c>
      <c r="DY25" s="2" t="s">
        <v>24</v>
      </c>
      <c r="DZ25" s="2">
        <v>2.4559698878511998E-3</v>
      </c>
      <c r="EA25" s="2">
        <v>2.1572239043219098E-2</v>
      </c>
      <c r="EB25" s="2">
        <v>4.7392923875465197E-2</v>
      </c>
      <c r="EC25" s="2">
        <v>-1.15260368994205E-2</v>
      </c>
      <c r="ED25" s="2" t="s">
        <v>24</v>
      </c>
      <c r="EE25" s="2">
        <v>0.18875793558995399</v>
      </c>
      <c r="EF25" s="2">
        <v>3.15362509328206E-2</v>
      </c>
      <c r="EG25" s="2">
        <v>-1.5249368413088301E-3</v>
      </c>
      <c r="EH25" s="2">
        <v>-2.7281746777388202E-2</v>
      </c>
      <c r="EI25" s="2" t="s">
        <v>24</v>
      </c>
      <c r="EJ25" s="2">
        <v>-6.5500724858972806E-2</v>
      </c>
      <c r="EK25" s="2">
        <v>9.4815846984642196E-2</v>
      </c>
      <c r="EL25" s="2">
        <v>1.6219202167650298E-2</v>
      </c>
      <c r="EM25" s="2">
        <v>0.20782667509125199</v>
      </c>
      <c r="EN25" s="2" t="s">
        <v>24</v>
      </c>
      <c r="EO25" s="2">
        <v>-6.7666495245095798E-2</v>
      </c>
      <c r="EP25" s="2">
        <v>-0.103191405248771</v>
      </c>
      <c r="EQ25" s="2">
        <v>-2.1991610954656099E-2</v>
      </c>
      <c r="ER25" s="2">
        <v>-0.16916623811274001</v>
      </c>
      <c r="ET25" s="2" t="s">
        <v>24</v>
      </c>
      <c r="EU25" s="2">
        <v>4.7370526627506897E-2</v>
      </c>
      <c r="EV25" s="2">
        <v>1.9810252573167299E-2</v>
      </c>
      <c r="EW25" s="2">
        <v>0.15388632051564</v>
      </c>
      <c r="EX25" s="2">
        <v>0.12964052105702201</v>
      </c>
      <c r="EY25" s="2">
        <v>7.7367914355171097E-2</v>
      </c>
      <c r="EZ25" s="2" t="s">
        <v>24</v>
      </c>
      <c r="FA25" s="2">
        <v>-7.9728433027334098E-3</v>
      </c>
      <c r="FB25" s="2">
        <v>3.5971797818271402E-2</v>
      </c>
      <c r="FC25" s="2">
        <v>-6.4144831881903994E-2</v>
      </c>
      <c r="FD25" s="2">
        <v>6.0398640006907901E-2</v>
      </c>
      <c r="FE25" s="2">
        <v>0.20263555716405701</v>
      </c>
      <c r="FF25" s="2" t="s">
        <v>24</v>
      </c>
      <c r="FG25" s="2">
        <v>4.4037548318950799E-2</v>
      </c>
      <c r="FH25" s="2">
        <v>0.216126852268821</v>
      </c>
      <c r="FI25" s="2">
        <v>-1.38605204537835E-2</v>
      </c>
      <c r="FJ25" s="2">
        <v>1.3381134032073701E-2</v>
      </c>
      <c r="FK25" s="2">
        <v>-3.0361140041621098E-3</v>
      </c>
      <c r="FL25" s="2" t="s">
        <v>24</v>
      </c>
      <c r="FM25" s="2">
        <v>-0.15183696453995599</v>
      </c>
      <c r="FN25" s="2">
        <v>-2.83949609496809E-2</v>
      </c>
      <c r="FO25" s="2">
        <v>1.5840594804324001E-3</v>
      </c>
      <c r="FP25" s="2">
        <v>-0.15201412908711001</v>
      </c>
      <c r="FQ25" s="2">
        <v>0.13869204990408701</v>
      </c>
    </row>
    <row r="26" spans="2:173">
      <c r="B26" s="2" t="s">
        <v>25</v>
      </c>
      <c r="C26" s="2">
        <v>7.1165038989545695E-2</v>
      </c>
      <c r="D26" s="2">
        <v>4.1836037859407801E-2</v>
      </c>
      <c r="E26" s="2">
        <v>6.7815932487596695E-2</v>
      </c>
      <c r="F26" s="2">
        <v>-1.8663278141566101E-2</v>
      </c>
      <c r="G26" s="2">
        <v>-2.7244495008592901E-2</v>
      </c>
      <c r="H26" s="2" t="s">
        <v>25</v>
      </c>
      <c r="I26" s="2">
        <v>3.7482460074266699E-2</v>
      </c>
      <c r="J26" s="2">
        <v>-4.8692459950046098E-2</v>
      </c>
      <c r="K26" s="2">
        <v>-1.1324635759231701E-3</v>
      </c>
      <c r="L26" s="2">
        <v>5.0669060485936501E-2</v>
      </c>
      <c r="M26" s="2">
        <v>-3.7235819234111699E-2</v>
      </c>
      <c r="N26" s="2" t="s">
        <v>25</v>
      </c>
      <c r="O26" s="2">
        <v>-3.0360295996694701E-2</v>
      </c>
      <c r="P26" s="2">
        <v>-2.2242216849752399E-2</v>
      </c>
      <c r="Q26" s="2">
        <v>5.2300299373711098E-2</v>
      </c>
      <c r="R26" s="2">
        <v>3.4375914094197997E-2</v>
      </c>
      <c r="S26" s="2">
        <v>-3.7380680231170603E-2</v>
      </c>
      <c r="T26" s="2" t="s">
        <v>25</v>
      </c>
      <c r="U26" s="2">
        <v>-8.65629404455215E-2</v>
      </c>
      <c r="V26" s="2">
        <v>2.4756110860062398E-3</v>
      </c>
      <c r="W26" s="2">
        <v>0.195809710561134</v>
      </c>
      <c r="X26" s="2">
        <v>-6.5367259012524296E-3</v>
      </c>
      <c r="Y26" s="2">
        <v>-0.12382227808266</v>
      </c>
      <c r="Z26" s="2" t="s">
        <v>25</v>
      </c>
      <c r="AA26" s="2">
        <v>2.2162783429265399E-2</v>
      </c>
      <c r="AB26" s="2">
        <v>1.1338452212088099E-2</v>
      </c>
      <c r="AC26" s="2">
        <v>3.4835171195716802E-2</v>
      </c>
      <c r="AD26" s="2">
        <v>4.01743872036762E-2</v>
      </c>
      <c r="AE26" s="2">
        <v>-3.2028348466744002E-3</v>
      </c>
      <c r="AF26" s="2" t="s">
        <v>25</v>
      </c>
      <c r="AG26" s="2">
        <v>-0.29020513318899999</v>
      </c>
      <c r="AH26" s="2">
        <v>0.121614756333987</v>
      </c>
      <c r="AI26" s="2">
        <v>0.29001128941096499</v>
      </c>
      <c r="AJ26" s="2">
        <v>0.189287156633967</v>
      </c>
      <c r="AK26" s="2">
        <v>-1.92409560050225E-2</v>
      </c>
      <c r="AL26" s="2" t="s">
        <v>25</v>
      </c>
      <c r="AM26" s="2">
        <v>-8.4583119056369799E-3</v>
      </c>
      <c r="AN26" s="2">
        <v>4.2291559528184898E-2</v>
      </c>
      <c r="AO26" s="2">
        <v>-5.9208183339458903E-2</v>
      </c>
      <c r="AP26" s="2">
        <v>-3.3833247622547899E-2</v>
      </c>
      <c r="AQ26" s="2">
        <v>0.15563293906372</v>
      </c>
      <c r="AR26" s="2"/>
      <c r="AS26" s="2">
        <v>0.33449957198592012</v>
      </c>
      <c r="AT26" s="2">
        <v>1</v>
      </c>
      <c r="AU26" s="2"/>
      <c r="AV26" s="2" t="s">
        <v>25</v>
      </c>
      <c r="AW26" s="2">
        <v>1.1826098062898501E-2</v>
      </c>
      <c r="AX26" s="2">
        <v>-0.106900422266565</v>
      </c>
      <c r="AY26" s="2">
        <v>1.8204686794826199E-3</v>
      </c>
      <c r="AZ26" s="2">
        <v>3.1198108285789899E-3</v>
      </c>
      <c r="BA26" s="2">
        <v>1.9121869488305999E-2</v>
      </c>
      <c r="BB26" s="2" t="s">
        <v>25</v>
      </c>
      <c r="BC26" s="2">
        <v>-8.7720767543594397E-2</v>
      </c>
      <c r="BD26" s="2">
        <v>8.0998936195706903E-2</v>
      </c>
      <c r="BE26" s="2">
        <v>-6.8072871882792499E-2</v>
      </c>
      <c r="BF26" s="2">
        <v>9.1649651912824801E-2</v>
      </c>
      <c r="BG26" s="2">
        <v>-7.0497594508542094E-2</v>
      </c>
      <c r="BH26" s="2" t="s">
        <v>25</v>
      </c>
      <c r="BI26" s="2">
        <v>-5.04939659734501E-2</v>
      </c>
      <c r="BJ26" s="2">
        <v>9.3314488713868299E-2</v>
      </c>
      <c r="BK26" s="2">
        <v>-3.3570011500235399E-2</v>
      </c>
      <c r="BL26" s="2">
        <v>8.8784760340906099E-2</v>
      </c>
      <c r="BM26" s="2">
        <v>-9.5568931746117095E-2</v>
      </c>
      <c r="BN26" s="2" t="s">
        <v>25</v>
      </c>
      <c r="BO26" s="2">
        <v>5.4574707311733001E-2</v>
      </c>
      <c r="BP26" s="2">
        <v>-1.11263419595786E-4</v>
      </c>
      <c r="BQ26" s="2">
        <v>-2.3337502260216102E-2</v>
      </c>
      <c r="BR26" s="2">
        <v>-3.83858797605462E-3</v>
      </c>
      <c r="BS26" s="2">
        <v>-3.9081276133019803E-3</v>
      </c>
      <c r="BT26" s="2" t="s">
        <v>25</v>
      </c>
      <c r="BU26" s="2">
        <v>-6.5779697024540701E-2</v>
      </c>
      <c r="BV26" s="2">
        <v>9.4553103787018006E-2</v>
      </c>
      <c r="BW26" s="2">
        <v>-1.6170494806148999E-2</v>
      </c>
      <c r="BX26" s="2">
        <v>0.134522537350831</v>
      </c>
      <c r="BY26" s="2">
        <v>-8.6584228365899601E-2</v>
      </c>
      <c r="BZ26" s="2" t="s">
        <v>25</v>
      </c>
      <c r="CA26" s="2">
        <v>0.169342280887468</v>
      </c>
      <c r="CB26" s="2">
        <v>-3.2619649937275397E-2</v>
      </c>
      <c r="CC26" s="2">
        <v>-0.212357869097894</v>
      </c>
      <c r="CD26" s="2">
        <v>-1.8298869815896301E-2</v>
      </c>
      <c r="CE26" s="2">
        <v>-0.114227378319325</v>
      </c>
      <c r="CF26" s="2" t="s">
        <v>25</v>
      </c>
      <c r="CG26" s="2">
        <v>9.3041430962006802E-2</v>
      </c>
      <c r="CH26" s="2">
        <v>-0.309574215746314</v>
      </c>
      <c r="CI26" s="2">
        <v>1.3533299049019201E-2</v>
      </c>
      <c r="CJ26" s="2">
        <v>-0.17424122525612201</v>
      </c>
      <c r="CK26" s="2">
        <v>0.21822444716543399</v>
      </c>
      <c r="CL26" s="2" t="s">
        <v>25</v>
      </c>
      <c r="CN26" s="2" t="s">
        <v>25</v>
      </c>
      <c r="CO26" s="2">
        <v>5.33077698816437E-2</v>
      </c>
      <c r="CP26" s="2">
        <v>3.1594164448883397E-2</v>
      </c>
      <c r="CQ26" s="2">
        <v>0.128176281413801</v>
      </c>
      <c r="CR26" s="2" t="s">
        <v>25</v>
      </c>
      <c r="CS26" s="2">
        <v>-5.84990387071967E-3</v>
      </c>
      <c r="CT26" s="2">
        <v>-7.2939686207542098E-2</v>
      </c>
      <c r="CU26" s="2">
        <v>-1.7056429931848901E-3</v>
      </c>
      <c r="CV26" s="2" t="s">
        <v>25</v>
      </c>
      <c r="CW26" s="2">
        <v>-7.1914755810105202E-2</v>
      </c>
      <c r="CX26" s="2">
        <v>-0.26876715085113201</v>
      </c>
      <c r="CY26" s="2">
        <v>8.4431995176807897E-2</v>
      </c>
      <c r="CZ26" s="2" t="s">
        <v>25</v>
      </c>
      <c r="DA26" s="2">
        <v>0</v>
      </c>
      <c r="DB26" s="2">
        <v>5.0749871433821897E-2</v>
      </c>
      <c r="DC26" s="2">
        <v>6.4283170482841101E-2</v>
      </c>
      <c r="DD26" s="2"/>
      <c r="DE26" s="2" t="s">
        <v>25</v>
      </c>
      <c r="DF26" s="2">
        <v>-2.0858957922926798E-2</v>
      </c>
      <c r="DG26" s="2">
        <v>2.16788636640678E-2</v>
      </c>
      <c r="DH26" s="2">
        <v>-0.12910736081475799</v>
      </c>
      <c r="DI26" s="2">
        <v>5.3238286344258798E-2</v>
      </c>
      <c r="DJ26" s="2" t="s">
        <v>25</v>
      </c>
      <c r="DK26" s="2">
        <v>2.82212702171773E-2</v>
      </c>
      <c r="DL26" s="2">
        <v>4.5319385924827101E-2</v>
      </c>
      <c r="DM26" s="2">
        <v>3.5853241003383399E-2</v>
      </c>
      <c r="DN26" s="2">
        <v>7.0844975973549204E-2</v>
      </c>
      <c r="DO26" s="2" t="s">
        <v>25</v>
      </c>
      <c r="DP26">
        <v>-7.78112849343204E-3</v>
      </c>
      <c r="DQ26">
        <v>4.9424060805603201E-2</v>
      </c>
      <c r="DR26">
        <v>-6.8630248055686099E-2</v>
      </c>
      <c r="DS26">
        <v>0.15014799017861899</v>
      </c>
      <c r="DT26" s="2" t="s">
        <v>25</v>
      </c>
      <c r="DU26" s="2">
        <v>6.8037581082823095E-2</v>
      </c>
      <c r="DV26" s="2">
        <v>2.2322223556404602E-2</v>
      </c>
      <c r="DW26" s="2">
        <v>-0.12973314724868601</v>
      </c>
      <c r="DX26" s="2">
        <v>3.9164723697716702E-2</v>
      </c>
      <c r="DY26" s="2" t="s">
        <v>25</v>
      </c>
      <c r="DZ26" s="2">
        <v>3.46927457849645E-2</v>
      </c>
      <c r="EA26" s="2">
        <v>5.6893740909797597E-2</v>
      </c>
      <c r="EB26" s="2">
        <v>2.1832773331180701E-2</v>
      </c>
      <c r="EC26" s="2">
        <v>0.12490013764878299</v>
      </c>
      <c r="ED26" s="2" t="s">
        <v>25</v>
      </c>
      <c r="EE26" s="2">
        <v>-1.17259983596533E-2</v>
      </c>
      <c r="EF26" s="2">
        <v>0.17192792488016601</v>
      </c>
      <c r="EG26" s="2">
        <v>-2.4858559467911101E-2</v>
      </c>
      <c r="EH26" s="2">
        <v>-0.176711630861806</v>
      </c>
      <c r="EI26" s="2" t="s">
        <v>25</v>
      </c>
      <c r="EJ26" s="2">
        <v>0.210378560305885</v>
      </c>
      <c r="EK26" s="2">
        <v>2.33513529702657E-2</v>
      </c>
      <c r="EL26" s="2">
        <v>-0.24899554957020401</v>
      </c>
      <c r="EM26" s="2">
        <v>-1.48461420187696E-2</v>
      </c>
      <c r="EN26" s="2" t="s">
        <v>25</v>
      </c>
      <c r="EO26" s="2">
        <v>-6.08998457205863E-2</v>
      </c>
      <c r="EP26" s="2">
        <v>3.3833247622547902E-3</v>
      </c>
      <c r="EQ26" s="2">
        <v>-0.21145779764092501</v>
      </c>
      <c r="ER26" s="2">
        <v>-0.150557951920338</v>
      </c>
      <c r="ET26" s="2" t="s">
        <v>25</v>
      </c>
      <c r="EU26" s="2">
        <v>0.13035076561324799</v>
      </c>
      <c r="EV26" s="2">
        <v>8.1037511229005599E-2</v>
      </c>
      <c r="EW26" s="2">
        <v>-0.100987027440649</v>
      </c>
      <c r="EX26" s="2">
        <v>3.9251456504373998E-2</v>
      </c>
      <c r="EY26" s="2">
        <v>1.22273474581658E-2</v>
      </c>
      <c r="EZ26" s="2" t="s">
        <v>25</v>
      </c>
      <c r="FA26" s="2">
        <v>8.3996863546613995E-2</v>
      </c>
      <c r="FB26" s="2">
        <v>0.14162415714785601</v>
      </c>
      <c r="FC26" s="2">
        <v>-4.3478107932111203E-2</v>
      </c>
      <c r="FD26" s="2">
        <v>-7.5397333870740005E-2</v>
      </c>
      <c r="FE26" s="2">
        <v>8.6886584044984602E-2</v>
      </c>
      <c r="FF26" s="2" t="s">
        <v>25</v>
      </c>
      <c r="FG26" s="2">
        <v>9.9955542741144696E-2</v>
      </c>
      <c r="FH26" s="2">
        <v>9.5324947812599994E-2</v>
      </c>
      <c r="FI26" s="2">
        <v>3.4717303612810203E-2</v>
      </c>
      <c r="FJ26" s="2">
        <v>-9.2229778959386693E-2</v>
      </c>
      <c r="FK26" s="2">
        <v>1.8199314951722299E-2</v>
      </c>
      <c r="FL26" s="2" t="s">
        <v>25</v>
      </c>
      <c r="FM26" s="2">
        <v>0.115678027847366</v>
      </c>
      <c r="FN26" s="2">
        <v>-0.17910640954301399</v>
      </c>
      <c r="FO26" s="2">
        <v>4.5854353380937997E-2</v>
      </c>
      <c r="FP26" s="2">
        <v>-6.1017554328498202E-2</v>
      </c>
      <c r="FQ26" s="2">
        <v>0.12935790993934601</v>
      </c>
    </row>
    <row r="27" spans="2:173">
      <c r="B27" s="2" t="s">
        <v>26</v>
      </c>
      <c r="C27" s="2">
        <v>4.4149839654322703E-2</v>
      </c>
      <c r="D27" s="2">
        <v>-0.15850584548228</v>
      </c>
      <c r="E27" s="2">
        <v>0.16380743938474299</v>
      </c>
      <c r="F27" s="2">
        <v>-2.7932382028702799E-2</v>
      </c>
      <c r="G27" s="2">
        <v>2.9655573755846602E-2</v>
      </c>
      <c r="H27" s="2" t="s">
        <v>26</v>
      </c>
      <c r="I27" s="2">
        <v>2.51990514716155E-2</v>
      </c>
      <c r="J27" s="2">
        <v>-7.6500346223864896E-2</v>
      </c>
      <c r="K27" s="2">
        <v>0.173659468171702</v>
      </c>
      <c r="L27" s="2">
        <v>-8.9666103747634202E-2</v>
      </c>
      <c r="M27" s="2">
        <v>-1.42565353238916E-2</v>
      </c>
      <c r="N27" s="2" t="s">
        <v>26</v>
      </c>
      <c r="O27" s="2">
        <v>9.24147957318152E-2</v>
      </c>
      <c r="P27" s="2">
        <v>-6.3575988253032706E-2</v>
      </c>
      <c r="Q27" s="2">
        <v>0.21514472912531901</v>
      </c>
      <c r="R27" s="2">
        <v>-4.2747574660792299E-2</v>
      </c>
      <c r="S27" s="2">
        <v>-5.2383668607569297E-3</v>
      </c>
      <c r="T27" s="2" t="s">
        <v>26</v>
      </c>
      <c r="U27" s="2">
        <v>3.4992345462874698E-2</v>
      </c>
      <c r="V27" s="2">
        <v>-1.8956505113632002E-2</v>
      </c>
      <c r="W27" s="2">
        <v>9.0860490027408702E-2</v>
      </c>
      <c r="X27" s="2">
        <v>-2.16129192564814E-2</v>
      </c>
      <c r="Y27" s="2">
        <v>-6.1612118601166499E-2</v>
      </c>
      <c r="Z27" s="2" t="s">
        <v>26</v>
      </c>
      <c r="AA27" s="2">
        <v>1.0390107403908E-2</v>
      </c>
      <c r="AB27" s="2">
        <v>-4.8730333220334598E-2</v>
      </c>
      <c r="AC27" s="2">
        <v>0.22657103818291199</v>
      </c>
      <c r="AD27" s="2">
        <v>-4.5273911666710902E-2</v>
      </c>
      <c r="AE27" s="2">
        <v>1.1112655829188099E-2</v>
      </c>
      <c r="AF27" s="2" t="s">
        <v>26</v>
      </c>
      <c r="AG27" s="2">
        <v>9.8934708440247696E-2</v>
      </c>
      <c r="AH27" s="2">
        <v>-0.27307541478606101</v>
      </c>
      <c r="AI27" s="2">
        <v>0.21459406797193101</v>
      </c>
      <c r="AJ27" s="2">
        <v>-8.1971769029092797E-2</v>
      </c>
      <c r="AK27" s="2">
        <v>-9.9543901429846704E-2</v>
      </c>
      <c r="AL27" s="2" t="s">
        <v>26</v>
      </c>
      <c r="AM27" s="2">
        <v>-2.1991610954656099E-2</v>
      </c>
      <c r="AN27" s="2">
        <v>-9.6424755724261596E-2</v>
      </c>
      <c r="AO27" s="2">
        <v>-0.236832733357835</v>
      </c>
      <c r="AP27" s="2">
        <v>0.160707926207103</v>
      </c>
      <c r="AQ27" s="2">
        <v>5.9208183339458903E-2</v>
      </c>
      <c r="AR27" s="2"/>
      <c r="AS27" s="2">
        <v>0.69041940666812041</v>
      </c>
      <c r="AT27" s="2">
        <v>4.2787513392484648E-2</v>
      </c>
      <c r="AU27" s="2"/>
      <c r="AV27" s="2" t="s">
        <v>26</v>
      </c>
      <c r="AW27" s="2">
        <v>5.5454811186834999E-2</v>
      </c>
      <c r="AX27" s="2">
        <v>-0.180066587132794</v>
      </c>
      <c r="AY27" s="2">
        <v>7.63137691097618E-2</v>
      </c>
      <c r="AZ27" s="2">
        <v>0.105705305423546</v>
      </c>
      <c r="BA27" s="2">
        <v>-4.8888616903968299E-2</v>
      </c>
      <c r="BB27" s="2" t="s">
        <v>26</v>
      </c>
      <c r="BC27" s="2">
        <v>8.4215688561672705E-2</v>
      </c>
      <c r="BD27" s="2">
        <v>-0.18111427441075501</v>
      </c>
      <c r="BE27" s="2">
        <v>-2.0915838008077899E-2</v>
      </c>
      <c r="BF27" s="2">
        <v>0.11078342300541601</v>
      </c>
      <c r="BG27" s="2">
        <v>-3.1889618487652301E-3</v>
      </c>
      <c r="BH27" s="2" t="s">
        <v>26</v>
      </c>
      <c r="BI27" s="2">
        <v>0.111197189376452</v>
      </c>
      <c r="BJ27" s="2">
        <v>-9.1146888633555107E-2</v>
      </c>
      <c r="BK27" s="2">
        <v>-5.9709740032858699E-2</v>
      </c>
      <c r="BL27" s="2">
        <v>0.13540900437610501</v>
      </c>
      <c r="BM27" s="2">
        <v>1.30681274072729E-2</v>
      </c>
      <c r="BN27" s="2" t="s">
        <v>26</v>
      </c>
      <c r="BO27" s="2">
        <v>5.6062855548826701E-2</v>
      </c>
      <c r="BP27" s="2">
        <v>6.9191939061129401E-2</v>
      </c>
      <c r="BQ27" s="2">
        <v>0.22390372400906999</v>
      </c>
      <c r="BR27" s="2">
        <v>-8.6409953243577295E-2</v>
      </c>
      <c r="BS27" s="2">
        <v>-0.11175019705651799</v>
      </c>
      <c r="BT27" s="2" t="s">
        <v>26</v>
      </c>
      <c r="BU27" s="2">
        <v>8.2933274543931304E-2</v>
      </c>
      <c r="BV27" s="2">
        <v>-0.16204190574058699</v>
      </c>
      <c r="BW27" s="2">
        <v>1.4475285039145599E-2</v>
      </c>
      <c r="BX27" s="2">
        <v>0.102598402599272</v>
      </c>
      <c r="BY27" s="2">
        <v>-1.8758468733233999E-3</v>
      </c>
      <c r="BZ27" s="2" t="s">
        <v>26</v>
      </c>
      <c r="CA27" s="2">
        <v>2.97858016269846E-2</v>
      </c>
      <c r="CB27" s="2">
        <v>3.8529937060516298E-3</v>
      </c>
      <c r="CC27" s="2">
        <v>0.224868254353363</v>
      </c>
      <c r="CD27" s="2">
        <v>-6.4564014185623797E-2</v>
      </c>
      <c r="CE27" s="2">
        <v>-0.20171668634492601</v>
      </c>
      <c r="CF27" s="2" t="s">
        <v>26</v>
      </c>
      <c r="CG27" s="2">
        <v>-0.21484112240317901</v>
      </c>
      <c r="CH27" s="2">
        <v>8.2891456675242406E-2</v>
      </c>
      <c r="CI27" s="2">
        <v>0.21822444716543399</v>
      </c>
      <c r="CJ27" s="2">
        <v>-4.7366546671567103E-2</v>
      </c>
      <c r="CK27" s="2">
        <v>-0.13194966572793701</v>
      </c>
      <c r="CL27" s="2" t="s">
        <v>26</v>
      </c>
      <c r="CN27" s="2" t="s">
        <v>26</v>
      </c>
      <c r="CO27" s="2">
        <v>-1.9927878521970002E-2</v>
      </c>
      <c r="CP27" s="2">
        <v>-4.6769369013730903E-2</v>
      </c>
      <c r="CQ27" s="2">
        <v>0.17280555747607901</v>
      </c>
      <c r="CR27" s="2" t="s">
        <v>26</v>
      </c>
      <c r="CS27" s="2">
        <v>1.1859603215342599E-2</v>
      </c>
      <c r="CT27" s="2">
        <v>-1.28531142052629E-4</v>
      </c>
      <c r="CU27" s="2">
        <v>0.13411703600994401</v>
      </c>
      <c r="CV27" s="2" t="s">
        <v>26</v>
      </c>
      <c r="CW27" s="2">
        <v>0.182178438731046</v>
      </c>
      <c r="CX27" s="2">
        <v>-9.1394636650500599E-2</v>
      </c>
      <c r="CY27" s="2">
        <v>0.12883616623544</v>
      </c>
      <c r="CZ27" s="2" t="s">
        <v>26</v>
      </c>
      <c r="DA27" s="2">
        <v>-4.0599897147057501E-2</v>
      </c>
      <c r="DB27" s="2">
        <v>-0.17085790049386701</v>
      </c>
      <c r="DC27" s="2">
        <v>-0.11672470429779</v>
      </c>
      <c r="DD27" s="2"/>
      <c r="DE27" s="2" t="s">
        <v>26</v>
      </c>
      <c r="DF27" s="2">
        <v>6.4390394094524503E-2</v>
      </c>
      <c r="DG27" s="2">
        <v>8.0753767148652594E-2</v>
      </c>
      <c r="DH27" s="2">
        <v>8.4436394630048706E-2</v>
      </c>
      <c r="DI27" s="2">
        <v>-1.54461903606483E-2</v>
      </c>
      <c r="DJ27" s="2" t="s">
        <v>26</v>
      </c>
      <c r="DK27" s="2">
        <v>-9.7787882399500408E-3</v>
      </c>
      <c r="DL27" s="2">
        <v>4.8563928807993401E-2</v>
      </c>
      <c r="DM27" s="2">
        <v>0.12503648451465799</v>
      </c>
      <c r="DN27" s="2">
        <v>-1.8275738874023902E-2</v>
      </c>
      <c r="DO27" s="2" t="s">
        <v>26</v>
      </c>
      <c r="DP27">
        <v>5.7837405989126598E-3</v>
      </c>
      <c r="DQ27">
        <v>7.12459577679872E-2</v>
      </c>
      <c r="DR27">
        <v>0.142735075801394</v>
      </c>
      <c r="DS27">
        <v>-2.5236561832492801E-2</v>
      </c>
      <c r="DT27" s="2" t="s">
        <v>26</v>
      </c>
      <c r="DU27" s="2">
        <v>-2.19884332976172E-2</v>
      </c>
      <c r="DV27" s="2">
        <v>-5.6744343993850803E-2</v>
      </c>
      <c r="DW27" s="2">
        <v>-0.13799445615367401</v>
      </c>
      <c r="DX27" s="2">
        <v>0.17519816208101499</v>
      </c>
      <c r="DY27" s="2" t="s">
        <v>26</v>
      </c>
      <c r="DZ27" s="2">
        <v>1.0390107403908E-2</v>
      </c>
      <c r="EA27" s="2">
        <v>6.8100189082651794E-2</v>
      </c>
      <c r="EB27" s="2">
        <v>0.117483594918143</v>
      </c>
      <c r="EC27" s="2">
        <v>-8.1634076894629606E-2</v>
      </c>
      <c r="ED27" s="2" t="s">
        <v>26</v>
      </c>
      <c r="EE27" s="2">
        <v>6.08582100138777E-2</v>
      </c>
      <c r="EF27" s="2">
        <v>-1.27635124662972E-2</v>
      </c>
      <c r="EG27" s="2">
        <v>3.9843326967895699E-2</v>
      </c>
      <c r="EH27" s="2">
        <v>9.2652098677878297E-2</v>
      </c>
      <c r="EI27" s="2" t="s">
        <v>26</v>
      </c>
      <c r="EJ27" s="2">
        <v>0.13839678895740901</v>
      </c>
      <c r="EK27" s="2">
        <v>-4.01002874863811E-2</v>
      </c>
      <c r="EL27" s="2">
        <v>-0.244171710817567</v>
      </c>
      <c r="EM27" s="2">
        <v>0.27239926719412599</v>
      </c>
      <c r="EN27" s="2" t="s">
        <v>26</v>
      </c>
      <c r="EO27" s="2">
        <v>6.9358157626223202E-2</v>
      </c>
      <c r="EP27" s="2">
        <v>6.7666495245095803E-3</v>
      </c>
      <c r="EQ27" s="2">
        <v>-0.202999485735288</v>
      </c>
      <c r="ER27" s="2">
        <v>0.14209964001470099</v>
      </c>
      <c r="ET27" s="2" t="s">
        <v>26</v>
      </c>
      <c r="EU27" s="2">
        <v>-0.145488723115556</v>
      </c>
      <c r="EV27" s="2">
        <v>-1.65793361605312E-2</v>
      </c>
      <c r="EW27" s="2">
        <v>-0.11991295590949499</v>
      </c>
      <c r="EX27" s="2">
        <v>5.3066409441162699E-2</v>
      </c>
      <c r="EY27" s="2">
        <v>0.127419266023335</v>
      </c>
      <c r="EZ27" s="2" t="s">
        <v>26</v>
      </c>
      <c r="FA27" s="2">
        <v>4.5755068421188802E-2</v>
      </c>
      <c r="FB27" s="2">
        <v>-0.189628333330427</v>
      </c>
      <c r="FC27" s="2">
        <v>-5.3198709897714601E-3</v>
      </c>
      <c r="FD27" s="2">
        <v>9.5374702810078094E-2</v>
      </c>
      <c r="FE27" s="2">
        <v>-9.6579333282892903E-3</v>
      </c>
      <c r="FF27" s="2" t="s">
        <v>26</v>
      </c>
      <c r="FG27" s="2">
        <v>3.1333808143640999E-3</v>
      </c>
      <c r="FH27" s="2">
        <v>-0.158489319594842</v>
      </c>
      <c r="FI27" s="2">
        <v>-1.49026648488049E-3</v>
      </c>
      <c r="FJ27" s="2">
        <v>8.1669382423170594E-2</v>
      </c>
      <c r="FK27" s="2">
        <v>6.8600891709603304E-2</v>
      </c>
      <c r="FL27" s="2" t="s">
        <v>26</v>
      </c>
      <c r="FM27" s="2">
        <v>-4.9234375035457099E-2</v>
      </c>
      <c r="FN27" s="2">
        <v>-4.9324694216359002E-2</v>
      </c>
      <c r="FO27" s="2">
        <v>0.126721284619942</v>
      </c>
      <c r="FP27" s="2">
        <v>6.17192648878125E-2</v>
      </c>
      <c r="FQ27" s="2">
        <v>-4.6222577733845499E-2</v>
      </c>
    </row>
    <row r="28" spans="2:173">
      <c r="B28" s="2" t="s">
        <v>27</v>
      </c>
      <c r="C28" s="2">
        <v>0.14145458540804201</v>
      </c>
      <c r="D28" s="2">
        <v>-1.4362247177444901E-2</v>
      </c>
      <c r="E28" s="2">
        <v>0.14592932521562599</v>
      </c>
      <c r="F28" s="2">
        <v>-3.5394913943833803E-2</v>
      </c>
      <c r="G28" s="2">
        <v>-0.12163788054588801</v>
      </c>
      <c r="H28" s="2" t="s">
        <v>27</v>
      </c>
      <c r="I28" s="2">
        <v>9.4515548999133406E-2</v>
      </c>
      <c r="J28" s="2">
        <v>-4.2092212114911001E-2</v>
      </c>
      <c r="K28" s="2">
        <v>0.155703320245485</v>
      </c>
      <c r="L28" s="2">
        <v>-2.3344034448477501E-2</v>
      </c>
      <c r="M28" s="2">
        <v>-0.123278734301722</v>
      </c>
      <c r="N28" s="2" t="s">
        <v>27</v>
      </c>
      <c r="O28" s="2">
        <v>0.11220804133698301</v>
      </c>
      <c r="P28" s="2">
        <v>3.2322946710439802E-2</v>
      </c>
      <c r="Q28" s="2">
        <v>0.176610774492443</v>
      </c>
      <c r="R28" s="2">
        <v>-6.3617672869961797E-2</v>
      </c>
      <c r="S28" s="2">
        <v>-0.114820277331207</v>
      </c>
      <c r="T28" s="2" t="s">
        <v>27</v>
      </c>
      <c r="U28" s="2">
        <v>7.3280869731274498E-2</v>
      </c>
      <c r="V28" s="2">
        <v>-0.125505137304047</v>
      </c>
      <c r="W28" s="2">
        <v>-3.0513992824144302E-2</v>
      </c>
      <c r="X28" s="2">
        <v>9.2515533393895996E-2</v>
      </c>
      <c r="Y28" s="2">
        <v>5.3893218866708802E-2</v>
      </c>
      <c r="Z28" s="2" t="s">
        <v>27</v>
      </c>
      <c r="AA28" s="2">
        <v>0.11140098774186701</v>
      </c>
      <c r="AB28" s="2">
        <v>-2.0307779298978899E-2</v>
      </c>
      <c r="AC28" s="2">
        <v>0.200600980358901</v>
      </c>
      <c r="AD28" s="2">
        <v>-6.5376737325826703E-2</v>
      </c>
      <c r="AE28" s="2">
        <v>-0.11619481864036001</v>
      </c>
      <c r="AF28" s="2" t="s">
        <v>27</v>
      </c>
      <c r="AG28" s="2">
        <v>0.22942390761402701</v>
      </c>
      <c r="AH28" s="2">
        <v>-9.7384763228864302E-2</v>
      </c>
      <c r="AI28" s="2">
        <v>9.2022000450904001E-2</v>
      </c>
      <c r="AJ28" s="2">
        <v>7.9461619308631201E-2</v>
      </c>
      <c r="AK28" s="2">
        <v>3.5996558891427097E-2</v>
      </c>
      <c r="AL28" s="2" t="s">
        <v>27</v>
      </c>
      <c r="AM28" s="2">
        <v>-2.8758260479165701E-2</v>
      </c>
      <c r="AN28" s="2">
        <v>-1.18416366678918E-2</v>
      </c>
      <c r="AO28" s="2">
        <v>-0.22668275907107099</v>
      </c>
      <c r="AP28" s="2">
        <v>7.7816469531860194E-2</v>
      </c>
      <c r="AQ28" s="2">
        <v>-3.3833247622547902E-3</v>
      </c>
      <c r="AR28" s="2"/>
      <c r="AS28" s="2">
        <v>0.27108678547395071</v>
      </c>
      <c r="AT28" s="2">
        <v>0.25266605286882377</v>
      </c>
      <c r="AU28" s="2"/>
      <c r="AV28" s="2" t="s">
        <v>27</v>
      </c>
      <c r="AW28" s="2">
        <v>6.7093303698794501E-2</v>
      </c>
      <c r="AX28" s="2">
        <v>1.5661589326541301E-2</v>
      </c>
      <c r="AY28" s="2">
        <v>5.0639602046066101E-2</v>
      </c>
      <c r="AZ28" s="2">
        <v>0.13106679656900999</v>
      </c>
      <c r="BA28" s="2">
        <v>-6.9282035126416702E-2</v>
      </c>
      <c r="BB28" s="2" t="s">
        <v>27</v>
      </c>
      <c r="BC28" s="2">
        <v>-2.1377855356537301E-2</v>
      </c>
      <c r="BD28" s="2">
        <v>5.7630585044678898E-2</v>
      </c>
      <c r="BE28" s="2">
        <v>2.93954195689013E-2</v>
      </c>
      <c r="BF28" s="2">
        <v>2.3423932185429201E-2</v>
      </c>
      <c r="BG28" s="2">
        <v>-5.1436773523602201E-2</v>
      </c>
      <c r="BH28" s="2" t="s">
        <v>27</v>
      </c>
      <c r="BI28" s="2">
        <v>2.9109757488821699E-3</v>
      </c>
      <c r="BJ28" s="2">
        <v>3.1451043473006098E-2</v>
      </c>
      <c r="BK28" s="2">
        <v>3.1652519121496803E-2</v>
      </c>
      <c r="BL28" s="2">
        <v>-9.5527247129188005E-4</v>
      </c>
      <c r="BM28" s="2">
        <v>-0.13103211959854899</v>
      </c>
      <c r="BN28" s="2" t="s">
        <v>27</v>
      </c>
      <c r="BO28" s="2">
        <v>-1.8650530709743599E-2</v>
      </c>
      <c r="BP28" s="2">
        <v>1.6230551333535299E-2</v>
      </c>
      <c r="BQ28" s="2">
        <v>2.69118396147307E-2</v>
      </c>
      <c r="BR28" s="2">
        <v>7.9024843767906999E-2</v>
      </c>
      <c r="BS28" s="2">
        <v>2.3128883348473999E-2</v>
      </c>
      <c r="BT28" s="2" t="s">
        <v>27</v>
      </c>
      <c r="BU28" s="2">
        <v>-1.14808776228405E-2</v>
      </c>
      <c r="BV28" s="2">
        <v>2.00472450110173E-2</v>
      </c>
      <c r="BW28" s="2">
        <v>3.49011732153338E-2</v>
      </c>
      <c r="BX28" s="2">
        <v>1.35720995075454E-2</v>
      </c>
      <c r="BY28" s="2">
        <v>-9.0408871713175701E-2</v>
      </c>
      <c r="BZ28" s="2" t="s">
        <v>27</v>
      </c>
      <c r="CA28" s="2">
        <v>-0.12336488625747501</v>
      </c>
      <c r="CB28" s="2">
        <v>1.6579128952201001E-2</v>
      </c>
      <c r="CC28" s="2">
        <v>-0.155048965302616</v>
      </c>
      <c r="CD28" s="2">
        <v>-7.2664115246366498E-2</v>
      </c>
      <c r="CE28" s="2">
        <v>0.139493947600074</v>
      </c>
      <c r="CF28" s="2" t="s">
        <v>27</v>
      </c>
      <c r="CG28" s="2">
        <v>7.2741482388477996E-2</v>
      </c>
      <c r="CH28" s="2">
        <v>-4.5674884290439699E-2</v>
      </c>
      <c r="CI28" s="2">
        <v>-9.9808080486516404E-2</v>
      </c>
      <c r="CJ28" s="2">
        <v>5.4133196196076698E-2</v>
      </c>
      <c r="CK28" s="2">
        <v>0.17085790049386701</v>
      </c>
      <c r="CL28" s="2" t="s">
        <v>27</v>
      </c>
      <c r="CN28" s="2" t="s">
        <v>27</v>
      </c>
      <c r="CO28" s="2">
        <v>0.13982867063323701</v>
      </c>
      <c r="CP28" s="2">
        <v>-5.1160728576452298E-2</v>
      </c>
      <c r="CQ28" s="2">
        <v>0.12842642214838601</v>
      </c>
      <c r="CR28" s="2" t="s">
        <v>27</v>
      </c>
      <c r="CS28" s="2">
        <v>0.14582379138068299</v>
      </c>
      <c r="CT28" s="2">
        <v>-1.05360798336655E-2</v>
      </c>
      <c r="CU28" s="2">
        <v>0.17793920782059</v>
      </c>
      <c r="CV28" s="2" t="s">
        <v>27</v>
      </c>
      <c r="CW28" s="2">
        <v>0.217734350009924</v>
      </c>
      <c r="CX28" s="2">
        <v>-0.192094464713193</v>
      </c>
      <c r="CY28" s="2">
        <v>1.9411552624307601E-2</v>
      </c>
      <c r="CZ28" s="2" t="s">
        <v>27</v>
      </c>
      <c r="DA28" s="2">
        <v>-9.4733093343134206E-2</v>
      </c>
      <c r="DB28" s="2">
        <v>-1.5224961430146599E-2</v>
      </c>
      <c r="DC28" s="2">
        <v>-0.236832733357835</v>
      </c>
      <c r="DD28" s="2"/>
      <c r="DE28" s="2" t="s">
        <v>27</v>
      </c>
      <c r="DF28" s="2">
        <v>7.8155082850459801E-2</v>
      </c>
      <c r="DG28" s="2">
        <v>-1.1853891477852501E-2</v>
      </c>
      <c r="DH28" s="2">
        <v>1.1096520920357801E-2</v>
      </c>
      <c r="DI28" s="2">
        <v>6.4765605196402606E-2</v>
      </c>
      <c r="DJ28" s="2" t="s">
        <v>27</v>
      </c>
      <c r="DK28" s="2">
        <v>0.105159317086951</v>
      </c>
      <c r="DL28" s="2">
        <v>-3.7517198220767499E-4</v>
      </c>
      <c r="DM28" s="2">
        <v>2.1568915162291199E-2</v>
      </c>
      <c r="DN28" s="2">
        <v>-4.6656804565104397E-2</v>
      </c>
      <c r="DO28" s="2" t="s">
        <v>27</v>
      </c>
      <c r="DP28">
        <v>3.9232171966438197E-2</v>
      </c>
      <c r="DQ28">
        <v>-4.7312040214528804E-3</v>
      </c>
      <c r="DR28">
        <v>2.5875725958739E-2</v>
      </c>
      <c r="DS28">
        <v>-2.0289987290239501E-2</v>
      </c>
      <c r="DT28" s="2" t="s">
        <v>27</v>
      </c>
      <c r="DU28" s="2">
        <v>7.3266961803825095E-2</v>
      </c>
      <c r="DV28" s="2">
        <v>2.7217814018619099E-2</v>
      </c>
      <c r="DW28" s="2">
        <v>-3.8358063905647201E-2</v>
      </c>
      <c r="DX28" s="2">
        <v>2.7690683551901199E-2</v>
      </c>
      <c r="DY28" s="2" t="s">
        <v>27</v>
      </c>
      <c r="DZ28" s="2">
        <v>8.7956375615830695E-2</v>
      </c>
      <c r="EA28" s="2">
        <v>3.18789754749794E-2</v>
      </c>
      <c r="EB28" s="2">
        <v>4.0295969871391602E-3</v>
      </c>
      <c r="EC28" s="2">
        <v>-5.5695283185174298E-2</v>
      </c>
      <c r="ED28" s="2" t="s">
        <v>27</v>
      </c>
      <c r="EE28" s="2">
        <v>-5.6123246305704103E-3</v>
      </c>
      <c r="EF28" s="2">
        <v>3.6041429637509302E-2</v>
      </c>
      <c r="EG28" s="2">
        <v>-7.4164850670230098E-2</v>
      </c>
      <c r="EH28" s="2">
        <v>-3.0638000464652397E-4</v>
      </c>
      <c r="EI28" s="2" t="s">
        <v>27</v>
      </c>
      <c r="EJ28" s="2">
        <v>0.108412557625563</v>
      </c>
      <c r="EK28" s="2">
        <v>-5.0507736645229298E-2</v>
      </c>
      <c r="EL28" s="2">
        <v>-5.08661962123459E-2</v>
      </c>
      <c r="EM28" s="2">
        <v>-0.110781565569467</v>
      </c>
      <c r="EN28" s="2" t="s">
        <v>27</v>
      </c>
      <c r="EO28" s="2">
        <v>-3.3833247622547902E-3</v>
      </c>
      <c r="EP28" s="2">
        <v>-0.11672470429779</v>
      </c>
      <c r="EQ28" s="2">
        <v>8.4583119056369799E-3</v>
      </c>
      <c r="ER28" s="2">
        <v>6.4283170482841101E-2</v>
      </c>
      <c r="ET28" s="2" t="s">
        <v>27</v>
      </c>
      <c r="EU28" s="2">
        <v>2.2017581243007001E-2</v>
      </c>
      <c r="EV28" s="2">
        <v>-0.15010531273102501</v>
      </c>
      <c r="EW28" s="2">
        <v>-0.14515449038321401</v>
      </c>
      <c r="EX28" s="2">
        <v>-0.184350241432198</v>
      </c>
      <c r="EY28" s="2">
        <v>-1.3675689298313001E-2</v>
      </c>
      <c r="EZ28" s="2" t="s">
        <v>27</v>
      </c>
      <c r="FA28" s="2">
        <v>-0.108709196194126</v>
      </c>
      <c r="FB28" s="2">
        <v>0.127711719664134</v>
      </c>
      <c r="FC28" s="2">
        <v>-0.14759160405653901</v>
      </c>
      <c r="FD28" s="2">
        <v>-5.3240488989257297E-2</v>
      </c>
      <c r="FE28" s="2">
        <v>-4.0386455157950899E-4</v>
      </c>
      <c r="FF28" s="2" t="s">
        <v>27</v>
      </c>
      <c r="FG28" s="2">
        <v>5.7887647328784202E-2</v>
      </c>
      <c r="FH28" s="2">
        <v>-1.34471365104251E-2</v>
      </c>
      <c r="FI28" s="2">
        <v>-1.05881870534166E-2</v>
      </c>
      <c r="FJ28" s="2">
        <v>-4.3707535927194098E-2</v>
      </c>
      <c r="FK28" s="2">
        <v>-9.6210770548368102E-2</v>
      </c>
      <c r="FL28" s="2" t="s">
        <v>27</v>
      </c>
      <c r="FM28" s="2">
        <v>8.0863457424354204E-2</v>
      </c>
      <c r="FN28" s="2">
        <v>-2.5205999100915599E-2</v>
      </c>
      <c r="FO28" s="2">
        <v>-1.43121163582928E-3</v>
      </c>
      <c r="FP28" s="2">
        <v>0.109782964386196</v>
      </c>
      <c r="FQ28" s="2">
        <v>-1.9338726156945599E-2</v>
      </c>
    </row>
    <row r="29" spans="2:173">
      <c r="B29" s="2" t="s">
        <v>28</v>
      </c>
      <c r="C29" s="2">
        <v>5.5607674969081602E-2</v>
      </c>
      <c r="D29" s="2">
        <v>1.0255770118001301E-2</v>
      </c>
      <c r="E29" s="2">
        <v>0.12605008516982499</v>
      </c>
      <c r="F29" s="2">
        <v>-0.109686712115697</v>
      </c>
      <c r="G29" s="2">
        <v>-1.7468161298546898E-2</v>
      </c>
      <c r="H29" s="2" t="s">
        <v>28</v>
      </c>
      <c r="I29" s="2">
        <v>-4.0945853280387599E-2</v>
      </c>
      <c r="J29" s="2">
        <v>-1.07966159324209E-2</v>
      </c>
      <c r="K29" s="2">
        <v>9.0871517431208901E-2</v>
      </c>
      <c r="L29" s="2">
        <v>-0.120617792279767</v>
      </c>
      <c r="M29" s="2">
        <v>-5.1419404450351799E-2</v>
      </c>
      <c r="N29" s="2" t="s">
        <v>28</v>
      </c>
      <c r="O29" s="2">
        <v>-0.13261613504185499</v>
      </c>
      <c r="P29" s="2">
        <v>-6.8751828188395994E-2</v>
      </c>
      <c r="Q29" s="2">
        <v>7.9426563840323094E-2</v>
      </c>
      <c r="R29" s="2">
        <v>-6.8598984592989298E-2</v>
      </c>
      <c r="S29" s="2">
        <v>-2.5420668890596299E-2</v>
      </c>
      <c r="T29" s="2" t="s">
        <v>28</v>
      </c>
      <c r="U29" s="2">
        <v>0.14283441490609</v>
      </c>
      <c r="V29" s="2">
        <v>4.6688912447881703E-2</v>
      </c>
      <c r="W29" s="2">
        <v>7.7842669934701805E-2</v>
      </c>
      <c r="X29" s="2">
        <v>0.168856147164055</v>
      </c>
      <c r="Y29" s="2">
        <v>7.7202905272026001E-2</v>
      </c>
      <c r="Z29" s="2" t="s">
        <v>28</v>
      </c>
      <c r="AA29" s="2">
        <v>-0.12598743407721</v>
      </c>
      <c r="AB29" s="2">
        <v>-6.9930876679395196E-2</v>
      </c>
      <c r="AC29" s="2">
        <v>5.5330535182028101E-2</v>
      </c>
      <c r="AD29" s="2">
        <v>-0.140914311882155</v>
      </c>
      <c r="AE29" s="2">
        <v>4.8181474320362202E-3</v>
      </c>
      <c r="AF29" s="2" t="s">
        <v>28</v>
      </c>
      <c r="AG29" s="2">
        <v>0.135500192044537</v>
      </c>
      <c r="AH29" s="2">
        <v>7.8799722851134804E-2</v>
      </c>
      <c r="AI29" s="2">
        <v>9.5195441532238606E-2</v>
      </c>
      <c r="AJ29" s="2">
        <v>8.2489661589220997E-2</v>
      </c>
      <c r="AK29" s="2">
        <v>3.2849013080321003E-2</v>
      </c>
      <c r="AL29" s="2" t="s">
        <v>28</v>
      </c>
      <c r="AM29" s="2">
        <v>0.17762455001837699</v>
      </c>
      <c r="AN29" s="2">
        <v>3.72165723848027E-2</v>
      </c>
      <c r="AO29" s="2">
        <v>-3.3833247622547902E-3</v>
      </c>
      <c r="AP29" s="2">
        <v>6.9358157626223202E-2</v>
      </c>
      <c r="AQ29" s="2">
        <v>-2.70665980980383E-2</v>
      </c>
      <c r="AR29" s="2"/>
      <c r="AS29" s="2">
        <v>0.71484803540062181</v>
      </c>
      <c r="AT29" s="2">
        <v>0.60883601284636923</v>
      </c>
      <c r="AU29" s="2"/>
      <c r="AV29" s="2" t="s">
        <v>28</v>
      </c>
      <c r="AW29" s="2">
        <v>2.2443182575301E-2</v>
      </c>
      <c r="AX29" s="2">
        <v>-8.2615925950566098E-3</v>
      </c>
      <c r="AY29" s="2">
        <v>9.5748314516299504E-2</v>
      </c>
      <c r="AZ29" s="2">
        <v>8.4561464997341407E-3</v>
      </c>
      <c r="BA29" s="2">
        <v>-1.09783989068036E-2</v>
      </c>
      <c r="BB29" s="2" t="s">
        <v>28</v>
      </c>
      <c r="BC29" s="2">
        <v>6.7940866926089805E-2</v>
      </c>
      <c r="BD29" s="2">
        <v>-0.142499350760565</v>
      </c>
      <c r="BE29" s="2">
        <v>0.102415003513395</v>
      </c>
      <c r="BF29" s="2">
        <v>3.0649466657577E-2</v>
      </c>
      <c r="BG29" s="2">
        <v>5.4858480953922199E-2</v>
      </c>
      <c r="BH29" s="2" t="s">
        <v>28</v>
      </c>
      <c r="BI29" s="2">
        <v>2.9443234424254498E-2</v>
      </c>
      <c r="BJ29" s="2">
        <v>-4.3397159941270802E-2</v>
      </c>
      <c r="BK29" s="2">
        <v>3.5883507739800501E-2</v>
      </c>
      <c r="BL29" s="2">
        <v>6.5656745381410295E-2</v>
      </c>
      <c r="BM29" s="2">
        <v>3.4063279467229701E-2</v>
      </c>
      <c r="BN29" s="2" t="s">
        <v>28</v>
      </c>
      <c r="BO29" s="2">
        <v>5.3531612753022498E-2</v>
      </c>
      <c r="BP29" s="2">
        <v>0.248590295231885</v>
      </c>
      <c r="BQ29" s="2">
        <v>5.8413295287787601E-4</v>
      </c>
      <c r="BR29" s="2">
        <v>6.0513392332658102E-2</v>
      </c>
      <c r="BS29" s="2">
        <v>-1.8149845321562601E-2</v>
      </c>
      <c r="BT29" s="2" t="s">
        <v>28</v>
      </c>
      <c r="BU29" s="2">
        <v>7.6770770186013301E-4</v>
      </c>
      <c r="BV29" s="2">
        <v>-0.13867371700568601</v>
      </c>
      <c r="BW29" s="2">
        <v>6.1371456872230702E-2</v>
      </c>
      <c r="BX29" s="2">
        <v>4.5134960046464799E-2</v>
      </c>
      <c r="BY29" s="2">
        <v>2.4830654537991999E-2</v>
      </c>
      <c r="BZ29" s="2" t="s">
        <v>28</v>
      </c>
      <c r="CA29" s="2">
        <v>0.11063092450303701</v>
      </c>
      <c r="CB29" s="2">
        <v>0.50851920005617102</v>
      </c>
      <c r="CC29" s="2">
        <v>-0.37978017191871</v>
      </c>
      <c r="CD29" s="2">
        <v>-0.13047304987040201</v>
      </c>
      <c r="CE29" s="2">
        <v>4.5632324294307101E-2</v>
      </c>
      <c r="CF29" s="2" t="s">
        <v>28</v>
      </c>
      <c r="CG29" s="2">
        <v>-1.6916623811274002E-2</v>
      </c>
      <c r="CH29" s="2">
        <v>0.26220766907474602</v>
      </c>
      <c r="CI29" s="2">
        <v>-5.9208183339458903E-2</v>
      </c>
      <c r="CJ29" s="2">
        <v>-0.22668275907107099</v>
      </c>
      <c r="CK29" s="2">
        <v>-0.103191405248771</v>
      </c>
      <c r="CL29" s="2" t="s">
        <v>28</v>
      </c>
      <c r="CN29" s="2" t="s">
        <v>28</v>
      </c>
      <c r="CO29" s="2">
        <v>0.12272877208283001</v>
      </c>
      <c r="CP29" s="2">
        <v>2.4840364615077701E-2</v>
      </c>
      <c r="CQ29" s="2">
        <v>5.2321103650779001E-2</v>
      </c>
      <c r="CR29" s="2" t="s">
        <v>28</v>
      </c>
      <c r="CS29" s="2">
        <v>0.10949116395559</v>
      </c>
      <c r="CT29" s="2">
        <v>-0.12772174323916299</v>
      </c>
      <c r="CU29" s="2">
        <v>7.4874600967631599E-2</v>
      </c>
      <c r="CV29" s="2" t="s">
        <v>28</v>
      </c>
      <c r="CW29" s="2">
        <v>0.47871065453599698</v>
      </c>
      <c r="CX29" s="2">
        <v>0.13233091585012699</v>
      </c>
      <c r="CY29" s="2">
        <v>0.147706401845108</v>
      </c>
      <c r="CZ29" s="2" t="s">
        <v>28</v>
      </c>
      <c r="DA29" s="2">
        <v>-3.72165723848027E-2</v>
      </c>
      <c r="DB29" s="2">
        <v>0.191157849067396</v>
      </c>
      <c r="DC29" s="2">
        <v>-8.4583119056369796E-2</v>
      </c>
      <c r="DD29" s="2"/>
      <c r="DE29" s="2" t="s">
        <v>28</v>
      </c>
      <c r="DF29" s="2">
        <v>3.1364868775513498E-2</v>
      </c>
      <c r="DG29" s="2">
        <v>-6.4369549033309006E-2</v>
      </c>
      <c r="DH29" s="2">
        <v>9.3580428149892703E-2</v>
      </c>
      <c r="DI29" s="2">
        <v>-7.16375270437625E-2</v>
      </c>
      <c r="DJ29" s="2" t="s">
        <v>28</v>
      </c>
      <c r="DK29" s="2">
        <v>-9.3438666457611397E-2</v>
      </c>
      <c r="DL29" s="2">
        <v>-8.6331241683565998E-2</v>
      </c>
      <c r="DM29" s="2">
        <v>0.14246113879941399</v>
      </c>
      <c r="DN29" s="2">
        <v>4.2998877738579598E-2</v>
      </c>
      <c r="DO29" s="2" t="s">
        <v>28</v>
      </c>
      <c r="DP29">
        <v>-6.5778325514120203E-2</v>
      </c>
      <c r="DQ29">
        <v>-0.124442476405674</v>
      </c>
      <c r="DR29">
        <v>0.18777530439328699</v>
      </c>
      <c r="DS29">
        <v>1.1518849144741401E-2</v>
      </c>
      <c r="DT29" s="2" t="s">
        <v>28</v>
      </c>
      <c r="DU29" s="2">
        <v>2.6230351169706501E-2</v>
      </c>
      <c r="DV29" s="2">
        <v>-0.178285721974798</v>
      </c>
      <c r="DW29" s="2">
        <v>0.10077684229888299</v>
      </c>
      <c r="DX29" s="2">
        <v>0.122042063369128</v>
      </c>
      <c r="DY29" s="2" t="s">
        <v>28</v>
      </c>
      <c r="DZ29" s="2">
        <v>-7.6256649191102505E-2</v>
      </c>
      <c r="EA29" s="2">
        <v>-0.137551682672198</v>
      </c>
      <c r="EB29" s="2">
        <v>0.19483101432817801</v>
      </c>
      <c r="EC29" s="2">
        <v>2.75818966188663E-3</v>
      </c>
      <c r="ED29" s="2" t="s">
        <v>28</v>
      </c>
      <c r="EE29" s="2">
        <v>-5.9465573629120796E-3</v>
      </c>
      <c r="EF29" s="2">
        <v>0.120017403638352</v>
      </c>
      <c r="EG29" s="2">
        <v>-4.8958132106129801E-2</v>
      </c>
      <c r="EH29" s="2">
        <v>3.8952039681651202E-2</v>
      </c>
      <c r="EI29" s="2" t="s">
        <v>28</v>
      </c>
      <c r="EJ29" s="2">
        <v>3.79189270145565E-2</v>
      </c>
      <c r="EK29" s="2">
        <v>-0.66498470609747895</v>
      </c>
      <c r="EL29" s="2">
        <v>0.156659617785948</v>
      </c>
      <c r="EM29" s="2">
        <v>0.188901109191834</v>
      </c>
      <c r="EN29" s="2" t="s">
        <v>28</v>
      </c>
      <c r="EO29" s="2">
        <v>0.192849511448523</v>
      </c>
      <c r="EP29" s="2">
        <v>2.8758260479165701E-2</v>
      </c>
      <c r="EQ29" s="2">
        <v>-0.27743263050489297</v>
      </c>
      <c r="ER29" s="2">
        <v>-8.2891456675242406E-2</v>
      </c>
      <c r="ET29" s="2" t="s">
        <v>28</v>
      </c>
      <c r="EU29" s="2">
        <v>-2.36748185408677E-4</v>
      </c>
      <c r="EV29" s="2">
        <v>-1.97475839358532E-2</v>
      </c>
      <c r="EW29" s="2">
        <v>-4.6869177528994402E-2</v>
      </c>
      <c r="EX29" s="2">
        <v>-2.6390459491143801E-2</v>
      </c>
      <c r="EY29" s="2">
        <v>-0.17627991358253201</v>
      </c>
      <c r="EZ29" s="2" t="s">
        <v>28</v>
      </c>
      <c r="FA29" s="2">
        <v>-1.8299242095705999E-2</v>
      </c>
      <c r="FB29" s="2">
        <v>-0.127419266023335</v>
      </c>
      <c r="FC29" s="2">
        <v>0.19455130295054299</v>
      </c>
      <c r="FD29" s="2">
        <v>1.3968142939111999E-2</v>
      </c>
      <c r="FE29" s="2">
        <v>0.21883191831877999</v>
      </c>
      <c r="FF29" s="2" t="s">
        <v>28</v>
      </c>
      <c r="FG29" s="2">
        <v>0.10874081999117401</v>
      </c>
      <c r="FH29" s="2">
        <v>3.3876640467493002E-2</v>
      </c>
      <c r="FI29" s="2">
        <v>8.13254747728136E-2</v>
      </c>
      <c r="FJ29" s="2">
        <v>2.0523296952619799E-2</v>
      </c>
      <c r="FK29" s="2">
        <v>-4.5312438295526898E-2</v>
      </c>
      <c r="FL29" s="2" t="s">
        <v>28</v>
      </c>
      <c r="FM29" s="2">
        <v>-4.1539875585549703E-2</v>
      </c>
      <c r="FN29" s="2">
        <v>6.2059698723519498E-2</v>
      </c>
      <c r="FO29" s="2">
        <v>0.139223543545548</v>
      </c>
      <c r="FP29" s="2">
        <v>-2.0179389302262801E-2</v>
      </c>
      <c r="FQ29" s="2">
        <v>2.8096212889774701E-2</v>
      </c>
    </row>
    <row r="30" spans="2:173">
      <c r="B30" s="2" t="s">
        <v>29</v>
      </c>
      <c r="C30" s="2">
        <v>8.0691231965006202E-2</v>
      </c>
      <c r="D30" s="2">
        <v>6.7690862120303993E-2</v>
      </c>
      <c r="E30" s="2">
        <v>0.197889114472004</v>
      </c>
      <c r="F30" s="2">
        <v>0.163522556881465</v>
      </c>
      <c r="G30" s="2">
        <v>7.1151142282068702E-2</v>
      </c>
      <c r="H30" s="2" t="s">
        <v>29</v>
      </c>
      <c r="I30" s="2">
        <v>3.3522311373185699E-3</v>
      </c>
      <c r="J30" s="2">
        <v>-0.101789716876382</v>
      </c>
      <c r="K30" s="2">
        <v>0.24213182873925301</v>
      </c>
      <c r="L30" s="2">
        <v>0.26806038128738302</v>
      </c>
      <c r="M30" s="2">
        <v>0.12344547740492499</v>
      </c>
      <c r="N30" s="2" t="s">
        <v>29</v>
      </c>
      <c r="O30" s="2">
        <v>-3.6866569955711699E-2</v>
      </c>
      <c r="P30" s="2">
        <v>-2.1154943091518399E-2</v>
      </c>
      <c r="Q30" s="2">
        <v>0.27746670515240102</v>
      </c>
      <c r="R30" s="2">
        <v>0.24600871424324</v>
      </c>
      <c r="S30" s="2">
        <v>0.13875419488466501</v>
      </c>
      <c r="T30" s="2" t="s">
        <v>29</v>
      </c>
      <c r="U30" s="2">
        <v>-1.21416206633901E-2</v>
      </c>
      <c r="V30" s="2">
        <v>-2.6703220702988602E-3</v>
      </c>
      <c r="W30" s="2">
        <v>-1.4881482370936399E-2</v>
      </c>
      <c r="X30" s="2">
        <v>-7.3225238021476596E-2</v>
      </c>
      <c r="Y30" s="2">
        <v>-8.1917692677397399E-3</v>
      </c>
      <c r="Z30" s="2" t="s">
        <v>29</v>
      </c>
      <c r="AA30" s="2">
        <v>-3.8659814542992901E-2</v>
      </c>
      <c r="AB30" s="2">
        <v>-3.2611945271777999E-2</v>
      </c>
      <c r="AC30" s="2">
        <v>0.23697156695833799</v>
      </c>
      <c r="AD30" s="2">
        <v>0.29622748541232102</v>
      </c>
      <c r="AE30" s="2">
        <v>0.131111275073787</v>
      </c>
      <c r="AF30" s="2" t="s">
        <v>29</v>
      </c>
      <c r="AG30" s="2">
        <v>-0.160964514868084</v>
      </c>
      <c r="AH30" s="2">
        <v>-0.15706497288726101</v>
      </c>
      <c r="AI30" s="2">
        <v>4.8789268812840902E-2</v>
      </c>
      <c r="AJ30" s="2">
        <v>-0.21385960316452399</v>
      </c>
      <c r="AK30" s="2">
        <v>1.71111338843331E-3</v>
      </c>
      <c r="AL30" s="2" t="s">
        <v>29</v>
      </c>
      <c r="AM30" s="2">
        <v>0.13194966572793701</v>
      </c>
      <c r="AN30" s="2">
        <v>5.5824858577204102E-2</v>
      </c>
      <c r="AO30" s="2">
        <v>-0.22160777192768899</v>
      </c>
      <c r="AP30" s="2">
        <v>-0.34340746336886102</v>
      </c>
      <c r="AQ30" s="2">
        <v>-0.25544101955023701</v>
      </c>
      <c r="AR30" s="2"/>
      <c r="AS30" s="2">
        <v>0.84226937613177311</v>
      </c>
      <c r="AT30" s="2">
        <v>0.47336946185782613</v>
      </c>
      <c r="AU30" s="2"/>
      <c r="AV30" s="2" t="s">
        <v>29</v>
      </c>
      <c r="AW30" s="2">
        <v>6.5974618746898694E-2</v>
      </c>
      <c r="AX30" s="2">
        <v>-2.8648062463766499E-2</v>
      </c>
      <c r="AY30" s="2">
        <v>-2.80921941646879E-2</v>
      </c>
      <c r="AZ30" s="2">
        <v>7.4646164212525803E-2</v>
      </c>
      <c r="BA30" s="2">
        <v>9.0940053729269096E-2</v>
      </c>
      <c r="BB30" s="2" t="s">
        <v>29</v>
      </c>
      <c r="BC30" s="2">
        <v>5.9992779006727203E-3</v>
      </c>
      <c r="BD30" s="2">
        <v>-4.8831412536048897E-2</v>
      </c>
      <c r="BE30" s="2">
        <v>-5.9106956270959098E-2</v>
      </c>
      <c r="BF30" s="2">
        <v>3.3782847471941102E-2</v>
      </c>
      <c r="BG30" s="2">
        <v>7.0289165629537798E-2</v>
      </c>
      <c r="BH30" s="2" t="s">
        <v>29</v>
      </c>
      <c r="BI30" s="2">
        <v>1.4648669132501299E-2</v>
      </c>
      <c r="BJ30" s="2">
        <v>-3.9569122619948403E-2</v>
      </c>
      <c r="BK30" s="2">
        <v>-9.5725249059601294E-2</v>
      </c>
      <c r="BL30" s="2">
        <v>5.1372816647038598E-2</v>
      </c>
      <c r="BM30" s="2">
        <v>7.0579003897121503E-2</v>
      </c>
      <c r="BN30" s="2" t="s">
        <v>29</v>
      </c>
      <c r="BO30" s="2">
        <v>4.6619372810634302E-2</v>
      </c>
      <c r="BP30" s="2">
        <v>-2.1348668634941399E-2</v>
      </c>
      <c r="BQ30" s="2">
        <v>-4.1556887219026097E-2</v>
      </c>
      <c r="BR30" s="2">
        <v>0.176491599333816</v>
      </c>
      <c r="BS30" s="2">
        <v>-4.4227209289324901E-2</v>
      </c>
      <c r="BT30" s="2" t="s">
        <v>29</v>
      </c>
      <c r="BU30" s="2">
        <v>2.2451108041276199E-2</v>
      </c>
      <c r="BV30" s="2">
        <v>-3.9253832719545301E-2</v>
      </c>
      <c r="BW30" s="2">
        <v>-4.5503181840117098E-2</v>
      </c>
      <c r="BX30" s="2">
        <v>3.8597286313882102E-2</v>
      </c>
      <c r="BY30" s="2">
        <v>9.8631333841243299E-2</v>
      </c>
      <c r="BZ30" s="2" t="s">
        <v>29</v>
      </c>
      <c r="CA30" s="2">
        <v>0.192336282870604</v>
      </c>
      <c r="CB30" s="2">
        <v>-6.7655102770206393E-2</v>
      </c>
      <c r="CC30" s="2">
        <v>-5.2721201537680104E-3</v>
      </c>
      <c r="CD30" s="2">
        <v>0.207563527767234</v>
      </c>
      <c r="CE30" s="2">
        <v>-0.118966902537397</v>
      </c>
      <c r="CF30" s="2" t="s">
        <v>29</v>
      </c>
      <c r="CG30" s="2">
        <v>-0.104883067629899</v>
      </c>
      <c r="CH30" s="2">
        <v>7.9508131912987598E-2</v>
      </c>
      <c r="CI30" s="2">
        <v>6.9358157626223202E-2</v>
      </c>
      <c r="CJ30" s="2">
        <v>-0.10826639239215299</v>
      </c>
      <c r="CK30" s="2">
        <v>-1.8608286192401399E-2</v>
      </c>
      <c r="CL30" s="2" t="s">
        <v>29</v>
      </c>
      <c r="CN30" s="2" t="s">
        <v>29</v>
      </c>
      <c r="CO30" s="2">
        <v>0.10152934482671799</v>
      </c>
      <c r="CP30" s="2">
        <v>5.6636031322377198E-2</v>
      </c>
      <c r="CQ30" s="2">
        <v>9.1259678001239297E-2</v>
      </c>
      <c r="CR30" s="2" t="s">
        <v>29</v>
      </c>
      <c r="CS30" s="2">
        <v>4.0525521707729002E-2</v>
      </c>
      <c r="CT30" s="2">
        <v>-2.9120988211545702E-2</v>
      </c>
      <c r="CU30" s="2">
        <v>0.14850557629053801</v>
      </c>
      <c r="CV30" s="2" t="s">
        <v>29</v>
      </c>
      <c r="CW30" s="2">
        <v>-6.9619165274676806E-2</v>
      </c>
      <c r="CX30" s="2">
        <v>5.1612693527796398E-2</v>
      </c>
      <c r="CY30" s="2">
        <v>-9.6475066317333699E-2</v>
      </c>
      <c r="CZ30" s="2" t="s">
        <v>29</v>
      </c>
      <c r="DA30" s="2">
        <v>0.28758260479165698</v>
      </c>
      <c r="DB30" s="2">
        <v>7.1049820007350606E-2</v>
      </c>
      <c r="DC30" s="2">
        <v>-0.14379130239582899</v>
      </c>
      <c r="DD30" s="2"/>
      <c r="DE30" s="2" t="s">
        <v>29</v>
      </c>
      <c r="DF30" s="2">
        <v>-8.2921653515059396E-2</v>
      </c>
      <c r="DG30" s="2">
        <v>1.28058159400247E-2</v>
      </c>
      <c r="DH30" s="2">
        <v>0.120519195593992</v>
      </c>
      <c r="DI30" s="2">
        <v>1.94831838827071E-2</v>
      </c>
      <c r="DJ30" s="2" t="s">
        <v>29</v>
      </c>
      <c r="DK30" s="2">
        <v>-7.4124257003216301E-2</v>
      </c>
      <c r="DL30" s="2">
        <v>0.153671138675194</v>
      </c>
      <c r="DM30" s="2">
        <v>1.38084132340325E-2</v>
      </c>
      <c r="DN30" s="2">
        <v>-1.62366096744321E-2</v>
      </c>
      <c r="DO30" s="2" t="s">
        <v>29</v>
      </c>
      <c r="DP30">
        <v>-1.21441183986779E-2</v>
      </c>
      <c r="DQ30">
        <v>0.105458607112546</v>
      </c>
      <c r="DR30">
        <v>2.62995195641848E-2</v>
      </c>
      <c r="DS30">
        <v>-2.1120205910744099E-3</v>
      </c>
      <c r="DT30" s="2" t="s">
        <v>29</v>
      </c>
      <c r="DU30" s="2">
        <v>-7.7661866877858601E-2</v>
      </c>
      <c r="DV30" s="2">
        <v>0.148188966974137</v>
      </c>
      <c r="DW30" s="2">
        <v>0.20905005749303199</v>
      </c>
      <c r="DX30" s="2">
        <v>2.1849354023122498E-2</v>
      </c>
      <c r="DY30" s="2" t="s">
        <v>29</v>
      </c>
      <c r="DZ30" s="2">
        <v>-4.4228300724358502E-2</v>
      </c>
      <c r="EA30" s="2">
        <v>0.14296384828078601</v>
      </c>
      <c r="EB30" s="2">
        <v>2.7630529685952501E-2</v>
      </c>
      <c r="EC30" s="2">
        <v>-2.24372128792516E-2</v>
      </c>
      <c r="ED30" s="2" t="s">
        <v>29</v>
      </c>
      <c r="EE30" s="2">
        <v>-0.107936283000586</v>
      </c>
      <c r="EF30" s="2">
        <v>1.01871351544969E-2</v>
      </c>
      <c r="EG30" s="2">
        <v>-3.64940364625553E-2</v>
      </c>
      <c r="EH30" s="2">
        <v>-7.4638347041047506E-2</v>
      </c>
      <c r="EI30" s="2" t="s">
        <v>29</v>
      </c>
      <c r="EJ30" s="2">
        <v>-0.163637699733307</v>
      </c>
      <c r="EK30" s="2">
        <v>0.15453918850700599</v>
      </c>
      <c r="EL30" s="2">
        <v>0.44429916891587001</v>
      </c>
      <c r="EM30" s="2">
        <v>-4.9992890480436397E-2</v>
      </c>
      <c r="EN30" s="2" t="s">
        <v>29</v>
      </c>
      <c r="EO30" s="2">
        <v>-4.5674884290439699E-2</v>
      </c>
      <c r="EP30" s="2">
        <v>-0.27235764336151103</v>
      </c>
      <c r="EQ30" s="2">
        <v>-2.8758260479165701E-2</v>
      </c>
      <c r="ER30" s="2">
        <v>-5.0749871433821897E-2</v>
      </c>
      <c r="ET30" s="2" t="s">
        <v>29</v>
      </c>
      <c r="EU30" s="2">
        <v>4.6931846166308397E-2</v>
      </c>
      <c r="EV30" s="2">
        <v>-0.14494559492550099</v>
      </c>
      <c r="EW30" s="2">
        <v>-0.150453471827215</v>
      </c>
      <c r="EX30" s="2">
        <v>-3.5198884624731301E-2</v>
      </c>
      <c r="EY30" s="2">
        <v>-0.15841935194802401</v>
      </c>
      <c r="EZ30" s="2" t="s">
        <v>29</v>
      </c>
      <c r="FA30" s="2">
        <v>-5.7251281777357201E-2</v>
      </c>
      <c r="FB30" s="2">
        <v>-0.25652362207222601</v>
      </c>
      <c r="FC30" s="2">
        <v>0.13715379435278599</v>
      </c>
      <c r="FD30" s="2">
        <v>-9.7331356930661597E-2</v>
      </c>
      <c r="FE30" s="2">
        <v>3.1710330480915198E-2</v>
      </c>
      <c r="FF30" s="2" t="s">
        <v>29</v>
      </c>
      <c r="FG30" s="2">
        <v>0.15997263845042201</v>
      </c>
      <c r="FH30" s="2">
        <v>0.110092133890052</v>
      </c>
      <c r="FI30" s="2">
        <v>-4.9467120617011903E-2</v>
      </c>
      <c r="FJ30" s="2">
        <v>-7.5666630707847904E-2</v>
      </c>
      <c r="FK30" s="2">
        <v>-0.16655551721230699</v>
      </c>
      <c r="FL30" s="2" t="s">
        <v>29</v>
      </c>
      <c r="FM30" s="2">
        <v>-1.21270869433981E-2</v>
      </c>
      <c r="FN30" s="2">
        <v>-9.3782574107968406E-2</v>
      </c>
      <c r="FO30" s="2">
        <v>1.3495769915526101E-2</v>
      </c>
      <c r="FP30" s="2">
        <v>2.1402172059087801E-2</v>
      </c>
      <c r="FQ30" s="2">
        <v>2.37331016892855E-2</v>
      </c>
    </row>
    <row r="32" spans="2:173" s="1" customFormat="1"/>
    <row r="33" spans="1:41" s="1" customFormat="1"/>
    <row r="34" spans="1:41" s="1" customFormat="1">
      <c r="A34" s="7" t="s">
        <v>209</v>
      </c>
    </row>
    <row r="35" spans="1:41" s="36" customFormat="1">
      <c r="C35" s="36" t="s">
        <v>134</v>
      </c>
      <c r="G35" s="36" t="s">
        <v>133</v>
      </c>
      <c r="K35" s="36" t="s">
        <v>142</v>
      </c>
      <c r="O35" s="36" t="s">
        <v>143</v>
      </c>
      <c r="T35" s="36" t="s">
        <v>131</v>
      </c>
      <c r="X35" s="36" t="s">
        <v>132</v>
      </c>
      <c r="AB35" s="36" t="s">
        <v>144</v>
      </c>
      <c r="AF35" s="36" t="s">
        <v>145</v>
      </c>
      <c r="AK35" s="45" t="s">
        <v>134</v>
      </c>
      <c r="AL35" s="45" t="s">
        <v>133</v>
      </c>
      <c r="AN35" s="36" t="s">
        <v>137</v>
      </c>
    </row>
    <row r="36" spans="1:41" s="36" customFormat="1">
      <c r="B36" s="54"/>
      <c r="C36" s="36" t="s">
        <v>122</v>
      </c>
      <c r="D36" s="36" t="s">
        <v>123</v>
      </c>
      <c r="E36" s="36" t="s">
        <v>124</v>
      </c>
      <c r="F36" s="36" t="s">
        <v>152</v>
      </c>
      <c r="G36" s="36" t="s">
        <v>122</v>
      </c>
      <c r="H36" s="36" t="s">
        <v>123</v>
      </c>
      <c r="I36" s="36" t="s">
        <v>124</v>
      </c>
      <c r="J36" s="36" t="s">
        <v>152</v>
      </c>
      <c r="K36" s="36" t="s">
        <v>122</v>
      </c>
      <c r="L36" s="36" t="s">
        <v>123</v>
      </c>
      <c r="M36" s="36" t="s">
        <v>124</v>
      </c>
      <c r="N36" s="36" t="s">
        <v>152</v>
      </c>
      <c r="O36" s="36" t="s">
        <v>122</v>
      </c>
      <c r="P36" s="36" t="s">
        <v>123</v>
      </c>
      <c r="Q36" s="36" t="s">
        <v>124</v>
      </c>
      <c r="R36" s="36" t="s">
        <v>152</v>
      </c>
      <c r="T36" s="36" t="s">
        <v>119</v>
      </c>
      <c r="U36" s="36" t="s">
        <v>120</v>
      </c>
      <c r="V36" s="36" t="s">
        <v>121</v>
      </c>
      <c r="W36" s="36" t="s">
        <v>152</v>
      </c>
      <c r="X36" s="36" t="s">
        <v>119</v>
      </c>
      <c r="Y36" s="36" t="s">
        <v>120</v>
      </c>
      <c r="Z36" s="36" t="s">
        <v>121</v>
      </c>
      <c r="AA36" s="36" t="s">
        <v>152</v>
      </c>
      <c r="AB36" s="36" t="s">
        <v>119</v>
      </c>
      <c r="AC36" s="36" t="s">
        <v>120</v>
      </c>
      <c r="AD36" s="36" t="s">
        <v>121</v>
      </c>
      <c r="AE36" s="36" t="s">
        <v>152</v>
      </c>
      <c r="AF36" s="36" t="s">
        <v>119</v>
      </c>
      <c r="AG36" s="36" t="s">
        <v>120</v>
      </c>
      <c r="AH36" s="36" t="s">
        <v>121</v>
      </c>
      <c r="AI36" s="36" t="s">
        <v>152</v>
      </c>
      <c r="AK36" s="36" t="s">
        <v>235</v>
      </c>
      <c r="AL36" s="36" t="s">
        <v>235</v>
      </c>
      <c r="AN36" s="36" t="s">
        <v>46</v>
      </c>
      <c r="AO36" s="36" t="s">
        <v>49</v>
      </c>
    </row>
    <row r="37" spans="1:41" s="45" customFormat="1">
      <c r="A37" s="36" t="s">
        <v>134</v>
      </c>
      <c r="B37" s="36" t="s">
        <v>122</v>
      </c>
      <c r="C37" s="45">
        <f>CORREL($AW$7:$AW$30,AW7:AW30)</f>
        <v>1</v>
      </c>
      <c r="D37" s="45">
        <f>CORREL($AW$7:$AW$30,AX7:AX30)</f>
        <v>1.9201102599710354E-3</v>
      </c>
      <c r="E37" s="45">
        <f>CORREL($AW$7:$AW$30,AY7:AY30)</f>
        <v>-0.28075810497969395</v>
      </c>
      <c r="F37" s="57">
        <f>CORREL($AW$7:$AW$30,AZ7:AZ30)</f>
        <v>0.55599954154292719</v>
      </c>
      <c r="G37" s="45">
        <f>CORREL($AW$7:$AW$30,BC7:BC30)</f>
        <v>0.43097064491906645</v>
      </c>
      <c r="H37" s="45">
        <f>CORREL($AW$7:$AW$30,BD7:BD30)</f>
        <v>-0.16196498995994157</v>
      </c>
      <c r="I37" s="45">
        <f>CORREL($AW$7:$AW$30,BE7:BE30)</f>
        <v>0.10291648624376505</v>
      </c>
      <c r="J37" s="45">
        <f>CORREL($AW$7:$AW$30,BF7:BF30)</f>
        <v>0.28213104439092673</v>
      </c>
      <c r="K37" s="45">
        <f>CORREL($AW$7:$AW$30,CA7:CA30)</f>
        <v>0.24445225897619288</v>
      </c>
      <c r="L37" s="45">
        <f>CORREL($AW$7:$AW$30,CB7:CB30)</f>
        <v>9.1417842865696236E-2</v>
      </c>
      <c r="M37" s="45">
        <f>CORREL($AW$7:$AW$30,CC7:CC30)</f>
        <v>-8.2279795580593007E-2</v>
      </c>
      <c r="N37" s="45">
        <f>CORREL($AW$7:$AW$30,CD7:CD30)</f>
        <v>-1.9562409781771848E-2</v>
      </c>
      <c r="O37" s="45">
        <f>CORREL($AW$7:$AW$30,CG7:CG30)</f>
        <v>0.23124414790859255</v>
      </c>
      <c r="P37" s="45">
        <f>CORREL($AW$7:$AW$30,CH7:CH30)</f>
        <v>0.26107482541263632</v>
      </c>
      <c r="Q37" s="45">
        <f>CORREL($AW$7:$AW$30,CI7:CI30)</f>
        <v>-0.23298158064647656</v>
      </c>
      <c r="R37" s="45">
        <f>CORREL($AW$7:$AW$30,CJ7:CJ30)</f>
        <v>0.21409099806286602</v>
      </c>
      <c r="T37" s="45">
        <f>CORREL($AW$7:$AW$30,C7:C30)</f>
        <v>-0.2296283315662121</v>
      </c>
      <c r="U37" s="45">
        <f>CORREL($AW$7:$AW$30,D7:D30)</f>
        <v>-0.17041781748260834</v>
      </c>
      <c r="V37" s="45">
        <f>CORREL($AW$7:$AW$30,E7:E30)</f>
        <v>0.25134466074256123</v>
      </c>
      <c r="W37" s="45">
        <f>CORREL($AW$7:$AW$30,F7:F30)</f>
        <v>0.28131048482529908</v>
      </c>
      <c r="X37" s="45">
        <f>CORREL($AW$7:$AW$30,I7:I30)</f>
        <v>0.16515571582063515</v>
      </c>
      <c r="Y37" s="45">
        <f>CORREL($AW$7:$AW$30,J7:J30)</f>
        <v>6.7391176184885201E-2</v>
      </c>
      <c r="Z37" s="45">
        <f>CORREL($AW$7:$AW$30,K7:K30)</f>
        <v>0.3006031073600976</v>
      </c>
      <c r="AA37" s="45">
        <f>CORREL($AW$7:$AW$30,L7:L30)</f>
        <v>0.16626009871615618</v>
      </c>
      <c r="AB37" s="45">
        <f>CORREL($AW$7:$AW$30,AG7:AG30)</f>
        <v>5.7031956319779496E-2</v>
      </c>
      <c r="AC37" s="45">
        <f>CORREL($AW$7:$AW$30,AH7:AH30)</f>
        <v>0.18004765155856589</v>
      </c>
      <c r="AD37" s="45">
        <f>CORREL($AW$7:$AW$30,AI7:AI30)</f>
        <v>-0.18148332096864983</v>
      </c>
      <c r="AE37" s="45">
        <f>CORREL($AW$7:$AW$30,AJ7:AJ30)</f>
        <v>-0.35592351292997187</v>
      </c>
      <c r="AF37" s="45">
        <f>CORREL($AW$7:$AW$30,AM7:AM30)</f>
        <v>-0.18554152054475201</v>
      </c>
      <c r="AG37" s="45">
        <f>CORREL($AW$7:$AW$30,AN7:AN30)</f>
        <v>-0.21801414651275958</v>
      </c>
      <c r="AH37" s="45">
        <f>CORREL($AW$7:$AW$30,AO7:AO30)</f>
        <v>-0.20894736506476697</v>
      </c>
      <c r="AI37" s="45">
        <f>CORREL($AW$7:$AW$30,AP7:AP30)</f>
        <v>-1.8490212628601448E-2</v>
      </c>
      <c r="AK37" s="45">
        <f>CORREL($AW$7:$AW$30,DH7:DH30)</f>
        <v>0.20473143876576175</v>
      </c>
      <c r="AL37" s="45">
        <f>CORREL($AW$7:$AW$30,DM7:DM30)</f>
        <v>-4.4686545683795972E-2</v>
      </c>
      <c r="AN37" s="45">
        <f>CORREL($AW$7:$AW$30,AS7:AS30)</f>
        <v>-0.23477397949156908</v>
      </c>
      <c r="AO37" s="45">
        <f>CORREL($AW$7:$AW$30,AT7:AT30)</f>
        <v>-0.13664728005509869</v>
      </c>
    </row>
    <row r="38" spans="1:41" s="45" customFormat="1">
      <c r="A38" s="36"/>
      <c r="B38" s="36" t="s">
        <v>123</v>
      </c>
      <c r="C38" s="45">
        <f>CORREL($AX$7:$AX$30,AW7:AW30)</f>
        <v>1.9201102599710354E-3</v>
      </c>
      <c r="D38" s="45">
        <f>CORREL($AX$7:$AX$30,AX7:AX30)</f>
        <v>0.99999999999999989</v>
      </c>
      <c r="E38" s="45">
        <f>CORREL($AX$7:$AX$30,AY7:AY30)</f>
        <v>0.2388560296522069</v>
      </c>
      <c r="F38" s="45">
        <f>CORREL($AX$7:$AX$30,AZ7:AZ30)</f>
        <v>-0.25356260390404411</v>
      </c>
      <c r="G38" s="45">
        <f>CORREL($AX$7:$AX$30,BC7:BC30)</f>
        <v>-0.27716215919005766</v>
      </c>
      <c r="H38" s="45">
        <f>CORREL($AX$7:$AX$30,BD7:BD30)</f>
        <v>0.29216548333122777</v>
      </c>
      <c r="I38" s="45">
        <f>CORREL($AX$7:$AX$30,BE7:BE30)</f>
        <v>0.18541069001232729</v>
      </c>
      <c r="J38" s="45">
        <f>CORREL($AX$7:$AX$30,BF7:BF30)</f>
        <v>-0.32438900063916914</v>
      </c>
      <c r="K38" s="45">
        <f>CORREL($AX$7:$AX$30,CA7:CA30)</f>
        <v>0.15590418517201948</v>
      </c>
      <c r="L38" s="45">
        <f>CORREL($AX$7:$AX$30,CB7:CB30)</f>
        <v>-0.17368409109141528</v>
      </c>
      <c r="M38" s="45">
        <f>CORREL($AX$7:$AX$30,CC7:CC30)</f>
        <v>0.29918313134103491</v>
      </c>
      <c r="N38" s="57">
        <f>CORREL($AX$7:$AX$30,CD7:CD30)</f>
        <v>-0.56303621673019821</v>
      </c>
      <c r="O38" s="45">
        <f>CORREL($AX$7:$AX$30,CG7:CG30)</f>
        <v>0.32282652882087964</v>
      </c>
      <c r="P38" s="45">
        <f>CORREL($AX$7:$AX$30,CH7:CH30)</f>
        <v>0.36460279400599099</v>
      </c>
      <c r="Q38" s="45">
        <f>CORREL($AX$7:$AX$30,CI7:CI30)</f>
        <v>8.9043261725652596E-3</v>
      </c>
      <c r="R38" s="45">
        <f>CORREL($AX$7:$AX$30,CJ7:CJ30)</f>
        <v>0.20642304379131934</v>
      </c>
      <c r="T38" s="45">
        <f>CORREL($AX$7:$AX$30,C7:C30)</f>
        <v>-8.2995959431349485E-3</v>
      </c>
      <c r="U38" s="45">
        <f>CORREL($AX$7:$AX$30,D7:D30)</f>
        <v>0.36865170902730937</v>
      </c>
      <c r="V38" s="45">
        <f>CORREL($AX$7:$AX$30,E7:E30)</f>
        <v>3.4987857079050583E-2</v>
      </c>
      <c r="W38" s="45">
        <f>CORREL($AX$7:$AX$30,F7:F30)</f>
        <v>-0.1566046971177632</v>
      </c>
      <c r="X38" s="45">
        <f>CORREL($AX$7:$AX$30,I7:I30)</f>
        <v>-0.32481381982538532</v>
      </c>
      <c r="Y38" s="45">
        <f>CORREL($AX$7:$AX$30,J7:J30)</f>
        <v>0.36351425468569487</v>
      </c>
      <c r="Z38" s="45">
        <f>CORREL($AX$7:$AX$30,K7:K30)</f>
        <v>9.1437921802525857E-2</v>
      </c>
      <c r="AA38" s="45">
        <f>CORREL($AX$7:$AX$30,L7:L30)</f>
        <v>-0.22137835721229343</v>
      </c>
      <c r="AB38" s="45">
        <f>CORREL($AX$7:$AX$30,AG7:AG30)</f>
        <v>0.18688968678706411</v>
      </c>
      <c r="AC38" s="45">
        <f>CORREL($AX$7:$AX$30,AH7:AH30)</f>
        <v>0.38838617244993162</v>
      </c>
      <c r="AD38" s="45">
        <f>CORREL($AX$7:$AX$30,AI7:AI30)</f>
        <v>-0.10555361666037803</v>
      </c>
      <c r="AE38" s="45">
        <f>CORREL($AX$7:$AX$30,AJ7:AJ30)</f>
        <v>-2.7172787914524488E-2</v>
      </c>
      <c r="AF38" s="45">
        <f>CORREL($AX$7:$AX$30,AM7:AM30)</f>
        <v>0.41393635329788314</v>
      </c>
      <c r="AG38" s="45">
        <f>CORREL($AX$7:$AX$30,AN7:AN30)</f>
        <v>-7.0510242703651888E-2</v>
      </c>
      <c r="AH38" s="45">
        <f>CORREL($AX$7:$AX$30,AO7:AO30)</f>
        <v>0.24105388137957273</v>
      </c>
      <c r="AI38" s="45">
        <f>CORREL($AX$7:$AX$30,AP7:AP30)</f>
        <v>0.16017329398554836</v>
      </c>
      <c r="AK38" s="45">
        <f>CORREL($AX$7:$AX$30,DH7:DH30)</f>
        <v>-5.4736018475730092E-2</v>
      </c>
      <c r="AL38" s="45">
        <f>CORREL($AX$7:$AX$30,DM7:DM30)</f>
        <v>-0.21970464462988881</v>
      </c>
      <c r="AN38" s="45">
        <f>CORREL($AX$7:$AX$30,AS7:AS30)</f>
        <v>-0.18067325045194044</v>
      </c>
      <c r="AO38" s="45">
        <f>CORREL($AX$7:$AX$30,AT7:AT30)</f>
        <v>6.3362105590606774E-2</v>
      </c>
    </row>
    <row r="39" spans="1:41" s="45" customFormat="1">
      <c r="A39" s="36"/>
      <c r="B39" s="36" t="s">
        <v>124</v>
      </c>
      <c r="C39" s="45">
        <f>CORREL($AY$7:$AY$30,AW7:AW30)</f>
        <v>-0.28075810497969395</v>
      </c>
      <c r="D39" s="45">
        <f>CORREL($AY$7:$AY$30,AX7:AX30)</f>
        <v>0.2388560296522069</v>
      </c>
      <c r="E39" s="45">
        <f>CORREL($AY$7:$AY$30,AY7:AY30)</f>
        <v>1</v>
      </c>
      <c r="F39" s="45">
        <f>CORREL($AY$7:$AY$30,AZ7:AZ30)</f>
        <v>2.5744231822708639E-3</v>
      </c>
      <c r="G39" s="45">
        <f>CORREL($AY$7:$AY$30,BC7:BC30)</f>
        <v>-0.47216350399925816</v>
      </c>
      <c r="H39" s="45">
        <f>CORREL($AY$7:$AY$30,BD7:BD30)</f>
        <v>0.14640315076216559</v>
      </c>
      <c r="I39" s="45">
        <f>CORREL($AY$7:$AY$30,BE7:BE30)</f>
        <v>0.45212694488154481</v>
      </c>
      <c r="J39" s="45">
        <f>CORREL($AY$7:$AY$30,BF7:BF30)</f>
        <v>9.6632514470890413E-2</v>
      </c>
      <c r="K39" s="45">
        <f>CORREL($AY$7:$AY$30,CA7:CA30)</f>
        <v>-3.4850401125474245E-3</v>
      </c>
      <c r="L39" s="45">
        <f>CORREL($AY$7:$AY$30,CB7:CB30)</f>
        <v>3.9998461921284915E-2</v>
      </c>
      <c r="M39" s="45">
        <f>CORREL($AY$7:$AY$30,CC7:CC30)</f>
        <v>0.49072541070611886</v>
      </c>
      <c r="N39" s="45">
        <f>CORREL($AY$7:$AY$30,CD7:CD30)</f>
        <v>-0.26274900304384957</v>
      </c>
      <c r="O39" s="45">
        <f>CORREL($AY$7:$AY$30,CG7:CG30)</f>
        <v>0.13821363189860952</v>
      </c>
      <c r="P39" s="45">
        <f>CORREL($AY$7:$AY$30,CH7:CH30)</f>
        <v>7.1569265797340159E-2</v>
      </c>
      <c r="Q39" s="45">
        <f>CORREL($AY$7:$AY$30,CI7:CI30)</f>
        <v>0.15029867533643865</v>
      </c>
      <c r="R39" s="45">
        <f>CORREL($AY$7:$AY$30,CJ7:CJ30)</f>
        <v>-0.2060166381502582</v>
      </c>
      <c r="T39" s="45">
        <f>CORREL($AY$7:$AY$30,C7:C30)</f>
        <v>-0.23275665465251966</v>
      </c>
      <c r="U39" s="45">
        <f>CORREL($AY$7:$AY$30,D7:D30)</f>
        <v>-0.16518399235734704</v>
      </c>
      <c r="V39" s="45">
        <f>CORREL($AY$7:$AY$30,E7:E30)</f>
        <v>0.26161146643027577</v>
      </c>
      <c r="W39" s="45">
        <f>CORREL($AY$7:$AY$30,F7:F30)</f>
        <v>-0.3487937306905588</v>
      </c>
      <c r="X39" s="57">
        <f>CORREL($AY$7:$AY$30,I7:I30)</f>
        <v>-0.55160359546501936</v>
      </c>
      <c r="Y39" s="45">
        <f>CORREL($AY$7:$AY$30,J7:J30)</f>
        <v>-0.23109353332139254</v>
      </c>
      <c r="Z39" s="45">
        <f>CORREL($AY$7:$AY$30,K7:K30)</f>
        <v>1.2756826288266097E-2</v>
      </c>
      <c r="AA39" s="45">
        <f>CORREL($AY$7:$AY$30,L7:L30)</f>
        <v>-0.39316610471007502</v>
      </c>
      <c r="AB39" s="45">
        <f>CORREL($AY$7:$AY$30,AG7:AG30)</f>
        <v>3.392647229037063E-2</v>
      </c>
      <c r="AC39" s="45">
        <f>CORREL($AY$7:$AY$30,AH7:AH30)</f>
        <v>-0.11152844780082039</v>
      </c>
      <c r="AD39" s="45">
        <f>CORREL($AY$7:$AY$30,AI7:AI30)</f>
        <v>-0.1307848596560939</v>
      </c>
      <c r="AE39" s="45">
        <f>CORREL($AY$7:$AY$30,AJ7:AJ30)</f>
        <v>0.3471382747390766</v>
      </c>
      <c r="AF39" s="45">
        <f>CORREL($AY$7:$AY$30,AM7:AM30)</f>
        <v>0.39450019600315805</v>
      </c>
      <c r="AG39" s="45">
        <f>CORREL($AY$7:$AY$30,AN7:AN30)</f>
        <v>0.1382179697303009</v>
      </c>
      <c r="AH39" s="45">
        <f>CORREL($AY$7:$AY$30,AO7:AO30)</f>
        <v>-5.9118747342803778E-2</v>
      </c>
      <c r="AI39" s="45">
        <f>CORREL($AY$7:$AY$30,AP7:AP30)</f>
        <v>0.22338446785452543</v>
      </c>
      <c r="AK39" s="45">
        <f>CORREL($AY$7:$AY$30,DH7:DH30)</f>
        <v>0.11131930107263659</v>
      </c>
      <c r="AL39" s="45">
        <f>CORREL($AY$7:$AY$30,DM7:DM30)</f>
        <v>6.3001093882955286E-2</v>
      </c>
      <c r="AN39" s="45">
        <f>CORREL($AY$7:$AY$30,AS7:AS30)</f>
        <v>-7.7147181472818183E-2</v>
      </c>
      <c r="AO39" s="45">
        <f>CORREL($AY$7:$AY$30,AT7:AT30)</f>
        <v>9.7772485831766585E-3</v>
      </c>
    </row>
    <row r="40" spans="1:41" s="45" customFormat="1">
      <c r="A40" s="36"/>
      <c r="B40" s="36" t="s">
        <v>152</v>
      </c>
      <c r="C40" s="57">
        <f>CORREL($AZ$7:$AZ$30,AW7:AW30)</f>
        <v>0.55599954154292719</v>
      </c>
      <c r="D40" s="45">
        <f>CORREL($AZ$7:$AZ$30,AX7:AX30)</f>
        <v>-0.25356260390404411</v>
      </c>
      <c r="E40" s="45">
        <f>CORREL($AZ$7:$AZ$30,AY7:AY30)</f>
        <v>2.5744231822708639E-3</v>
      </c>
      <c r="F40" s="45">
        <f>CORREL($AZ$7:$AZ$30,AZ7:AZ30)</f>
        <v>1</v>
      </c>
      <c r="G40" s="45">
        <f>CORREL($AZ$7:$AZ$30,BC7:BC30)</f>
        <v>0.14320616612458995</v>
      </c>
      <c r="H40" s="45">
        <f>CORREL($AZ$7:$AZ$30,BD7:BD30)</f>
        <v>-0.20089501534330961</v>
      </c>
      <c r="I40" s="45">
        <f>CORREL($AZ$7:$AZ$30,BE7:BE30)</f>
        <v>0.10134086614817402</v>
      </c>
      <c r="J40" s="35">
        <f>CORREL($AZ$7:$AZ$30,BF7:BF30)</f>
        <v>0.75375821138994237</v>
      </c>
      <c r="K40" s="45">
        <f>CORREL($AZ$7:$AZ$30,CA7:CA30)</f>
        <v>-5.8556030824443321E-2</v>
      </c>
      <c r="L40" s="45">
        <f>CORREL($AZ$7:$AZ$30,CB7:CB30)</f>
        <v>0.18407335883110201</v>
      </c>
      <c r="M40" s="45">
        <f>CORREL($AZ$7:$AZ$30,CC7:CC30)</f>
        <v>-2.9388995648917334E-2</v>
      </c>
      <c r="N40" s="45">
        <f>CORREL($AZ$7:$AZ$30,CD7:CD30)</f>
        <v>9.1121921119616145E-2</v>
      </c>
      <c r="O40" s="45">
        <f>CORREL($AZ$7:$AZ$30,CG7:CG30)</f>
        <v>0.21223619056815407</v>
      </c>
      <c r="P40" s="45">
        <f>CORREL($AZ$7:$AZ$30,CH7:CH30)</f>
        <v>0.17177072176264294</v>
      </c>
      <c r="Q40" s="45">
        <f>CORREL($AZ$7:$AZ$30,CI7:CI30)</f>
        <v>-0.10952419323089649</v>
      </c>
      <c r="R40" s="45">
        <f>CORREL($AZ$7:$AZ$30,CJ7:CJ30)</f>
        <v>3.0137418129414537E-2</v>
      </c>
      <c r="T40" s="45">
        <f>CORREL($AZ$7:$AZ$30,C7:C30)</f>
        <v>-0.13993344031823399</v>
      </c>
      <c r="U40" s="45">
        <f>CORREL($AZ$7:$AZ$30,D7:D30)</f>
        <v>-0.33769664665367166</v>
      </c>
      <c r="V40" s="45">
        <f>CORREL($AZ$7:$AZ$30,E7:E30)</f>
        <v>0.20965982764188329</v>
      </c>
      <c r="W40" s="45">
        <f>CORREL($AZ$7:$AZ$30,F7:F30)</f>
        <v>0.15783723149552778</v>
      </c>
      <c r="X40" s="45">
        <f>CORREL($AZ$7:$AZ$30,I7:I30)</f>
        <v>0.1826664228095323</v>
      </c>
      <c r="Y40" s="45">
        <f>CORREL($AZ$7:$AZ$30,J7:J30)</f>
        <v>0.15256409048917141</v>
      </c>
      <c r="Z40" s="45">
        <f>CORREL($AZ$7:$AZ$30,K7:K30)</f>
        <v>0.24117182725253844</v>
      </c>
      <c r="AA40" s="45">
        <f>CORREL($AZ$7:$AZ$30,L7:L30)</f>
        <v>0.43666946411489121</v>
      </c>
      <c r="AB40" s="45">
        <f>CORREL($AZ$7:$AZ$30,AG7:AG30)</f>
        <v>-0.34613580009504658</v>
      </c>
      <c r="AC40" s="45">
        <f>CORREL($AZ$7:$AZ$30,AH7:AH30)</f>
        <v>-3.388016069285725E-2</v>
      </c>
      <c r="AD40" s="45">
        <f>CORREL($AZ$7:$AZ$30,AI7:AI30)</f>
        <v>3.8971058567536465E-2</v>
      </c>
      <c r="AE40" s="45">
        <f>CORREL($AZ$7:$AZ$30,AJ7:AJ30)</f>
        <v>-2.2838964615179605E-2</v>
      </c>
      <c r="AF40" s="45">
        <f>CORREL($AZ$7:$AZ$30,AM7:AM30)</f>
        <v>-0.35913867189305954</v>
      </c>
      <c r="AG40" s="45">
        <f>CORREL($AZ$7:$AZ$30,AN7:AN30)</f>
        <v>-0.41608548703947268</v>
      </c>
      <c r="AH40" s="45">
        <f>CORREL($AZ$7:$AZ$30,AO7:AO30)</f>
        <v>-0.2391344261566474</v>
      </c>
      <c r="AI40" s="45">
        <f>CORREL($AZ$7:$AZ$30,AP7:AP30)</f>
        <v>-0.40899853854650792</v>
      </c>
      <c r="AK40" s="45">
        <f>CORREL($AZ$7:$AZ$30,DH7:DH30)</f>
        <v>0.49838632824856377</v>
      </c>
      <c r="AL40" s="45">
        <f>CORREL($AZ$7:$AZ$30,DM7:DM30)</f>
        <v>0.11597807140586158</v>
      </c>
      <c r="AN40" s="45">
        <f>CORREL($AZ$7:$AZ$30,AS7:AS30)</f>
        <v>-0.12375754497786362</v>
      </c>
      <c r="AO40" s="45">
        <f>CORREL($AZ$7:$AZ$30,AT7:AT30)</f>
        <v>-0.4156882563882634</v>
      </c>
    </row>
    <row r="41" spans="1:41" s="45" customFormat="1">
      <c r="A41" s="36" t="s">
        <v>133</v>
      </c>
      <c r="B41" s="36" t="s">
        <v>122</v>
      </c>
      <c r="C41" s="45">
        <f>CORREL($BC$7:$BC$30,AW7:AW30)</f>
        <v>0.43097064491906645</v>
      </c>
      <c r="D41" s="45">
        <f>CORREL($BC$7:$BC$30,AX7:AX30)</f>
        <v>-0.27716215919005766</v>
      </c>
      <c r="E41" s="45">
        <f>CORREL($BC$7:$BC$30,AY7:AY30)</f>
        <v>-0.47216350399925816</v>
      </c>
      <c r="F41" s="45">
        <f>CORREL($BC$7:$BC$30,AZ7:AZ30)</f>
        <v>0.14320616612458995</v>
      </c>
      <c r="G41" s="45">
        <f>CORREL($BC$7:$BC$30,BC7:BC30)</f>
        <v>0.99999999999999978</v>
      </c>
      <c r="H41" s="45">
        <f>CORREL($BC$7:$BC$30,BD7:BD30)</f>
        <v>-0.43752031383295159</v>
      </c>
      <c r="I41" s="45">
        <f>CORREL($BC$7:$BC$30,BE7:BE30)</f>
        <v>-7.6846064310468379E-2</v>
      </c>
      <c r="J41" s="45">
        <f>CORREL($BC$7:$BC$30,BF7:BF30)</f>
        <v>-6.0111430633503389E-3</v>
      </c>
      <c r="K41" s="45">
        <f>CORREL($BC$7:$BC$30,CA7:CA30)</f>
        <v>0.1110254923110066</v>
      </c>
      <c r="L41" s="45">
        <f>CORREL($BC$7:$BC$30,CB7:CB30)</f>
        <v>7.585537294826307E-2</v>
      </c>
      <c r="M41" s="45">
        <f>CORREL($BC$7:$BC$30,CC7:CC30)</f>
        <v>-0.31208630950113997</v>
      </c>
      <c r="N41" s="45">
        <f>CORREL($BC$7:$BC$30,CD7:CD30)</f>
        <v>0.31720100722936712</v>
      </c>
      <c r="O41" s="45">
        <f>CORREL($BC$7:$BC$30,CG7:CG30)</f>
        <v>-0.46820128941772043</v>
      </c>
      <c r="P41" s="45">
        <f>CORREL($BC$7:$BC$30,CH7:CH30)</f>
        <v>0.2115617666322667</v>
      </c>
      <c r="Q41" s="45">
        <f>CORREL($BC$7:$BC$30,CI7:CI30)</f>
        <v>-0.12820907758523237</v>
      </c>
      <c r="R41" s="45">
        <f>CORREL($BC$7:$BC$30,CJ7:CJ30)</f>
        <v>0.18073496791207153</v>
      </c>
      <c r="T41" s="45">
        <f>CORREL($BC$7:$BC$30,C7:C30)</f>
        <v>-1.8293565107448121E-2</v>
      </c>
      <c r="U41" s="45">
        <f>CORREL($BC$7:$BC$30,D7:D30)</f>
        <v>-0.11536570556113157</v>
      </c>
      <c r="V41" s="45">
        <f>CORREL($BC$7:$BC$30,E7:E30)</f>
        <v>-1.1106915340437487E-2</v>
      </c>
      <c r="W41" s="45">
        <f>CORREL($BC$7:$BC$30,F7:F30)</f>
        <v>0.12494573775071086</v>
      </c>
      <c r="X41" s="45">
        <f>CORREL($BC$7:$BC$30,I7:I30)</f>
        <v>0.28626017536771392</v>
      </c>
      <c r="Y41" s="45">
        <f>CORREL($BC$7:$BC$30,J7:J30)</f>
        <v>5.0523955880564027E-2</v>
      </c>
      <c r="Z41" s="45">
        <f>CORREL($BC$7:$BC$30,K7:K30)</f>
        <v>0.26052376250065351</v>
      </c>
      <c r="AA41" s="45">
        <f>CORREL($BC$7:$BC$30,L7:L30)</f>
        <v>-1.2419502712192981E-2</v>
      </c>
      <c r="AB41" s="45">
        <f>CORREL($BC$7:$BC$30,AG7:AG30)</f>
        <v>0.11211470657592451</v>
      </c>
      <c r="AC41" s="45">
        <f>CORREL($BC$7:$BC$30,AH7:AH30)</f>
        <v>-0.11643086177131448</v>
      </c>
      <c r="AD41" s="45">
        <f>CORREL($BC$7:$BC$30,AI7:AI30)</f>
        <v>-0.10835874859322221</v>
      </c>
      <c r="AE41" s="45">
        <f>CORREL($BC$7:$BC$30,AJ7:AJ30)</f>
        <v>-0.36841379254746831</v>
      </c>
      <c r="AF41" s="45">
        <f>CORREL($BC$7:$BC$30,AM7:AM30)</f>
        <v>-0.12774928202283156</v>
      </c>
      <c r="AG41" s="45">
        <f>CORREL($BC$7:$BC$30,AN7:AN30)</f>
        <v>-9.5047735198095784E-2</v>
      </c>
      <c r="AH41" s="45">
        <f>CORREL($BC$7:$BC$30,AO7:AO30)</f>
        <v>-0.10863964509468713</v>
      </c>
      <c r="AI41" s="45">
        <f>CORREL($BC$7:$BC$30,AP7:AP30)</f>
        <v>0.13608161998508206</v>
      </c>
      <c r="AK41" s="45">
        <f>CORREL($BC$7:$BC$30,DH7:DH30)</f>
        <v>0.23236299447306602</v>
      </c>
      <c r="AL41" s="45">
        <f>CORREL($BC$7:$BC$30,DM7:DM30)</f>
        <v>0.20929159733915992</v>
      </c>
      <c r="AN41" s="45">
        <f>CORREL($BC$7:$BC$30,AS7:AS30)</f>
        <v>0.20354343325096758</v>
      </c>
      <c r="AO41" s="45">
        <f>CORREL($BC$7:$BC$30,AT7:AT30)</f>
        <v>-0.30273626266211601</v>
      </c>
    </row>
    <row r="42" spans="1:41" s="45" customFormat="1">
      <c r="A42" s="36"/>
      <c r="B42" s="36" t="s">
        <v>123</v>
      </c>
      <c r="C42" s="45">
        <f>CORREL($BD$7:$BD$30,AW7:AW30)</f>
        <v>-0.16196498995994157</v>
      </c>
      <c r="D42" s="45">
        <f>CORREL($BD$7:$BD$30,AX7:AX30)</f>
        <v>0.29216548333122777</v>
      </c>
      <c r="E42" s="45">
        <f>CORREL($BD$7:$BD$30,AY7:AY30)</f>
        <v>0.14640315076216559</v>
      </c>
      <c r="F42" s="45">
        <f>CORREL($BD$7:$BD$30,AZ7:AZ30)</f>
        <v>-0.20089501534330961</v>
      </c>
      <c r="G42" s="45">
        <f>CORREL($BD$7:$BD$30,BC7:BC30)</f>
        <v>-0.43752031383295159</v>
      </c>
      <c r="H42" s="45">
        <f>CORREL($BD$7:$BD$30,BD7:BD30)</f>
        <v>1.0000000000000002</v>
      </c>
      <c r="I42" s="45">
        <f>CORREL($BD$7:$BD$30,BE7:BE30)</f>
        <v>0.15761565274696754</v>
      </c>
      <c r="J42" s="45">
        <f>CORREL($BD$7:$BD$30,BF7:BF30)</f>
        <v>-5.5536650044729921E-2</v>
      </c>
      <c r="K42" s="45">
        <f>CORREL($BD$7:$BD$30,CA7:CA30)</f>
        <v>-3.9461270310269358E-2</v>
      </c>
      <c r="L42" s="45">
        <f>CORREL($BD$7:$BD$30,CB7:CB30)</f>
        <v>-0.1944561829125909</v>
      </c>
      <c r="M42" s="45">
        <f>CORREL($BD$7:$BD$30,CC7:CC30)</f>
        <v>-2.5677937943018262E-2</v>
      </c>
      <c r="N42" s="45">
        <f>CORREL($BD$7:$BD$30,CD7:CD30)</f>
        <v>9.4097694650316921E-2</v>
      </c>
      <c r="O42" s="45">
        <f>CORREL($BD$7:$BD$30,CG7:CG30)</f>
        <v>0.4109575545899542</v>
      </c>
      <c r="P42" s="35">
        <f>CORREL($BD$7:$BD$30,CH7:CH30)</f>
        <v>-0.70381935523990058</v>
      </c>
      <c r="Q42" s="45">
        <f>CORREL($BD$7:$BD$30,CI7:CI30)</f>
        <v>-0.14534048802518504</v>
      </c>
      <c r="R42" s="45">
        <f>CORREL($BD$7:$BD$30,CJ7:CJ30)</f>
        <v>-0.17312304666156986</v>
      </c>
      <c r="T42" s="45">
        <f>CORREL($BD$7:$BD$30,C7:C30)</f>
        <v>0.17706102595849499</v>
      </c>
      <c r="U42" s="45">
        <f>CORREL($BD$7:$BD$30,D7:D30)</f>
        <v>0.2784118420709728</v>
      </c>
      <c r="V42" s="45">
        <f>CORREL($BD$7:$BD$30,E7:E30)</f>
        <v>5.8168804067616167E-2</v>
      </c>
      <c r="W42" s="45">
        <f>CORREL($BD$7:$BD$30,F7:F30)</f>
        <v>0.10943442187699201</v>
      </c>
      <c r="X42" s="45">
        <f>CORREL($BD$7:$BD$30,I7:I30)</f>
        <v>-9.7313485186952847E-2</v>
      </c>
      <c r="Y42" s="45">
        <f>CORREL($BD$7:$BD$30,J7:J30)</f>
        <v>8.2706577859024633E-2</v>
      </c>
      <c r="Z42" s="45">
        <f>CORREL($BD$7:$BD$30,K7:K30)</f>
        <v>-7.9183825668318525E-2</v>
      </c>
      <c r="AA42" s="45">
        <f>CORREL($BD$7:$BD$30,L7:L30)</f>
        <v>0.14857181777792131</v>
      </c>
      <c r="AB42" s="45">
        <f>CORREL($BD$7:$BD$30,AG7:AG30)</f>
        <v>-0.10092801125563565</v>
      </c>
      <c r="AC42" s="45">
        <f>CORREL($BD$7:$BD$30,AH7:AH30)</f>
        <v>4.1912898230934664E-2</v>
      </c>
      <c r="AD42" s="45">
        <f>CORREL($BD$7:$BD$30,AI7:AI30)</f>
        <v>8.9090671601769755E-2</v>
      </c>
      <c r="AE42" s="45">
        <f>CORREL($BD$7:$BD$30,AJ7:AJ30)</f>
        <v>0.3984430117956162</v>
      </c>
      <c r="AF42" s="45">
        <f>CORREL($BD$7:$BD$30,AM7:AM30)</f>
        <v>0.23493707908649344</v>
      </c>
      <c r="AG42" s="45">
        <f>CORREL($BD$7:$BD$30,AN7:AN30)</f>
        <v>0.16798613024336587</v>
      </c>
      <c r="AH42" s="45">
        <f>CORREL($BD$7:$BD$30,AO7:AO30)</f>
        <v>-1.0627302854622768E-2</v>
      </c>
      <c r="AI42" s="45">
        <f>CORREL($BD$7:$BD$30,AP7:AP30)</f>
        <v>6.310059956069837E-2</v>
      </c>
      <c r="AK42" s="45">
        <f>CORREL($BD$7:$BD$30,DH7:DH30)</f>
        <v>-0.31150334110579031</v>
      </c>
      <c r="AL42" s="45">
        <f>CORREL($BD$7:$BD$30,DM7:DM30)</f>
        <v>-0.27486591273041688</v>
      </c>
      <c r="AN42" s="45">
        <f>CORREL($BD$7:$BD$30,AS7:AS30)</f>
        <v>-0.49811918503083646</v>
      </c>
      <c r="AO42" s="45">
        <f>CORREL($BD$7:$BD$30,AT7:AT30)</f>
        <v>0.36879521822640732</v>
      </c>
    </row>
    <row r="43" spans="1:41" s="45" customFormat="1">
      <c r="A43" s="36"/>
      <c r="B43" s="36" t="s">
        <v>124</v>
      </c>
      <c r="C43" s="45">
        <f>CORREL($BE$7:$BE$30,AW7:AW30)</f>
        <v>0.10291648624376505</v>
      </c>
      <c r="D43" s="45">
        <f>CORREL($BE$7:$BE$30,AX7:AX30)</f>
        <v>0.18541069001232729</v>
      </c>
      <c r="E43" s="45">
        <f>CORREL($BE$7:$BE$30,AY7:AY30)</f>
        <v>0.45212694488154481</v>
      </c>
      <c r="F43" s="45">
        <f>CORREL($BE$7:$BE$30,AZ7:AZ30)</f>
        <v>0.10134086614817402</v>
      </c>
      <c r="G43" s="45">
        <f>CORREL($BE$7:$BE$30,BC7:BC30)</f>
        <v>-7.6846064310468379E-2</v>
      </c>
      <c r="H43" s="45">
        <f>CORREL($BE$7:$BE$30,BD7:BD30)</f>
        <v>0.15761565274696754</v>
      </c>
      <c r="I43" s="45">
        <f>CORREL($BE$7:$BE$30,BE7:BE30)</f>
        <v>1.0000000000000002</v>
      </c>
      <c r="J43" s="45">
        <f>CORREL($BE$7:$BE$30,BF7:BF30)</f>
        <v>-8.5588620298837126E-2</v>
      </c>
      <c r="K43" s="45">
        <f>CORREL($BE$7:$BE$30,CA7:CA30)</f>
        <v>-5.0365122616818941E-2</v>
      </c>
      <c r="L43" s="45">
        <f>CORREL($BE$7:$BE$30,CB7:CB30)</f>
        <v>0.15925122369495209</v>
      </c>
      <c r="M43" s="45">
        <f>CORREL($BE$7:$BE$30,CC7:CC30)</f>
        <v>0.22078863544419253</v>
      </c>
      <c r="N43" s="45">
        <f>CORREL($BE$7:$BE$30,CD7:CD30)</f>
        <v>-0.28434952310030587</v>
      </c>
      <c r="O43" s="45">
        <f>CORREL($BE$7:$BE$30,CG7:CG30)</f>
        <v>0.19560189781147366</v>
      </c>
      <c r="P43" s="45">
        <f>CORREL($BE$7:$BE$30,CH7:CH30)</f>
        <v>0.11831096056112744</v>
      </c>
      <c r="Q43" s="35">
        <f>CORREL($BE$7:$BE$30,CI7:CI30)</f>
        <v>-0.60316969891895456</v>
      </c>
      <c r="R43" s="45">
        <f>CORREL($BE$7:$BE$30,CJ7:CJ30)</f>
        <v>8.9356433634956503E-2</v>
      </c>
      <c r="T43" s="45">
        <f>CORREL($BE$7:$BE$30,C7:C30)</f>
        <v>-9.3234161049069467E-2</v>
      </c>
      <c r="U43" s="45">
        <f>CORREL($BE$7:$BE$30,D7:D30)</f>
        <v>-0.26276764632170141</v>
      </c>
      <c r="V43" s="45">
        <f>CORREL($BE$7:$BE$30,E7:E30)</f>
        <v>0.26109790821224721</v>
      </c>
      <c r="W43" s="45">
        <f>CORREL($BE$7:$BE$30,F7:F30)</f>
        <v>-0.30967667142659822</v>
      </c>
      <c r="X43" s="45">
        <f>CORREL($BE$7:$BE$30,I7:I30)</f>
        <v>-0.37047713745797528</v>
      </c>
      <c r="Y43" s="45">
        <f>CORREL($BE$7:$BE$30,J7:J30)</f>
        <v>-0.13560230990223321</v>
      </c>
      <c r="Z43" s="45">
        <f>CORREL($BE$7:$BE$30,K7:K30)</f>
        <v>0.15861224483907396</v>
      </c>
      <c r="AA43" s="45">
        <f>CORREL($BE$7:$BE$30,L7:L30)</f>
        <v>-0.25018346608675268</v>
      </c>
      <c r="AB43" s="45">
        <f>CORREL($BE$7:$BE$30,AG7:AG30)</f>
        <v>-1.2131260151321682E-2</v>
      </c>
      <c r="AC43" s="45">
        <f>CORREL($BE$7:$BE$30,AH7:AH30)</f>
        <v>-3.6141342392074505E-2</v>
      </c>
      <c r="AD43" s="45">
        <f>CORREL($BE$7:$BE$30,AI7:AI30)</f>
        <v>-0.47675979573675981</v>
      </c>
      <c r="AE43" s="45">
        <f>CORREL($BE$7:$BE$30,AJ7:AJ30)</f>
        <v>5.9746662565683409E-2</v>
      </c>
      <c r="AF43" s="45">
        <f>CORREL($BE$7:$BE$30,AM7:AM30)</f>
        <v>0.34215911716343689</v>
      </c>
      <c r="AG43" s="45">
        <f>CORREL($BE$7:$BE$30,AN7:AN30)</f>
        <v>0.14747933354974868</v>
      </c>
      <c r="AH43" s="45">
        <f>CORREL($BE$7:$BE$30,AO7:AO30)</f>
        <v>-0.21201094256237635</v>
      </c>
      <c r="AI43" s="45">
        <f>CORREL($BE$7:$BE$30,AP7:AP30)</f>
        <v>0.26846104015686428</v>
      </c>
      <c r="AK43" s="45">
        <f>CORREL($BE$7:$BE$30,DH7:DH30)</f>
        <v>3.098844749242249E-2</v>
      </c>
      <c r="AL43" s="45">
        <f>CORREL($BE$7:$BE$30,DM7:DM30)</f>
        <v>-0.30811956612307323</v>
      </c>
      <c r="AN43" s="45">
        <f>CORREL($BE$7:$BE$30,AS7:AS30)</f>
        <v>-0.16733731388227049</v>
      </c>
      <c r="AO43" s="45">
        <f>CORREL($BE$7:$BE$30,AT7:AT30)</f>
        <v>-0.13114045522821616</v>
      </c>
    </row>
    <row r="44" spans="1:41" s="45" customFormat="1">
      <c r="A44" s="36"/>
      <c r="B44" s="36" t="s">
        <v>152</v>
      </c>
      <c r="C44" s="45">
        <f>CORREL($BF$7:$BF$30,AW7:AW30)</f>
        <v>0.28213104439092673</v>
      </c>
      <c r="D44" s="45">
        <f>CORREL($BF$7:$BF$30,AX7:AX30)</f>
        <v>-0.32438900063916914</v>
      </c>
      <c r="E44" s="45">
        <f>CORREL($BF$7:$BF$30,AY7:AY30)</f>
        <v>9.6632514470890413E-2</v>
      </c>
      <c r="F44" s="35">
        <f>CORREL($BF$7:$BF$30,AZ7:AZ30)</f>
        <v>0.75375821138994237</v>
      </c>
      <c r="G44" s="45">
        <f>CORREL($BF$7:$BF$30,BC7:BC30)</f>
        <v>-6.0111430633503389E-3</v>
      </c>
      <c r="H44" s="45">
        <f>CORREL($BF$7:$BF$30,BD7:BD30)</f>
        <v>-5.5536650044729921E-2</v>
      </c>
      <c r="I44" s="45">
        <f>CORREL($BF$7:$BF$30,BE7:BE30)</f>
        <v>-8.5588620298837126E-2</v>
      </c>
      <c r="J44" s="45">
        <f>CORREL($BF$7:$BF$30,BF7:BF30)</f>
        <v>1.0000000000000002</v>
      </c>
      <c r="K44" s="45">
        <f>CORREL($BF$7:$BF$30,CA7:CA30)</f>
        <v>-0.10313173356810625</v>
      </c>
      <c r="L44" s="45">
        <f>CORREL($BF$7:$BF$30,CB7:CB30)</f>
        <v>2.2424454259535313E-2</v>
      </c>
      <c r="M44" s="45">
        <f>CORREL($BF$7:$BF$30,CC7:CC30)</f>
        <v>-9.9466904047886787E-2</v>
      </c>
      <c r="N44" s="45">
        <f>CORREL($BF$7:$BF$30,CD7:CD30)</f>
        <v>0.22290969789508347</v>
      </c>
      <c r="O44" s="45">
        <f>CORREL($BF$7:$BF$30,CG7:CG30)</f>
        <v>0.14772474144955436</v>
      </c>
      <c r="P44" s="45">
        <f>CORREL($BF$7:$BF$30,CH7:CH30)</f>
        <v>-0.12091804688263709</v>
      </c>
      <c r="Q44" s="45">
        <f>CORREL($BF$7:$BF$30,CI7:CI30)</f>
        <v>0.19998669897326482</v>
      </c>
      <c r="R44" s="45">
        <f>CORREL($BF$7:$BF$30,CJ7:CJ30)</f>
        <v>-0.34930215927203911</v>
      </c>
      <c r="T44" s="45">
        <f>CORREL($BF$7:$BF$30,C7:C30)</f>
        <v>2.5946229949295154E-2</v>
      </c>
      <c r="U44" s="45">
        <f>CORREL($BF$7:$BF$30,D7:D30)</f>
        <v>-0.25961530637318458</v>
      </c>
      <c r="V44" s="45">
        <f>CORREL($BF$7:$BF$30,E7:E30)</f>
        <v>2.9429063053957528E-2</v>
      </c>
      <c r="W44" s="45">
        <f>CORREL($BF$7:$BF$30,F7:F30)</f>
        <v>0.24198534404924987</v>
      </c>
      <c r="X44" s="45">
        <f>CORREL($BF$7:$BF$30,I7:I30)</f>
        <v>0.29733387133290468</v>
      </c>
      <c r="Y44" s="45">
        <f>CORREL($BF$7:$BF$30,J7:J30)</f>
        <v>0.17833497044061011</v>
      </c>
      <c r="Z44" s="45">
        <f>CORREL($BF$7:$BF$30,K7:K30)</f>
        <v>4.4557914644591488E-2</v>
      </c>
      <c r="AA44" s="57">
        <f>CORREL($BF$7:$BF$30,L7:L30)</f>
        <v>0.51512848534456801</v>
      </c>
      <c r="AB44" s="45">
        <f>CORREL($BF$7:$BF$30,AG7:AG30)</f>
        <v>-0.39164687351341038</v>
      </c>
      <c r="AC44" s="45">
        <f>CORREL($BF$7:$BF$30,AH7:AH30)</f>
        <v>-4.9834261601583156E-2</v>
      </c>
      <c r="AD44" s="45">
        <f>CORREL($BF$7:$BF$30,AI7:AI30)</f>
        <v>0.25076592985789536</v>
      </c>
      <c r="AE44" s="45">
        <f>CORREL($BF$7:$BF$30,AJ7:AJ30)</f>
        <v>0.28998708311781035</v>
      </c>
      <c r="AF44" s="45">
        <f>CORREL($BF$7:$BF$30,AM7:AM30)</f>
        <v>-0.37000481802562002</v>
      </c>
      <c r="AG44" s="45">
        <f>CORREL($BF$7:$BF$30,AN7:AN30)</f>
        <v>-0.36329879745994192</v>
      </c>
      <c r="AH44" s="45">
        <f>CORREL($BF$7:$BF$30,AO7:AO30)</f>
        <v>-0.10992508946206311</v>
      </c>
      <c r="AI44" s="45">
        <f>CORREL($BF$7:$BF$30,AP7:AP30)</f>
        <v>-0.48810616532876533</v>
      </c>
      <c r="AK44" s="45">
        <f>CORREL($BF$7:$BF$30,DH7:DH30)</f>
        <v>0.47987320329773209</v>
      </c>
      <c r="AL44" s="45">
        <f>CORREL($BF$7:$BF$30,DM7:DM30)</f>
        <v>0.42877926921543541</v>
      </c>
      <c r="AN44" s="45">
        <f>CORREL($BF$7:$BF$30,AS7:AS30)</f>
        <v>-9.6262853651977162E-2</v>
      </c>
      <c r="AO44" s="45">
        <f>CORREL($BF$7:$BF$30,AT7:AT30)</f>
        <v>-0.1384088488967638</v>
      </c>
    </row>
    <row r="45" spans="1:41" s="45" customFormat="1">
      <c r="A45" s="36" t="s">
        <v>142</v>
      </c>
      <c r="B45" s="36" t="s">
        <v>122</v>
      </c>
      <c r="C45" s="45">
        <f>CORREL($CA$7:$CA$30,AW7:AW30)</f>
        <v>0.24445225897619288</v>
      </c>
      <c r="D45" s="45">
        <f>CORREL($CA$7:$CA$30,AX7:AX30)</f>
        <v>0.15590418517201948</v>
      </c>
      <c r="E45" s="45">
        <f>CORREL($CA$7:$CA$30,AY7:AY30)</f>
        <v>-3.4850401125474245E-3</v>
      </c>
      <c r="F45" s="45">
        <f>CORREL($CA$7:$CA$30,AZ7:AZ30)</f>
        <v>-5.8556030824443321E-2</v>
      </c>
      <c r="G45" s="45">
        <f>CORREL($CA$7:$CA$30,BC7:BC30)</f>
        <v>0.1110254923110066</v>
      </c>
      <c r="H45" s="45">
        <f>CORREL($CA$7:$CA$30,BD7:BD30)</f>
        <v>-3.9461270310269358E-2</v>
      </c>
      <c r="I45" s="45">
        <f>CORREL($CA$7:$CA$30,BE7:BE30)</f>
        <v>-5.0365122616818941E-2</v>
      </c>
      <c r="J45" s="45">
        <f>CORREL($CA$7:$CA$30,BF7:BF30)</f>
        <v>-0.10313173356810625</v>
      </c>
      <c r="K45" s="45">
        <f>CORREL($CA$7:$CA$30,CA7:CA30)</f>
        <v>1</v>
      </c>
      <c r="L45" s="45">
        <f>CORREL($CA$7:$CA$30,CB7:CB30)</f>
        <v>-0.18502192210263707</v>
      </c>
      <c r="M45" s="45">
        <f>CORREL($CA$7:$CA$30,CC7:CC30)</f>
        <v>-0.16124550040569038</v>
      </c>
      <c r="N45" s="45">
        <f>CORREL($CA$7:$CA$30,CD7:CD30)</f>
        <v>7.4251486015591811E-2</v>
      </c>
      <c r="O45" s="45">
        <f>CORREL($CA$7:$CA$30,CG7:CG30)</f>
        <v>-8.3644737541611419E-2</v>
      </c>
      <c r="P45" s="45">
        <f>CORREL($CA$7:$CA$30,CH7:CH30)</f>
        <v>0.29819917946808416</v>
      </c>
      <c r="Q45" s="45">
        <f>CORREL($CA$7:$CA$30,CI7:CI30)</f>
        <v>8.15427801828007E-2</v>
      </c>
      <c r="R45" s="45">
        <f>CORREL($CA$7:$CA$30,CJ7:CJ30)</f>
        <v>0.17069942677745886</v>
      </c>
      <c r="T45" s="45">
        <f>CORREL($CA$7:$CA$30,C7:C30)</f>
        <v>-0.1197641235190124</v>
      </c>
      <c r="U45" s="45">
        <f>CORREL($CA$7:$CA$30,D7:D30)</f>
        <v>6.6360332706983827E-2</v>
      </c>
      <c r="V45" s="45">
        <f>CORREL($CA$7:$CA$30,E7:E30)</f>
        <v>0.39683951506405479</v>
      </c>
      <c r="W45" s="45">
        <f>CORREL($CA$7:$CA$30,F7:F30)</f>
        <v>-0.13415485142349576</v>
      </c>
      <c r="X45" s="45">
        <f>CORREL($CA$7:$CA$30,I7:I30)</f>
        <v>-0.13670921216665799</v>
      </c>
      <c r="Y45" s="45">
        <f>CORREL($CA$7:$CA$30,J7:J30)</f>
        <v>0.1742367307402006</v>
      </c>
      <c r="Z45" s="45">
        <f>CORREL($CA$7:$CA$30,K7:K30)</f>
        <v>0.20956648189184238</v>
      </c>
      <c r="AA45" s="45">
        <f>CORREL($CA$7:$CA$30,L7:L30)</f>
        <v>-3.4403623085130682E-2</v>
      </c>
      <c r="AB45" s="45">
        <f>CORREL($CA$7:$CA$30,AG7:AG30)</f>
        <v>0.23587298618513891</v>
      </c>
      <c r="AC45" s="45">
        <f>CORREL($CA$7:$CA$30,AH7:AH30)</f>
        <v>0.37040349109506404</v>
      </c>
      <c r="AD45" s="45">
        <f>CORREL($CA$7:$CA$30,AI7:AI30)</f>
        <v>4.0973294659036362E-3</v>
      </c>
      <c r="AE45" s="45">
        <f>CORREL($CA$7:$CA$30,AJ7:AJ30)</f>
        <v>-0.36930762196569528</v>
      </c>
      <c r="AF45" s="45">
        <f>CORREL($CA$7:$CA$30,AM7:AM30)</f>
        <v>0.33090820799015336</v>
      </c>
      <c r="AG45" s="45">
        <f>CORREL($CA$7:$CA$30,AN7:AN30)</f>
        <v>-0.15829871848876956</v>
      </c>
      <c r="AH45" s="45">
        <f>CORREL($CA$7:$CA$30,AO7:AO30)</f>
        <v>0.20138926862648096</v>
      </c>
      <c r="AI45" s="45">
        <f>CORREL($CA$7:$CA$30,AP7:AP30)</f>
        <v>-6.6156856645750176E-2</v>
      </c>
      <c r="AK45" s="45">
        <f>CORREL($CA$7:$CA$30,DH7:DH30)</f>
        <v>-1.9019868101034391E-2</v>
      </c>
      <c r="AL45" s="45">
        <f>CORREL($CA$7:$CA$30,DM7:DM30)</f>
        <v>0.20176803142613683</v>
      </c>
      <c r="AN45" s="45">
        <f>CORREL($CA$7:$CA$30,AS7:AS30)</f>
        <v>5.9993518625462018E-2</v>
      </c>
      <c r="AO45" s="45">
        <f>CORREL($CA$7:$CA$30,AT7:AT30)</f>
        <v>0.2844892554660548</v>
      </c>
    </row>
    <row r="46" spans="1:41" s="45" customFormat="1">
      <c r="A46" s="36"/>
      <c r="B46" s="36" t="s">
        <v>123</v>
      </c>
      <c r="C46" s="45">
        <f>CORREL($CB$7:$CB$30,AW7:AW30)</f>
        <v>9.1417842865696236E-2</v>
      </c>
      <c r="D46" s="45">
        <f>CORREL($CB$7:$CB$30,AX7:AX30)</f>
        <v>-0.17368409109141528</v>
      </c>
      <c r="E46" s="45">
        <f>CORREL($CB$7:$CB$30,AY7:AY30)</f>
        <v>3.9998461921284915E-2</v>
      </c>
      <c r="F46" s="45">
        <f>CORREL($CB$7:$CB$30,AZ7:AZ30)</f>
        <v>0.18407335883110201</v>
      </c>
      <c r="G46" s="45">
        <f>CORREL($CB$7:$CB$30,BC7:BC30)</f>
        <v>7.585537294826307E-2</v>
      </c>
      <c r="H46" s="45">
        <f>CORREL($CB$7:$CB$30,BD7:BD30)</f>
        <v>-0.1944561829125909</v>
      </c>
      <c r="I46" s="45">
        <f>CORREL($CB$7:$CB$30,BE7:BE30)</f>
        <v>0.15925122369495209</v>
      </c>
      <c r="J46" s="45">
        <f>CORREL($CB$7:$CB$30,BF7:BF30)</f>
        <v>2.2424454259535313E-2</v>
      </c>
      <c r="K46" s="45">
        <f>CORREL($CB$7:$CB$30,CA7:CA30)</f>
        <v>-0.18502192210263707</v>
      </c>
      <c r="L46" s="45">
        <f>CORREL($CB$7:$CB$30,CB7:CB30)</f>
        <v>1.0000000000000002</v>
      </c>
      <c r="M46" s="45">
        <f>CORREL($CB$7:$CB$30,CC7:CC30)</f>
        <v>-0.18531641606860802</v>
      </c>
      <c r="N46" s="45">
        <f>CORREL($CB$7:$CB$30,CD7:CD30)</f>
        <v>-2.0095095990733239E-2</v>
      </c>
      <c r="O46" s="45">
        <f>CORREL($CB$7:$CB$30,CG7:CG30)</f>
        <v>0.22581045796619459</v>
      </c>
      <c r="P46" s="45">
        <f>CORREL($CB$7:$CB$30,CH7:CH30)</f>
        <v>0.13014341518947245</v>
      </c>
      <c r="Q46" s="45">
        <f>CORREL($CB$7:$CB$30,CI7:CI30)</f>
        <v>-0.22664612855756067</v>
      </c>
      <c r="R46" s="45">
        <f>CORREL($CB$7:$CB$30,CJ7:CJ30)</f>
        <v>-0.27752744251101918</v>
      </c>
      <c r="T46" s="45">
        <f>CORREL($CB$7:$CB$30,C7:C30)</f>
        <v>-0.2948840236039611</v>
      </c>
      <c r="U46" s="45">
        <f>CORREL($CB$7:$CB$30,D7:D30)</f>
        <v>-3.6406869314493419E-2</v>
      </c>
      <c r="V46" s="45">
        <f>CORREL($CB$7:$CB$30,E7:E30)</f>
        <v>-3.5220614073757379E-2</v>
      </c>
      <c r="W46" s="45">
        <f>CORREL($CB$7:$CB$30,F7:F30)</f>
        <v>-0.31271721771479732</v>
      </c>
      <c r="X46" s="45">
        <f>CORREL($CB$7:$CB$30,I7:I30)</f>
        <v>-0.13254813695481071</v>
      </c>
      <c r="Y46" s="45">
        <f>CORREL($CB$7:$CB$30,J7:J30)</f>
        <v>-0.24937290498791242</v>
      </c>
      <c r="Z46" s="45">
        <f>CORREL($CB$7:$CB$30,K7:K30)</f>
        <v>-0.28916178176212698</v>
      </c>
      <c r="AA46" s="45">
        <f>CORREL($CB$7:$CB$30,L7:L30)</f>
        <v>-0.27799069389336939</v>
      </c>
      <c r="AB46" s="45">
        <f>CORREL($CB$7:$CB$30,AG7:AG30)</f>
        <v>4.5935334830709176E-2</v>
      </c>
      <c r="AC46" s="45">
        <f>CORREL($CB$7:$CB$30,AH7:AH30)</f>
        <v>8.6165039443244894E-3</v>
      </c>
      <c r="AD46" s="45">
        <f>CORREL($CB$7:$CB$30,AI7:AI30)</f>
        <v>3.5924648194291253E-2</v>
      </c>
      <c r="AE46" s="45">
        <f>CORREL($CB$7:$CB$30,AJ7:AJ30)</f>
        <v>-0.1204045641457504</v>
      </c>
      <c r="AF46" s="45">
        <f>CORREL($CB$7:$CB$30,AM7:AM30)</f>
        <v>7.5558429298232074E-2</v>
      </c>
      <c r="AG46" s="45">
        <f>CORREL($CB$7:$CB$30,AN7:AN30)</f>
        <v>0.20162991577586839</v>
      </c>
      <c r="AH46" s="45">
        <f>CORREL($CB$7:$CB$30,AO7:AO30)</f>
        <v>0.19795947708179165</v>
      </c>
      <c r="AI46" s="45">
        <f>CORREL($CB$7:$CB$30,AP7:AP30)</f>
        <v>0.15138283049995369</v>
      </c>
      <c r="AK46" s="45">
        <f>CORREL($CB$7:$CB$30,DH7:DH30)</f>
        <v>0.26257255311151206</v>
      </c>
      <c r="AL46" s="45">
        <f>CORREL($CB$7:$CB$30,DM7:DM30)</f>
        <v>0.13162735813517817</v>
      </c>
      <c r="AN46" s="45">
        <f>CORREL($CB$7:$CB$30,AS7:AS30)</f>
        <v>1.2831348533133459E-2</v>
      </c>
      <c r="AO46" s="45">
        <f>CORREL($CB$7:$CB$30,AT7:AT30)</f>
        <v>9.2991987700174833E-2</v>
      </c>
    </row>
    <row r="47" spans="1:41" s="45" customFormat="1">
      <c r="A47" s="36"/>
      <c r="B47" s="36" t="s">
        <v>124</v>
      </c>
      <c r="C47" s="45">
        <f>CORREL($CC$7:$CC$30,AW7:AW30)</f>
        <v>-8.2279795580593007E-2</v>
      </c>
      <c r="D47" s="45">
        <f>CORREL($CC$7:$CC$30,AX7:AX30)</f>
        <v>0.29918313134103491</v>
      </c>
      <c r="E47" s="45">
        <f>CORREL($CC$7:$CC$30,AY7:AY30)</f>
        <v>0.49072541070611886</v>
      </c>
      <c r="F47" s="45">
        <f>CORREL($CC$7:$CC$30,AZ7:AZ30)</f>
        <v>-2.9388995648917334E-2</v>
      </c>
      <c r="G47" s="45">
        <f>CORREL($CC$7:$CC$30,BC7:BC30)</f>
        <v>-0.31208630950113997</v>
      </c>
      <c r="H47" s="45">
        <f>CORREL($CC$7:$CC$30,BD7:BD30)</f>
        <v>-2.5677937943018262E-2</v>
      </c>
      <c r="I47" s="45">
        <f>CORREL($CC$7:$CC$30,BE7:BE30)</f>
        <v>0.22078863544419253</v>
      </c>
      <c r="J47" s="45">
        <f>CORREL($CC$7:$CC$30,BF7:BF30)</f>
        <v>-9.9466904047886787E-2</v>
      </c>
      <c r="K47" s="45">
        <f>CORREL($CC$7:$CC$30,CA7:CA30)</f>
        <v>-0.16124550040569038</v>
      </c>
      <c r="L47" s="45">
        <f>CORREL($CC$7:$CC$30,CB7:CB30)</f>
        <v>-0.18531641606860802</v>
      </c>
      <c r="M47" s="45">
        <f>CORREL($CC$7:$CC$30,CC7:CC30)</f>
        <v>1</v>
      </c>
      <c r="N47" s="45">
        <f>CORREL($CC$7:$CC$30,CD7:CD30)</f>
        <v>-0.21342613132549537</v>
      </c>
      <c r="O47" s="45">
        <f>CORREL($CC$7:$CC$30,CG7:CG30)</f>
        <v>0.22164288525839668</v>
      </c>
      <c r="P47" s="45">
        <f>CORREL($CC$7:$CC$30,CH7:CH30)</f>
        <v>0.21935418735363663</v>
      </c>
      <c r="Q47" s="45">
        <f>CORREL($CC$7:$CC$30,CI7:CI30)</f>
        <v>0.13481347486648088</v>
      </c>
      <c r="R47" s="45">
        <f>CORREL($CC$7:$CC$30,CJ7:CJ30)</f>
        <v>0.29819521136366467</v>
      </c>
      <c r="T47" s="45">
        <f>CORREL($CC$7:$CC$30,C7:C30)</f>
        <v>-0.25950422226926823</v>
      </c>
      <c r="U47" s="45">
        <f>CORREL($CC$7:$CC$30,D7:D30)</f>
        <v>7.4582208320804061E-3</v>
      </c>
      <c r="V47" s="45">
        <f>CORREL($CC$7:$CC$30,E7:E30)</f>
        <v>7.328327917024602E-3</v>
      </c>
      <c r="W47" s="45">
        <f>CORREL($CC$7:$CC$30,F7:F30)</f>
        <v>0.12083849182836806</v>
      </c>
      <c r="X47" s="35">
        <f>CORREL($CC$7:$CC$30,I7:I30)</f>
        <v>-0.62264444090954219</v>
      </c>
      <c r="Y47" s="45">
        <f>CORREL($CC$7:$CC$30,J7:J30)</f>
        <v>-0.1592768624347258</v>
      </c>
      <c r="Z47" s="45">
        <f>CORREL($CC$7:$CC$30,K7:K30)</f>
        <v>-7.4898763950080077E-2</v>
      </c>
      <c r="AA47" s="45">
        <f>CORREL($CC$7:$CC$30,L7:L30)</f>
        <v>-0.16365074678813152</v>
      </c>
      <c r="AB47" s="45">
        <f>CORREL($CC$7:$CC$30,AG7:AG30)</f>
        <v>-6.4790123365330562E-2</v>
      </c>
      <c r="AC47" s="45">
        <f>CORREL($CC$7:$CC$30,AH7:AH30)</f>
        <v>-4.1643997511536628E-2</v>
      </c>
      <c r="AD47" s="45">
        <f>CORREL($CC$7:$CC$30,AI7:AI30)</f>
        <v>-0.21348213754515913</v>
      </c>
      <c r="AE47" s="45">
        <f>CORREL($CC$7:$CC$30,AJ7:AJ30)</f>
        <v>0.11557581555286238</v>
      </c>
      <c r="AF47" s="45">
        <f>CORREL($CC$7:$CC$30,AM7:AM30)</f>
        <v>0.39042331491903881</v>
      </c>
      <c r="AG47" s="45">
        <f>CORREL($CC$7:$CC$30,AN7:AN30)</f>
        <v>0.2276964757566883</v>
      </c>
      <c r="AH47" s="45">
        <f>CORREL($CC$7:$CC$30,AO7:AO30)</f>
        <v>2.4397819700983255E-2</v>
      </c>
      <c r="AI47" s="45">
        <f>CORREL($CC$7:$CC$30,AP7:AP30)</f>
        <v>0.26159224143687121</v>
      </c>
      <c r="AK47" s="45">
        <f>CORREL($CC$7:$CC$30,DH7:DH30)</f>
        <v>-6.2992431024019788E-2</v>
      </c>
      <c r="AL47" s="45">
        <f>CORREL($CC$7:$CC$30,DM7:DM30)</f>
        <v>-0.21466460354804995</v>
      </c>
      <c r="AN47" s="45">
        <f>CORREL($CC$7:$CC$30,AS7:AS30)</f>
        <v>7.6274474380590457E-2</v>
      </c>
      <c r="AO47" s="45">
        <f>CORREL($CC$7:$CC$30,AT7:AT30)</f>
        <v>-0.10589042428630858</v>
      </c>
    </row>
    <row r="48" spans="1:41" s="45" customFormat="1">
      <c r="A48" s="36"/>
      <c r="B48" s="36" t="s">
        <v>152</v>
      </c>
      <c r="C48" s="45">
        <f>CORREL($CD$7:$CD$30,AW7:AW30)</f>
        <v>-1.9562409781771848E-2</v>
      </c>
      <c r="D48" s="57">
        <f>CORREL($CD$7:$CD$30,AX7:AX30)</f>
        <v>-0.56303621673019821</v>
      </c>
      <c r="E48" s="45">
        <f>CORREL($CD$7:$CD$30,AY7:AY30)</f>
        <v>-0.26274900304384957</v>
      </c>
      <c r="F48" s="45">
        <f>CORREL($CD$7:$CD$30,AZ7:AZ30)</f>
        <v>9.1121921119616145E-2</v>
      </c>
      <c r="G48" s="45">
        <f>CORREL($CD$7:$CD$30,BC7:BC30)</f>
        <v>0.31720100722936712</v>
      </c>
      <c r="H48" s="45">
        <f>CORREL($CD$7:$CD$30,BD7:BD30)</f>
        <v>9.4097694650316921E-2</v>
      </c>
      <c r="I48" s="45">
        <f>CORREL($CD$7:$CD$30,BE7:BE30)</f>
        <v>-0.28434952310030587</v>
      </c>
      <c r="J48" s="45">
        <f>CORREL($CD$7:$CD$30,BF7:BF30)</f>
        <v>0.22290969789508347</v>
      </c>
      <c r="K48" s="45">
        <f>CORREL($CD$7:$CD$30,CA7:CA30)</f>
        <v>7.4251486015591811E-2</v>
      </c>
      <c r="L48" s="45">
        <f>CORREL($CD$7:$CD$30,CB7:CB30)</f>
        <v>-2.0095095990733239E-2</v>
      </c>
      <c r="M48" s="45">
        <f>CORREL($CD$7:$CD$30,CC7:CC30)</f>
        <v>-0.21342613132549537</v>
      </c>
      <c r="N48" s="45">
        <f>CORREL($CD$7:$CD$30,CD7:CD30)</f>
        <v>1</v>
      </c>
      <c r="O48" s="45">
        <f>CORREL($CD$7:$CD$30,CG7:CG30)</f>
        <v>-0.11422827963103002</v>
      </c>
      <c r="P48" s="45">
        <f>CORREL($CD$7:$CD$30,CH7:CH30)</f>
        <v>-0.45045039011877014</v>
      </c>
      <c r="Q48" s="45">
        <f>CORREL($CD$7:$CD$30,CI7:CI30)</f>
        <v>-1.327766715292601E-2</v>
      </c>
      <c r="R48" s="45">
        <f>CORREL($CD$7:$CD$30,CJ7:CJ30)</f>
        <v>-0.21265655881564208</v>
      </c>
      <c r="T48" s="45">
        <f>CORREL($CD$7:$CD$30,C7:C30)</f>
        <v>0.10298052521838598</v>
      </c>
      <c r="U48" s="45">
        <f>CORREL($CD$7:$CD$30,D7:D30)</f>
        <v>0.16988750850833043</v>
      </c>
      <c r="V48" s="45">
        <f>CORREL($CD$7:$CD$30,E7:E30)</f>
        <v>-0.2051877137394153</v>
      </c>
      <c r="W48" s="57">
        <f>CORREL($CD$7:$CD$30,F7:F30)</f>
        <v>0.53791909361864909</v>
      </c>
      <c r="X48" s="45">
        <f>CORREL($CD$7:$CD$30,I7:I30)</f>
        <v>0.32882582743772337</v>
      </c>
      <c r="Y48" s="45">
        <f>CORREL($CD$7:$CD$30,J7:J30)</f>
        <v>1.7471219636687109E-2</v>
      </c>
      <c r="Z48" s="45">
        <f>CORREL($CD$7:$CD$30,K7:K30)</f>
        <v>-0.21974479908846364</v>
      </c>
      <c r="AA48" s="45">
        <f>CORREL($CD$7:$CD$30,L7:L30)</f>
        <v>0.43674628595040826</v>
      </c>
      <c r="AB48" s="45">
        <f>CORREL($CD$7:$CD$30,AG7:AG30)</f>
        <v>-0.13342509456224708</v>
      </c>
      <c r="AC48" s="45">
        <f>CORREL($CD$7:$CD$30,AH7:AH30)</f>
        <v>-0.15677528380615049</v>
      </c>
      <c r="AD48" s="45">
        <f>CORREL($CD$7:$CD$30,AI7:AI30)</f>
        <v>-0.11960154671517273</v>
      </c>
      <c r="AE48" s="45">
        <f>CORREL($CD$7:$CD$30,AJ7:AJ30)</f>
        <v>0.14080072597244309</v>
      </c>
      <c r="AF48" s="45">
        <f>CORREL($CD$7:$CD$30,AM7:AM30)</f>
        <v>-0.11103050376296487</v>
      </c>
      <c r="AG48" s="45">
        <f>CORREL($CD$7:$CD$30,AN7:AN30)</f>
        <v>8.9091040307954075E-2</v>
      </c>
      <c r="AH48" s="45">
        <f>CORREL($CD$7:$CD$30,AO7:AO30)</f>
        <v>9.6365116344764704E-2</v>
      </c>
      <c r="AI48" s="45">
        <f>CORREL($CD$7:$CD$30,AP7:AP30)</f>
        <v>-0.16822156543592129</v>
      </c>
      <c r="AK48" s="45">
        <f>CORREL($CD$7:$CD$30,DH7:DH30)</f>
        <v>0.12641667359866726</v>
      </c>
      <c r="AL48" s="45">
        <f>CORREL($CD$7:$CD$30,DM7:DM30)</f>
        <v>0.32230873795100712</v>
      </c>
      <c r="AN48" s="45">
        <f>CORREL($CD$7:$CD$30,AS7:AS30)</f>
        <v>0.17395971990016434</v>
      </c>
      <c r="AO48" s="45">
        <f>CORREL($CD$7:$CD$30,AT7:AT30)</f>
        <v>0.1813042071302437</v>
      </c>
    </row>
    <row r="49" spans="1:41" s="45" customFormat="1">
      <c r="A49" s="36" t="s">
        <v>143</v>
      </c>
      <c r="B49" s="36" t="s">
        <v>122</v>
      </c>
      <c r="C49" s="45">
        <f>CORREL($CG$7:$CG$30,AW7:AW30)</f>
        <v>0.23124414790859255</v>
      </c>
      <c r="D49" s="45">
        <f>CORREL($CG$7:$CG$30,AX7:AX30)</f>
        <v>0.32282652882087964</v>
      </c>
      <c r="E49" s="45">
        <f>CORREL($CG$7:$CG$30,AY7:AY30)</f>
        <v>0.13821363189860952</v>
      </c>
      <c r="F49" s="45">
        <f>CORREL($CG$7:$CG$30,AZ7:AZ30)</f>
        <v>0.21223619056815407</v>
      </c>
      <c r="G49" s="45">
        <f>CORREL($CG$7:$CG$30,BC7:BC30)</f>
        <v>-0.46820128941772043</v>
      </c>
      <c r="H49" s="45">
        <f>CORREL($CG$7:$CG$30,BD7:BD30)</f>
        <v>0.4109575545899542</v>
      </c>
      <c r="I49" s="45">
        <f>CORREL($CG$7:$CG$30,BE7:BE30)</f>
        <v>0.19560189781147366</v>
      </c>
      <c r="J49" s="45">
        <f>CORREL($CG$7:$CG$30,BF7:BF30)</f>
        <v>0.14772474144955436</v>
      </c>
      <c r="K49" s="45">
        <f>CORREL($CG$7:$CG$30,CA7:CA30)</f>
        <v>-8.3644737541611419E-2</v>
      </c>
      <c r="L49" s="45">
        <f>CORREL($CG$7:$CG$30,CB7:CB30)</f>
        <v>0.22581045796619459</v>
      </c>
      <c r="M49" s="45">
        <f>CORREL($CG$7:$CG$30,CC7:CC30)</f>
        <v>0.22164288525839668</v>
      </c>
      <c r="N49" s="45">
        <f>CORREL($CG$7:$CG$30,CD7:CD30)</f>
        <v>-0.11422827963103002</v>
      </c>
      <c r="O49" s="45">
        <f>CORREL($CG$7:$CG$30,CG7:CG30)</f>
        <v>0.99999999999999989</v>
      </c>
      <c r="P49" s="45">
        <f>CORREL($CG$7:$CG$30,CH7:CH30)</f>
        <v>-0.11286498119918729</v>
      </c>
      <c r="Q49" s="45">
        <f>CORREL($CG$7:$CG$30,CI7:CI30)</f>
        <v>-0.17078976345612906</v>
      </c>
      <c r="R49" s="45">
        <f>CORREL($CG$7:$CG$30,CJ7:CJ30)</f>
        <v>5.8329473711760539E-2</v>
      </c>
      <c r="T49" s="45">
        <f>CORREL($CG$7:$CG$30,C7:C30)</f>
        <v>-0.28008904663501766</v>
      </c>
      <c r="U49" s="45">
        <f>CORREL($CG$7:$CG$30,D7:D30)</f>
        <v>0.29604096394107848</v>
      </c>
      <c r="V49" s="45">
        <f>CORREL($CG$7:$CG$30,E7:E30)</f>
        <v>-3.4763598056496972E-3</v>
      </c>
      <c r="W49" s="45">
        <f>CORREL($CG$7:$CG$30,F7:F30)</f>
        <v>0.12019342413529323</v>
      </c>
      <c r="X49" s="45">
        <f>CORREL($CG$7:$CG$30,I7:I30)</f>
        <v>-0.27487802147472756</v>
      </c>
      <c r="Y49" s="45">
        <f>CORREL($CG$7:$CG$30,J7:J30)</f>
        <v>0.22711779910779309</v>
      </c>
      <c r="Z49" s="45">
        <f>CORREL($CG$7:$CG$30,K7:K30)</f>
        <v>-0.27171719122232035</v>
      </c>
      <c r="AA49" s="45">
        <f>CORREL($CG$7:$CG$30,L7:L30)</f>
        <v>0.17228919730657374</v>
      </c>
      <c r="AB49" s="45">
        <f>CORREL($CG$7:$CG$30,AG7:AG30)</f>
        <v>-0.28426832895690368</v>
      </c>
      <c r="AC49" s="45">
        <f>CORREL($CG$7:$CG$30,AH7:AH30)</f>
        <v>0.47518577941956336</v>
      </c>
      <c r="AD49" s="45">
        <f>CORREL($CG$7:$CG$30,AI7:AI30)</f>
        <v>-0.14873443659680791</v>
      </c>
      <c r="AE49" s="45">
        <f>CORREL($CG$7:$CG$30,AJ7:AJ30)</f>
        <v>0.23981181007132518</v>
      </c>
      <c r="AF49" s="45">
        <f>CORREL($CG$7:$CG$30,AM7:AM30)</f>
        <v>9.7074553452168005E-2</v>
      </c>
      <c r="AG49" s="45">
        <f>CORREL($CG$7:$CG$30,AN7:AN30)</f>
        <v>0.16080619414282604</v>
      </c>
      <c r="AH49" s="45">
        <f>CORREL($CG$7:$CG$30,AO7:AO30)</f>
        <v>0.35525442666728818</v>
      </c>
      <c r="AI49" s="45">
        <f>CORREL($CG$7:$CG$30,AP7:AP30)</f>
        <v>-6.8357488618189882E-2</v>
      </c>
      <c r="AK49" s="45">
        <f>CORREL($CG$7:$CG$30,DH7:DH30)</f>
        <v>-0.26016946203611507</v>
      </c>
      <c r="AL49" s="45">
        <f>CORREL($CG$7:$CG$30,DM7:DM30)</f>
        <v>-0.25318974504718467</v>
      </c>
      <c r="AN49" s="45">
        <f>CORREL($CG$7:$CG$30,AS7:AS30)</f>
        <v>-0.16787453422226603</v>
      </c>
      <c r="AO49" s="45">
        <f>CORREL($CG$7:$CG$30,AT7:AT30)</f>
        <v>0.25801648351667489</v>
      </c>
    </row>
    <row r="50" spans="1:41" s="45" customFormat="1">
      <c r="A50" s="36"/>
      <c r="B50" s="36" t="s">
        <v>123</v>
      </c>
      <c r="C50" s="45">
        <f>CORREL($CH$7:$CH$30,AW7:AW30)</f>
        <v>0.26107482541263632</v>
      </c>
      <c r="D50" s="45">
        <f>CORREL($CH$7:$CH$30,AX7:AX30)</f>
        <v>0.36460279400599099</v>
      </c>
      <c r="E50" s="45">
        <f>CORREL($CH$7:$CH$30,AY7:AY30)</f>
        <v>7.1569265797340159E-2</v>
      </c>
      <c r="F50" s="45">
        <f>CORREL($CH$7:$CH$30,AZ7:AZ30)</f>
        <v>0.17177072176264294</v>
      </c>
      <c r="G50" s="45">
        <f>CORREL($CH$7:$CH$30,BC7:BC30)</f>
        <v>0.2115617666322667</v>
      </c>
      <c r="H50" s="35">
        <f>CORREL($CH$7:$CH$30,BD7:BD30)</f>
        <v>-0.70381935523990058</v>
      </c>
      <c r="I50" s="45">
        <f>CORREL($CH$7:$CH$30,BE7:BE30)</f>
        <v>0.11831096056112744</v>
      </c>
      <c r="J50" s="45">
        <f>CORREL($CH$7:$CH$30,BF7:BF30)</f>
        <v>-0.12091804688263709</v>
      </c>
      <c r="K50" s="45">
        <f>CORREL($CH$7:$CH$30,CA7:CA30)</f>
        <v>0.29819917946808416</v>
      </c>
      <c r="L50" s="45">
        <f>CORREL($CH$7:$CH$30,CB7:CB30)</f>
        <v>0.13014341518947245</v>
      </c>
      <c r="M50" s="45">
        <f>CORREL($CH$7:$CH$30,CC7:CC30)</f>
        <v>0.21935418735363663</v>
      </c>
      <c r="N50" s="45">
        <f>CORREL($CH$7:$CH$30,CD7:CD30)</f>
        <v>-0.45045039011877014</v>
      </c>
      <c r="O50" s="45">
        <f>CORREL($CH$7:$CH$30,CG7:CG30)</f>
        <v>-0.11286498119918729</v>
      </c>
      <c r="P50" s="45">
        <f>CORREL($CH$7:$CH$30,CH7:CH30)</f>
        <v>1</v>
      </c>
      <c r="Q50" s="45">
        <f>CORREL($CH$7:$CH$30,CI7:CI30)</f>
        <v>6.4903910947498936E-2</v>
      </c>
      <c r="R50" s="45">
        <f>CORREL($CH$7:$CH$30,CJ7:CJ30)</f>
        <v>0.38502973043102906</v>
      </c>
      <c r="T50" s="45">
        <f>CORREL($CH$7:$CH$30,C7:C30)</f>
        <v>-0.26593064278218431</v>
      </c>
      <c r="U50" s="45">
        <f>CORREL($CH$7:$CH$30,D7:D30)</f>
        <v>-5.5129487595458944E-2</v>
      </c>
      <c r="V50" s="45">
        <f>CORREL($CH$7:$CH$30,E7:E30)</f>
        <v>0.17113173478714072</v>
      </c>
      <c r="W50" s="45">
        <f>CORREL($CH$7:$CH$30,F7:F30)</f>
        <v>-0.2304691683446452</v>
      </c>
      <c r="X50" s="45">
        <f>CORREL($CH$7:$CH$30,I7:I30)</f>
        <v>-0.19341788579791275</v>
      </c>
      <c r="Y50" s="45">
        <f>CORREL($CH$7:$CH$30,J7:J30)</f>
        <v>0.16384960590509823</v>
      </c>
      <c r="Z50" s="45">
        <f>CORREL($CH$7:$CH$30,K7:K30)</f>
        <v>0.27477920523677679</v>
      </c>
      <c r="AA50" s="45">
        <f>CORREL($CH$7:$CH$30,L7:L30)</f>
        <v>-0.26250149178758175</v>
      </c>
      <c r="AB50" s="45">
        <f>CORREL($CH$7:$CH$30,AG7:AG30)</f>
        <v>0.25204344762051389</v>
      </c>
      <c r="AC50" s="45">
        <f>CORREL($CH$7:$CH$30,AH7:AH30)</f>
        <v>0.31400204588825709</v>
      </c>
      <c r="AD50" s="45">
        <f>CORREL($CH$7:$CH$30,AI7:AI30)</f>
        <v>-0.19497885086228758</v>
      </c>
      <c r="AE50" s="45">
        <f>CORREL($CH$7:$CH$30,AJ7:AJ30)</f>
        <v>-0.413544079829476</v>
      </c>
      <c r="AF50" s="45">
        <f>CORREL($CH$7:$CH$30,AM7:AM30)</f>
        <v>0.15299547649771023</v>
      </c>
      <c r="AG50" s="45">
        <f>CORREL($CH$7:$CH$30,AN7:AN30)</f>
        <v>-0.19680252801816495</v>
      </c>
      <c r="AH50" s="45">
        <f>CORREL($CH$7:$CH$30,AO7:AO30)</f>
        <v>0.12527481758333783</v>
      </c>
      <c r="AI50" s="45">
        <f>CORREL($CH$7:$CH$30,AP7:AP30)</f>
        <v>2.149841022823731E-2</v>
      </c>
      <c r="AK50" s="45">
        <f>CORREL($CH$7:$CH$30,DH7:DH30)</f>
        <v>0.34741987284710629</v>
      </c>
      <c r="AL50" s="45">
        <f>CORREL($CH$7:$CH$30,DM7:DM30)</f>
        <v>5.8764516038786546E-2</v>
      </c>
      <c r="AN50" s="45">
        <f>CORREL($CH$7:$CH$30,AS7:AS30)</f>
        <v>0.2857445425943122</v>
      </c>
      <c r="AO50" s="45">
        <f>CORREL($CH$7:$CH$30,AT7:AT30)</f>
        <v>-0.33727109050189774</v>
      </c>
    </row>
    <row r="51" spans="1:41" s="45" customFormat="1">
      <c r="A51" s="36"/>
      <c r="B51" s="36" t="s">
        <v>124</v>
      </c>
      <c r="C51" s="45">
        <f>CORREL($CI$7:$CI$30,AW7:AW30)</f>
        <v>-0.23298158064647656</v>
      </c>
      <c r="D51" s="45">
        <f>CORREL($CI$7:$CI$30,AX7:AX30)</f>
        <v>8.9043261725652596E-3</v>
      </c>
      <c r="E51" s="45">
        <f>CORREL($CI$7:$CI$30,AY7:AY30)</f>
        <v>0.15029867533643865</v>
      </c>
      <c r="F51" s="45">
        <f>CORREL($CI$7:$CI$30,AZ7:AZ30)</f>
        <v>-0.10952419323089649</v>
      </c>
      <c r="G51" s="45">
        <f>CORREL($CI$7:$CI$30,BC7:BC30)</f>
        <v>-0.12820907758523237</v>
      </c>
      <c r="H51" s="45">
        <f>CORREL($CI$7:$CI$30,BD7:BD30)</f>
        <v>-0.14534048802518504</v>
      </c>
      <c r="I51" s="35">
        <f>CORREL($CI$7:$CI$30,BE7:BE30)</f>
        <v>-0.60316969891895456</v>
      </c>
      <c r="J51" s="45">
        <f>CORREL($CI$7:$CI$30,BF7:BF30)</f>
        <v>0.19998669897326482</v>
      </c>
      <c r="K51" s="45">
        <f>CORREL($CI$7:$CI$30,CA7:CA30)</f>
        <v>8.15427801828007E-2</v>
      </c>
      <c r="L51" s="45">
        <f>CORREL($CI$7:$CI$30,CB7:CB30)</f>
        <v>-0.22664612855756067</v>
      </c>
      <c r="M51" s="45">
        <f>CORREL($CI$7:$CI$30,CC7:CC30)</f>
        <v>0.13481347486648088</v>
      </c>
      <c r="N51" s="45">
        <f>CORREL($CI$7:$CI$30,CD7:CD30)</f>
        <v>-1.327766715292601E-2</v>
      </c>
      <c r="O51" s="45">
        <f>CORREL($CI$7:$CI$30,CG7:CG30)</f>
        <v>-0.17078976345612906</v>
      </c>
      <c r="P51" s="45">
        <f>CORREL($CI$7:$CI$30,CH7:CH30)</f>
        <v>6.4903910947498936E-2</v>
      </c>
      <c r="Q51" s="45">
        <f>CORREL($CI$7:$CI$30,CI7:CI30)</f>
        <v>1</v>
      </c>
      <c r="R51" s="45">
        <f>CORREL($CI$7:$CI$30,CJ7:CJ30)</f>
        <v>-0.21597426379857459</v>
      </c>
      <c r="T51" s="45">
        <f>CORREL($CI$7:$CI$30,C7:C30)</f>
        <v>0.24640650882259546</v>
      </c>
      <c r="U51" s="45">
        <f>CORREL($CI$7:$CI$30,D7:D30)</f>
        <v>-4.6452671568018342E-2</v>
      </c>
      <c r="V51" s="45">
        <f>CORREL($CI$7:$CI$30,E7:E30)</f>
        <v>-0.10279074699573984</v>
      </c>
      <c r="W51" s="45">
        <f>CORREL($CI$7:$CI$30,F7:F30)</f>
        <v>2.3608306864823288E-2</v>
      </c>
      <c r="X51" s="45">
        <f>CORREL($CI$7:$CI$30,I7:I30)</f>
        <v>9.2657767004410314E-3</v>
      </c>
      <c r="Y51" s="45">
        <f>CORREL($CI$7:$CI$30,J7:J30)</f>
        <v>2.8660805586153106E-2</v>
      </c>
      <c r="Z51" s="45">
        <f>CORREL($CI$7:$CI$30,K7:K30)</f>
        <v>-0.14546454805495027</v>
      </c>
      <c r="AA51" s="45">
        <f>CORREL($CI$7:$CI$30,L7:L30)</f>
        <v>2.6882168871321721E-2</v>
      </c>
      <c r="AB51" s="45">
        <f>CORREL($CI$7:$CI$30,AG7:AG30)</f>
        <v>2.2584877520167801E-2</v>
      </c>
      <c r="AC51" s="45">
        <f>CORREL($CI$7:$CI$30,AH7:AH30)</f>
        <v>-7.8464570099271214E-2</v>
      </c>
      <c r="AD51" s="45">
        <f>CORREL($CI$7:$CI$30,AI7:AI30)</f>
        <v>0.29142364134056808</v>
      </c>
      <c r="AE51" s="45">
        <f>CORREL($CI$7:$CI$30,AJ7:AJ30)</f>
        <v>-1.7803176370342001E-2</v>
      </c>
      <c r="AF51" s="45">
        <f>CORREL($CI$7:$CI$30,AM7:AM30)</f>
        <v>-0.11513715256294381</v>
      </c>
      <c r="AG51" s="45">
        <f>CORREL($CI$7:$CI$30,AN7:AN30)</f>
        <v>-0.16990689346177673</v>
      </c>
      <c r="AH51" s="45">
        <f>CORREL($CI$7:$CI$30,AO7:AO30)</f>
        <v>0.23205341446171066</v>
      </c>
      <c r="AI51" s="45">
        <f>CORREL($CI$7:$CI$30,AP7:AP30)</f>
        <v>-0.22286931698968426</v>
      </c>
      <c r="AK51" s="45">
        <f>CORREL($CI$7:$CI$30,DH7:DH30)</f>
        <v>3.727523383517977E-2</v>
      </c>
      <c r="AL51" s="45">
        <f>CORREL($CI$7:$CI$30,DM7:DM30)</f>
        <v>0.34844621165585393</v>
      </c>
      <c r="AN51" s="45">
        <f>CORREL($CI$7:$CI$30,AS7:AS30)</f>
        <v>8.0950411931858715E-2</v>
      </c>
      <c r="AO51" s="45">
        <f>CORREL($CI$7:$CI$30,AT7:AT30)</f>
        <v>-2.2489721062826703E-2</v>
      </c>
    </row>
    <row r="52" spans="1:41" s="45" customFormat="1">
      <c r="A52" s="36"/>
      <c r="B52" s="36" t="s">
        <v>152</v>
      </c>
      <c r="C52" s="45">
        <f>CORREL($CJ$7:$CJ$30,AW7:AW30)</f>
        <v>0.21409099806286602</v>
      </c>
      <c r="D52" s="45">
        <f>CORREL($CJ$7:$CJ$30,AX7:AX30)</f>
        <v>0.20642304379131934</v>
      </c>
      <c r="E52" s="45">
        <f>CORREL($CJ$7:$CJ$30,AY7:AY30)</f>
        <v>-0.2060166381502582</v>
      </c>
      <c r="F52" s="45">
        <f>CORREL($CJ$7:$CJ$30,AZ7:AZ30)</f>
        <v>3.0137418129414537E-2</v>
      </c>
      <c r="G52" s="45">
        <f>CORREL($CJ$7:$CJ$30,BC7:BC30)</f>
        <v>0.18073496791207153</v>
      </c>
      <c r="H52" s="45">
        <f>CORREL($CJ$7:$CJ$30,BD7:BD30)</f>
        <v>-0.17312304666156986</v>
      </c>
      <c r="I52" s="45">
        <f>CORREL($CJ$7:$CJ$30,BE7:BE30)</f>
        <v>8.9356433634956503E-2</v>
      </c>
      <c r="J52" s="45">
        <f>CORREL($CJ$7:$CJ$30,BF7:BF30)</f>
        <v>-0.34930215927203911</v>
      </c>
      <c r="K52" s="45">
        <f>CORREL($CJ$7:$CJ$30,CA7:CA30)</f>
        <v>0.17069942677745886</v>
      </c>
      <c r="L52" s="45">
        <f>CORREL($CJ$7:$CJ$30,CB7:CB30)</f>
        <v>-0.27752744251101918</v>
      </c>
      <c r="M52" s="45">
        <f>CORREL($CJ$7:$CJ$30,CC7:CC30)</f>
        <v>0.29819521136366467</v>
      </c>
      <c r="N52" s="45">
        <f>CORREL($CJ$7:$CJ$30,CD7:CD30)</f>
        <v>-0.21265655881564208</v>
      </c>
      <c r="O52" s="45">
        <f>CORREL($CJ$7:$CJ$30,CG7:CG30)</f>
        <v>5.8329473711760539E-2</v>
      </c>
      <c r="P52" s="45">
        <f>CORREL($CJ$7:$CJ$30,CH7:CH30)</f>
        <v>0.38502973043102906</v>
      </c>
      <c r="Q52" s="45">
        <f>CORREL($CJ$7:$CJ$30,CI7:CI30)</f>
        <v>-0.21597426379857459</v>
      </c>
      <c r="R52" s="45">
        <f>CORREL($CJ$7:$CJ$30,CJ7:CJ30)</f>
        <v>1</v>
      </c>
      <c r="T52" s="45">
        <f>CORREL($CJ$7:$CJ$30,C7:C30)</f>
        <v>-0.25298362667865992</v>
      </c>
      <c r="U52" s="45">
        <f>CORREL($CJ$7:$CJ$30,D7:D30)</f>
        <v>-0.12749515508714868</v>
      </c>
      <c r="V52" s="45">
        <f>CORREL($CJ$7:$CJ$30,E7:E30)</f>
        <v>4.3816675694198441E-2</v>
      </c>
      <c r="W52" s="45">
        <f>CORREL($CJ$7:$CJ$30,F7:F30)</f>
        <v>-7.3073244195718562E-2</v>
      </c>
      <c r="X52" s="45">
        <f>CORREL($CJ$7:$CJ$30,I7:I30)</f>
        <v>-0.25160228366995036</v>
      </c>
      <c r="Y52" s="45">
        <f>CORREL($CJ$7:$CJ$30,J7:J30)</f>
        <v>0.1729914879313719</v>
      </c>
      <c r="Z52" s="45">
        <f>CORREL($CJ$7:$CJ$30,K7:K30)</f>
        <v>0.14307524290972401</v>
      </c>
      <c r="AA52" s="45">
        <f>CORREL($CJ$7:$CJ$30,L7:L30)</f>
        <v>-0.10008880115795543</v>
      </c>
      <c r="AB52" s="45">
        <f>CORREL($CJ$7:$CJ$30,AG7:AG30)</f>
        <v>0.10749894990766345</v>
      </c>
      <c r="AC52" s="45">
        <f>CORREL($CJ$7:$CJ$30,AH7:AH30)</f>
        <v>0.16816793294593618</v>
      </c>
      <c r="AD52" s="45">
        <f>CORREL($CJ$7:$CJ$30,AI7:AI30)</f>
        <v>-0.27445217670325095</v>
      </c>
      <c r="AE52" s="45">
        <f>CORREL($CJ$7:$CJ$30,AJ7:AJ30)</f>
        <v>-0.33630551963180122</v>
      </c>
      <c r="AF52" s="45">
        <f>CORREL($CJ$7:$CJ$30,AM7:AM30)</f>
        <v>0.12919258925941407</v>
      </c>
      <c r="AG52" s="45">
        <f>CORREL($CJ$7:$CJ$30,AN7:AN30)</f>
        <v>-0.10742889591416635</v>
      </c>
      <c r="AH52" s="45">
        <f>CORREL($CJ$7:$CJ$30,AO7:AO30)</f>
        <v>-7.1015951422960357E-3</v>
      </c>
      <c r="AI52" s="45">
        <f>CORREL($CJ$7:$CJ$30,AP7:AP30)</f>
        <v>0.12630458571079456</v>
      </c>
      <c r="AK52" s="45">
        <f>CORREL($CJ$7:$CJ$30,DH7:DH30)</f>
        <v>-0.16871425016680291</v>
      </c>
      <c r="AL52" s="45">
        <f>CORREL($CJ$7:$CJ$30,DM7:DM30)</f>
        <v>-0.28853018513571199</v>
      </c>
      <c r="AN52" s="45">
        <f>CORREL($CJ$7:$CJ$30,AS7:AS30)</f>
        <v>0.2825886485532198</v>
      </c>
      <c r="AO52" s="45">
        <f>CORREL($CJ$7:$CJ$30,AT7:AT30)</f>
        <v>-0.40117495935668429</v>
      </c>
    </row>
    <row r="53" spans="1:41" s="45" customFormat="1"/>
    <row r="54" spans="1:41" s="45" customFormat="1">
      <c r="A54" s="36" t="s">
        <v>131</v>
      </c>
      <c r="B54" s="36" t="s">
        <v>119</v>
      </c>
      <c r="C54" s="45">
        <f>CORREL($C$7:$C$30,AW7:AW30)</f>
        <v>-0.2296283315662121</v>
      </c>
      <c r="D54" s="45">
        <f>CORREL($C$7:$C$30,AX7:AX30)</f>
        <v>-8.2995959431349485E-3</v>
      </c>
      <c r="E54" s="45">
        <f>CORREL($C$7:$C$30,AY7:AY30)</f>
        <v>-0.23275665465251966</v>
      </c>
      <c r="F54" s="45">
        <f>CORREL($C$7:$C$30,AZ7:AZ30)</f>
        <v>-0.13993344031823399</v>
      </c>
      <c r="G54" s="45">
        <f>CORREL($C$7:$C$30,BC7:BC30)</f>
        <v>-1.8293565107448121E-2</v>
      </c>
      <c r="H54" s="45">
        <f>CORREL($C$7:$C$30,BD7:BD30)</f>
        <v>0.17706102595849499</v>
      </c>
      <c r="I54" s="45">
        <f>CORREL($C$7:$C$30,BE7:BE30)</f>
        <v>-9.3234161049069467E-2</v>
      </c>
      <c r="J54" s="45">
        <f>CORREL($C$7:$C$30,BF7:BF30)</f>
        <v>2.5946229949295154E-2</v>
      </c>
      <c r="K54" s="45">
        <f>CORREL($C$7:$C$30,CA7:CA30)</f>
        <v>-0.1197641235190124</v>
      </c>
      <c r="L54" s="45">
        <f>CORREL($C$7:$C$30,CB7:CB30)</f>
        <v>-0.2948840236039611</v>
      </c>
      <c r="M54" s="45">
        <f>CORREL($C$7:$C$30,CC7:CC30)</f>
        <v>-0.25950422226926823</v>
      </c>
      <c r="N54" s="45">
        <f>CORREL($C$7:$C$30,CD7:CD30)</f>
        <v>0.10298052521838598</v>
      </c>
      <c r="O54" s="45">
        <f>CORREL($C$7:$C$30,CG7:CG30)</f>
        <v>-0.28008904663501766</v>
      </c>
      <c r="P54" s="45">
        <f>CORREL($C$7:$C$30,CH7:CH30)</f>
        <v>-0.26593064278218431</v>
      </c>
      <c r="Q54" s="45">
        <f>CORREL($C$7:$C$30,CI7:CI30)</f>
        <v>0.24640650882259546</v>
      </c>
      <c r="R54" s="45">
        <f>CORREL($C$7:$C$30,CJ7:CJ30)</f>
        <v>-0.25298362667865992</v>
      </c>
      <c r="T54" s="45">
        <f>CORREL($C$7:$C$30,C7:C30)</f>
        <v>0.99999999999999989</v>
      </c>
      <c r="U54" s="45">
        <f>CORREL($C$7:$C$30,D7:D30)</f>
        <v>-0.14396781811100681</v>
      </c>
      <c r="V54" s="45">
        <f>CORREL($C$7:$C$30,E7:E30)</f>
        <v>-0.38370207800114819</v>
      </c>
      <c r="W54" s="45">
        <f>CORREL($C$7:$C$30,F7:F30)</f>
        <v>5.6616084893817753E-2</v>
      </c>
      <c r="X54" s="45">
        <f>CORREL($C$7:$C$30,I7:I30)</f>
        <v>0.47456058129200962</v>
      </c>
      <c r="Y54" s="45">
        <f>CORREL($C$7:$C$30,J7:J30)</f>
        <v>0.15233765284240297</v>
      </c>
      <c r="Z54" s="45">
        <f>CORREL($C$7:$C$30,K7:K30)</f>
        <v>-0.28156138112309731</v>
      </c>
      <c r="AA54" s="45">
        <f>CORREL($C$7:$C$30,L7:L30)</f>
        <v>0.17562300123276178</v>
      </c>
      <c r="AB54" s="45">
        <f>CORREL($C$7:$C$30,AG7:AG30)</f>
        <v>2.1349983621037062E-2</v>
      </c>
      <c r="AC54" s="45">
        <f>CORREL($C$7:$C$30,AH7:AH30)</f>
        <v>-0.28611830668298155</v>
      </c>
      <c r="AD54" s="45">
        <f>CORREL($C$7:$C$30,AI7:AI30)</f>
        <v>-1.2632050873028353E-2</v>
      </c>
      <c r="AE54" s="45">
        <f>CORREL($C$7:$C$30,AJ7:AJ30)</f>
        <v>-5.5435555148709646E-2</v>
      </c>
      <c r="AF54" s="45">
        <f>CORREL($C$7:$C$30,AM7:AM30)</f>
        <v>-0.3717673026585962</v>
      </c>
      <c r="AG54" s="45">
        <f>CORREL($C$7:$C$30,AN7:AN30)</f>
        <v>-0.38130023390311413</v>
      </c>
      <c r="AH54" s="45">
        <f>CORREL($C$7:$C$30,AO7:AO30)</f>
        <v>4.8843389791844501E-2</v>
      </c>
      <c r="AI54" s="45">
        <f>CORREL($C$7:$C$30,AP7:AP30)</f>
        <v>-0.17619514802881597</v>
      </c>
      <c r="AK54" s="45">
        <f>CORREL($C$7:$C$30,DH7:DH30)</f>
        <v>-9.0285198295727273E-2</v>
      </c>
      <c r="AL54" s="45">
        <f>CORREL($C$7:$C$30,DM7:DM30)</f>
        <v>0.17507977566005453</v>
      </c>
      <c r="AN54" s="45">
        <f>CORREL($C$7:$C$30,AS7:AS30)</f>
        <v>-0.39148037238327232</v>
      </c>
      <c r="AO54" s="45">
        <f>CORREL($C$7:$C$30,AT7:AT30)</f>
        <v>7.5462268108201877E-2</v>
      </c>
    </row>
    <row r="55" spans="1:41" s="45" customFormat="1">
      <c r="A55" s="36"/>
      <c r="B55" s="36" t="s">
        <v>120</v>
      </c>
      <c r="C55" s="45">
        <f>CORREL($D$7:$D$30,AW7:AW30)</f>
        <v>-0.17041781748260834</v>
      </c>
      <c r="D55" s="45">
        <f>CORREL($D$7:$D$30,AX7:AX30)</f>
        <v>0.36865170902730937</v>
      </c>
      <c r="E55" s="45">
        <f>CORREL($D$7:$D$30,AY7:AY30)</f>
        <v>-0.16518399235734704</v>
      </c>
      <c r="F55" s="45">
        <f>CORREL($D$7:$D$30,AZ7:AZ30)</f>
        <v>-0.33769664665367166</v>
      </c>
      <c r="G55" s="45">
        <f>CORREL($D$7:$D$30,BC7:BC30)</f>
        <v>-0.11536570556113157</v>
      </c>
      <c r="H55" s="45">
        <f>CORREL($D$7:$D$30,BD7:BD30)</f>
        <v>0.2784118420709728</v>
      </c>
      <c r="I55" s="45">
        <f>CORREL($D$7:$D$30,BE7:BE30)</f>
        <v>-0.26276764632170141</v>
      </c>
      <c r="J55" s="45">
        <f>CORREL($D$7:$D$30,BF7:BF30)</f>
        <v>-0.25961530637318458</v>
      </c>
      <c r="K55" s="45">
        <f>CORREL($D$7:$D$30,CA7:CA30)</f>
        <v>6.6360332706983827E-2</v>
      </c>
      <c r="L55" s="45">
        <f>CORREL($D$7:$D$30,CB7:CB30)</f>
        <v>-3.6406869314493419E-2</v>
      </c>
      <c r="M55" s="45">
        <f>CORREL($D$7:$D$30,CC7:CC30)</f>
        <v>7.4582208320804061E-3</v>
      </c>
      <c r="N55" s="45">
        <f>CORREL($D$7:$D$30,CD7:CD30)</f>
        <v>0.16988750850833043</v>
      </c>
      <c r="O55" s="45">
        <f>CORREL($D$7:$D$30,CG7:CG30)</f>
        <v>0.29604096394107848</v>
      </c>
      <c r="P55" s="45">
        <f>CORREL($D$7:$D$30,CH7:CH30)</f>
        <v>-5.5129487595458944E-2</v>
      </c>
      <c r="Q55" s="45">
        <f>CORREL($D$7:$D$30,CI7:CI30)</f>
        <v>-4.6452671568018342E-2</v>
      </c>
      <c r="R55" s="45">
        <f>CORREL($D$7:$D$30,CJ7:CJ30)</f>
        <v>-0.12749515508714868</v>
      </c>
      <c r="T55" s="45">
        <f>CORREL($D$7:$D$30,C7:C30)</f>
        <v>-0.14396781811100681</v>
      </c>
      <c r="U55" s="45">
        <f>CORREL($D$7:$D$30,D7:D30)</f>
        <v>1.0000000000000002</v>
      </c>
      <c r="V55" s="45">
        <f>CORREL($D$7:$D$30,E7:E30)</f>
        <v>-1.5371029351791314E-2</v>
      </c>
      <c r="W55" s="45">
        <f>CORREL($D$7:$D$30,F7:F30)</f>
        <v>0.34200209729098041</v>
      </c>
      <c r="X55" s="45">
        <f>CORREL($D$7:$D$30,I7:I30)</f>
        <v>-4.0387761751362813E-3</v>
      </c>
      <c r="Y55" s="45">
        <f>CORREL($D$7:$D$30,J7:J30)</f>
        <v>0.2863756377379757</v>
      </c>
      <c r="Z55" s="45">
        <f>CORREL($D$7:$D$30,K7:K30)</f>
        <v>5.317826789958938E-3</v>
      </c>
      <c r="AA55" s="45">
        <f>CORREL($D$7:$D$30,L7:L30)</f>
        <v>0.13659823262813892</v>
      </c>
      <c r="AB55" s="45">
        <f>CORREL($D$7:$D$30,AG7:AG30)</f>
        <v>-0.11501147095789777</v>
      </c>
      <c r="AC55" s="45">
        <f>CORREL($D$7:$D$30,AH7:AH30)</f>
        <v>0.42025980393142026</v>
      </c>
      <c r="AD55" s="45">
        <f>CORREL($D$7:$D$30,AI7:AI30)</f>
        <v>8.4484334465241926E-3</v>
      </c>
      <c r="AE55" s="45">
        <f>CORREL($D$7:$D$30,AJ7:AJ30)</f>
        <v>6.0386986182749736E-2</v>
      </c>
      <c r="AF55" s="45">
        <f>CORREL($D$7:$D$30,AM7:AM30)</f>
        <v>0.17637134090494577</v>
      </c>
      <c r="AG55" s="45">
        <f>CORREL($D$7:$D$30,AN7:AN30)</f>
        <v>0.38286064024802635</v>
      </c>
      <c r="AH55" s="57">
        <f>CORREL($D$7:$D$30,AO7:AO30)</f>
        <v>0.50430662166432338</v>
      </c>
      <c r="AI55" s="45">
        <f>CORREL($D$7:$D$30,AP7:AP30)</f>
        <v>2.6400130009374929E-2</v>
      </c>
      <c r="AK55" s="45">
        <f>CORREL($D$7:$D$30,DH7:DH30)</f>
        <v>-8.855679193402749E-2</v>
      </c>
      <c r="AL55" s="45">
        <f>CORREL($D$7:$D$30,DM7:DM30)</f>
        <v>-8.7149114130488259E-2</v>
      </c>
      <c r="AN55" s="45">
        <f>CORREL($D$7:$D$30,AS7:AS30)</f>
        <v>3.2453548668983159E-2</v>
      </c>
      <c r="AO55" s="57">
        <f>CORREL($D$7:$D$30,AT7:AT30)</f>
        <v>0.54224236502313516</v>
      </c>
    </row>
    <row r="56" spans="1:41" s="45" customFormat="1">
      <c r="A56" s="36"/>
      <c r="B56" s="36" t="s">
        <v>121</v>
      </c>
      <c r="C56" s="45">
        <f>CORREL($E$7:$E$30,AW7:AW30)</f>
        <v>0.25134466074256123</v>
      </c>
      <c r="D56" s="45">
        <f>CORREL($E$7:$E$30,AX7:AX30)</f>
        <v>3.4987857079050583E-2</v>
      </c>
      <c r="E56" s="45">
        <f>CORREL($E$7:$E$30,AY7:AY30)</f>
        <v>0.26161146643027577</v>
      </c>
      <c r="F56" s="45">
        <f>CORREL($E$7:$E$30,AZ7:AZ30)</f>
        <v>0.20965982764188329</v>
      </c>
      <c r="G56" s="45">
        <f>CORREL($E$7:$E$30,BC7:BC30)</f>
        <v>-1.1106915340437487E-2</v>
      </c>
      <c r="H56" s="45">
        <f>CORREL($E$7:$E$30,BD7:BD30)</f>
        <v>5.8168804067616167E-2</v>
      </c>
      <c r="I56" s="45">
        <f>CORREL($E$7:$E$30,BE7:BE30)</f>
        <v>0.26109790821224721</v>
      </c>
      <c r="J56" s="45">
        <f>CORREL($E$7:$E$30,BF7:BF30)</f>
        <v>2.9429063053957528E-2</v>
      </c>
      <c r="K56" s="45">
        <f>CORREL($E$7:$E$30,CA7:CA30)</f>
        <v>0.39683951506405479</v>
      </c>
      <c r="L56" s="45">
        <f>CORREL($E$7:$E$30,CB7:CB30)</f>
        <v>-3.5220614073757379E-2</v>
      </c>
      <c r="M56" s="45">
        <f>CORREL($E$7:$E$30,CC7:CC30)</f>
        <v>7.328327917024602E-3</v>
      </c>
      <c r="N56" s="45">
        <f>CORREL($E$7:$E$30,CD7:CD30)</f>
        <v>-0.2051877137394153</v>
      </c>
      <c r="O56" s="45">
        <f>CORREL($E$7:$E$30,CG7:CG30)</f>
        <v>-3.4763598056496972E-3</v>
      </c>
      <c r="P56" s="45">
        <f>CORREL($E$7:$E$30,CH7:CH30)</f>
        <v>0.17113173478714072</v>
      </c>
      <c r="Q56" s="45">
        <f>CORREL($E$7:$E$30,CI7:CI30)</f>
        <v>-0.10279074699573984</v>
      </c>
      <c r="R56" s="45">
        <f>CORREL($E$7:$E$30,CJ7:CJ30)</f>
        <v>4.3816675694198441E-2</v>
      </c>
      <c r="T56" s="45">
        <f>CORREL($E$7:$E$30,C7:C30)</f>
        <v>-0.38370207800114819</v>
      </c>
      <c r="U56" s="45">
        <f>CORREL($E$7:$E$30,D7:D30)</f>
        <v>-1.5371029351791314E-2</v>
      </c>
      <c r="V56" s="45">
        <f>CORREL($E$7:$E$30,E7:E30)</f>
        <v>1</v>
      </c>
      <c r="W56" s="45">
        <f>CORREL($E$7:$E$30,F7:F30)</f>
        <v>-0.16954311734085328</v>
      </c>
      <c r="X56" s="45">
        <f>CORREL($E$7:$E$30,I7:I30)</f>
        <v>-0.41748870032853974</v>
      </c>
      <c r="Y56" s="45">
        <f>CORREL($E$7:$E$30,J7:J30)</f>
        <v>-0.31663050384632274</v>
      </c>
      <c r="Z56" s="35">
        <f>CORREL($E$7:$E$30,K7:K30)</f>
        <v>0.81019622980116646</v>
      </c>
      <c r="AA56" s="45">
        <f>CORREL($E$7:$E$30,L7:L30)</f>
        <v>7.9463797546290349E-2</v>
      </c>
      <c r="AB56" s="45">
        <f>CORREL($E$7:$E$30,AG7:AG30)</f>
        <v>0.12814053236445361</v>
      </c>
      <c r="AC56" s="45">
        <f>CORREL($E$7:$E$30,AH7:AH30)</f>
        <v>-0.10169582075580415</v>
      </c>
      <c r="AD56" s="45">
        <f>CORREL($E$7:$E$30,AI7:AI30)</f>
        <v>0.31111166728597089</v>
      </c>
      <c r="AE56" s="45">
        <f>CORREL($E$7:$E$30,AJ7:AJ30)</f>
        <v>-0.21823202468350689</v>
      </c>
      <c r="AF56" s="45">
        <f>CORREL($E$7:$E$30,AM7:AM30)</f>
        <v>0.47467453944561944</v>
      </c>
      <c r="AG56" s="45">
        <f>CORREL($E$7:$E$30,AN7:AN30)</f>
        <v>0.30767521219736599</v>
      </c>
      <c r="AH56" s="45">
        <f>CORREL($E$7:$E$30,AO7:AO30)</f>
        <v>-0.4360100444136164</v>
      </c>
      <c r="AI56" s="45">
        <f>CORREL($E$7:$E$30,AP7:AP30)</f>
        <v>-0.15294958763339636</v>
      </c>
      <c r="AK56" s="45">
        <f>CORREL($E$7:$E$30,DH7:DH30)</f>
        <v>0.15676600527831161</v>
      </c>
      <c r="AL56" s="45">
        <f>CORREL($E$7:$E$30,DM7:DM30)</f>
        <v>-9.8699390349736349E-2</v>
      </c>
      <c r="AN56" s="45">
        <f>CORREL($E$7:$E$30,AS7:AS30)</f>
        <v>0.10449771409471735</v>
      </c>
      <c r="AO56" s="45">
        <f>CORREL($E$7:$E$30,AT7:AT30)</f>
        <v>-0.13656216586489217</v>
      </c>
    </row>
    <row r="57" spans="1:41" s="45" customFormat="1">
      <c r="A57" s="36"/>
      <c r="B57" s="36" t="s">
        <v>152</v>
      </c>
      <c r="C57" s="45">
        <f>CORREL($F$7:$F$30,AW7:AW30)</f>
        <v>0.28131048482529908</v>
      </c>
      <c r="D57" s="45">
        <f>CORREL($F$7:$F$30,AX7:AX30)</f>
        <v>-0.1566046971177632</v>
      </c>
      <c r="E57" s="45">
        <f>CORREL($F$7:$F$30,AY7:AY30)</f>
        <v>-0.3487937306905588</v>
      </c>
      <c r="F57" s="45">
        <f>CORREL($F$7:$F$30,AZ7:AZ30)</f>
        <v>0.15783723149552778</v>
      </c>
      <c r="G57" s="45">
        <f>CORREL($F$7:$F$30,BC7:BC30)</f>
        <v>0.12494573775071086</v>
      </c>
      <c r="H57" s="45">
        <f>CORREL($F$7:$F$30,BD7:BD30)</f>
        <v>0.10943442187699201</v>
      </c>
      <c r="I57" s="45">
        <f>CORREL($F$7:$F$30,BE7:BE30)</f>
        <v>-0.30967667142659822</v>
      </c>
      <c r="J57" s="45">
        <f>CORREL($F$7:$F$30,BF7:BF30)</f>
        <v>0.24198534404924987</v>
      </c>
      <c r="K57" s="45">
        <f>CORREL($F$7:$F$30,CA7:CA30)</f>
        <v>-0.13415485142349576</v>
      </c>
      <c r="L57" s="45">
        <f>CORREL($F$7:$F$30,CB7:CB30)</f>
        <v>-0.31271721771479732</v>
      </c>
      <c r="M57" s="45">
        <f>CORREL($F$7:$F$30,CC7:CC30)</f>
        <v>0.12083849182836806</v>
      </c>
      <c r="N57" s="57">
        <f>CORREL($F$7:$F$30,CD7:CD30)</f>
        <v>0.53791909361864909</v>
      </c>
      <c r="O57" s="45">
        <f>CORREL($F$7:$F$30,CG7:CG30)</f>
        <v>0.12019342413529323</v>
      </c>
      <c r="P57" s="45">
        <f>CORREL($F$7:$F$30,CH7:CH30)</f>
        <v>-0.2304691683446452</v>
      </c>
      <c r="Q57" s="45">
        <f>CORREL($F$7:$F$30,CI7:CI30)</f>
        <v>2.3608306864823288E-2</v>
      </c>
      <c r="R57" s="45">
        <f>CORREL($F$7:$F$30,CJ7:CJ30)</f>
        <v>-7.3073244195718562E-2</v>
      </c>
      <c r="T57" s="45">
        <f>CORREL($F$7:$F$30,C7:C30)</f>
        <v>5.6616084893817753E-2</v>
      </c>
      <c r="U57" s="45">
        <f>CORREL($F$7:$F$30,D7:D30)</f>
        <v>0.34200209729098041</v>
      </c>
      <c r="V57" s="45">
        <f>CORREL($F$7:$F$30,E7:E30)</f>
        <v>-0.16954311734085328</v>
      </c>
      <c r="W57" s="45">
        <f>CORREL($F$7:$F$30,F7:F30)</f>
        <v>1</v>
      </c>
      <c r="X57" s="45">
        <f>CORREL($F$7:$F$30,I7:I30)</f>
        <v>0.25105028620634845</v>
      </c>
      <c r="Y57" s="45">
        <f>CORREL($F$7:$F$30,J7:J30)</f>
        <v>0.19492215100167826</v>
      </c>
      <c r="Z57" s="45">
        <f>CORREL($F$7:$F$30,K7:K30)</f>
        <v>1.9221277604560091E-2</v>
      </c>
      <c r="AA57" s="35">
        <f>CORREL($F$7:$F$30,L7:L30)</f>
        <v>0.61873482394261059</v>
      </c>
      <c r="AB57" s="45">
        <f>CORREL($F$7:$F$30,AG7:AG30)</f>
        <v>-9.3033466511069085E-2</v>
      </c>
      <c r="AC57" s="45">
        <f>CORREL($F$7:$F$30,AH7:AH30)</f>
        <v>0.1359247055605543</v>
      </c>
      <c r="AD57" s="45">
        <f>CORREL($F$7:$F$30,AI7:AI30)</f>
        <v>-5.5356995922043413E-2</v>
      </c>
      <c r="AE57" s="45">
        <f>CORREL($F$7:$F$30,AJ7:AJ30)</f>
        <v>0.14732735761492205</v>
      </c>
      <c r="AF57" s="45">
        <f>CORREL($F$7:$F$30,AM7:AM30)</f>
        <v>-0.23877010945059046</v>
      </c>
      <c r="AG57" s="45">
        <f>CORREL($F$7:$F$30,AN7:AN30)</f>
        <v>8.9701372752475153E-3</v>
      </c>
      <c r="AH57" s="45">
        <f>CORREL($F$7:$F$30,AO7:AO30)</f>
        <v>4.0996740854196384E-2</v>
      </c>
      <c r="AI57" s="45">
        <f>CORREL($F$7:$F$30,AP7:AP30)</f>
        <v>-0.21772732122690977</v>
      </c>
      <c r="AK57" s="45">
        <f>CORREL($F$7:$F$30,DH7:DH30)</f>
        <v>0.11101282971994525</v>
      </c>
      <c r="AL57" s="45">
        <f>CORREL($F$7:$F$30,DM7:DM30)</f>
        <v>-3.43038849650018E-2</v>
      </c>
      <c r="AN57" s="45">
        <f>CORREL($F$7:$F$30,AS7:AS30)</f>
        <v>-5.87792124077538E-2</v>
      </c>
      <c r="AO57" s="45">
        <f>CORREL($F$7:$F$30,AT7:AT30)</f>
        <v>8.9647481452541353E-2</v>
      </c>
    </row>
    <row r="58" spans="1:41" s="45" customFormat="1">
      <c r="A58" s="36" t="s">
        <v>132</v>
      </c>
      <c r="B58" s="36" t="s">
        <v>119</v>
      </c>
      <c r="C58" s="45">
        <f>CORREL($I$7:$I$30,AW7:AW30)</f>
        <v>0.16515571582063515</v>
      </c>
      <c r="D58" s="45">
        <f>CORREL($I$7:$I$30,AX7:AX30)</f>
        <v>-0.32481381982538532</v>
      </c>
      <c r="E58" s="57">
        <f>CORREL($I$7:$I$30,AY7:AY30)</f>
        <v>-0.55160359546501936</v>
      </c>
      <c r="F58" s="45">
        <f>CORREL($I$7:$I$30,AZ7:AZ30)</f>
        <v>0.1826664228095323</v>
      </c>
      <c r="G58" s="45">
        <f>CORREL($I$7:$I$30,BC7:BC30)</f>
        <v>0.28626017536771392</v>
      </c>
      <c r="H58" s="45">
        <f>CORREL($I$7:$I$30,BD7:BD30)</f>
        <v>-9.7313485186952847E-2</v>
      </c>
      <c r="I58" s="45">
        <f>CORREL($I$7:$I$30,BE7:BE30)</f>
        <v>-0.37047713745797528</v>
      </c>
      <c r="J58" s="45">
        <f>CORREL($I$7:$I$30,BF7:BF30)</f>
        <v>0.29733387133290468</v>
      </c>
      <c r="K58" s="45">
        <f>CORREL($I$7:$I$30,CA7:CA30)</f>
        <v>-0.13670921216665799</v>
      </c>
      <c r="L58" s="45">
        <f>CORREL($I$7:$I$30,CB7:CB30)</f>
        <v>-0.13254813695481071</v>
      </c>
      <c r="M58" s="35">
        <f>CORREL($I$7:$I$30,CC7:CC30)</f>
        <v>-0.62264444090954219</v>
      </c>
      <c r="N58" s="45">
        <f>CORREL($I$7:$I$30,CD7:CD30)</f>
        <v>0.32882582743772337</v>
      </c>
      <c r="O58" s="45">
        <f>CORREL($I$7:$I$30,CG7:CG30)</f>
        <v>-0.27487802147472756</v>
      </c>
      <c r="P58" s="45">
        <f>CORREL($I$7:$I$30,CH7:CH30)</f>
        <v>-0.19341788579791275</v>
      </c>
      <c r="Q58" s="45">
        <f>CORREL($I$7:$I$30,CI7:CI30)</f>
        <v>9.2657767004410314E-3</v>
      </c>
      <c r="R58" s="45">
        <f>CORREL($I$7:$I$30,CJ7:CJ30)</f>
        <v>-0.25160228366995036</v>
      </c>
      <c r="T58" s="45">
        <f>CORREL($I$7:$I$30,C7:C30)</f>
        <v>0.47456058129200962</v>
      </c>
      <c r="U58" s="45">
        <f>CORREL($I$7:$I$30,D7:D30)</f>
        <v>-4.0387761751362813E-3</v>
      </c>
      <c r="V58" s="45">
        <f>CORREL($I$7:$I$30,E7:E30)</f>
        <v>-0.41748870032853974</v>
      </c>
      <c r="W58" s="45">
        <f>CORREL($I$7:$I$30,F7:F30)</f>
        <v>0.25105028620634845</v>
      </c>
      <c r="X58" s="45">
        <f>CORREL($I$7:$I$30,I7:I30)</f>
        <v>1</v>
      </c>
      <c r="Y58" s="45">
        <f>CORREL($I$7:$I$30,J7:J30)</f>
        <v>0.36628486982098418</v>
      </c>
      <c r="Z58" s="45">
        <f>CORREL($I$7:$I$30,K7:K30)</f>
        <v>-0.10318949686478374</v>
      </c>
      <c r="AA58" s="45">
        <f>CORREL($I$7:$I$30,L7:L30)</f>
        <v>0.20419684590024656</v>
      </c>
      <c r="AB58" s="45">
        <f>CORREL($I$7:$I$30,AG7:AG30)</f>
        <v>7.3361683367726485E-2</v>
      </c>
      <c r="AC58" s="45">
        <f>CORREL($I$7:$I$30,AH7:AH30)</f>
        <v>-3.4772422195716093E-2</v>
      </c>
      <c r="AD58" s="45">
        <f>CORREL($I$7:$I$30,AI7:AI30)</f>
        <v>5.7865314898810957E-2</v>
      </c>
      <c r="AE58" s="45">
        <f>CORREL($I$7:$I$30,AJ7:AJ30)</f>
        <v>2.99068223608055E-2</v>
      </c>
      <c r="AF58" s="35">
        <f>CORREL($I$7:$I$30,AM7:AM30)</f>
        <v>-0.78710991669973551</v>
      </c>
      <c r="AG58" s="45">
        <f>CORREL($I$7:$I$30,AN7:AN30)</f>
        <v>-0.49244119666770669</v>
      </c>
      <c r="AH58" s="45">
        <f>CORREL($I$7:$I$30,AO7:AO30)</f>
        <v>-6.9160669238228917E-2</v>
      </c>
      <c r="AI58" s="45">
        <f>CORREL($I$7:$I$30,AP7:AP30)</f>
        <v>-9.9772601809578906E-2</v>
      </c>
      <c r="AK58" s="45">
        <f>CORREL($I$7:$I$30,DH7:DH30)</f>
        <v>0.2313576300094603</v>
      </c>
      <c r="AL58" s="45">
        <f>CORREL($I$7:$I$30,DM7:DM30)</f>
        <v>0.31301906547451341</v>
      </c>
      <c r="AN58" s="45">
        <f>CORREL($I$7:$I$30,AS7:AS30)</f>
        <v>-0.31418569565381571</v>
      </c>
      <c r="AO58" s="45">
        <f>CORREL($I$7:$I$30,AT7:AT30)</f>
        <v>-7.4987306084275715E-2</v>
      </c>
    </row>
    <row r="59" spans="1:41" s="45" customFormat="1">
      <c r="A59" s="36"/>
      <c r="B59" s="36" t="s">
        <v>120</v>
      </c>
      <c r="C59" s="45">
        <f>CORREL($J$7:$J$30,AW7:AW30)</f>
        <v>6.7391176184885201E-2</v>
      </c>
      <c r="D59" s="45">
        <f>CORREL($J$7:$J$30,AX7:AX30)</f>
        <v>0.36351425468569487</v>
      </c>
      <c r="E59" s="45">
        <f>CORREL($J$7:$J$30,AY7:AY30)</f>
        <v>-0.23109353332139254</v>
      </c>
      <c r="F59" s="45">
        <f>CORREL($J$7:$J$30,AZ7:AZ30)</f>
        <v>0.15256409048917141</v>
      </c>
      <c r="G59" s="45">
        <f>CORREL($J$7:$J$30,BC7:BC30)</f>
        <v>5.0523955880564027E-2</v>
      </c>
      <c r="H59" s="45">
        <f>CORREL($J$7:$J$30,BD7:BD30)</f>
        <v>8.2706577859024633E-2</v>
      </c>
      <c r="I59" s="45">
        <f>CORREL($J$7:$J$30,BE7:BE30)</f>
        <v>-0.13560230990223321</v>
      </c>
      <c r="J59" s="45">
        <f>CORREL($J$7:$J$30,BF7:BF30)</f>
        <v>0.17833497044061011</v>
      </c>
      <c r="K59" s="45">
        <f>CORREL($J$7:$J$30,CA7:CA30)</f>
        <v>0.1742367307402006</v>
      </c>
      <c r="L59" s="45">
        <f>CORREL($J$7:$J$30,CB7:CB30)</f>
        <v>-0.24937290498791242</v>
      </c>
      <c r="M59" s="45">
        <f>CORREL($J$7:$J$30,CC7:CC30)</f>
        <v>-0.1592768624347258</v>
      </c>
      <c r="N59" s="45">
        <f>CORREL($J$7:$J$30,CD7:CD30)</f>
        <v>1.7471219636687109E-2</v>
      </c>
      <c r="O59" s="45">
        <f>CORREL($J$7:$J$30,CG7:CG30)</f>
        <v>0.22711779910779309</v>
      </c>
      <c r="P59" s="45">
        <f>CORREL($J$7:$J$30,CH7:CH30)</f>
        <v>0.16384960590509823</v>
      </c>
      <c r="Q59" s="45">
        <f>CORREL($J$7:$J$30,CI7:CI30)</f>
        <v>2.8660805586153106E-2</v>
      </c>
      <c r="R59" s="45">
        <f>CORREL($J$7:$J$30,CJ7:CJ30)</f>
        <v>0.1729914879313719</v>
      </c>
      <c r="T59" s="45">
        <f>CORREL($J$7:$J$30,C7:C30)</f>
        <v>0.15233765284240297</v>
      </c>
      <c r="U59" s="45">
        <f>CORREL($J$7:$J$30,D7:D30)</f>
        <v>0.2863756377379757</v>
      </c>
      <c r="V59" s="45">
        <f>CORREL($J$7:$J$30,E7:E30)</f>
        <v>-0.31663050384632274</v>
      </c>
      <c r="W59" s="45">
        <f>CORREL($J$7:$J$30,F7:F30)</f>
        <v>0.19492215100167826</v>
      </c>
      <c r="X59" s="45">
        <f>CORREL($J$7:$J$30,I7:I30)</f>
        <v>0.36628486982098418</v>
      </c>
      <c r="Y59" s="45">
        <f>CORREL($J$7:$J$30,J7:J30)</f>
        <v>1</v>
      </c>
      <c r="Z59" s="45">
        <f>CORREL($J$7:$J$30,K7:K30)</f>
        <v>-6.3796623334475944E-2</v>
      </c>
      <c r="AA59" s="45">
        <f>CORREL($J$7:$J$30,L7:L30)</f>
        <v>0.14981840376554231</v>
      </c>
      <c r="AB59" s="45">
        <f>CORREL($J$7:$J$30,AG7:AG30)</f>
        <v>-0.15424875847040009</v>
      </c>
      <c r="AC59" s="45">
        <f>CORREL($J$7:$J$30,AH7:AH30)</f>
        <v>0.48157506467326716</v>
      </c>
      <c r="AD59" s="45">
        <f>CORREL($J$7:$J$30,AI7:AI30)</f>
        <v>-8.9647923319262413E-2</v>
      </c>
      <c r="AE59" s="45">
        <f>CORREL($J$7:$J$30,AJ7:AJ30)</f>
        <v>0.25563886340117808</v>
      </c>
      <c r="AF59" s="45">
        <f>CORREL($J$7:$J$30,AM7:AM30)</f>
        <v>-0.22917378600291027</v>
      </c>
      <c r="AG59" s="35">
        <f>CORREL($J$7:$J$30,AN7:AN30)</f>
        <v>-0.64649254987856752</v>
      </c>
      <c r="AH59" s="45">
        <f>CORREL($J$7:$J$30,AO7:AO30)</f>
        <v>0.35758081707646688</v>
      </c>
      <c r="AI59" s="45">
        <f>CORREL($J$7:$J$30,AP7:AP30)</f>
        <v>-2.690859033216653E-2</v>
      </c>
      <c r="AK59" s="45">
        <f>CORREL($J$7:$J$30,DH7:DH30)</f>
        <v>0.11685670722164272</v>
      </c>
      <c r="AL59" s="45">
        <f>CORREL($J$7:$J$30,DM7:DM30)</f>
        <v>0.18609060556842333</v>
      </c>
      <c r="AN59" s="45">
        <f>CORREL($J$7:$J$30,AS7:AS30)</f>
        <v>-0.16768067210557103</v>
      </c>
      <c r="AO59" s="45">
        <f>CORREL($J$7:$J$30,AT7:AT30)</f>
        <v>-5.4972343996703942E-2</v>
      </c>
    </row>
    <row r="60" spans="1:41" s="45" customFormat="1">
      <c r="A60" s="36"/>
      <c r="B60" s="36" t="s">
        <v>121</v>
      </c>
      <c r="C60" s="45">
        <f>CORREL($K$7:$K$30,AW7:AW30)</f>
        <v>0.3006031073600976</v>
      </c>
      <c r="D60" s="45">
        <f>CORREL($K$7:$K$30,AX7:AX30)</f>
        <v>9.1437921802525857E-2</v>
      </c>
      <c r="E60" s="45">
        <f>CORREL($K$7:$K$30,AY7:AY30)</f>
        <v>1.2756826288266097E-2</v>
      </c>
      <c r="F60" s="45">
        <f>CORREL($K$7:$K$30,AZ7:AZ30)</f>
        <v>0.24117182725253844</v>
      </c>
      <c r="G60" s="45">
        <f>CORREL($K$7:$K$30,BC7:BC30)</f>
        <v>0.26052376250065351</v>
      </c>
      <c r="H60" s="45">
        <f>CORREL($K$7:$K$30,BD7:BD30)</f>
        <v>-7.9183825668318525E-2</v>
      </c>
      <c r="I60" s="45">
        <f>CORREL($K$7:$K$30,BE7:BE30)</f>
        <v>0.15861224483907396</v>
      </c>
      <c r="J60" s="45">
        <f>CORREL($K$7:$K$30,BF7:BF30)</f>
        <v>4.4557914644591488E-2</v>
      </c>
      <c r="K60" s="45">
        <f>CORREL($K$7:$K$30,CA7:CA30)</f>
        <v>0.20956648189184238</v>
      </c>
      <c r="L60" s="45">
        <f>CORREL($K$7:$K$30,CB7:CB30)</f>
        <v>-0.28916178176212698</v>
      </c>
      <c r="M60" s="45">
        <f>CORREL($K$7:$K$30,CC7:CC30)</f>
        <v>-7.4898763950080077E-2</v>
      </c>
      <c r="N60" s="45">
        <f>CORREL($K$7:$K$30,CD7:CD30)</f>
        <v>-0.21974479908846364</v>
      </c>
      <c r="O60" s="45">
        <f>CORREL($K$7:$K$30,CG7:CG30)</f>
        <v>-0.27171719122232035</v>
      </c>
      <c r="P60" s="45">
        <f>CORREL($K$7:$K$30,CH7:CH30)</f>
        <v>0.27477920523677679</v>
      </c>
      <c r="Q60" s="45">
        <f>CORREL($K$7:$K$30,CI7:CI30)</f>
        <v>-0.14546454805495027</v>
      </c>
      <c r="R60" s="45">
        <f>CORREL($K$7:$K$30,CJ7:CJ30)</f>
        <v>0.14307524290972401</v>
      </c>
      <c r="T60" s="45">
        <f>CORREL($K$7:$K$30,C7:C30)</f>
        <v>-0.28156138112309731</v>
      </c>
      <c r="U60" s="45">
        <f>CORREL($K$7:$K$30,D7:D30)</f>
        <v>5.317826789958938E-3</v>
      </c>
      <c r="V60" s="35">
        <f>CORREL($K$7:$K$30,E7:E30)</f>
        <v>0.81019622980116646</v>
      </c>
      <c r="W60" s="45">
        <f>CORREL($K$7:$K$30,F7:F30)</f>
        <v>1.9221277604560091E-2</v>
      </c>
      <c r="X60" s="45">
        <f>CORREL($K$7:$K$30,I7:I30)</f>
        <v>-0.10318949686478374</v>
      </c>
      <c r="Y60" s="45">
        <f>CORREL($K$7:$K$30,J7:J30)</f>
        <v>-6.3796623334475944E-2</v>
      </c>
      <c r="Z60" s="45">
        <f>CORREL($K$7:$K$30,K7:K30)</f>
        <v>1</v>
      </c>
      <c r="AA60" s="45">
        <f>CORREL($K$7:$K$30,L7:L30)</f>
        <v>0.16215409071386463</v>
      </c>
      <c r="AB60" s="45">
        <f>CORREL($K$7:$K$30,AG7:AG30)</f>
        <v>0.10139424340752425</v>
      </c>
      <c r="AC60" s="45">
        <f>CORREL($K$7:$K$30,AH7:AH30)</f>
        <v>-9.5236579142452579E-2</v>
      </c>
      <c r="AD60" s="45">
        <f>CORREL($K$7:$K$30,AI7:AI30)</f>
        <v>0.26038213525653181</v>
      </c>
      <c r="AE60" s="45">
        <f>CORREL($K$7:$K$30,AJ7:AJ30)</f>
        <v>-0.12807840821540958</v>
      </c>
      <c r="AF60" s="45">
        <f>CORREL($K$7:$K$30,AM7:AM30)</f>
        <v>0.25058832418836496</v>
      </c>
      <c r="AG60" s="45">
        <f>CORREL($K$7:$K$30,AN7:AN30)</f>
        <v>7.8992607595786565E-2</v>
      </c>
      <c r="AH60" s="35">
        <f>CORREL($K$7:$K$30,AO7:AO30)</f>
        <v>-0.6087148664838099</v>
      </c>
      <c r="AI60" s="45">
        <f>CORREL($K$7:$K$30,AP7:AP30)</f>
        <v>-0.15001016618294016</v>
      </c>
      <c r="AK60" s="45">
        <f>CORREL($K$7:$K$30,DH7:DH30)</f>
        <v>0.27782806940867055</v>
      </c>
      <c r="AL60" s="45">
        <f>CORREL($K$7:$K$30,DM7:DM30)</f>
        <v>-0.16614874859840315</v>
      </c>
      <c r="AN60" s="45">
        <f>CORREL($K$7:$K$30,AS7:AS30)</f>
        <v>9.9522288536554274E-2</v>
      </c>
      <c r="AO60" s="45">
        <f>CORREL($K$7:$K$30,AT7:AT30)</f>
        <v>-0.39771943630848766</v>
      </c>
    </row>
    <row r="61" spans="1:41" s="45" customFormat="1">
      <c r="A61" s="36"/>
      <c r="B61" s="36" t="s">
        <v>152</v>
      </c>
      <c r="C61" s="45">
        <f>CORREL($L$7:$L$30,AW7:AW30)</f>
        <v>0.16626009871615618</v>
      </c>
      <c r="D61" s="45">
        <f>CORREL($L$7:$L$30,AX7:AX30)</f>
        <v>-0.22137835721229343</v>
      </c>
      <c r="E61" s="45">
        <f>CORREL($L$7:$L$30,AY7:AY30)</f>
        <v>-0.39316610471007502</v>
      </c>
      <c r="F61" s="45">
        <f>CORREL($L$7:$L$30,AZ7:AZ30)</f>
        <v>0.43666946411489121</v>
      </c>
      <c r="G61" s="45">
        <f>CORREL($L$7:$L$30,BC7:BC30)</f>
        <v>-1.2419502712192981E-2</v>
      </c>
      <c r="H61" s="45">
        <f>CORREL($L$7:$L$30,BD7:BD30)</f>
        <v>0.14857181777792131</v>
      </c>
      <c r="I61" s="45">
        <f>CORREL($L$7:$L$30,BE7:BE30)</f>
        <v>-0.25018346608675268</v>
      </c>
      <c r="J61" s="57">
        <f>CORREL($L$7:$L$30,BF7:BF30)</f>
        <v>0.51512848534456801</v>
      </c>
      <c r="K61" s="45">
        <f>CORREL($L$7:$L$30,CA7:CA30)</f>
        <v>-3.4403623085130682E-2</v>
      </c>
      <c r="L61" s="45">
        <f>CORREL($L$7:$L$30,CB7:CB30)</f>
        <v>-0.27799069389336939</v>
      </c>
      <c r="M61" s="45">
        <f>CORREL($L$7:$L$30,CC7:CC30)</f>
        <v>-0.16365074678813152</v>
      </c>
      <c r="N61" s="45">
        <f>CORREL($L$7:$L$30,CD7:CD30)</f>
        <v>0.43674628595040826</v>
      </c>
      <c r="O61" s="45">
        <f>CORREL($L$7:$L$30,CG7:CG30)</f>
        <v>0.17228919730657374</v>
      </c>
      <c r="P61" s="45">
        <f>CORREL($L$7:$L$30,CH7:CH30)</f>
        <v>-0.26250149178758175</v>
      </c>
      <c r="Q61" s="45">
        <f>CORREL($L$7:$L$30,CI7:CI30)</f>
        <v>2.6882168871321721E-2</v>
      </c>
      <c r="R61" s="45">
        <f>CORREL($L$7:$L$30,CJ7:CJ30)</f>
        <v>-0.10008880115795543</v>
      </c>
      <c r="T61" s="45">
        <f>CORREL($L$7:$L$30,C7:C30)</f>
        <v>0.17562300123276178</v>
      </c>
      <c r="U61" s="45">
        <f>CORREL($L$7:$L$30,D7:D30)</f>
        <v>0.13659823262813892</v>
      </c>
      <c r="V61" s="45">
        <f>CORREL($L$7:$L$30,E7:E30)</f>
        <v>7.9463797546290349E-2</v>
      </c>
      <c r="W61" s="35">
        <f>CORREL($L$7:$L$30,F7:F30)</f>
        <v>0.61873482394261059</v>
      </c>
      <c r="X61" s="45">
        <f>CORREL($L$7:$L$30,I7:I30)</f>
        <v>0.20419684590024656</v>
      </c>
      <c r="Y61" s="45">
        <f>CORREL($L$7:$L$30,J7:J30)</f>
        <v>0.14981840376554231</v>
      </c>
      <c r="Z61" s="45">
        <f>CORREL($L$7:$L$30,K7:K30)</f>
        <v>0.16215409071386463</v>
      </c>
      <c r="AA61" s="45">
        <f>CORREL($L$7:$L$30,L7:L30)</f>
        <v>1</v>
      </c>
      <c r="AB61" s="57">
        <f>CORREL($L$7:$L$30,AG7:AG30)</f>
        <v>-0.51910436414845951</v>
      </c>
      <c r="AC61" s="45">
        <f>CORREL($L$7:$L$30,AH7:AH30)</f>
        <v>-2.5958784336070805E-2</v>
      </c>
      <c r="AD61" s="45">
        <f>CORREL($L$7:$L$30,AI7:AI30)</f>
        <v>0.14761878956108226</v>
      </c>
      <c r="AE61" s="45">
        <f>CORREL($L$7:$L$30,AJ7:AJ30)</f>
        <v>7.0301757273594917E-3</v>
      </c>
      <c r="AF61" s="45">
        <f>CORREL($L$7:$L$30,AM7:AM30)</f>
        <v>-0.2133550143850507</v>
      </c>
      <c r="AG61" s="45">
        <f>CORREL($L$7:$L$30,AN7:AN30)</f>
        <v>-7.1000276009542104E-2</v>
      </c>
      <c r="AH61" s="45">
        <f>CORREL($L$7:$L$30,AO7:AO30)</f>
        <v>-4.4259375249790255E-2</v>
      </c>
      <c r="AI61" s="35">
        <f>CORREL($L$7:$L$30,AP7:AP30)</f>
        <v>-0.84555324838603352</v>
      </c>
      <c r="AK61" s="45">
        <f>CORREL($L$7:$L$30,DH7:DH30)</f>
        <v>0.12247201161243432</v>
      </c>
      <c r="AL61" s="45">
        <f>CORREL($L$7:$L$30,DM7:DM30)</f>
        <v>-5.8565359818660775E-2</v>
      </c>
      <c r="AN61" s="45">
        <f>CORREL($L$7:$L$30,AS7:AS30)</f>
        <v>0.19910778660824482</v>
      </c>
      <c r="AO61" s="45">
        <f>CORREL($L$7:$L$30,AT7:AT30)</f>
        <v>-2.947746060657519E-2</v>
      </c>
    </row>
    <row r="62" spans="1:41" s="45" customFormat="1">
      <c r="A62" s="36" t="s">
        <v>144</v>
      </c>
      <c r="B62" s="36" t="s">
        <v>119</v>
      </c>
      <c r="C62" s="45">
        <f>CORREL($AG$7:$AG$30,AW7:AW30)</f>
        <v>5.7031956319779496E-2</v>
      </c>
      <c r="D62" s="45">
        <f>CORREL($AG$7:$AG$30,AX7:AX30)</f>
        <v>0.18688968678706411</v>
      </c>
      <c r="E62" s="45">
        <f>CORREL($AG$7:$AG$30,AY7:AY30)</f>
        <v>3.392647229037063E-2</v>
      </c>
      <c r="F62" s="45">
        <f>CORREL($AG$7:$AG$30,AZ7:AZ30)</f>
        <v>-0.34613580009504658</v>
      </c>
      <c r="G62" s="45">
        <f>CORREL($AG$7:$AG$30,BC7:BC30)</f>
        <v>0.11211470657592451</v>
      </c>
      <c r="H62" s="45">
        <f>CORREL($AG$7:$AG$30,BD7:BD30)</f>
        <v>-0.10092801125563565</v>
      </c>
      <c r="I62" s="45">
        <f>CORREL($AG$7:$AG$30,BE7:BE30)</f>
        <v>-1.2131260151321682E-2</v>
      </c>
      <c r="J62" s="45">
        <f>CORREL($AG$7:$AG$30,BF7:BF30)</f>
        <v>-0.39164687351341038</v>
      </c>
      <c r="K62" s="45">
        <f>CORREL($AG$7:$AG$30,CA7:CA30)</f>
        <v>0.23587298618513891</v>
      </c>
      <c r="L62" s="45">
        <f>CORREL($AG$7:$AG$30,CB7:CB30)</f>
        <v>4.5935334830709176E-2</v>
      </c>
      <c r="M62" s="45">
        <f>CORREL($AG$7:$AG$30,CC7:CC30)</f>
        <v>-6.4790123365330562E-2</v>
      </c>
      <c r="N62" s="45">
        <f>CORREL($AG$7:$AG$30,CD7:CD30)</f>
        <v>-0.13342509456224708</v>
      </c>
      <c r="O62" s="45">
        <f>CORREL($AG$7:$AG$30,CG7:CG30)</f>
        <v>-0.28426832895690368</v>
      </c>
      <c r="P62" s="45">
        <f>CORREL($AG$7:$AG$30,CH7:CH30)</f>
        <v>0.25204344762051389</v>
      </c>
      <c r="Q62" s="45">
        <f>CORREL($AG$7:$AG$30,CI7:CI30)</f>
        <v>2.2584877520167801E-2</v>
      </c>
      <c r="R62" s="45">
        <f>CORREL($AG$7:$AG$30,CJ7:CJ30)</f>
        <v>0.10749894990766345</v>
      </c>
      <c r="T62" s="45">
        <f>CORREL($AG$7:$AG$30,C7:C30)</f>
        <v>2.1349983621037062E-2</v>
      </c>
      <c r="U62" s="45">
        <f>CORREL($AG$7:$AG$30,D7:D30)</f>
        <v>-0.11501147095789777</v>
      </c>
      <c r="V62" s="45">
        <f>CORREL($AG$7:$AG$30,E7:E30)</f>
        <v>0.12814053236445361</v>
      </c>
      <c r="W62" s="45">
        <f>CORREL($AG$7:$AG$30,F7:F30)</f>
        <v>-9.3033466511069085E-2</v>
      </c>
      <c r="X62" s="45">
        <f>CORREL($AG$7:$AG$30,I7:I30)</f>
        <v>7.3361683367726485E-2</v>
      </c>
      <c r="Y62" s="45">
        <f>CORREL($AG$7:$AG$30,J7:J30)</f>
        <v>-0.15424875847040009</v>
      </c>
      <c r="Z62" s="45">
        <f>CORREL($AG$7:$AG$30,K7:K30)</f>
        <v>0.10139424340752425</v>
      </c>
      <c r="AA62" s="57">
        <f>CORREL($AG$7:$AG$30,L7:L30)</f>
        <v>-0.51910436414845951</v>
      </c>
      <c r="AB62" s="45">
        <f>CORREL($AG$7:$AG$30,AG7:AG30)</f>
        <v>1.0000000000000002</v>
      </c>
      <c r="AC62" s="45">
        <f>CORREL($AG$7:$AG$30,AH7:AH30)</f>
        <v>6.8140014412765029E-2</v>
      </c>
      <c r="AD62" s="45">
        <f>CORREL($AG$7:$AG$30,AI7:AI30)</f>
        <v>0.17059294231598618</v>
      </c>
      <c r="AE62" s="45">
        <f>CORREL($AG$7:$AG$30,AJ7:AJ30)</f>
        <v>-0.16754879189989702</v>
      </c>
      <c r="AF62" s="45">
        <f>CORREL($AG$7:$AG$30,AM7:AM30)</f>
        <v>0.15495005621262498</v>
      </c>
      <c r="AG62" s="45">
        <f>CORREL($AG$7:$AG$30,AN7:AN30)</f>
        <v>3.377888856063356E-2</v>
      </c>
      <c r="AH62" s="45">
        <f>CORREL($AG$7:$AG$30,AO7:AO30)</f>
        <v>-0.13869824247766124</v>
      </c>
      <c r="AI62" s="57">
        <f>CORREL($AG$7:$AG$30,AP7:AP30)</f>
        <v>0.51143286358416673</v>
      </c>
      <c r="AK62" s="45">
        <f>CORREL($AG$7:$AG$30,DH7:DH30)</f>
        <v>0.11791385194412739</v>
      </c>
      <c r="AL62" s="45">
        <f>CORREL($AG$7:$AG$30,DM7:DM30)</f>
        <v>0.22962388310911969</v>
      </c>
      <c r="AN62" s="45">
        <f>CORREL($AG$7:$AG$30,AS7:AS30)</f>
        <v>-0.1913539268668937</v>
      </c>
      <c r="AO62" s="45">
        <f>CORREL($AG$7:$AG$30,AT7:AT30)</f>
        <v>-0.10958446211152743</v>
      </c>
    </row>
    <row r="63" spans="1:41" s="45" customFormat="1">
      <c r="A63" s="36"/>
      <c r="B63" s="36" t="s">
        <v>120</v>
      </c>
      <c r="C63" s="45">
        <f>CORREL($AH$7:$AH$30,AW7:AW30)</f>
        <v>0.18004765155856589</v>
      </c>
      <c r="D63" s="45">
        <f>CORREL($AH$7:$AH$30,AX7:AX30)</f>
        <v>0.38838617244993162</v>
      </c>
      <c r="E63" s="45">
        <f>CORREL($AH$7:$AH$30,AY7:AY30)</f>
        <v>-0.11152844780082039</v>
      </c>
      <c r="F63" s="45">
        <f>CORREL($AH$7:$AH$30,AZ7:AZ30)</f>
        <v>-3.388016069285725E-2</v>
      </c>
      <c r="G63" s="45">
        <f>CORREL($AH$7:$AH$30,BC7:BC30)</f>
        <v>-0.11643086177131448</v>
      </c>
      <c r="H63" s="45">
        <f>CORREL($AH$7:$AH$30,BD7:BD30)</f>
        <v>4.1912898230934664E-2</v>
      </c>
      <c r="I63" s="45">
        <f>CORREL($AH$7:$AH$30,BE7:BE30)</f>
        <v>-3.6141342392074505E-2</v>
      </c>
      <c r="J63" s="45">
        <f>CORREL($AH$7:$AH$30,BF7:BF30)</f>
        <v>-4.9834261601583156E-2</v>
      </c>
      <c r="K63" s="45">
        <f>CORREL($AH$7:$AH$30,CA7:CA30)</f>
        <v>0.37040349109506404</v>
      </c>
      <c r="L63" s="45">
        <f>CORREL($AH$7:$AH$30,CB7:CB30)</f>
        <v>8.6165039443244894E-3</v>
      </c>
      <c r="M63" s="45">
        <f>CORREL($AH$7:$AH$30,CC7:CC30)</f>
        <v>-4.1643997511536628E-2</v>
      </c>
      <c r="N63" s="45">
        <f>CORREL($AH$7:$AH$30,CD7:CD30)</f>
        <v>-0.15677528380615049</v>
      </c>
      <c r="O63" s="45">
        <f>CORREL($AH$7:$AH$30,CG7:CG30)</f>
        <v>0.47518577941956336</v>
      </c>
      <c r="P63" s="45">
        <f>CORREL($AH$7:$AH$30,CH7:CH30)</f>
        <v>0.31400204588825709</v>
      </c>
      <c r="Q63" s="45">
        <f>CORREL($AH$7:$AH$30,CI7:CI30)</f>
        <v>-7.8464570099271214E-2</v>
      </c>
      <c r="R63" s="45">
        <f>CORREL($AH$7:$AH$30,CJ7:CJ30)</f>
        <v>0.16816793294593618</v>
      </c>
      <c r="T63" s="45">
        <f>CORREL($AH$7:$AH$30,C7:C30)</f>
        <v>-0.28611830668298155</v>
      </c>
      <c r="U63" s="45">
        <f>CORREL($AH$7:$AH$30,D7:D30)</f>
        <v>0.42025980393142026</v>
      </c>
      <c r="V63" s="45">
        <f>CORREL($AH$7:$AH$30,E7:E30)</f>
        <v>-0.10169582075580415</v>
      </c>
      <c r="W63" s="45">
        <f>CORREL($AH$7:$AH$30,F7:F30)</f>
        <v>0.1359247055605543</v>
      </c>
      <c r="X63" s="45">
        <f>CORREL($AH$7:$AH$30,I7:I30)</f>
        <v>-3.4772422195716093E-2</v>
      </c>
      <c r="Y63" s="45">
        <f>CORREL($AH$7:$AH$30,J7:J30)</f>
        <v>0.48157506467326716</v>
      </c>
      <c r="Z63" s="45">
        <f>CORREL($AH$7:$AH$30,K7:K30)</f>
        <v>-9.5236579142452579E-2</v>
      </c>
      <c r="AA63" s="45">
        <f>CORREL($AH$7:$AH$30,L7:L30)</f>
        <v>-2.5958784336070805E-2</v>
      </c>
      <c r="AB63" s="45">
        <f>CORREL($AH$7:$AH$30,AG7:AG30)</f>
        <v>6.8140014412765029E-2</v>
      </c>
      <c r="AC63" s="45">
        <f>CORREL($AH$7:$AH$30,AH7:AH30)</f>
        <v>1.0000000000000002</v>
      </c>
      <c r="AD63" s="45">
        <f>CORREL($AH$7:$AH$30,AI7:AI30)</f>
        <v>-0.12203272439402037</v>
      </c>
      <c r="AE63" s="45">
        <f>CORREL($AH$7:$AH$30,AJ7:AJ30)</f>
        <v>0.11407948612341501</v>
      </c>
      <c r="AF63" s="45">
        <f>CORREL($AH$7:$AH$30,AM7:AM30)</f>
        <v>2.1406453270931741E-2</v>
      </c>
      <c r="AG63" s="45">
        <f>CORREL($AH$7:$AH$30,AN7:AN30)</f>
        <v>-2.0404803186223421E-2</v>
      </c>
      <c r="AH63" s="57">
        <f>CORREL($AH$7:$AH$30,AO7:AO30)</f>
        <v>0.56723545445158385</v>
      </c>
      <c r="AI63" s="45">
        <f>CORREL($AH$7:$AH$30,AP7:AP30)</f>
        <v>5.4821419465704173E-2</v>
      </c>
      <c r="AK63" s="45">
        <f>CORREL($AH$7:$AH$30,DH7:DH30)</f>
        <v>-0.26010917638952463</v>
      </c>
      <c r="AL63" s="45">
        <f>CORREL($AH$7:$AH$30,DM7:DM30)</f>
        <v>-0.19110476940925125</v>
      </c>
      <c r="AN63" s="45">
        <f>CORREL($AH$7:$AH$30,AS7:AS30)</f>
        <v>-0.1139124832387074</v>
      </c>
      <c r="AO63" s="45">
        <f>CORREL($AH$7:$AH$30,AT7:AT30)</f>
        <v>0.34348636194528548</v>
      </c>
    </row>
    <row r="64" spans="1:41" s="45" customFormat="1">
      <c r="A64" s="36"/>
      <c r="B64" s="36" t="s">
        <v>121</v>
      </c>
      <c r="C64" s="45">
        <f>CORREL($AI$7:$AI$30,AW7:AW30)</f>
        <v>-0.18148332096864983</v>
      </c>
      <c r="D64" s="45">
        <f>CORREL($AI$7:$AI$30,AX7:AX30)</f>
        <v>-0.10555361666037803</v>
      </c>
      <c r="E64" s="45">
        <f>CORREL($AI$7:$AI$30,AY7:AY30)</f>
        <v>-0.1307848596560939</v>
      </c>
      <c r="F64" s="45">
        <f>CORREL($AI$7:$AI$30,AZ7:AZ30)</f>
        <v>3.8971058567536465E-2</v>
      </c>
      <c r="G64" s="45">
        <f>CORREL($AI$7:$AI$30,BC7:BC30)</f>
        <v>-0.10835874859322221</v>
      </c>
      <c r="H64" s="45">
        <f>CORREL($AI$7:$AI$30,BD7:BD30)</f>
        <v>8.9090671601769755E-2</v>
      </c>
      <c r="I64" s="45">
        <f>CORREL($AI$7:$AI$30,BE7:BE30)</f>
        <v>-0.47675979573675981</v>
      </c>
      <c r="J64" s="45">
        <f>CORREL($AI$7:$AI$30,BF7:BF30)</f>
        <v>0.25076592985789536</v>
      </c>
      <c r="K64" s="45">
        <f>CORREL($AI$7:$AI$30,CA7:CA30)</f>
        <v>4.0973294659036362E-3</v>
      </c>
      <c r="L64" s="45">
        <f>CORREL($AI$7:$AI$30,CB7:CB30)</f>
        <v>3.5924648194291253E-2</v>
      </c>
      <c r="M64" s="45">
        <f>CORREL($AI$7:$AI$30,CC7:CC30)</f>
        <v>-0.21348213754515913</v>
      </c>
      <c r="N64" s="45">
        <f>CORREL($AI$7:$AI$30,CD7:CD30)</f>
        <v>-0.11960154671517273</v>
      </c>
      <c r="O64" s="45">
        <f>CORREL($AI$7:$AI$30,CG7:CG30)</f>
        <v>-0.14873443659680791</v>
      </c>
      <c r="P64" s="45">
        <f>CORREL($AI$7:$AI$30,CH7:CH30)</f>
        <v>-0.19497885086228758</v>
      </c>
      <c r="Q64" s="45">
        <f>CORREL($AI$7:$AI$30,CI7:CI30)</f>
        <v>0.29142364134056808</v>
      </c>
      <c r="R64" s="45">
        <f>CORREL($AI$7:$AI$30,CJ7:CJ30)</f>
        <v>-0.27445217670325095</v>
      </c>
      <c r="T64" s="45">
        <f>CORREL($AI$7:$AI$30,C7:C30)</f>
        <v>-1.2632050873028353E-2</v>
      </c>
      <c r="U64" s="45">
        <f>CORREL($AI$7:$AI$30,D7:D30)</f>
        <v>8.4484334465241926E-3</v>
      </c>
      <c r="V64" s="45">
        <f>CORREL($AI$7:$AI$30,E7:E30)</f>
        <v>0.31111166728597089</v>
      </c>
      <c r="W64" s="45">
        <f>CORREL($AI$7:$AI$30,F7:F30)</f>
        <v>-5.5356995922043413E-2</v>
      </c>
      <c r="X64" s="45">
        <f>CORREL($AI$7:$AI$30,I7:I30)</f>
        <v>5.7865314898810957E-2</v>
      </c>
      <c r="Y64" s="45">
        <f>CORREL($AI$7:$AI$30,J7:J30)</f>
        <v>-8.9647923319262413E-2</v>
      </c>
      <c r="Z64" s="45">
        <f>CORREL($AI$7:$AI$30,K7:K30)</f>
        <v>0.26038213525653181</v>
      </c>
      <c r="AA64" s="45">
        <f>CORREL($AI$7:$AI$30,L7:L30)</f>
        <v>0.14761878956108226</v>
      </c>
      <c r="AB64" s="45">
        <f>CORREL($AI$7:$AI$30,AG7:AG30)</f>
        <v>0.17059294231598618</v>
      </c>
      <c r="AC64" s="45">
        <f>CORREL($AI$7:$AI$30,AH7:AH30)</f>
        <v>-0.12203272439402037</v>
      </c>
      <c r="AD64" s="45">
        <f>CORREL($AI$7:$AI$30,AI7:AI30)</f>
        <v>0.99999999999999978</v>
      </c>
      <c r="AE64" s="45">
        <f>CORREL($AI$7:$AI$30,AJ7:AJ30)</f>
        <v>8.2847024268227071E-2</v>
      </c>
      <c r="AF64" s="45">
        <f>CORREL($AI$7:$AI$30,AM7:AM30)</f>
        <v>3.3880370167348801E-2</v>
      </c>
      <c r="AG64" s="45">
        <f>CORREL($AI$7:$AI$30,AN7:AN30)</f>
        <v>-2.1479261534737863E-3</v>
      </c>
      <c r="AH64" s="45">
        <f>CORREL($AI$7:$AI$30,AO7:AO30)</f>
        <v>-0.22682089729991145</v>
      </c>
      <c r="AI64" s="45">
        <f>CORREL($AI$7:$AI$30,AP7:AP30)</f>
        <v>-0.18799971177567765</v>
      </c>
      <c r="AK64" s="45">
        <f>CORREL($AI$7:$AI$30,DH7:DH30)</f>
        <v>0.13790960443357841</v>
      </c>
      <c r="AL64" s="45">
        <f>CORREL($AI$7:$AI$30,DM7:DM30)</f>
        <v>0.34849538772539818</v>
      </c>
      <c r="AN64" s="45">
        <f>CORREL($AI$7:$AI$30,AS7:AS30)</f>
        <v>-3.9291808708701477E-2</v>
      </c>
      <c r="AO64" s="45">
        <f>CORREL($AI$7:$AI$30,AT7:AT30)</f>
        <v>3.8814063743999108E-3</v>
      </c>
    </row>
    <row r="65" spans="1:41" s="45" customFormat="1">
      <c r="A65" s="36"/>
      <c r="B65" s="36" t="s">
        <v>152</v>
      </c>
      <c r="C65" s="45">
        <f>CORREL($AJ$7:$AJ$30,AW7:AW30)</f>
        <v>-0.35592351292997187</v>
      </c>
      <c r="D65" s="45">
        <f>CORREL($AJ$7:$AJ$30,AX7:AX30)</f>
        <v>-2.7172787914524488E-2</v>
      </c>
      <c r="E65" s="45">
        <f>CORREL($AJ$7:$AJ$30,AY7:AY30)</f>
        <v>0.3471382747390766</v>
      </c>
      <c r="F65" s="45">
        <f>CORREL($AJ$7:$AJ$30,AZ7:AZ30)</f>
        <v>-2.2838964615179605E-2</v>
      </c>
      <c r="G65" s="45">
        <f>CORREL($AJ$7:$AJ$30,BC7:BC30)</f>
        <v>-0.36841379254746831</v>
      </c>
      <c r="H65" s="45">
        <f>CORREL($AJ$7:$AJ$30,BD7:BD30)</f>
        <v>0.3984430117956162</v>
      </c>
      <c r="I65" s="45">
        <f>CORREL($AJ$7:$AJ$30,BE7:BE30)</f>
        <v>5.9746662565683409E-2</v>
      </c>
      <c r="J65" s="45">
        <f>CORREL($AJ$7:$AJ$30,BF7:BF30)</f>
        <v>0.28998708311781035</v>
      </c>
      <c r="K65" s="45">
        <f>CORREL($AJ$7:$AJ$30,CA7:CA30)</f>
        <v>-0.36930762196569528</v>
      </c>
      <c r="L65" s="45">
        <f>CORREL($AJ$7:$AJ$30,CB7:CB30)</f>
        <v>-0.1204045641457504</v>
      </c>
      <c r="M65" s="45">
        <f>CORREL($AJ$7:$AJ$30,CC7:CC30)</f>
        <v>0.11557581555286238</v>
      </c>
      <c r="N65" s="45">
        <f>CORREL($AJ$7:$AJ$30,CD7:CD30)</f>
        <v>0.14080072597244309</v>
      </c>
      <c r="O65" s="45">
        <f>CORREL($AJ$7:$AJ$30,CG7:CG30)</f>
        <v>0.23981181007132518</v>
      </c>
      <c r="P65" s="45">
        <f>CORREL($AJ$7:$AJ$30,CH7:CH30)</f>
        <v>-0.413544079829476</v>
      </c>
      <c r="Q65" s="45">
        <f>CORREL($AJ$7:$AJ$30,CI7:CI30)</f>
        <v>-1.7803176370342001E-2</v>
      </c>
      <c r="R65" s="45">
        <f>CORREL($AJ$7:$AJ$30,CJ7:CJ30)</f>
        <v>-0.33630551963180122</v>
      </c>
      <c r="T65" s="45">
        <f>CORREL($AJ$7:$AJ$30,C7:C30)</f>
        <v>-5.5435555148709646E-2</v>
      </c>
      <c r="U65" s="45">
        <f>CORREL($AJ$7:$AJ$30,D7:D30)</f>
        <v>6.0386986182749736E-2</v>
      </c>
      <c r="V65" s="45">
        <f>CORREL($AJ$7:$AJ$30,E7:E30)</f>
        <v>-0.21823202468350689</v>
      </c>
      <c r="W65" s="45">
        <f>CORREL($AJ$7:$AJ$30,F7:F30)</f>
        <v>0.14732735761492205</v>
      </c>
      <c r="X65" s="45">
        <f>CORREL($AJ$7:$AJ$30,I7:I30)</f>
        <v>2.99068223608055E-2</v>
      </c>
      <c r="Y65" s="45">
        <f>CORREL($AJ$7:$AJ$30,J7:J30)</f>
        <v>0.25563886340117808</v>
      </c>
      <c r="Z65" s="45">
        <f>CORREL($AJ$7:$AJ$30,K7:K30)</f>
        <v>-0.12807840821540958</v>
      </c>
      <c r="AA65" s="45">
        <f>CORREL($AJ$7:$AJ$30,L7:L30)</f>
        <v>7.0301757273594917E-3</v>
      </c>
      <c r="AB65" s="45">
        <f>CORREL($AJ$7:$AJ$30,AG7:AG30)</f>
        <v>-0.16754879189989702</v>
      </c>
      <c r="AC65" s="45">
        <f>CORREL($AJ$7:$AJ$30,AH7:AH30)</f>
        <v>0.11407948612341501</v>
      </c>
      <c r="AD65" s="45">
        <f>CORREL($AJ$7:$AJ$30,AI7:AI30)</f>
        <v>8.2847024268227071E-2</v>
      </c>
      <c r="AE65" s="45">
        <f>CORREL($AJ$7:$AJ$30,AJ7:AJ30)</f>
        <v>1</v>
      </c>
      <c r="AF65" s="45">
        <f>CORREL($AJ$7:$AJ$30,AM7:AM30)</f>
        <v>6.80275546547294E-2</v>
      </c>
      <c r="AG65" s="45">
        <f>CORREL($AJ$7:$AJ$30,AN7:AN30)</f>
        <v>-1.3979895967617537E-2</v>
      </c>
      <c r="AH65" s="45">
        <f>CORREL($AJ$7:$AJ$30,AO7:AO30)</f>
        <v>-0.11750318516126215</v>
      </c>
      <c r="AI65" s="45">
        <f>CORREL($AJ$7:$AJ$30,AP7:AP30)</f>
        <v>0.15193947171906358</v>
      </c>
      <c r="AK65" s="45">
        <f>CORREL($AJ$7:$AJ$30,DH7:DH30)</f>
        <v>-0.12669258243716136</v>
      </c>
      <c r="AL65" s="45">
        <f>CORREL($AJ$7:$AJ$30,DM7:DM30)</f>
        <v>3.4462811397926819E-2</v>
      </c>
      <c r="AN65" s="45">
        <f>CORREL($AJ$7:$AJ$30,AS7:AS30)</f>
        <v>-0.19497872424703599</v>
      </c>
      <c r="AO65" s="45">
        <f>CORREL($AJ$7:$AJ$30,AT7:AT30)</f>
        <v>0.10777966512677779</v>
      </c>
    </row>
    <row r="66" spans="1:41" s="45" customFormat="1">
      <c r="A66" s="36" t="s">
        <v>145</v>
      </c>
      <c r="B66" s="36" t="s">
        <v>119</v>
      </c>
      <c r="C66" s="45">
        <f>CORREL($AM$7:$AM$30,AW7:AW30)</f>
        <v>-0.18554152054475201</v>
      </c>
      <c r="D66" s="45">
        <f>CORREL($AM$7:$AM$30,AX7:AX30)</f>
        <v>0.41393635329788314</v>
      </c>
      <c r="E66" s="45">
        <f>CORREL($AM$7:$AM$30,AY7:AY30)</f>
        <v>0.39450019600315805</v>
      </c>
      <c r="F66" s="45">
        <f>CORREL($AM$7:$AM$30,AZ7:AZ30)</f>
        <v>-0.35913867189305954</v>
      </c>
      <c r="G66" s="45">
        <f>CORREL($AM$7:$AM$30,BC7:BC30)</f>
        <v>-0.12774928202283156</v>
      </c>
      <c r="H66" s="45">
        <f>CORREL($AM$7:$AM$30,BD7:BD30)</f>
        <v>0.23493707908649344</v>
      </c>
      <c r="I66" s="45">
        <f>CORREL($AM$7:$AM$30,BE7:BE30)</f>
        <v>0.34215911716343689</v>
      </c>
      <c r="J66" s="45">
        <f>CORREL($AM$7:$AM$30,BF7:BF30)</f>
        <v>-0.37000481802562002</v>
      </c>
      <c r="K66" s="45">
        <f>CORREL($AM$7:$AM$30,CA7:CA30)</f>
        <v>0.33090820799015336</v>
      </c>
      <c r="L66" s="45">
        <f>CORREL($AM$7:$AM$30,CB7:CB30)</f>
        <v>7.5558429298232074E-2</v>
      </c>
      <c r="M66" s="45">
        <f>CORREL($AM$7:$AM$30,CC7:CC30)</f>
        <v>0.39042331491903881</v>
      </c>
      <c r="N66" s="45">
        <f>CORREL($AM$7:$AM$30,CD7:CD30)</f>
        <v>-0.11103050376296487</v>
      </c>
      <c r="O66" s="45">
        <f>CORREL($AM$7:$AM$30,CG7:CG30)</f>
        <v>9.7074553452168005E-2</v>
      </c>
      <c r="P66" s="45">
        <f>CORREL($AM$7:$AM$30,CH7:CH30)</f>
        <v>0.15299547649771023</v>
      </c>
      <c r="Q66" s="45">
        <f>CORREL($AM$7:$AM$30,CI7:CI30)</f>
        <v>-0.11513715256294381</v>
      </c>
      <c r="R66" s="45">
        <f>CORREL($AM$7:$AM$30,CJ7:CJ30)</f>
        <v>0.12919258925941407</v>
      </c>
      <c r="T66" s="45">
        <f>CORREL($AM$7:$AM$30,C7:C30)</f>
        <v>-0.3717673026585962</v>
      </c>
      <c r="U66" s="45">
        <f>CORREL($AM$7:$AM$30,D7:D30)</f>
        <v>0.17637134090494577</v>
      </c>
      <c r="V66" s="45">
        <f>CORREL($AM$7:$AM$30,E7:E30)</f>
        <v>0.47467453944561944</v>
      </c>
      <c r="W66" s="45">
        <f>CORREL($AM$7:$AM$30,F7:F30)</f>
        <v>-0.23877010945059046</v>
      </c>
      <c r="X66" s="35">
        <f>CORREL($AM$7:$AM$30,I7:I30)</f>
        <v>-0.78710991669973551</v>
      </c>
      <c r="Y66" s="45">
        <f>CORREL($AM$7:$AM$30,J7:J30)</f>
        <v>-0.22917378600291027</v>
      </c>
      <c r="Z66" s="45">
        <f>CORREL($AM$7:$AM$30,K7:K30)</f>
        <v>0.25058832418836496</v>
      </c>
      <c r="AA66" s="45">
        <f>CORREL($AM$7:$AM$30,L7:L30)</f>
        <v>-0.2133550143850507</v>
      </c>
      <c r="AB66" s="45">
        <f>CORREL($AM$7:$AM$30,AG7:AG30)</f>
        <v>0.15495005621262498</v>
      </c>
      <c r="AC66" s="45">
        <f>CORREL($AM$7:$AM$30,AH7:AH30)</f>
        <v>2.1406453270931741E-2</v>
      </c>
      <c r="AD66" s="45">
        <f>CORREL($AM$7:$AM$30,AI7:AI30)</f>
        <v>3.3880370167348801E-2</v>
      </c>
      <c r="AE66" s="45">
        <f>CORREL($AM$7:$AM$30,AJ7:AJ30)</f>
        <v>6.80275546547294E-2</v>
      </c>
      <c r="AF66" s="45">
        <f>CORREL($AM$7:$AM$30,AM7:AM30)</f>
        <v>1</v>
      </c>
      <c r="AG66" s="45">
        <f>CORREL($AM$7:$AM$30,AN7:AN30)</f>
        <v>0.49149293088927742</v>
      </c>
      <c r="AH66" s="45">
        <f>CORREL($AM$7:$AM$30,AO7:AO30)</f>
        <v>-4.8160203724668241E-2</v>
      </c>
      <c r="AI66" s="45">
        <f>CORREL($AM$7:$AM$30,AP7:AP30)</f>
        <v>0.18921254332694459</v>
      </c>
      <c r="AK66" s="45">
        <f>CORREL($AM$7:$AM$30,DH7:DH30)</f>
        <v>-7.244860521129047E-2</v>
      </c>
      <c r="AL66" s="45">
        <f>CORREL($AM$7:$AM$30,DM7:DM30)</f>
        <v>-9.6428446652862765E-2</v>
      </c>
      <c r="AN66" s="45">
        <f>CORREL($AM$7:$AM$30,AS7:AS30)</f>
        <v>0.27877671858300962</v>
      </c>
      <c r="AO66" s="45">
        <f>CORREL($AM$7:$AM$30,AT7:AT30)</f>
        <v>0.17806035677569701</v>
      </c>
    </row>
    <row r="67" spans="1:41" s="45" customFormat="1">
      <c r="A67" s="36"/>
      <c r="B67" s="36" t="s">
        <v>120</v>
      </c>
      <c r="C67" s="45">
        <f>CORREL($AN$7:$AN$30,AW7:AW30)</f>
        <v>-0.21801414651275958</v>
      </c>
      <c r="D67" s="45">
        <f>CORREL($AN$7:$AN$30,AX7:AX30)</f>
        <v>-7.0510242703651888E-2</v>
      </c>
      <c r="E67" s="45">
        <f>CORREL($AN$7:$AN$30,AY7:AY30)</f>
        <v>0.1382179697303009</v>
      </c>
      <c r="F67" s="45">
        <f>CORREL($AN$7:$AN$30,AZ7:AZ30)</f>
        <v>-0.41608548703947268</v>
      </c>
      <c r="G67" s="45">
        <f>CORREL($AN$7:$AN$30,BC7:BC30)</f>
        <v>-9.5047735198095784E-2</v>
      </c>
      <c r="H67" s="45">
        <f>CORREL($AN$7:$AN$30,BD7:BD30)</f>
        <v>0.16798613024336587</v>
      </c>
      <c r="I67" s="45">
        <f>CORREL($AN$7:$AN$30,BE7:BE30)</f>
        <v>0.14747933354974868</v>
      </c>
      <c r="J67" s="45">
        <f>CORREL($AN$7:$AN$30,BF7:BF30)</f>
        <v>-0.36329879745994192</v>
      </c>
      <c r="K67" s="45">
        <f>CORREL($AN$7:$AN$30,CA7:CA30)</f>
        <v>-0.15829871848876956</v>
      </c>
      <c r="L67" s="45">
        <f>CORREL($AN$7:$AN$30,CB7:CB30)</f>
        <v>0.20162991577586839</v>
      </c>
      <c r="M67" s="45">
        <f>CORREL($AN$7:$AN$30,CC7:CC30)</f>
        <v>0.2276964757566883</v>
      </c>
      <c r="N67" s="45">
        <f>CORREL($AN$7:$AN$30,CD7:CD30)</f>
        <v>8.9091040307954075E-2</v>
      </c>
      <c r="O67" s="45">
        <f>CORREL($AN$7:$AN$30,CG7:CG30)</f>
        <v>0.16080619414282604</v>
      </c>
      <c r="P67" s="45">
        <f>CORREL($AN$7:$AN$30,CH7:CH30)</f>
        <v>-0.19680252801816495</v>
      </c>
      <c r="Q67" s="45">
        <f>CORREL($AN$7:$AN$30,CI7:CI30)</f>
        <v>-0.16990689346177673</v>
      </c>
      <c r="R67" s="45">
        <f>CORREL($AN$7:$AN$30,CJ7:CJ30)</f>
        <v>-0.10742889591416635</v>
      </c>
      <c r="T67" s="45">
        <f>CORREL($AN$7:$AN$30,C7:C30)</f>
        <v>-0.38130023390311413</v>
      </c>
      <c r="U67" s="45">
        <f>CORREL($AN$7:$AN$30,D7:D30)</f>
        <v>0.38286064024802635</v>
      </c>
      <c r="V67" s="45">
        <f>CORREL($AN$7:$AN$30,E7:E30)</f>
        <v>0.30767521219736599</v>
      </c>
      <c r="W67" s="45">
        <f>CORREL($AN$7:$AN$30,F7:F30)</f>
        <v>8.9701372752475153E-3</v>
      </c>
      <c r="X67" s="45">
        <f>CORREL($AN$7:$AN$30,I7:I30)</f>
        <v>-0.49244119666770669</v>
      </c>
      <c r="Y67" s="35">
        <f>CORREL($AN$7:$AN$30,J7:J30)</f>
        <v>-0.64649254987856752</v>
      </c>
      <c r="Z67" s="45">
        <f>CORREL($AN$7:$AN$30,K7:K30)</f>
        <v>7.8992607595786565E-2</v>
      </c>
      <c r="AA67" s="45">
        <f>CORREL($AN$7:$AN$30,L7:L30)</f>
        <v>-7.1000276009542104E-2</v>
      </c>
      <c r="AB67" s="45">
        <f>CORREL($AN$7:$AN$30,AG7:AG30)</f>
        <v>3.377888856063356E-2</v>
      </c>
      <c r="AC67" s="45">
        <f>CORREL($AN$7:$AN$30,AH7:AH30)</f>
        <v>-2.0404803186223421E-2</v>
      </c>
      <c r="AD67" s="45">
        <f>CORREL($AN$7:$AN$30,AI7:AI30)</f>
        <v>-2.1479261534737863E-3</v>
      </c>
      <c r="AE67" s="45">
        <f>CORREL($AN$7:$AN$30,AJ7:AJ30)</f>
        <v>-1.3979895967617537E-2</v>
      </c>
      <c r="AF67" s="45">
        <f>CORREL($AN$7:$AN$30,AM7:AM30)</f>
        <v>0.49149293088927742</v>
      </c>
      <c r="AG67" s="45">
        <f>CORREL($AN$7:$AN$30,AN7:AN30)</f>
        <v>1</v>
      </c>
      <c r="AH67" s="45">
        <f>CORREL($AN$7:$AN$30,AO7:AO30)</f>
        <v>6.1290834072367559E-2</v>
      </c>
      <c r="AI67" s="45">
        <f>CORREL($AN$7:$AN$30,AP7:AP30)</f>
        <v>0.1314007266185401</v>
      </c>
      <c r="AK67" s="45">
        <f>CORREL($AN$7:$AN$30,DH7:DH30)</f>
        <v>-0.3521041547278313</v>
      </c>
      <c r="AL67" s="45">
        <f>CORREL($AN$7:$AN$30,DM7:DM30)</f>
        <v>-0.36072803201240511</v>
      </c>
      <c r="AN67" s="45">
        <f>CORREL($AN$7:$AN$30,AS7:AS30)</f>
        <v>0.31732704914367948</v>
      </c>
      <c r="AO67" s="45">
        <f>CORREL($AN$7:$AN$30,AT7:AT30)</f>
        <v>0.30354580464949577</v>
      </c>
    </row>
    <row r="68" spans="1:41" s="45" customFormat="1">
      <c r="A68" s="36"/>
      <c r="B68" s="36" t="s">
        <v>121</v>
      </c>
      <c r="C68" s="45">
        <f>CORREL($AO$7:$AO$30,AW7:AW30)</f>
        <v>-0.20894736506476697</v>
      </c>
      <c r="D68" s="45">
        <f>CORREL($AO$7:$AO$30,AX7:AX30)</f>
        <v>0.24105388137957273</v>
      </c>
      <c r="E68" s="45">
        <f>CORREL($AO$7:$AO$30,AY7:AY30)</f>
        <v>-5.9118747342803778E-2</v>
      </c>
      <c r="F68" s="45">
        <f>CORREL($AO$7:$AO$30,AZ7:AZ30)</f>
        <v>-0.2391344261566474</v>
      </c>
      <c r="G68" s="45">
        <f>CORREL($AO$7:$AO$30,BC7:BC30)</f>
        <v>-0.10863964509468713</v>
      </c>
      <c r="H68" s="45">
        <f>CORREL($AO$7:$AO$30,BD7:BD30)</f>
        <v>-1.0627302854622768E-2</v>
      </c>
      <c r="I68" s="45">
        <f>CORREL($AO$7:$AO$30,BE7:BE30)</f>
        <v>-0.21201094256237635</v>
      </c>
      <c r="J68" s="45">
        <f>CORREL($AO$7:$AO$30,BF7:BF30)</f>
        <v>-0.10992508946206311</v>
      </c>
      <c r="K68" s="45">
        <f>CORREL($AO$7:$AO$30,CA7:CA30)</f>
        <v>0.20138926862648096</v>
      </c>
      <c r="L68" s="45">
        <f>CORREL($AO$7:$AO$30,CB7:CB30)</f>
        <v>0.19795947708179165</v>
      </c>
      <c r="M68" s="45">
        <f>CORREL($AO$7:$AO$30,CC7:CC30)</f>
        <v>2.4397819700983255E-2</v>
      </c>
      <c r="N68" s="45">
        <f>CORREL($AO$7:$AO$30,CD7:CD30)</f>
        <v>9.6365116344764704E-2</v>
      </c>
      <c r="O68" s="45">
        <f>CORREL($AO$7:$AO$30,CG7:CG30)</f>
        <v>0.35525442666728818</v>
      </c>
      <c r="P68" s="45">
        <f>CORREL($AO$7:$AO$30,CH7:CH30)</f>
        <v>0.12527481758333783</v>
      </c>
      <c r="Q68" s="45">
        <f>CORREL($AO$7:$AO$30,CI7:CI30)</f>
        <v>0.23205341446171066</v>
      </c>
      <c r="R68" s="45">
        <f>CORREL($AO$7:$AO$30,CJ7:CJ30)</f>
        <v>-7.1015951422960357E-3</v>
      </c>
      <c r="T68" s="45">
        <f>CORREL($AO$7:$AO$30,C7:C30)</f>
        <v>4.8843389791844501E-2</v>
      </c>
      <c r="U68" s="57">
        <f>CORREL($AO$7:$AO$30,D7:D30)</f>
        <v>0.50430662166432338</v>
      </c>
      <c r="V68" s="45">
        <f>CORREL($AO$7:$AO$30,E7:E30)</f>
        <v>-0.4360100444136164</v>
      </c>
      <c r="W68" s="45">
        <f>CORREL($AO$7:$AO$30,F7:F30)</f>
        <v>4.0996740854196384E-2</v>
      </c>
      <c r="X68" s="45">
        <f>CORREL($AO$7:$AO$30,I7:I30)</f>
        <v>-6.9160669238228917E-2</v>
      </c>
      <c r="Y68" s="45">
        <f>CORREL($AO$7:$AO$30,J7:J30)</f>
        <v>0.35758081707646688</v>
      </c>
      <c r="Z68" s="35">
        <f>CORREL($AO$7:$AO$30,K7:K30)</f>
        <v>-0.6087148664838099</v>
      </c>
      <c r="AA68" s="45">
        <f>CORREL($AO$7:$AO$30,L7:L30)</f>
        <v>-4.4259375249790255E-2</v>
      </c>
      <c r="AB68" s="45">
        <f>CORREL($AO$7:$AO$30,AG7:AG30)</f>
        <v>-0.13869824247766124</v>
      </c>
      <c r="AC68" s="57">
        <f>CORREL($AO$7:$AO$30,AH7:AH30)</f>
        <v>0.56723545445158385</v>
      </c>
      <c r="AD68" s="45">
        <f>CORREL($AO$7:$AO$30,AI7:AI30)</f>
        <v>-0.22682089729991145</v>
      </c>
      <c r="AE68" s="45">
        <f>CORREL($AO$7:$AO$30,AJ7:AJ30)</f>
        <v>-0.11750318516126215</v>
      </c>
      <c r="AF68" s="45">
        <f>CORREL($AO$7:$AO$30,AM7:AM30)</f>
        <v>-4.8160203724668241E-2</v>
      </c>
      <c r="AG68" s="45">
        <f>CORREL($AO$7:$AO$30,AN7:AN30)</f>
        <v>6.1290834072367559E-2</v>
      </c>
      <c r="AH68" s="45">
        <f>CORREL($AO$7:$AO$30,AO7:AO30)</f>
        <v>1</v>
      </c>
      <c r="AI68" s="45">
        <f>CORREL($AO$7:$AO$30,AP7:AP30)</f>
        <v>-3.8409710711417634E-3</v>
      </c>
      <c r="AK68" s="45">
        <f>CORREL($AO$7:$AO$30,DH7:DH30)</f>
        <v>-0.21597413175263902</v>
      </c>
      <c r="AL68" s="45">
        <f>CORREL($AO$7:$AO$30,DM7:DM30)</f>
        <v>9.3755208999954293E-2</v>
      </c>
      <c r="AN68" s="45">
        <f>CORREL($AO$7:$AO$30,AS7:AS30)</f>
        <v>0.10071855649214524</v>
      </c>
      <c r="AO68" s="45">
        <f>CORREL($AO$7:$AO$30,AT7:AT30)</f>
        <v>0.47155357157436079</v>
      </c>
    </row>
    <row r="69" spans="1:41" s="45" customFormat="1">
      <c r="A69" s="36"/>
      <c r="B69" s="36" t="s">
        <v>152</v>
      </c>
      <c r="C69" s="45">
        <f>CORREL($AP$7:$AP$30,AW7:AW30)</f>
        <v>-1.8490212628601448E-2</v>
      </c>
      <c r="D69" s="45">
        <f>CORREL($AP$7:$AP$30,AX7:AX30)</f>
        <v>0.16017329398554836</v>
      </c>
      <c r="E69" s="45">
        <f>CORREL($AP$7:$AP$30,AY7:AY30)</f>
        <v>0.22338446785452543</v>
      </c>
      <c r="F69" s="45">
        <f>CORREL($AP$7:$AP$30,AZ7:AZ30)</f>
        <v>-0.40899853854650792</v>
      </c>
      <c r="G69" s="45">
        <f>CORREL($AP$7:$AP$30,BC7:BC30)</f>
        <v>0.13608161998508206</v>
      </c>
      <c r="H69" s="45">
        <f>CORREL($AP$7:$AP$30,BD7:BD30)</f>
        <v>6.310059956069837E-2</v>
      </c>
      <c r="I69" s="45">
        <f>CORREL($AP$7:$AP$30,BE7:BE30)</f>
        <v>0.26846104015686428</v>
      </c>
      <c r="J69" s="45">
        <f>CORREL($AP$7:$AP$30,BF7:BF30)</f>
        <v>-0.48810616532876533</v>
      </c>
      <c r="K69" s="45">
        <f>CORREL($AP$7:$AP$30,CA7:CA30)</f>
        <v>-6.6156856645750176E-2</v>
      </c>
      <c r="L69" s="45">
        <f>CORREL($AP$7:$AP$30,CB7:CB30)</f>
        <v>0.15138283049995369</v>
      </c>
      <c r="M69" s="45">
        <f>CORREL($AP$7:$AP$30,CC7:CC30)</f>
        <v>0.26159224143687121</v>
      </c>
      <c r="N69" s="45">
        <f>CORREL($AP$7:$AP$30,CD7:CD30)</f>
        <v>-0.16822156543592129</v>
      </c>
      <c r="O69" s="45">
        <f>CORREL($AP$7:$AP$30,CG7:CG30)</f>
        <v>-6.8357488618189882E-2</v>
      </c>
      <c r="P69" s="45">
        <f>CORREL($AP$7:$AP$30,CH7:CH30)</f>
        <v>2.149841022823731E-2</v>
      </c>
      <c r="Q69" s="45">
        <f>CORREL($AP$7:$AP$30,CI7:CI30)</f>
        <v>-0.22286931698968426</v>
      </c>
      <c r="R69" s="45">
        <f>CORREL($AP$7:$AP$30,CJ7:CJ30)</f>
        <v>0.12630458571079456</v>
      </c>
      <c r="T69" s="45">
        <f>CORREL($AP$7:$AP$30,C7:C30)</f>
        <v>-0.17619514802881597</v>
      </c>
      <c r="U69" s="45">
        <f>CORREL($AP$7:$AP$30,D7:D30)</f>
        <v>2.6400130009374929E-2</v>
      </c>
      <c r="V69" s="45">
        <f>CORREL($AP$7:$AP$30,E7:E30)</f>
        <v>-0.15294958763339636</v>
      </c>
      <c r="W69" s="45">
        <f>CORREL($AP$7:$AP$30,F7:F30)</f>
        <v>-0.21772732122690977</v>
      </c>
      <c r="X69" s="45">
        <f>CORREL($AP$7:$AP$30,I7:I30)</f>
        <v>-9.9772601809578906E-2</v>
      </c>
      <c r="Y69" s="45">
        <f>CORREL($AP$7:$AP$30,J7:J30)</f>
        <v>-2.690859033216653E-2</v>
      </c>
      <c r="Z69" s="45">
        <f>CORREL($AP$7:$AP$30,K7:K30)</f>
        <v>-0.15001016618294016</v>
      </c>
      <c r="AA69" s="35">
        <f>CORREL($AP$7:$AP$30,L7:L30)</f>
        <v>-0.84555324838603352</v>
      </c>
      <c r="AB69" s="57">
        <f>CORREL($AP$7:$AP$30,AG7:AG30)</f>
        <v>0.51143286358416673</v>
      </c>
      <c r="AC69" s="45">
        <f>CORREL($AP$7:$AP$30,AH7:AH30)</f>
        <v>5.4821419465704173E-2</v>
      </c>
      <c r="AD69" s="45">
        <f>CORREL($AP$7:$AP$30,AI7:AI30)</f>
        <v>-0.18799971177567765</v>
      </c>
      <c r="AE69" s="45">
        <f>CORREL($AP$7:$AP$30,AJ7:AJ30)</f>
        <v>0.15193947171906358</v>
      </c>
      <c r="AF69" s="45">
        <f>CORREL($AP$7:$AP$30,AM7:AM30)</f>
        <v>0.18921254332694459</v>
      </c>
      <c r="AG69" s="45">
        <f>CORREL($AP$7:$AP$30,AN7:AN30)</f>
        <v>0.1314007266185401</v>
      </c>
      <c r="AH69" s="45">
        <f>CORREL($AP$7:$AP$30,AO7:AO30)</f>
        <v>-3.8409710711417634E-3</v>
      </c>
      <c r="AI69" s="45">
        <f>CORREL($AP$7:$AP$30,AP7:AP30)</f>
        <v>0.99999999999999989</v>
      </c>
      <c r="AK69" s="45">
        <f>CORREL($AP$7:$AP$30,DH7:DH30)</f>
        <v>-0.17158469837133647</v>
      </c>
      <c r="AL69" s="45">
        <f>CORREL($AP$7:$AP$30,DM7:DM30)</f>
        <v>-1.3328675964209091E-2</v>
      </c>
      <c r="AN69" s="45">
        <f>CORREL($AP$7:$AP$30,AS7:AS30)</f>
        <v>-0.35660830352949846</v>
      </c>
      <c r="AO69" s="45">
        <f>CORREL($AP$7:$AP$30,AT7:AT30)</f>
        <v>6.5746011058607529E-2</v>
      </c>
    </row>
    <row r="70" spans="1:41" s="45" customFormat="1">
      <c r="A70" s="36"/>
      <c r="B70" s="36"/>
    </row>
    <row r="71" spans="1:41" s="45" customFormat="1">
      <c r="A71" s="45" t="s">
        <v>134</v>
      </c>
      <c r="B71" s="36" t="s">
        <v>235</v>
      </c>
      <c r="C71" s="45">
        <f>CORREL($DH$7:$DH$30,AW7:AW30)</f>
        <v>0.20473143876576175</v>
      </c>
      <c r="D71" s="45">
        <f t="shared" ref="D71:F71" si="0">CORREL($DH$7:$DH$30,AX7:AX30)</f>
        <v>-5.4736018475730092E-2</v>
      </c>
      <c r="E71" s="45">
        <f t="shared" si="0"/>
        <v>0.11131930107263659</v>
      </c>
      <c r="F71" s="45">
        <f t="shared" si="0"/>
        <v>0.49838632824856377</v>
      </c>
      <c r="G71" s="45">
        <f>CORREL($DH$7:$DH$30,BC7:BC30)</f>
        <v>0.23236299447306602</v>
      </c>
      <c r="H71" s="45">
        <f>CORREL($DH$7:$DH$30,BD7:BD30)</f>
        <v>-0.31150334110579031</v>
      </c>
      <c r="I71" s="45">
        <f>CORREL($DH$7:$DH$30,BE7:BE30)</f>
        <v>3.098844749242249E-2</v>
      </c>
      <c r="J71" s="45">
        <f>CORREL($DH$7:$DH$30,BF7:BF30)</f>
        <v>0.47987320329773209</v>
      </c>
      <c r="K71" s="45">
        <f>CORREL($DH$7:$DH$30,CA7:CA30)</f>
        <v>-1.9019868101034391E-2</v>
      </c>
      <c r="L71" s="45">
        <f>CORREL($DH$7:$DH$30,CB7:CB30)</f>
        <v>0.26257255311151206</v>
      </c>
      <c r="M71" s="45">
        <f>CORREL($DH$7:$DH$30,CC7:CC30)</f>
        <v>-6.2992431024019788E-2</v>
      </c>
      <c r="N71" s="45">
        <f>CORREL($DH$7:$DH$30,CD7:CD30)</f>
        <v>0.12641667359866726</v>
      </c>
      <c r="O71" s="45">
        <f>CORREL($DH$7:$DH$30,CG7:CG30)</f>
        <v>-0.26016946203611507</v>
      </c>
      <c r="P71" s="45">
        <f>CORREL($DH$7:$DH$30,CH7:CH30)</f>
        <v>0.34741987284710629</v>
      </c>
      <c r="Q71" s="45">
        <f>CORREL($DH$7:$DH$30,CI7:CI30)</f>
        <v>3.727523383517977E-2</v>
      </c>
      <c r="R71" s="45">
        <f>CORREL($DH$7:$DH$30,CJ7:CJ30)</f>
        <v>-0.16871425016680291</v>
      </c>
      <c r="T71" s="45">
        <f>CORREL($DH$7:$DH$30,C7:C30)</f>
        <v>-9.0285198295727273E-2</v>
      </c>
      <c r="U71" s="45">
        <f t="shared" ref="U71:W71" si="1">CORREL($DH$7:$DH$30,D7:D30)</f>
        <v>-8.855679193402749E-2</v>
      </c>
      <c r="V71" s="45">
        <f t="shared" si="1"/>
        <v>0.15676600527831161</v>
      </c>
      <c r="W71" s="45">
        <f t="shared" si="1"/>
        <v>0.11101282971994525</v>
      </c>
      <c r="X71" s="45">
        <f>CORREL($DH$7:$DH$30,I7:I30)</f>
        <v>0.2313576300094603</v>
      </c>
      <c r="Y71" s="45">
        <f>CORREL($DH$7:$DH$30,J7:J30)</f>
        <v>0.11685670722164272</v>
      </c>
      <c r="Z71" s="45">
        <f>CORREL($DH$7:$DH$30,K7:K30)</f>
        <v>0.27782806940867055</v>
      </c>
      <c r="AA71" s="45">
        <f>CORREL($DH$7:$DH$30,L7:L30)</f>
        <v>0.12247201161243432</v>
      </c>
      <c r="AB71" s="45">
        <f>CORREL($DH$7:$DH$30,AG7:AG30)</f>
        <v>0.11791385194412739</v>
      </c>
      <c r="AC71" s="45">
        <f>CORREL($DH$7:$DH$30,AH7:AH30)</f>
        <v>-0.26010917638952463</v>
      </c>
      <c r="AD71" s="45">
        <f>CORREL($DH$7:$DH$30,AI7:AI30)</f>
        <v>0.13790960443357841</v>
      </c>
      <c r="AE71" s="45">
        <f>CORREL($DH$7:$DH$30,AJ7:AJ30)</f>
        <v>-0.12669258243716136</v>
      </c>
      <c r="AF71" s="45">
        <f>CORREL($DH$7:$DH$30,AM7:AM30)</f>
        <v>-7.244860521129047E-2</v>
      </c>
      <c r="AG71" s="45">
        <f t="shared" ref="AG71:AI71" si="2">CORREL($DH$7:$DH$30,AN7:AN30)</f>
        <v>-0.3521041547278313</v>
      </c>
      <c r="AH71" s="45">
        <f t="shared" si="2"/>
        <v>-0.21597413175263902</v>
      </c>
      <c r="AI71" s="45">
        <f t="shared" si="2"/>
        <v>-0.17158469837133647</v>
      </c>
      <c r="AK71" s="45">
        <f>CORREL($DH$7:$DH$30,DH7:DH30)</f>
        <v>0.99999999999999989</v>
      </c>
      <c r="AL71" s="57">
        <f>CORREL($DH$7:$DH$30,DM7:DM30)</f>
        <v>0.55831970942918152</v>
      </c>
      <c r="AN71" s="45">
        <f>CORREL($DH$7:$DH$30,AS7:AS30)</f>
        <v>3.6389915657093319E-2</v>
      </c>
      <c r="AO71" s="45">
        <f>CORREL($DH$7:$DH$30,AT7:AT30)</f>
        <v>-0.33241287834607913</v>
      </c>
    </row>
    <row r="72" spans="1:41" s="45" customFormat="1">
      <c r="A72" s="45" t="s">
        <v>133</v>
      </c>
      <c r="B72" s="36" t="s">
        <v>235</v>
      </c>
      <c r="C72" s="45">
        <f>CORREL($DM$7:$DM$30,AW7:AW30)</f>
        <v>-4.4686545683795972E-2</v>
      </c>
      <c r="D72" s="45">
        <f t="shared" ref="D72:F72" si="3">CORREL($DM$7:$DM$30,AX7:AX30)</f>
        <v>-0.21970464462988881</v>
      </c>
      <c r="E72" s="45">
        <f t="shared" si="3"/>
        <v>6.3001093882955286E-2</v>
      </c>
      <c r="F72" s="45">
        <f t="shared" si="3"/>
        <v>0.11597807140586158</v>
      </c>
      <c r="G72" s="45">
        <f>CORREL($DM$7:$DM$30,BC7:BC30)</f>
        <v>0.20929159733915992</v>
      </c>
      <c r="H72" s="45">
        <f>CORREL($DM$7:$DM$30,BD7:BD30)</f>
        <v>-0.27486591273041688</v>
      </c>
      <c r="I72" s="45">
        <f>CORREL($DM$7:$DM$30,BE7:BE30)</f>
        <v>-0.30811956612307323</v>
      </c>
      <c r="J72" s="45">
        <f>CORREL($DM$7:$DM$30,BF7:BF30)</f>
        <v>0.42877926921543541</v>
      </c>
      <c r="K72" s="45">
        <f>CORREL($DM$7:$DM$30,CA7:CA30)</f>
        <v>0.20176803142613683</v>
      </c>
      <c r="L72" s="45">
        <f>CORREL($DM$7:$DM$30,CB7:CB30)</f>
        <v>0.13162735813517817</v>
      </c>
      <c r="M72" s="45">
        <f>CORREL($DM$7:$DM$30,CC7:CC30)</f>
        <v>-0.21466460354804995</v>
      </c>
      <c r="N72" s="45">
        <f>CORREL($DM$7:$DM$30,CD7:CD30)</f>
        <v>0.32230873795100712</v>
      </c>
      <c r="O72" s="45">
        <f>CORREL($DM$7:$DM$30,CG7:CG30)</f>
        <v>-0.25318974504718467</v>
      </c>
      <c r="P72" s="45">
        <f>CORREL($DM$7:$DM$30,CH7:CH30)</f>
        <v>5.8764516038786546E-2</v>
      </c>
      <c r="Q72" s="45">
        <f>CORREL($DM$7:$DM$30,CI7:CI30)</f>
        <v>0.34844621165585393</v>
      </c>
      <c r="R72" s="45">
        <f>CORREL($DM$7:$DM$30,CJ7:CJ30)</f>
        <v>-0.28853018513571199</v>
      </c>
      <c r="T72" s="45">
        <f>CORREL($DM$7:$DM$30,C7:C30)</f>
        <v>0.17507977566005453</v>
      </c>
      <c r="U72" s="45">
        <f t="shared" ref="U72:W72" si="4">CORREL($DM$7:$DM$30,D7:D30)</f>
        <v>-8.7149114130488259E-2</v>
      </c>
      <c r="V72" s="45">
        <f t="shared" si="4"/>
        <v>-9.8699390349736349E-2</v>
      </c>
      <c r="W72" s="45">
        <f t="shared" si="4"/>
        <v>-3.43038849650018E-2</v>
      </c>
      <c r="X72" s="45">
        <f>CORREL($DM$7:$DM$30,I7:I30)</f>
        <v>0.31301906547451341</v>
      </c>
      <c r="Y72" s="45">
        <f>CORREL($DM$7:$DM$30,J7:J30)</f>
        <v>0.18609060556842333</v>
      </c>
      <c r="Z72" s="45">
        <f>CORREL($DM$7:$DM$30,K7:K30)</f>
        <v>-0.16614874859840315</v>
      </c>
      <c r="AA72" s="45">
        <f>CORREL($DM$7:$DM$30,L7:L30)</f>
        <v>-5.8565359818660775E-2</v>
      </c>
      <c r="AB72" s="45">
        <f>CORREL($DM$7:$DM$30,AG7:AG30)</f>
        <v>0.22962388310911969</v>
      </c>
      <c r="AC72" s="45">
        <f>CORREL($DM$7:$DM$30,AH7:AH30)</f>
        <v>-0.19110476940925125</v>
      </c>
      <c r="AD72" s="45">
        <f>CORREL($DM$7:$DM$30,AI7:AI30)</f>
        <v>0.34849538772539818</v>
      </c>
      <c r="AE72" s="45">
        <f>CORREL($DM$7:$DM$30,AJ7:AJ30)</f>
        <v>3.4462811397926819E-2</v>
      </c>
      <c r="AF72" s="45">
        <f>CORREL($DM$7:$DM$30,AM7:AM30)</f>
        <v>-9.6428446652862765E-2</v>
      </c>
      <c r="AG72" s="45">
        <f t="shared" ref="AG72:AI72" si="5">CORREL($DM$7:$DM$30,AN7:AN30)</f>
        <v>-0.36072803201240511</v>
      </c>
      <c r="AH72" s="45">
        <f t="shared" si="5"/>
        <v>9.3755208999954293E-2</v>
      </c>
      <c r="AI72" s="45">
        <f t="shared" si="5"/>
        <v>-1.3328675964209091E-2</v>
      </c>
      <c r="AK72" s="57">
        <f>CORREL($DM$7:$DM$30,DH7:DH30)</f>
        <v>0.55831970942918152</v>
      </c>
      <c r="AL72" s="45">
        <f>CORREL($DM$7:$DM$30,DM7:DM30)</f>
        <v>1.0000000000000002</v>
      </c>
      <c r="AN72" s="45">
        <f>CORREL($DM$7:$DM$30,AS7:AS30)</f>
        <v>6.973910212046161E-2</v>
      </c>
      <c r="AO72" s="45">
        <f>CORREL($DM$7:$DM$30,AT7:AT30)</f>
        <v>7.9132725670948936E-2</v>
      </c>
    </row>
    <row r="73" spans="1:41" s="45" customFormat="1"/>
    <row r="74" spans="1:41" s="45" customFormat="1">
      <c r="A74" s="36" t="s">
        <v>137</v>
      </c>
      <c r="B74" s="36" t="s">
        <v>46</v>
      </c>
      <c r="C74" s="45">
        <f>CORREL($AS$7:$AS$30,AW7:AW30)</f>
        <v>-0.23477397949156908</v>
      </c>
      <c r="D74" s="45">
        <f>CORREL($AS$7:$AS$30,AX7:AX30)</f>
        <v>-0.18067325045194044</v>
      </c>
      <c r="E74" s="45">
        <f>CORREL($AS$7:$AS$30,AY7:AY30)</f>
        <v>-7.7147181472818183E-2</v>
      </c>
      <c r="F74" s="45">
        <f>CORREL($AS$7:$AS$30,AZ7:AZ30)</f>
        <v>-0.12375754497786362</v>
      </c>
      <c r="G74" s="45">
        <f>CORREL($AS$7:$AS$30,BC7:BC30)</f>
        <v>0.20354343325096758</v>
      </c>
      <c r="H74" s="45">
        <f>CORREL($AS$7:$AS$30,BD7:BD30)</f>
        <v>-0.49811918503083646</v>
      </c>
      <c r="I74" s="45">
        <f>CORREL($AS$7:$AS$30,BE7:BE30)</f>
        <v>-0.16733731388227049</v>
      </c>
      <c r="J74" s="45">
        <f>CORREL($AS$7:$AS$30,BF7:BF30)</f>
        <v>-9.6262853651977162E-2</v>
      </c>
      <c r="K74" s="45">
        <f>CORREL($AS$7:$AS$30,CA7:CA30)</f>
        <v>5.9993518625462018E-2</v>
      </c>
      <c r="L74" s="45">
        <f>CORREL($AS$7:$AS$30,CB7:CB30)</f>
        <v>1.2831348533133459E-2</v>
      </c>
      <c r="M74" s="45">
        <f>CORREL($AS$7:$AS$30,CC7:CC30)</f>
        <v>7.6274474380590457E-2</v>
      </c>
      <c r="N74" s="45">
        <f>CORREL($AS$7:$AS$30,CD7:CD30)</f>
        <v>0.17395971990016434</v>
      </c>
      <c r="O74" s="45">
        <f>CORREL($AS$7:$AS$30,CG7:CG30)</f>
        <v>-0.16787453422226603</v>
      </c>
      <c r="P74" s="45">
        <f>CORREL($AS$7:$AS$30,CH7:CH30)</f>
        <v>0.2857445425943122</v>
      </c>
      <c r="Q74" s="45">
        <f>CORREL($AS$7:$AS$30,CI7:CI30)</f>
        <v>8.0950411931858715E-2</v>
      </c>
      <c r="R74" s="45">
        <f>CORREL($AS$7:$AS$30,CJ7:CJ30)</f>
        <v>0.2825886485532198</v>
      </c>
      <c r="T74" s="45">
        <f>CORREL($AS$7:$AS$30,C7:C30)</f>
        <v>-0.39148037238327232</v>
      </c>
      <c r="U74" s="45">
        <f>CORREL($AS$7:$AS$30,D7:D30)</f>
        <v>3.2453548668983159E-2</v>
      </c>
      <c r="V74" s="45">
        <f>CORREL($AS$7:$AS$30,E7:E30)</f>
        <v>0.10449771409471735</v>
      </c>
      <c r="W74" s="45">
        <f>CORREL($AS$7:$AS$30,F7:F30)</f>
        <v>-5.87792124077538E-2</v>
      </c>
      <c r="X74" s="45">
        <f>CORREL($AS$7:$AS$30,I7:I30)</f>
        <v>-0.31418569565381571</v>
      </c>
      <c r="Y74" s="45">
        <f>CORREL($AS$7:$AS$30,J7:J30)</f>
        <v>-0.16768067210557103</v>
      </c>
      <c r="Z74" s="45">
        <f>CORREL($AS$7:$AS$30,K7:K30)</f>
        <v>9.9522288536554274E-2</v>
      </c>
      <c r="AA74" s="45">
        <f>CORREL($AS$7:$AS$30,L7:L30)</f>
        <v>0.19910778660824482</v>
      </c>
      <c r="AB74" s="45">
        <f>CORREL($AS$7:$AS$30,AG7:AG30)</f>
        <v>-0.1913539268668937</v>
      </c>
      <c r="AC74" s="45">
        <f>CORREL($AS$7:$AS$30,AH7:AH30)</f>
        <v>-0.1139124832387074</v>
      </c>
      <c r="AD74" s="45">
        <f>CORREL($AS$7:$AS$30,AI7:AI30)</f>
        <v>-3.9291808708701477E-2</v>
      </c>
      <c r="AE74" s="45">
        <f>CORREL($AS$7:$AS$30,AJ7:AJ30)</f>
        <v>-0.19497872424703599</v>
      </c>
      <c r="AF74" s="45">
        <f>CORREL($AS$7:$AS$30,AM7:AM30)</f>
        <v>0.27877671858300962</v>
      </c>
      <c r="AG74" s="45">
        <f>CORREL($AS$7:$AS$30,AN7:AN30)</f>
        <v>0.31732704914367948</v>
      </c>
      <c r="AH74" s="45">
        <f>CORREL($AS$7:$AS$30,AO7:AO30)</f>
        <v>0.10071855649214524</v>
      </c>
      <c r="AI74" s="45">
        <f>CORREL($AS$7:$AS$30,AP7:AP30)</f>
        <v>-0.35660830352949846</v>
      </c>
      <c r="AK74" s="45">
        <f>CORREL($AS$7:$AS$30,DH7:DH30)</f>
        <v>3.6389915657093319E-2</v>
      </c>
      <c r="AL74" s="45">
        <f>CORREL($AS$7:$AS$30,DM7:DM30)</f>
        <v>6.973910212046161E-2</v>
      </c>
      <c r="AN74" s="45">
        <f>CORREL($AS$7:$AS$30,AS7:AS30)</f>
        <v>1.0000000000000002</v>
      </c>
      <c r="AO74" s="45">
        <f>CORREL($AS$7:$AS$30,AT7:AT30)</f>
        <v>-0.2296702130662695</v>
      </c>
    </row>
    <row r="75" spans="1:41" s="45" customFormat="1">
      <c r="A75" s="36"/>
      <c r="B75" s="36" t="s">
        <v>49</v>
      </c>
      <c r="C75" s="45">
        <f>CORREL($AT$7:$AT$30,AW7:AW30)</f>
        <v>-0.13664728005509869</v>
      </c>
      <c r="D75" s="45">
        <f>CORREL($AT$7:$AT$30,AX7:AX30)</f>
        <v>6.3362105590606774E-2</v>
      </c>
      <c r="E75" s="45">
        <f>CORREL($AT$7:$AT$30,AY7:AY30)</f>
        <v>9.7772485831766585E-3</v>
      </c>
      <c r="F75" s="45">
        <f>CORREL($AT$7:$AT$30,AZ7:AZ30)</f>
        <v>-0.4156882563882634</v>
      </c>
      <c r="G75" s="45">
        <f>CORREL($AT$7:$AT$30,BC7:BC30)</f>
        <v>-0.30273626266211601</v>
      </c>
      <c r="H75" s="45">
        <f>CORREL($AT$7:$AT$30,BD7:BD30)</f>
        <v>0.36879521822640732</v>
      </c>
      <c r="I75" s="45">
        <f>CORREL($AT$7:$AT$30,BE7:BE30)</f>
        <v>-0.13114045522821616</v>
      </c>
      <c r="J75" s="45">
        <f>CORREL($AT$7:$AT$30,BF7:BF30)</f>
        <v>-0.1384088488967638</v>
      </c>
      <c r="K75" s="45">
        <f>CORREL($AT$7:$AT$30,CA7:CA30)</f>
        <v>0.2844892554660548</v>
      </c>
      <c r="L75" s="45">
        <f>CORREL($AT$7:$AT$30,CB7:CB30)</f>
        <v>9.2991987700174833E-2</v>
      </c>
      <c r="M75" s="45">
        <f>CORREL($AT$7:$AT$30,CC7:CC30)</f>
        <v>-0.10589042428630858</v>
      </c>
      <c r="N75" s="45">
        <f>CORREL($AT$7:$AT$30,CD7:CD30)</f>
        <v>0.1813042071302437</v>
      </c>
      <c r="O75" s="45">
        <f>CORREL($AT$7:$AT$30,CG7:CG30)</f>
        <v>0.25801648351667489</v>
      </c>
      <c r="P75" s="45">
        <f>CORREL($AT$7:$AT$30,CH7:CH30)</f>
        <v>-0.33727109050189774</v>
      </c>
      <c r="Q75" s="45">
        <f>CORREL($AT$7:$AT$30,CI7:CI30)</f>
        <v>-2.2489721062826703E-2</v>
      </c>
      <c r="R75" s="45">
        <f>CORREL($AT$7:$AT$30,CJ7:CJ30)</f>
        <v>-0.40117495935668429</v>
      </c>
      <c r="T75" s="45">
        <f>CORREL($AT$7:$AT$30,C7:C30)</f>
        <v>7.5462268108201877E-2</v>
      </c>
      <c r="U75" s="57">
        <f>CORREL($AT$7:$AT$30,D7:D30)</f>
        <v>0.54224236502313516</v>
      </c>
      <c r="V75" s="45">
        <f>CORREL($AT$7:$AT$30,E7:E30)</f>
        <v>-0.13656216586489217</v>
      </c>
      <c r="W75" s="45">
        <f>CORREL($AT$7:$AT$30,F7:F30)</f>
        <v>8.9647481452541353E-2</v>
      </c>
      <c r="X75" s="45">
        <f>CORREL($AT$7:$AT$30,I7:I30)</f>
        <v>-7.4987306084275715E-2</v>
      </c>
      <c r="Y75" s="45">
        <f>CORREL($AT$7:$AT$30,J7:J30)</f>
        <v>-5.4972343996703942E-2</v>
      </c>
      <c r="Z75" s="45">
        <f>CORREL($AT$7:$AT$30,K7:K30)</f>
        <v>-0.39771943630848766</v>
      </c>
      <c r="AA75" s="45">
        <f>CORREL($AT$7:$AT$30,L7:L30)</f>
        <v>-2.947746060657519E-2</v>
      </c>
      <c r="AB75" s="45">
        <f>CORREL($AT$7:$AT$30,AG7:AG30)</f>
        <v>-0.10958446211152743</v>
      </c>
      <c r="AC75" s="45">
        <f>CORREL($AT$7:$AT$30,AH7:AH30)</f>
        <v>0.34348636194528548</v>
      </c>
      <c r="AD75" s="45">
        <f>CORREL($AT$7:$AT$30,AI7:AI30)</f>
        <v>3.8814063743999108E-3</v>
      </c>
      <c r="AE75" s="45">
        <f>CORREL($AT$7:$AT$30,AJ7:AJ30)</f>
        <v>0.10777966512677779</v>
      </c>
      <c r="AF75" s="45">
        <f>CORREL($AT$7:$AT$30,AM7:AM30)</f>
        <v>0.17806035677569701</v>
      </c>
      <c r="AG75" s="45">
        <f>CORREL($AT$7:$AT$30,AN7:AN30)</f>
        <v>0.30354580464949577</v>
      </c>
      <c r="AH75" s="45">
        <f>CORREL($AT$7:$AT$30,AO7:AO30)</f>
        <v>0.47155357157436079</v>
      </c>
      <c r="AI75" s="45">
        <f>CORREL($AT$7:$AT$30,AP7:AP30)</f>
        <v>6.5746011058607529E-2</v>
      </c>
      <c r="AK75" s="45">
        <f>CORREL($AT$7:$AT$30,DH7:DH30)</f>
        <v>-0.33241287834607913</v>
      </c>
      <c r="AL75" s="45">
        <f>CORREL($AT$7:$AT$30,DM7:DM30)</f>
        <v>7.9132725670948936E-2</v>
      </c>
      <c r="AN75" s="45">
        <f>CORREL($AT$7:$AT$30,AS7:AS30)</f>
        <v>-0.2296702130662695</v>
      </c>
      <c r="AO75" s="45">
        <f>CORREL($AT$7:$AT$30,AT7:AT30)</f>
        <v>0.99999999999999978</v>
      </c>
    </row>
    <row r="77" spans="1:41">
      <c r="B77" s="2"/>
      <c r="C77" s="2"/>
      <c r="D77" s="2"/>
      <c r="E77" s="2"/>
      <c r="H77" s="10"/>
      <c r="I77" s="1"/>
      <c r="J77" s="1"/>
      <c r="K77" s="10"/>
      <c r="L77" s="1"/>
      <c r="M77" s="1"/>
      <c r="N77" s="1"/>
      <c r="R77" s="38"/>
    </row>
    <row r="78" spans="1:41">
      <c r="A78" s="2"/>
      <c r="B78" s="2"/>
      <c r="H78" s="1"/>
      <c r="I78" s="10"/>
      <c r="J78" s="1"/>
      <c r="K78" s="1"/>
      <c r="L78" s="1"/>
      <c r="M78" s="1"/>
      <c r="N78" s="1"/>
    </row>
    <row r="79" spans="1:41">
      <c r="C79" s="32"/>
      <c r="D79" s="2"/>
      <c r="H79" s="1"/>
      <c r="I79" s="1"/>
      <c r="J79" s="1"/>
      <c r="K79" s="33"/>
      <c r="L79" s="33"/>
      <c r="M79" s="33"/>
      <c r="N79" s="33"/>
      <c r="R79" s="31"/>
      <c r="S79" s="2"/>
      <c r="T79" s="2"/>
      <c r="U79" s="2"/>
      <c r="V79" s="2"/>
      <c r="Y79" s="31"/>
      <c r="Z79" s="2"/>
      <c r="AA79" s="2"/>
      <c r="AB79" s="2"/>
      <c r="AC79" s="2"/>
      <c r="AD79" s="2"/>
      <c r="AE79" s="2"/>
    </row>
    <row r="80" spans="1:41">
      <c r="C80" s="32"/>
      <c r="D80" s="2"/>
      <c r="H80" s="1"/>
      <c r="I80" s="1"/>
      <c r="J80" s="1"/>
      <c r="K80" s="33"/>
      <c r="L80" s="33"/>
      <c r="M80" s="33"/>
      <c r="N80" s="33"/>
      <c r="R80" s="2"/>
      <c r="S80" s="33"/>
      <c r="T80" s="33"/>
      <c r="U80" s="2"/>
      <c r="V80" s="2"/>
    </row>
    <row r="81" spans="1:31" s="45" customFormat="1">
      <c r="A81" s="36"/>
      <c r="B81"/>
      <c r="C81" s="32"/>
      <c r="D81" s="2"/>
      <c r="H81" s="1"/>
      <c r="I81" s="1"/>
      <c r="J81" s="1"/>
      <c r="K81" s="33"/>
      <c r="L81" s="33"/>
      <c r="M81" s="33"/>
      <c r="N81" s="33"/>
      <c r="R81" s="2"/>
      <c r="S81" s="2"/>
      <c r="T81" s="2"/>
      <c r="U81" s="33"/>
      <c r="V81" s="2"/>
    </row>
    <row r="82" spans="1:31">
      <c r="C82" s="32"/>
      <c r="D82" s="2"/>
      <c r="H82" s="1"/>
      <c r="I82" s="1"/>
      <c r="J82" s="1"/>
      <c r="K82" s="33"/>
      <c r="L82" s="33"/>
      <c r="M82" s="33"/>
      <c r="N82" s="33"/>
      <c r="R82" s="2"/>
      <c r="S82" s="2"/>
      <c r="T82" s="2"/>
      <c r="U82" s="2"/>
      <c r="V82" s="2"/>
    </row>
    <row r="83" spans="1:31">
      <c r="C83" s="32"/>
      <c r="D83" s="2"/>
      <c r="R83" s="2"/>
      <c r="S83" s="2"/>
      <c r="T83" s="2"/>
      <c r="U83" s="2"/>
      <c r="V83" s="33"/>
    </row>
    <row r="84" spans="1:31">
      <c r="C84" s="32"/>
      <c r="D84" s="2"/>
      <c r="Y84" s="2"/>
      <c r="Z84" s="2"/>
      <c r="AA84" s="2"/>
      <c r="AB84" s="2"/>
      <c r="AC84" s="2"/>
      <c r="AD84" s="2"/>
      <c r="AE84" s="2"/>
    </row>
    <row r="85" spans="1:31">
      <c r="C85" s="32"/>
      <c r="D85" s="2"/>
      <c r="R85" s="7"/>
      <c r="Y85" s="2"/>
      <c r="Z85" s="2"/>
      <c r="AA85" s="2"/>
      <c r="AB85" s="2"/>
      <c r="AC85" s="2"/>
      <c r="AD85" s="2"/>
      <c r="AE85" s="2"/>
    </row>
    <row r="86" spans="1:31">
      <c r="C86" s="32"/>
      <c r="D86" s="2"/>
      <c r="R86" s="2"/>
      <c r="S86" s="33"/>
      <c r="T86" s="33"/>
      <c r="U86" s="2"/>
      <c r="V86" s="2"/>
      <c r="Y86" s="2"/>
      <c r="Z86" s="2"/>
      <c r="AA86" s="2"/>
      <c r="AB86" s="33"/>
      <c r="AC86" s="33"/>
      <c r="AD86" s="2"/>
      <c r="AE86" s="2"/>
    </row>
    <row r="87" spans="1:31">
      <c r="D87" s="2"/>
      <c r="R87" s="2"/>
      <c r="S87" s="2"/>
      <c r="T87" s="2"/>
      <c r="U87" s="33"/>
      <c r="V87" s="2"/>
    </row>
    <row r="88" spans="1:31">
      <c r="C88" s="32"/>
      <c r="D88" s="2"/>
      <c r="R88" s="2"/>
      <c r="S88" s="2"/>
      <c r="T88" s="2"/>
      <c r="U88" s="2"/>
      <c r="V88" s="2"/>
    </row>
    <row r="89" spans="1:31">
      <c r="C89" s="32"/>
      <c r="D89" s="2"/>
      <c r="R89" s="2"/>
      <c r="S89" s="2"/>
      <c r="T89" s="2"/>
      <c r="U89" s="2"/>
      <c r="V89" s="33"/>
    </row>
    <row r="90" spans="1:31">
      <c r="C90" s="32"/>
      <c r="D90" s="2"/>
    </row>
    <row r="91" spans="1:31">
      <c r="C91" s="32"/>
      <c r="D91" s="2"/>
      <c r="R91" s="7"/>
    </row>
    <row r="92" spans="1:31">
      <c r="C92" s="32"/>
      <c r="D92" s="2"/>
      <c r="R92" s="2"/>
      <c r="S92" s="33"/>
      <c r="T92" s="33"/>
      <c r="U92" s="2"/>
      <c r="V92" s="2"/>
      <c r="Y92" s="2"/>
      <c r="Z92" s="2"/>
      <c r="AA92" s="2"/>
      <c r="AB92" s="2"/>
      <c r="AC92" s="2"/>
      <c r="AD92" s="2"/>
      <c r="AE92" s="2"/>
    </row>
    <row r="93" spans="1:31">
      <c r="C93" s="32"/>
      <c r="D93" s="2"/>
      <c r="R93" s="2"/>
      <c r="S93" s="2"/>
      <c r="T93" s="2"/>
      <c r="U93" s="33"/>
      <c r="V93" s="2"/>
      <c r="Y93" s="2"/>
      <c r="Z93" s="2"/>
      <c r="AA93" s="2"/>
      <c r="AB93" s="2"/>
      <c r="AC93" s="2"/>
      <c r="AD93" s="2"/>
      <c r="AE93" s="2"/>
    </row>
    <row r="94" spans="1:31">
      <c r="C94" s="32"/>
      <c r="D94" s="2"/>
      <c r="R94" s="2"/>
      <c r="S94" s="2"/>
      <c r="T94" s="2"/>
      <c r="U94" s="2"/>
      <c r="V94" s="2"/>
      <c r="Y94" s="2"/>
      <c r="Z94" s="2"/>
      <c r="AA94" s="2"/>
      <c r="AB94" s="33"/>
      <c r="AC94" s="33"/>
      <c r="AD94" s="2"/>
      <c r="AE94" s="2"/>
    </row>
    <row r="95" spans="1:31">
      <c r="C95" s="32"/>
      <c r="D95" s="2"/>
      <c r="R95" s="2"/>
      <c r="S95" s="2"/>
      <c r="T95" s="2"/>
      <c r="U95" s="2"/>
      <c r="V95" s="33"/>
      <c r="Y95" s="31"/>
      <c r="Z95" s="2"/>
      <c r="AA95" s="2"/>
      <c r="AB95" s="2"/>
      <c r="AC95" s="2"/>
      <c r="AD95" s="2"/>
      <c r="AE95" s="2"/>
    </row>
    <row r="96" spans="1:31">
      <c r="C96" s="32"/>
      <c r="D96" s="2"/>
    </row>
    <row r="97" spans="1:31">
      <c r="C97" s="32"/>
      <c r="D97" s="2"/>
    </row>
    <row r="98" spans="1:31">
      <c r="C98" s="32"/>
      <c r="D98" s="2"/>
    </row>
    <row r="99" spans="1:31">
      <c r="C99" s="32"/>
      <c r="D99" s="2"/>
    </row>
    <row r="100" spans="1:31">
      <c r="C100" s="32"/>
      <c r="D100" s="2"/>
      <c r="H100" s="7"/>
      <c r="Y100" s="2"/>
      <c r="Z100" s="2"/>
      <c r="AA100" s="2"/>
      <c r="AB100" s="2"/>
      <c r="AC100" s="2"/>
      <c r="AD100" s="2"/>
      <c r="AE100" s="2"/>
    </row>
    <row r="101" spans="1:31">
      <c r="C101" s="32"/>
      <c r="D101" s="2"/>
      <c r="J101" s="10"/>
      <c r="T101" s="10"/>
      <c r="AC101" s="2"/>
      <c r="AD101" s="2"/>
      <c r="AE101" s="2"/>
    </row>
    <row r="102" spans="1:31">
      <c r="C102" s="32"/>
      <c r="D102" s="2"/>
      <c r="I102" s="10"/>
      <c r="S102" s="10"/>
      <c r="AC102" s="2"/>
      <c r="AD102" s="2"/>
      <c r="AE102" s="2"/>
    </row>
    <row r="103" spans="1:31">
      <c r="A103" s="2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AC103" s="1"/>
      <c r="AD103" s="1"/>
      <c r="AE103" s="1"/>
    </row>
    <row r="104" spans="1:31">
      <c r="C104" s="32"/>
      <c r="D104" s="2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31">
      <c r="C105" s="32"/>
      <c r="D105" s="2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31">
      <c r="C106" s="32"/>
      <c r="D106" s="2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31">
      <c r="C107" s="32"/>
      <c r="D107" s="2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31">
      <c r="C108" s="32"/>
      <c r="D108" s="2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spans="1:31">
      <c r="C109" s="32"/>
      <c r="D109" s="2"/>
      <c r="I109" s="10"/>
      <c r="N109" s="17"/>
      <c r="O109" s="17"/>
      <c r="P109" s="17"/>
      <c r="Q109" s="17"/>
      <c r="R109" s="17"/>
      <c r="S109" s="52"/>
    </row>
    <row r="110" spans="1:31">
      <c r="C110" s="32"/>
      <c r="D110" s="2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spans="1:31">
      <c r="C111" s="32"/>
      <c r="D111" s="2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spans="1:31">
      <c r="D112" s="2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 spans="1:23">
      <c r="C113" s="32"/>
      <c r="D113" s="2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 spans="1:23">
      <c r="C114" s="32"/>
      <c r="D114" s="2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 spans="1:23">
      <c r="C115" s="32"/>
      <c r="D115" s="2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 spans="1:23">
      <c r="C116" s="32"/>
      <c r="D116" s="2"/>
    </row>
    <row r="117" spans="1:23">
      <c r="C117" s="32"/>
      <c r="D117" s="2"/>
    </row>
    <row r="118" spans="1:23">
      <c r="C118" s="32"/>
      <c r="D118" s="2"/>
    </row>
    <row r="119" spans="1:23">
      <c r="C119" s="32"/>
      <c r="D119" s="2"/>
    </row>
    <row r="120" spans="1:23">
      <c r="C120" s="32"/>
      <c r="D120" s="2"/>
    </row>
    <row r="121" spans="1:23">
      <c r="C121" s="32"/>
      <c r="D121" s="2"/>
    </row>
    <row r="122" spans="1:23">
      <c r="C122" s="32"/>
      <c r="D122" s="2"/>
    </row>
    <row r="123" spans="1:23">
      <c r="C123" s="32"/>
      <c r="D123" s="2"/>
    </row>
    <row r="124" spans="1:23">
      <c r="C124" s="32"/>
      <c r="D124" s="2"/>
    </row>
    <row r="125" spans="1:23">
      <c r="C125" s="32"/>
      <c r="D125" s="2"/>
    </row>
    <row r="126" spans="1:23">
      <c r="C126" s="32"/>
      <c r="D126" s="2"/>
    </row>
    <row r="127" spans="1:23">
      <c r="C127" s="32"/>
      <c r="D127" s="2"/>
    </row>
    <row r="128" spans="1:23">
      <c r="A128" s="2"/>
    </row>
    <row r="129" spans="3:4">
      <c r="C129" s="32"/>
      <c r="D129" s="2"/>
    </row>
    <row r="130" spans="3:4">
      <c r="C130" s="32"/>
      <c r="D130" s="2"/>
    </row>
    <row r="131" spans="3:4">
      <c r="C131" s="32"/>
      <c r="D131" s="2"/>
    </row>
    <row r="132" spans="3:4">
      <c r="C132" s="32"/>
      <c r="D132" s="2"/>
    </row>
    <row r="133" spans="3:4">
      <c r="C133" s="32"/>
      <c r="D133" s="2"/>
    </row>
    <row r="134" spans="3:4">
      <c r="C134" s="32"/>
      <c r="D134" s="2"/>
    </row>
    <row r="135" spans="3:4">
      <c r="C135" s="32"/>
      <c r="D135" s="2"/>
    </row>
    <row r="136" spans="3:4">
      <c r="C136" s="32"/>
      <c r="D136" s="2"/>
    </row>
    <row r="137" spans="3:4">
      <c r="D137" s="2"/>
    </row>
    <row r="138" spans="3:4">
      <c r="C138" s="32"/>
      <c r="D138" s="2"/>
    </row>
    <row r="139" spans="3:4">
      <c r="C139" s="32"/>
      <c r="D139" s="2"/>
    </row>
    <row r="140" spans="3:4">
      <c r="C140" s="32"/>
      <c r="D140" s="2"/>
    </row>
    <row r="141" spans="3:4">
      <c r="C141" s="32"/>
      <c r="D141" s="2"/>
    </row>
    <row r="142" spans="3:4">
      <c r="C142" s="32"/>
      <c r="D142" s="2"/>
    </row>
    <row r="143" spans="3:4">
      <c r="C143" s="32"/>
      <c r="D143" s="2"/>
    </row>
    <row r="144" spans="3:4">
      <c r="C144" s="32"/>
      <c r="D144" s="2"/>
    </row>
    <row r="145" spans="1:4">
      <c r="C145" s="32"/>
      <c r="D145" s="2"/>
    </row>
    <row r="146" spans="1:4">
      <c r="C146" s="32"/>
      <c r="D146" s="2"/>
    </row>
    <row r="147" spans="1:4">
      <c r="C147" s="32"/>
      <c r="D147" s="2"/>
    </row>
    <row r="148" spans="1:4">
      <c r="C148" s="32"/>
      <c r="D148" s="2"/>
    </row>
    <row r="149" spans="1:4">
      <c r="C149" s="32"/>
      <c r="D149" s="2"/>
    </row>
    <row r="150" spans="1:4">
      <c r="C150" s="32"/>
      <c r="D150" s="2"/>
    </row>
    <row r="151" spans="1:4">
      <c r="C151" s="32"/>
      <c r="D151" s="2"/>
    </row>
    <row r="152" spans="1:4">
      <c r="C152" s="32"/>
      <c r="D152" s="2"/>
    </row>
    <row r="153" spans="1:4">
      <c r="A153" s="2"/>
    </row>
    <row r="154" spans="1:4">
      <c r="C154" s="32"/>
      <c r="D154" s="2"/>
    </row>
    <row r="155" spans="1:4">
      <c r="C155" s="32"/>
      <c r="D155" s="2"/>
    </row>
    <row r="156" spans="1:4">
      <c r="C156" s="32"/>
      <c r="D156" s="2"/>
    </row>
    <row r="157" spans="1:4">
      <c r="C157" s="32"/>
      <c r="D157" s="2"/>
    </row>
    <row r="158" spans="1:4">
      <c r="C158" s="32"/>
      <c r="D158" s="2"/>
    </row>
    <row r="159" spans="1:4">
      <c r="C159" s="32"/>
      <c r="D159" s="2"/>
    </row>
    <row r="160" spans="1:4">
      <c r="C160" s="32"/>
      <c r="D160" s="2"/>
    </row>
    <row r="161" spans="3:4">
      <c r="C161" s="32"/>
      <c r="D161" s="2"/>
    </row>
    <row r="162" spans="3:4">
      <c r="D162" s="2"/>
    </row>
    <row r="163" spans="3:4">
      <c r="C163" s="32"/>
      <c r="D163" s="2"/>
    </row>
    <row r="164" spans="3:4">
      <c r="C164" s="32"/>
      <c r="D164" s="2"/>
    </row>
    <row r="165" spans="3:4">
      <c r="C165" s="32"/>
      <c r="D165" s="2"/>
    </row>
    <row r="166" spans="3:4">
      <c r="C166" s="32"/>
      <c r="D166" s="2"/>
    </row>
    <row r="167" spans="3:4">
      <c r="C167" s="32"/>
      <c r="D167" s="2"/>
    </row>
    <row r="168" spans="3:4">
      <c r="C168" s="32"/>
      <c r="D168" s="2"/>
    </row>
    <row r="169" spans="3:4">
      <c r="C169" s="32"/>
      <c r="D169" s="2"/>
    </row>
    <row r="170" spans="3:4">
      <c r="C170" s="32"/>
      <c r="D170" s="2"/>
    </row>
    <row r="171" spans="3:4">
      <c r="C171" s="32"/>
      <c r="D171" s="2"/>
    </row>
    <row r="172" spans="3:4">
      <c r="C172" s="32"/>
      <c r="D172" s="2"/>
    </row>
    <row r="173" spans="3:4">
      <c r="C173" s="32"/>
      <c r="D173" s="2"/>
    </row>
    <row r="174" spans="3:4">
      <c r="C174" s="32"/>
      <c r="D174" s="2"/>
    </row>
    <row r="175" spans="3:4">
      <c r="C175" s="32"/>
      <c r="D175" s="2"/>
    </row>
    <row r="176" spans="3:4">
      <c r="C176" s="32"/>
      <c r="D176" s="2"/>
    </row>
    <row r="177" spans="3:5">
      <c r="C177" s="32"/>
      <c r="D177" s="2"/>
    </row>
    <row r="180" spans="3:5">
      <c r="C180" s="32"/>
      <c r="E180" s="32"/>
    </row>
    <row r="181" spans="3:5">
      <c r="C181" s="32"/>
      <c r="E181" s="32"/>
    </row>
    <row r="182" spans="3:5">
      <c r="C182" s="32"/>
      <c r="E182" s="32"/>
    </row>
    <row r="183" spans="3:5">
      <c r="C183" s="32"/>
      <c r="E183" s="3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13DB-AA3F-E446-8472-0B625ADE94EF}">
  <dimension ref="A1:BD183"/>
  <sheetViews>
    <sheetView zoomScale="60" zoomScaleNormal="60" workbookViewId="0">
      <selection activeCell="A50" sqref="A50"/>
    </sheetView>
  </sheetViews>
  <sheetFormatPr defaultColWidth="10.83203125" defaultRowHeight="15.5"/>
  <cols>
    <col min="1" max="1" width="10.83203125" style="45"/>
    <col min="2" max="2" width="39.33203125" style="80" customWidth="1"/>
    <col min="3" max="6" width="10.83203125" style="45"/>
    <col min="7" max="9" width="10.83203125" style="45" hidden="1" customWidth="1"/>
    <col min="10" max="11" width="10.83203125" style="45"/>
    <col min="12" max="12" width="58.5" style="80" customWidth="1"/>
    <col min="13" max="13" width="10.83203125" style="45" hidden="1" customWidth="1"/>
    <col min="14" max="14" width="18.5" style="45" hidden="1" customWidth="1"/>
    <col min="15" max="15" width="2.33203125" style="45" hidden="1" customWidth="1"/>
    <col min="16" max="22" width="10.83203125" style="45"/>
    <col min="23" max="23" width="11.5" style="45" customWidth="1"/>
    <col min="24" max="29" width="10.83203125" style="45"/>
    <col min="30" max="30" width="20" style="45" customWidth="1"/>
    <col min="31" max="16384" width="10.83203125" style="45"/>
  </cols>
  <sheetData>
    <row r="1" spans="2:56">
      <c r="B1" s="67" t="s">
        <v>233</v>
      </c>
    </row>
    <row r="2" spans="2:56" s="36" customFormat="1">
      <c r="B2" s="65" t="s">
        <v>114</v>
      </c>
      <c r="L2" s="66"/>
    </row>
    <row r="4" spans="2:56">
      <c r="B4" s="67" t="s">
        <v>3</v>
      </c>
      <c r="L4" s="67" t="s">
        <v>115</v>
      </c>
      <c r="W4" s="68" t="s">
        <v>202</v>
      </c>
      <c r="AE4" s="68"/>
    </row>
    <row r="6" spans="2:56" s="53" customFormat="1">
      <c r="B6" s="65" t="s">
        <v>74</v>
      </c>
      <c r="C6" s="37"/>
      <c r="D6" s="37"/>
      <c r="E6" s="37"/>
      <c r="F6" s="37"/>
      <c r="G6" s="37"/>
      <c r="H6" s="37"/>
      <c r="I6" s="37"/>
      <c r="J6" s="37"/>
      <c r="K6" s="37"/>
      <c r="L6" s="65" t="s">
        <v>74</v>
      </c>
      <c r="M6" s="37"/>
      <c r="N6" s="37"/>
      <c r="O6" s="37"/>
      <c r="P6" s="37"/>
      <c r="Q6" s="37"/>
      <c r="R6" s="37"/>
      <c r="S6" s="37"/>
      <c r="T6" s="37"/>
      <c r="W6" s="38" t="s">
        <v>74</v>
      </c>
    </row>
    <row r="7" spans="2:56" s="53" customFormat="1">
      <c r="B7" s="65" t="s">
        <v>58</v>
      </c>
      <c r="C7" s="37" t="s">
        <v>119</v>
      </c>
      <c r="D7" s="37" t="s">
        <v>120</v>
      </c>
      <c r="E7" s="37" t="s">
        <v>121</v>
      </c>
      <c r="F7" s="37" t="s">
        <v>152</v>
      </c>
      <c r="G7" s="37" t="s">
        <v>122</v>
      </c>
      <c r="H7" s="37" t="s">
        <v>123</v>
      </c>
      <c r="I7" s="37" t="s">
        <v>124</v>
      </c>
      <c r="J7" s="53" t="s">
        <v>200</v>
      </c>
      <c r="K7" s="37"/>
      <c r="L7" s="65" t="s">
        <v>58</v>
      </c>
      <c r="M7" s="37" t="s">
        <v>119</v>
      </c>
      <c r="N7" s="37" t="s">
        <v>120</v>
      </c>
      <c r="O7" s="37" t="s">
        <v>121</v>
      </c>
      <c r="P7" s="37" t="s">
        <v>152</v>
      </c>
      <c r="Q7" s="37" t="s">
        <v>122</v>
      </c>
      <c r="R7" s="37" t="s">
        <v>123</v>
      </c>
      <c r="S7" s="37" t="s">
        <v>124</v>
      </c>
      <c r="T7" s="53" t="s">
        <v>200</v>
      </c>
      <c r="W7" s="38" t="s">
        <v>58</v>
      </c>
      <c r="X7" s="53" t="s">
        <v>196</v>
      </c>
      <c r="Y7" s="53" t="s">
        <v>198</v>
      </c>
      <c r="Z7" s="37" t="s">
        <v>197</v>
      </c>
      <c r="AA7" s="53" t="s">
        <v>199</v>
      </c>
      <c r="AD7" s="38"/>
      <c r="AG7" s="37"/>
    </row>
    <row r="8" spans="2:56" s="37" customFormat="1">
      <c r="B8" s="60" t="s">
        <v>59</v>
      </c>
      <c r="C8" s="48">
        <v>5.50170649013106E-2</v>
      </c>
      <c r="D8" s="49">
        <v>3.0334699808199202E-2</v>
      </c>
      <c r="E8" s="48">
        <v>5.9373380593003101E-2</v>
      </c>
      <c r="F8" s="37">
        <v>2.0926326743956399E-2</v>
      </c>
      <c r="G8" s="37">
        <v>4.0319786232736098E-2</v>
      </c>
      <c r="H8" s="37">
        <v>1.8993778097648701E-2</v>
      </c>
      <c r="I8" s="37">
        <v>5.0917536195605399E-2</v>
      </c>
      <c r="J8" s="37">
        <v>-1.76926233345336E-2</v>
      </c>
      <c r="L8" s="60" t="s">
        <v>99</v>
      </c>
      <c r="M8" s="37">
        <v>-1.2676516140021601E-2</v>
      </c>
      <c r="N8" s="37">
        <v>1.13197745469986E-2</v>
      </c>
      <c r="O8" s="37">
        <v>9.9294995946290505E-3</v>
      </c>
      <c r="P8" s="49">
        <v>2.7622022228383801E-2</v>
      </c>
      <c r="Q8" s="48">
        <v>3.5793286224840203E-2</v>
      </c>
      <c r="R8" s="37">
        <v>-1.9613755030042802E-2</v>
      </c>
      <c r="S8" s="37">
        <v>1.65538737524582E-2</v>
      </c>
      <c r="T8" s="37">
        <v>9.5221397691131193E-3</v>
      </c>
      <c r="X8" s="37">
        <v>1.2207968003776E-2</v>
      </c>
      <c r="Y8" s="37">
        <v>1.5520016619119699E-2</v>
      </c>
      <c r="Z8" s="37">
        <v>2.8014314699869002E-2</v>
      </c>
      <c r="AA8" s="37">
        <v>-1.6079359095067601E-2</v>
      </c>
      <c r="AV8" s="53"/>
      <c r="AW8" s="53"/>
      <c r="AX8" s="53"/>
      <c r="AY8" s="53"/>
      <c r="AZ8" s="53"/>
      <c r="BA8" s="53"/>
      <c r="BB8" s="53"/>
      <c r="BC8" s="53"/>
      <c r="BD8" s="53"/>
    </row>
    <row r="9" spans="2:56" s="37" customFormat="1" hidden="1">
      <c r="B9" s="60" t="s">
        <v>75</v>
      </c>
      <c r="C9" s="48">
        <v>0.117535643053073</v>
      </c>
      <c r="D9" s="37">
        <v>3.38662022356312E-2</v>
      </c>
      <c r="E9" s="37">
        <v>3.7850461322176003E-2</v>
      </c>
      <c r="F9" s="37">
        <v>5.8231478957193897E-2</v>
      </c>
      <c r="G9" s="37">
        <v>1.73162029530603E-2</v>
      </c>
      <c r="H9" s="37">
        <v>4.4593053622482698E-2</v>
      </c>
      <c r="I9" s="37">
        <v>5.0262960784104201E-2</v>
      </c>
      <c r="J9" s="37">
        <v>-2.6663887733030901E-2</v>
      </c>
      <c r="L9" s="60" t="s">
        <v>100</v>
      </c>
      <c r="M9" s="37">
        <v>-4.5052775824776299E-2</v>
      </c>
      <c r="N9" s="37">
        <v>-2.9575461680890602E-2</v>
      </c>
      <c r="O9" s="37">
        <v>-2.4058795253366901E-2</v>
      </c>
      <c r="P9" s="37">
        <v>1.51261374615781E-2</v>
      </c>
      <c r="Q9" s="37">
        <v>-1.3363869019452501E-2</v>
      </c>
      <c r="R9" s="37">
        <v>-5.5805167333977397E-2</v>
      </c>
      <c r="S9" s="37">
        <v>-1.05736106527536E-2</v>
      </c>
      <c r="T9" s="37">
        <v>4.5231556681223799E-2</v>
      </c>
      <c r="X9" s="37">
        <v>1.39512918334944E-2</v>
      </c>
      <c r="Y9" s="37">
        <v>8.8113422106279903E-4</v>
      </c>
      <c r="Z9" s="37">
        <v>-4.8902949268985502E-2</v>
      </c>
      <c r="AA9" s="37">
        <v>3.40705232144283E-2</v>
      </c>
      <c r="AV9" s="53"/>
      <c r="AW9" s="53"/>
      <c r="AX9" s="53"/>
      <c r="AY9" s="53"/>
      <c r="AZ9" s="53"/>
      <c r="BA9" s="53"/>
      <c r="BB9" s="53"/>
      <c r="BC9" s="53"/>
      <c r="BD9" s="53"/>
    </row>
    <row r="10" spans="2:56" s="37" customFormat="1" hidden="1">
      <c r="B10" s="60" t="s">
        <v>60</v>
      </c>
      <c r="C10" s="37">
        <v>2.4676014601441601E-2</v>
      </c>
      <c r="D10" s="37">
        <v>3.6774603907969897E-2</v>
      </c>
      <c r="E10" s="49">
        <v>6.8282011943704604E-2</v>
      </c>
      <c r="F10" s="37">
        <v>-4.1754498187174201E-2</v>
      </c>
      <c r="G10" s="37">
        <v>6.17059977032169E-2</v>
      </c>
      <c r="H10" s="37">
        <v>5.5321517858083202E-2</v>
      </c>
      <c r="I10" s="37">
        <v>4.2648325365492901E-2</v>
      </c>
      <c r="J10" s="37">
        <v>5.2512346726224401E-2</v>
      </c>
      <c r="L10" s="60" t="s">
        <v>101</v>
      </c>
      <c r="M10" s="37">
        <v>1.7461552376440599E-2</v>
      </c>
      <c r="N10" s="37">
        <v>7.0388890292598705E-2</v>
      </c>
      <c r="O10" s="37">
        <v>-5.1426985152551702E-2</v>
      </c>
      <c r="P10" s="37">
        <v>-3.2336060315634303E-2</v>
      </c>
      <c r="Q10" s="48">
        <v>7.0178734497696404E-2</v>
      </c>
      <c r="R10" s="37">
        <v>-6.1796444501022903E-3</v>
      </c>
      <c r="S10" s="37">
        <v>-3.4569298161463299E-2</v>
      </c>
      <c r="T10" s="37">
        <v>-2.67376695514327E-2</v>
      </c>
      <c r="X10" s="37">
        <v>-6.0266829538126298E-3</v>
      </c>
      <c r="Y10" s="58">
        <v>-5.3934223591734401E-2</v>
      </c>
      <c r="Z10" s="37">
        <v>3.7995635678351798E-2</v>
      </c>
      <c r="AA10" s="58">
        <v>-5.6779307422722101E-2</v>
      </c>
      <c r="AV10" s="53"/>
      <c r="AW10" s="53"/>
      <c r="AX10" s="53"/>
      <c r="AY10" s="53"/>
      <c r="AZ10" s="53"/>
      <c r="BA10" s="53"/>
      <c r="BB10" s="53"/>
      <c r="BC10" s="53"/>
      <c r="BD10" s="53"/>
    </row>
    <row r="11" spans="2:56" s="37" customFormat="1" hidden="1">
      <c r="B11" s="60" t="s">
        <v>61</v>
      </c>
      <c r="C11" s="37">
        <v>1.3982010860842701E-2</v>
      </c>
      <c r="D11" s="37">
        <v>-2.4197178613056598E-2</v>
      </c>
      <c r="E11" s="37">
        <v>-6.5057849621912106E-2</v>
      </c>
      <c r="F11" s="37">
        <v>4.0860671008855397E-2</v>
      </c>
      <c r="G11" s="37">
        <v>-1.9121517136175301E-2</v>
      </c>
      <c r="H11" s="37">
        <v>3.8658025462284397E-2</v>
      </c>
      <c r="I11" s="37">
        <v>-4.2233334175559203E-2</v>
      </c>
      <c r="J11" s="37">
        <v>6.5440918412620003E-3</v>
      </c>
      <c r="L11" s="60" t="s">
        <v>102</v>
      </c>
      <c r="M11" s="37">
        <v>-2.2984127442481201E-2</v>
      </c>
      <c r="N11" s="37">
        <v>-2.6176367365047999E-3</v>
      </c>
      <c r="O11" s="37">
        <v>6.8473546339058597E-2</v>
      </c>
      <c r="P11" s="37">
        <v>1.9579071525076602E-3</v>
      </c>
      <c r="Q11" s="37">
        <v>-9.2082820766375799E-3</v>
      </c>
      <c r="R11" s="37">
        <v>-3.0164007068321098E-2</v>
      </c>
      <c r="S11" s="37">
        <v>6.5253374317169294E-2</v>
      </c>
      <c r="T11" s="37">
        <v>1.0309604849923101E-2</v>
      </c>
      <c r="X11" s="37">
        <v>-2.34031089323181E-2</v>
      </c>
      <c r="Y11" s="48">
        <v>8.8687075548745303E-2</v>
      </c>
      <c r="Z11" s="37">
        <v>6.1184598515863704E-4</v>
      </c>
      <c r="AA11" s="37">
        <v>3.10511837468011E-2</v>
      </c>
      <c r="AV11" s="53"/>
      <c r="AW11" s="53"/>
      <c r="AX11" s="53"/>
      <c r="AY11" s="53"/>
      <c r="AZ11" s="53"/>
      <c r="BA11" s="53"/>
      <c r="BB11" s="53"/>
      <c r="BC11" s="53"/>
      <c r="BD11" s="53"/>
    </row>
    <row r="12" spans="2:56" s="37" customFormat="1" hidden="1">
      <c r="B12" s="60" t="s">
        <v>62</v>
      </c>
      <c r="C12" s="49">
        <v>7.2737574718645101E-2</v>
      </c>
      <c r="D12" s="37">
        <v>-1.32104389614643E-2</v>
      </c>
      <c r="E12" s="37">
        <v>3.4613273929370698E-2</v>
      </c>
      <c r="F12" s="37">
        <v>2.6645327128584601E-2</v>
      </c>
      <c r="G12" s="37">
        <v>-7.7915938534850104E-3</v>
      </c>
      <c r="H12" s="37">
        <v>-5.7458996647922499E-2</v>
      </c>
      <c r="I12" s="37">
        <v>1.0164342598990701E-2</v>
      </c>
      <c r="J12" s="37">
        <v>-5.1671413559222702E-2</v>
      </c>
      <c r="L12" s="60" t="s">
        <v>103</v>
      </c>
      <c r="M12" s="37">
        <v>-1.9879786786669599E-3</v>
      </c>
      <c r="N12" s="37">
        <v>-7.1006109417870694E-2</v>
      </c>
      <c r="O12" s="37">
        <v>5.5951980552803897E-3</v>
      </c>
      <c r="P12" s="48">
        <v>0.104076295058357</v>
      </c>
      <c r="Q12" s="37">
        <v>2.8085542864876901E-2</v>
      </c>
      <c r="R12" s="37">
        <v>3.1926563497382002E-2</v>
      </c>
      <c r="S12" s="37">
        <v>1.3013377902927101E-2</v>
      </c>
      <c r="T12" s="37">
        <v>2.2216463338409199E-2</v>
      </c>
      <c r="X12" s="37">
        <v>2.06646910028771E-2</v>
      </c>
      <c r="Y12" s="37">
        <v>2.3384133610690701E-2</v>
      </c>
      <c r="Z12" s="37">
        <v>4.2988702918996501E-2</v>
      </c>
      <c r="AA12" s="37">
        <v>3.8318021829870402E-2</v>
      </c>
      <c r="AV12" s="53"/>
      <c r="AW12" s="53"/>
      <c r="AX12" s="53"/>
      <c r="AY12" s="53"/>
      <c r="AZ12" s="53"/>
      <c r="BA12" s="53"/>
      <c r="BB12" s="53"/>
      <c r="BC12" s="53"/>
      <c r="BD12" s="53"/>
    </row>
    <row r="13" spans="2:56" s="37" customFormat="1" hidden="1">
      <c r="B13" s="60"/>
      <c r="L13" s="60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2:56" s="37" customFormat="1" hidden="1">
      <c r="B14" s="60" t="s">
        <v>63</v>
      </c>
      <c r="C14" s="37">
        <v>3.34048906434029E-2</v>
      </c>
      <c r="D14" s="37">
        <v>2.6497623899416699E-2</v>
      </c>
      <c r="E14" s="49">
        <v>7.4703229275351002E-2</v>
      </c>
      <c r="F14" s="37">
        <v>9.8458203173007498E-3</v>
      </c>
      <c r="G14" s="37">
        <v>3.27252251910716E-2</v>
      </c>
      <c r="H14" s="37">
        <v>9.2327887328450993E-3</v>
      </c>
      <c r="I14" s="37">
        <v>6.30596272027662E-2</v>
      </c>
      <c r="J14" s="37">
        <v>-3.1335242707186302E-2</v>
      </c>
      <c r="L14" s="60" t="s">
        <v>104</v>
      </c>
      <c r="M14" s="37">
        <v>-1.17662083894759E-2</v>
      </c>
      <c r="N14" s="37">
        <v>2.5018352032578101E-2</v>
      </c>
      <c r="O14" s="37">
        <v>-7.2764183720170803E-4</v>
      </c>
      <c r="P14" s="37">
        <v>2.15148543161248E-2</v>
      </c>
      <c r="Q14" s="37">
        <v>2.3463783895039999E-2</v>
      </c>
      <c r="R14" s="37">
        <v>-2.8087063761143002E-2</v>
      </c>
      <c r="S14" s="37">
        <v>-1.8544205429783401E-3</v>
      </c>
      <c r="T14" s="37">
        <v>2.32185712612578E-3</v>
      </c>
      <c r="X14" s="37">
        <v>1.52708721986171E-2</v>
      </c>
      <c r="Y14" s="37">
        <v>1.16808059821487E-2</v>
      </c>
      <c r="Z14" s="37">
        <v>2.2965695732669801E-2</v>
      </c>
      <c r="AA14" s="37">
        <v>-2.8737132670492899E-2</v>
      </c>
      <c r="AV14" s="53"/>
      <c r="AW14" s="53"/>
      <c r="AX14" s="53"/>
      <c r="AY14" s="53"/>
      <c r="AZ14" s="53"/>
      <c r="BA14" s="53"/>
      <c r="BB14" s="53"/>
      <c r="BC14" s="53"/>
      <c r="BD14" s="53"/>
    </row>
    <row r="15" spans="2:56" s="37" customFormat="1" hidden="1">
      <c r="B15" s="60" t="s">
        <v>64</v>
      </c>
      <c r="C15" s="37">
        <v>9.0804148973037506E-3</v>
      </c>
      <c r="D15" s="37">
        <v>2.6971684670901101E-2</v>
      </c>
      <c r="E15" s="37">
        <v>-1.1419434434562501E-3</v>
      </c>
      <c r="F15" s="37">
        <v>-2.6085207016574699E-2</v>
      </c>
      <c r="G15" s="37">
        <v>2.4110807534883E-2</v>
      </c>
      <c r="H15" s="37">
        <v>3.7201773930987898E-2</v>
      </c>
      <c r="I15" s="37">
        <v>-2.66918424335636E-3</v>
      </c>
      <c r="J15" s="37">
        <v>-1.1119315205075999E-3</v>
      </c>
      <c r="L15" s="60" t="s">
        <v>105</v>
      </c>
      <c r="M15" s="37">
        <v>-5.5917466564972601E-3</v>
      </c>
      <c r="N15" s="37">
        <v>-1.60056450728529E-2</v>
      </c>
      <c r="O15" s="37">
        <v>-9.6424581895469602E-4</v>
      </c>
      <c r="P15" s="37">
        <v>-3.0623540233984399E-2</v>
      </c>
      <c r="Q15" s="37">
        <v>9.7204010446145996E-4</v>
      </c>
      <c r="R15" s="37">
        <v>3.3723836885395301E-3</v>
      </c>
      <c r="S15" s="37">
        <v>-3.1814454344296999E-3</v>
      </c>
      <c r="T15" s="37">
        <v>-1.5662321090181799E-2</v>
      </c>
      <c r="X15" s="37">
        <v>1.03001519870247E-2</v>
      </c>
      <c r="Y15" s="37">
        <v>1.887751359019E-2</v>
      </c>
      <c r="Z15" s="37">
        <v>-9.0417291115994104E-3</v>
      </c>
      <c r="AA15" s="37">
        <v>-2.4863229148689499E-2</v>
      </c>
      <c r="AV15" s="53"/>
      <c r="AW15" s="53"/>
      <c r="AX15" s="53"/>
      <c r="AY15" s="53"/>
      <c r="AZ15" s="53"/>
      <c r="BA15" s="53"/>
      <c r="BB15" s="53"/>
      <c r="BC15" s="53"/>
      <c r="BD15" s="53"/>
    </row>
    <row r="16" spans="2:56" s="37" customFormat="1">
      <c r="B16" s="60"/>
      <c r="L16" s="60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2:56" s="37" customFormat="1">
      <c r="B17" s="65" t="s">
        <v>65</v>
      </c>
      <c r="L17" s="65" t="s">
        <v>65</v>
      </c>
      <c r="W17" s="38"/>
      <c r="AD17" s="70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2:56" s="37" customFormat="1">
      <c r="B18" s="60" t="s">
        <v>221</v>
      </c>
      <c r="C18" s="37">
        <v>1.10501507048554E-2</v>
      </c>
      <c r="D18" s="37">
        <v>1.33117006466393E-2</v>
      </c>
      <c r="E18" s="37">
        <v>-8.5787724663337808E-3</v>
      </c>
      <c r="F18" s="37">
        <v>3.2586878706613601E-2</v>
      </c>
      <c r="G18" s="37">
        <v>3.0218298192718498E-2</v>
      </c>
      <c r="H18" s="37">
        <v>1.58514091374127E-2</v>
      </c>
      <c r="I18" s="37">
        <v>-4.9826661818982597E-4</v>
      </c>
      <c r="J18" s="37">
        <v>2.12482896803061E-2</v>
      </c>
      <c r="L18" s="60" t="s">
        <v>222</v>
      </c>
      <c r="M18" s="37">
        <v>-3.3379025878736501E-4</v>
      </c>
      <c r="N18" s="37">
        <v>-4.1887049322826596E-3</v>
      </c>
      <c r="O18" s="37">
        <v>1.9150611405426898E-2</v>
      </c>
      <c r="P18" s="37">
        <v>-1.43726840250765E-2</v>
      </c>
      <c r="Q18" s="37">
        <v>1.2085409456615201E-2</v>
      </c>
      <c r="R18" s="37">
        <v>2.2139682008630202E-2</v>
      </c>
      <c r="S18" s="37">
        <v>2.6036219682391001E-2</v>
      </c>
      <c r="T18" s="37">
        <v>2.56155048770444E-2</v>
      </c>
      <c r="X18" s="37">
        <v>-9.2939725181105E-3</v>
      </c>
      <c r="Y18" s="37">
        <v>-2.2069562874405799E-2</v>
      </c>
      <c r="Z18" s="37">
        <v>-5.4971083244043E-3</v>
      </c>
      <c r="AA18" s="37">
        <v>7.4604440826882704E-3</v>
      </c>
      <c r="AV18" s="53"/>
      <c r="AW18" s="53"/>
      <c r="AX18" s="53"/>
      <c r="AY18" s="53"/>
      <c r="AZ18" s="53"/>
      <c r="BA18" s="53"/>
      <c r="BB18" s="53"/>
      <c r="BC18" s="53"/>
      <c r="BD18" s="53"/>
    </row>
    <row r="19" spans="2:56" s="37" customFormat="1" hidden="1">
      <c r="B19" s="60" t="s">
        <v>223</v>
      </c>
      <c r="C19" s="37">
        <v>-1.07379518612546E-2</v>
      </c>
      <c r="D19" s="37">
        <v>-4.0067877580350101E-3</v>
      </c>
      <c r="E19" s="37">
        <v>-7.7387445787593004E-2</v>
      </c>
      <c r="F19" s="37">
        <v>3.79697487991391E-2</v>
      </c>
      <c r="G19" s="37">
        <v>1.2465118709665899E-3</v>
      </c>
      <c r="H19" s="37">
        <v>-4.7168009197375797E-3</v>
      </c>
      <c r="I19" s="37">
        <v>-4.5612362382409503E-2</v>
      </c>
      <c r="J19" s="37">
        <v>3.0771890651429601E-2</v>
      </c>
      <c r="L19" s="60" t="s">
        <v>224</v>
      </c>
      <c r="M19" s="37">
        <v>1.61288664008109E-2</v>
      </c>
      <c r="N19" s="37">
        <v>-1.2889929955291301E-2</v>
      </c>
      <c r="O19" s="37">
        <v>4.1418099238981099E-2</v>
      </c>
      <c r="P19" s="37">
        <v>-4.5187384935201302E-2</v>
      </c>
      <c r="Q19" s="37">
        <v>-1.54109586639255E-2</v>
      </c>
      <c r="R19" s="49">
        <v>6.6005462793005704E-2</v>
      </c>
      <c r="S19" s="37">
        <v>5.0678602129974701E-2</v>
      </c>
      <c r="T19" s="37">
        <v>2.31881124284689E-2</v>
      </c>
      <c r="X19" s="37">
        <v>-3.5842950244895901E-2</v>
      </c>
      <c r="Y19" s="37">
        <v>-1.73719711393302E-2</v>
      </c>
      <c r="Z19" s="37">
        <v>-4.73567310946401E-2</v>
      </c>
      <c r="AA19" s="37">
        <v>1.8977478429135101E-2</v>
      </c>
      <c r="AV19" s="53"/>
      <c r="AW19" s="53"/>
      <c r="AX19" s="53"/>
      <c r="AY19" s="53"/>
      <c r="AZ19" s="53"/>
      <c r="BA19" s="53"/>
      <c r="BB19" s="53"/>
      <c r="BC19" s="53"/>
      <c r="BD19" s="53"/>
    </row>
    <row r="20" spans="2:56" s="37" customFormat="1" hidden="1">
      <c r="B20" s="60" t="s">
        <v>98</v>
      </c>
      <c r="C20" s="37">
        <v>6.6168852021387704E-3</v>
      </c>
      <c r="D20" s="37">
        <v>8.8477035114939099E-3</v>
      </c>
      <c r="E20" s="37">
        <v>-8.5502610702465603E-3</v>
      </c>
      <c r="F20" s="37">
        <v>2.6307937547397998E-2</v>
      </c>
      <c r="G20" s="37">
        <v>3.2462940584673E-2</v>
      </c>
      <c r="H20" s="37">
        <v>1.33498455033009E-2</v>
      </c>
      <c r="I20" s="37">
        <v>-1.3650915291392701E-3</v>
      </c>
      <c r="J20" s="37">
        <v>1.7265566421917001E-2</v>
      </c>
      <c r="L20" s="60" t="s">
        <v>106</v>
      </c>
      <c r="M20" s="37">
        <v>-7.2374637914485399E-3</v>
      </c>
      <c r="N20" s="37">
        <v>-3.7763199641900102E-3</v>
      </c>
      <c r="O20" s="37">
        <v>1.2944237594343801E-2</v>
      </c>
      <c r="P20" s="37">
        <v>-7.7438313349744801E-3</v>
      </c>
      <c r="Q20" s="37">
        <v>1.29482931696352E-2</v>
      </c>
      <c r="R20" s="37">
        <v>1.94343167963777E-2</v>
      </c>
      <c r="S20" s="37">
        <v>2.1163150606310601E-2</v>
      </c>
      <c r="T20" s="37">
        <v>2.6427866702443601E-2</v>
      </c>
      <c r="X20" s="37">
        <v>-3.6291605179021502E-3</v>
      </c>
      <c r="Y20" s="37">
        <v>-1.0148208114874499E-2</v>
      </c>
      <c r="Z20" s="37">
        <v>6.2983084275405896E-3</v>
      </c>
      <c r="AA20" s="37">
        <v>4.69925302693237E-3</v>
      </c>
      <c r="AV20" s="53"/>
      <c r="AW20" s="53"/>
      <c r="AX20" s="53"/>
      <c r="AY20" s="53"/>
      <c r="AZ20" s="53"/>
      <c r="BA20" s="53"/>
      <c r="BB20" s="53"/>
      <c r="BC20" s="53"/>
      <c r="BD20" s="53"/>
    </row>
    <row r="21" spans="2:56" s="37" customFormat="1">
      <c r="B21" s="60" t="s">
        <v>225</v>
      </c>
      <c r="C21" s="49">
        <v>3.5280289044094602E-2</v>
      </c>
      <c r="D21" s="37">
        <v>2.6925846036666601E-3</v>
      </c>
      <c r="E21" s="48">
        <v>7.1098249234086197E-2</v>
      </c>
      <c r="F21" s="37">
        <v>6.7527569112934803E-3</v>
      </c>
      <c r="G21" s="37">
        <v>3.3815286202745702E-2</v>
      </c>
      <c r="H21" s="37">
        <v>-4.4318601419112997E-3</v>
      </c>
      <c r="I21" s="37">
        <v>4.9904944212495403E-2</v>
      </c>
      <c r="J21" s="37">
        <v>-2.3743165121641499E-2</v>
      </c>
      <c r="L21" s="60" t="s">
        <v>226</v>
      </c>
      <c r="M21" s="37">
        <v>1.4532979217401E-2</v>
      </c>
      <c r="N21" s="37">
        <v>-7.1347148685894099E-4</v>
      </c>
      <c r="O21" s="37">
        <v>1.1700992796975E-2</v>
      </c>
      <c r="P21" s="48">
        <v>3.38609353892197E-2</v>
      </c>
      <c r="Q21" s="48">
        <v>3.7540471262732203E-2</v>
      </c>
      <c r="R21" s="58">
        <v>-4.6070041263596102E-2</v>
      </c>
      <c r="S21" s="37">
        <v>5.4580795291540602E-3</v>
      </c>
      <c r="T21" s="37">
        <v>-1.2942494603472699E-2</v>
      </c>
      <c r="X21" s="37">
        <v>2.2750392856829001E-2</v>
      </c>
      <c r="Y21" s="37">
        <v>-3.2498079996843301E-3</v>
      </c>
      <c r="Z21" s="37">
        <v>2.6790326980874302E-2</v>
      </c>
      <c r="AA21" s="37">
        <v>-5.8922942888322096E-4</v>
      </c>
      <c r="AV21" s="53"/>
      <c r="AW21" s="53"/>
      <c r="AX21" s="53"/>
      <c r="AY21" s="53"/>
      <c r="AZ21" s="53"/>
      <c r="BA21" s="53"/>
      <c r="BB21" s="53"/>
      <c r="BC21" s="53"/>
      <c r="BD21" s="53"/>
    </row>
    <row r="22" spans="2:56" s="37" customFormat="1" hidden="1">
      <c r="B22" s="60" t="s">
        <v>227</v>
      </c>
      <c r="C22" s="37">
        <v>3.30715106438534E-2</v>
      </c>
      <c r="D22" s="58">
        <v>-2.5104776720789802E-2</v>
      </c>
      <c r="E22" s="37">
        <v>6.5273216545981699E-2</v>
      </c>
      <c r="F22" s="58">
        <v>-4.0710448736415803E-3</v>
      </c>
      <c r="G22" s="37">
        <v>6.2450585579993797E-3</v>
      </c>
      <c r="H22" s="37">
        <v>-3.491772849771E-2</v>
      </c>
      <c r="I22" s="37">
        <v>4.67233600953064E-2</v>
      </c>
      <c r="J22" s="58">
        <v>-5.2792066489175997E-2</v>
      </c>
      <c r="L22" s="60" t="s">
        <v>228</v>
      </c>
      <c r="M22" s="37">
        <v>3.9220920570460303E-2</v>
      </c>
      <c r="N22" s="37">
        <v>-1.4058356134870999E-3</v>
      </c>
      <c r="O22" s="37">
        <v>2.93830602957817E-2</v>
      </c>
      <c r="P22" s="37">
        <v>3.8097547321554098E-2</v>
      </c>
      <c r="Q22" s="37">
        <v>2.8488180999646302E-2</v>
      </c>
      <c r="R22" s="37">
        <v>-4.7499716456274502E-2</v>
      </c>
      <c r="S22" s="37">
        <v>1.68354875782868E-2</v>
      </c>
      <c r="T22" s="37">
        <v>-4.3220187456394603E-2</v>
      </c>
      <c r="X22" s="37">
        <v>1.3271123063215101E-2</v>
      </c>
      <c r="Y22" s="37">
        <v>1.5178864906535E-2</v>
      </c>
      <c r="Z22" s="37">
        <v>1.7871473514223801E-2</v>
      </c>
      <c r="AA22" s="37">
        <v>3.7562844903006E-3</v>
      </c>
      <c r="AV22" s="53"/>
      <c r="AW22" s="53"/>
      <c r="AX22" s="53"/>
      <c r="AY22" s="53"/>
      <c r="AZ22" s="53"/>
      <c r="BA22" s="53"/>
      <c r="BB22" s="53"/>
      <c r="BC22" s="53"/>
      <c r="BD22" s="53"/>
    </row>
    <row r="23" spans="2:56" s="37" customFormat="1" hidden="1">
      <c r="B23" s="60" t="s">
        <v>78</v>
      </c>
      <c r="C23" s="37">
        <v>7.0349253876205505E-4</v>
      </c>
      <c r="D23" s="37">
        <v>-3.8168855714433201E-3</v>
      </c>
      <c r="E23" s="58">
        <v>-5.0558913901418E-2</v>
      </c>
      <c r="F23" s="37">
        <v>1.11857128347274E-2</v>
      </c>
      <c r="G23" s="37">
        <v>-1.6854181089877199E-2</v>
      </c>
      <c r="H23" s="37">
        <v>-2.22631495177451E-2</v>
      </c>
      <c r="I23" s="37">
        <v>-2.83816594313979E-2</v>
      </c>
      <c r="J23" s="37">
        <v>2.8203215494222701E-2</v>
      </c>
      <c r="L23" s="60" t="s">
        <v>107</v>
      </c>
      <c r="M23" s="37">
        <v>4.4012440985895698E-2</v>
      </c>
      <c r="N23" s="37">
        <v>1.6088157561266098E-2</v>
      </c>
      <c r="O23" s="37">
        <v>9.9492324514109907E-3</v>
      </c>
      <c r="P23" s="58">
        <v>-3.4269578443748998E-2</v>
      </c>
      <c r="Q23" s="37">
        <v>1.8158812942984898E-2</v>
      </c>
      <c r="R23" s="37">
        <v>4.0109383123322101E-2</v>
      </c>
      <c r="S23" s="37">
        <v>1.7755927867314401E-3</v>
      </c>
      <c r="T23" s="58">
        <v>-2.0679308351639201E-2</v>
      </c>
      <c r="X23" s="58">
        <v>-3.6856738289384799E-3</v>
      </c>
      <c r="Y23" s="58">
        <v>-4.12681849452863E-2</v>
      </c>
      <c r="Z23" s="58">
        <v>-4.8441278364488E-2</v>
      </c>
      <c r="AA23" s="58">
        <v>7.2409172376958998E-3</v>
      </c>
      <c r="AV23" s="53"/>
      <c r="AW23" s="53"/>
      <c r="AX23" s="53"/>
      <c r="AY23" s="53"/>
      <c r="AZ23" s="53"/>
      <c r="BA23" s="53"/>
      <c r="BB23" s="53"/>
      <c r="BC23" s="53"/>
      <c r="BD23" s="53"/>
    </row>
    <row r="24" spans="2:56" s="37" customFormat="1">
      <c r="B24" s="60" t="s">
        <v>229</v>
      </c>
      <c r="C24" s="48">
        <v>4.8759670711754001E-2</v>
      </c>
      <c r="D24" s="37">
        <v>1.0566437952998699E-3</v>
      </c>
      <c r="E24" s="48">
        <v>9.9082255945200801E-2</v>
      </c>
      <c r="F24" s="37">
        <v>7.4404578741935103E-3</v>
      </c>
      <c r="G24" s="37">
        <v>4.3196129996535798E-2</v>
      </c>
      <c r="H24" s="37">
        <v>-7.0074393262911702E-3</v>
      </c>
      <c r="I24" s="37">
        <v>6.9170295241375801E-2</v>
      </c>
      <c r="J24" s="37">
        <v>-3.4915008977025097E-2</v>
      </c>
      <c r="L24" s="60" t="s">
        <v>230</v>
      </c>
      <c r="M24" s="37">
        <v>-6.8100360329153998E-3</v>
      </c>
      <c r="N24" s="37">
        <v>-1.03398848236463E-3</v>
      </c>
      <c r="O24" s="37">
        <v>6.7712199300863397E-3</v>
      </c>
      <c r="P24" s="48">
        <v>3.9877076306382403E-2</v>
      </c>
      <c r="Q24" s="37">
        <v>2.8508438894916499E-2</v>
      </c>
      <c r="R24" s="58">
        <v>-6.3960309563939596E-2</v>
      </c>
      <c r="S24" s="37">
        <v>5.8690098512950602E-3</v>
      </c>
      <c r="T24" s="37">
        <v>-8.42139516543477E-3</v>
      </c>
      <c r="X24" s="37">
        <v>2.0995012033644098E-2</v>
      </c>
      <c r="Y24" s="37">
        <v>8.3430895935310799E-3</v>
      </c>
      <c r="Z24" s="48">
        <v>4.1922429423888803E-2</v>
      </c>
      <c r="AA24" s="37">
        <v>-7.7288033695768503E-3</v>
      </c>
      <c r="AV24" s="53"/>
      <c r="AW24" s="53"/>
      <c r="AX24" s="53"/>
      <c r="AY24" s="53"/>
      <c r="AZ24" s="53"/>
      <c r="BA24" s="53"/>
      <c r="BB24" s="53"/>
      <c r="BC24" s="53"/>
      <c r="BD24" s="53"/>
    </row>
    <row r="25" spans="2:56" s="37" customFormat="1" hidden="1">
      <c r="B25" s="60" t="s">
        <v>231</v>
      </c>
      <c r="C25" s="49">
        <v>5.8874112880003299E-2</v>
      </c>
      <c r="D25" s="58">
        <v>-3.2064839807408103E-2</v>
      </c>
      <c r="E25" s="48">
        <v>0.11561947694975699</v>
      </c>
      <c r="F25" s="58">
        <v>-5.4180894777031497E-3</v>
      </c>
      <c r="G25" s="37">
        <v>2.9457496416868199E-2</v>
      </c>
      <c r="H25" s="37">
        <v>-4.3534159509656799E-2</v>
      </c>
      <c r="I25" s="37">
        <v>8.3693230156224693E-2</v>
      </c>
      <c r="J25" s="58">
        <v>-6.9966539350273402E-2</v>
      </c>
      <c r="L25" s="60" t="s">
        <v>232</v>
      </c>
      <c r="M25" s="37">
        <v>1.0140222669900801E-3</v>
      </c>
      <c r="N25" s="37">
        <v>-7.9466641769035103E-4</v>
      </c>
      <c r="O25" s="37">
        <v>1.9729064500425501E-2</v>
      </c>
      <c r="P25" s="37">
        <v>4.9823108326947203E-2</v>
      </c>
      <c r="Q25" s="37">
        <v>1.24562548454237E-2</v>
      </c>
      <c r="R25" s="58">
        <v>-8.0429605638527996E-2</v>
      </c>
      <c r="S25" s="37">
        <v>1.44017085785691E-2</v>
      </c>
      <c r="T25" s="58">
        <v>-3.9617120446924899E-2</v>
      </c>
      <c r="X25" s="37">
        <v>1.4570836923739399E-2</v>
      </c>
      <c r="Y25" s="37">
        <v>3.9183311019200001E-2</v>
      </c>
      <c r="Z25" s="37">
        <v>4.0977791427277997E-2</v>
      </c>
      <c r="AA25" s="37">
        <v>-9.54571846469646E-3</v>
      </c>
      <c r="AV25" s="53"/>
      <c r="AW25" s="53"/>
      <c r="AX25" s="53"/>
      <c r="AY25" s="53"/>
      <c r="AZ25" s="53"/>
      <c r="BA25" s="53"/>
      <c r="BB25" s="53"/>
      <c r="BC25" s="53"/>
      <c r="BD25" s="53"/>
    </row>
    <row r="26" spans="2:56" s="53" customFormat="1" hidden="1">
      <c r="B26" s="60" t="s">
        <v>77</v>
      </c>
      <c r="C26" s="37">
        <v>4.7367625150894502E-2</v>
      </c>
      <c r="D26" s="37">
        <v>-1.4442344819440101E-3</v>
      </c>
      <c r="E26" s="37">
        <v>1.8286832902814201E-2</v>
      </c>
      <c r="F26" s="37">
        <v>-8.3029874974827108E-3</v>
      </c>
      <c r="G26" s="37">
        <v>3.3521601604149999E-2</v>
      </c>
      <c r="H26" s="37">
        <v>9.4604011238731307E-3</v>
      </c>
      <c r="I26" s="37">
        <v>1.24218982760755E-2</v>
      </c>
      <c r="J26" s="37">
        <v>1.41732140219253E-3</v>
      </c>
      <c r="K26" s="37"/>
      <c r="L26" s="60" t="s">
        <v>108</v>
      </c>
      <c r="M26" s="37">
        <v>-4.7282853989579897E-2</v>
      </c>
      <c r="N26" s="37">
        <v>2.6059471452310499E-2</v>
      </c>
      <c r="O26" s="37">
        <v>-2.4823063652932398E-2</v>
      </c>
      <c r="P26" s="37">
        <v>6.3828665147554102E-3</v>
      </c>
      <c r="Q26" s="37">
        <v>1.48829709018317E-2</v>
      </c>
      <c r="R26" s="37">
        <v>-2.0160126890739798E-2</v>
      </c>
      <c r="S26" s="37">
        <v>-1.7273195097137199E-2</v>
      </c>
      <c r="T26" s="37">
        <v>-1.8467727605993901E-2</v>
      </c>
      <c r="W26" s="37"/>
      <c r="X26" s="37">
        <v>2.4351423270068699E-3</v>
      </c>
      <c r="Y26" s="37">
        <v>-2.1707049387653201E-3</v>
      </c>
      <c r="Z26" s="37">
        <v>8.0496189952718993E-3</v>
      </c>
      <c r="AA26" s="37">
        <v>1.54576331932103E-3</v>
      </c>
      <c r="AD26" s="37"/>
      <c r="AE26" s="37"/>
      <c r="AF26" s="37"/>
      <c r="AG26" s="37"/>
      <c r="AH26" s="37"/>
      <c r="AI26" s="37"/>
    </row>
    <row r="27" spans="2:56" s="37" customFormat="1" hidden="1">
      <c r="B27" s="60"/>
      <c r="L27" s="60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2:56" s="37" customFormat="1" hidden="1">
      <c r="B28" s="65" t="s">
        <v>66</v>
      </c>
      <c r="L28" s="60" t="s">
        <v>66</v>
      </c>
      <c r="W28" s="38"/>
      <c r="AD28" s="38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2:56" s="37" customFormat="1" hidden="1">
      <c r="B29" s="60" t="s">
        <v>67</v>
      </c>
      <c r="C29" s="37">
        <v>3.5075878869282401E-2</v>
      </c>
      <c r="D29" s="37">
        <v>3.3482473732363398E-2</v>
      </c>
      <c r="E29" s="37">
        <v>1.7758080933820801E-2</v>
      </c>
      <c r="F29" s="37">
        <v>1.6919446651231799E-2</v>
      </c>
      <c r="G29" s="37">
        <v>2.0567505780493701E-2</v>
      </c>
      <c r="H29" s="37">
        <v>1.98546666402931E-2</v>
      </c>
      <c r="I29" s="37">
        <v>2.6815331185781301E-2</v>
      </c>
      <c r="J29" s="37">
        <v>-8.7846941101191404E-3</v>
      </c>
      <c r="L29" s="60" t="s">
        <v>109</v>
      </c>
      <c r="M29" s="37">
        <v>-2.54315846195096E-2</v>
      </c>
      <c r="N29" s="37">
        <v>3.9688367423521602E-2</v>
      </c>
      <c r="O29" s="37">
        <v>-4.7802154107569501E-3</v>
      </c>
      <c r="P29" s="37">
        <v>9.2424486560322805E-4</v>
      </c>
      <c r="Q29" s="37">
        <v>7.5546971623220299E-3</v>
      </c>
      <c r="R29" s="37">
        <v>2.3528059513508202E-2</v>
      </c>
      <c r="S29" s="37">
        <v>4.1791941749015496E-3</v>
      </c>
      <c r="T29" s="37">
        <v>1.2356752007521401E-2</v>
      </c>
      <c r="X29" s="37">
        <v>-1.92885884995456E-3</v>
      </c>
      <c r="Y29" s="37">
        <v>7.6752508404441897E-3</v>
      </c>
      <c r="Z29" s="37">
        <v>1.02470626403836E-3</v>
      </c>
      <c r="AA29" s="37">
        <v>-3.0620634243028601E-2</v>
      </c>
      <c r="AV29" s="53"/>
      <c r="AW29" s="53"/>
      <c r="AX29" s="53"/>
      <c r="AY29" s="53"/>
      <c r="AZ29" s="53"/>
      <c r="BA29" s="53"/>
      <c r="BB29" s="53"/>
      <c r="BC29" s="53"/>
      <c r="BD29" s="53"/>
    </row>
    <row r="30" spans="2:56" s="37" customFormat="1" hidden="1">
      <c r="B30" s="60" t="s">
        <v>68</v>
      </c>
      <c r="C30" s="37">
        <v>2.1703684927901201E-2</v>
      </c>
      <c r="D30" s="37">
        <v>2.8580876658067401E-2</v>
      </c>
      <c r="E30" s="49">
        <v>4.8244938183105601E-2</v>
      </c>
      <c r="F30" s="37">
        <v>3.46212998127002E-2</v>
      </c>
      <c r="G30" s="37">
        <v>4.2256813064443698E-2</v>
      </c>
      <c r="H30" s="37">
        <v>1.2760720776886499E-2</v>
      </c>
      <c r="I30" s="37">
        <v>4.1681534668764397E-2</v>
      </c>
      <c r="J30" s="37">
        <v>-8.65532495317505E-3</v>
      </c>
      <c r="L30" s="60" t="s">
        <v>110</v>
      </c>
      <c r="M30" s="37">
        <v>-2.6436657183262699E-2</v>
      </c>
      <c r="N30" s="37">
        <v>1.2734571758900999E-2</v>
      </c>
      <c r="O30" s="37">
        <v>2.3534116186880801E-3</v>
      </c>
      <c r="P30" s="37">
        <v>2.2904360670398499E-2</v>
      </c>
      <c r="Q30" s="37">
        <v>1.8644249823606698E-2</v>
      </c>
      <c r="R30" s="37">
        <v>-6.11451203892476E-3</v>
      </c>
      <c r="S30" s="37">
        <v>3.60856448198839E-3</v>
      </c>
      <c r="T30" s="37">
        <v>3.2928150898144E-2</v>
      </c>
      <c r="X30" s="37">
        <v>1.0098968654453601E-2</v>
      </c>
      <c r="Y30" s="37">
        <v>5.3627277718438504E-3</v>
      </c>
      <c r="Z30" s="37">
        <v>3.1725296070814597E-2</v>
      </c>
      <c r="AA30" s="37">
        <v>-1.8318476641204898E-2</v>
      </c>
      <c r="AV30" s="53"/>
      <c r="AW30" s="53"/>
      <c r="AX30" s="53"/>
      <c r="AY30" s="53"/>
      <c r="AZ30" s="53"/>
      <c r="BA30" s="53"/>
      <c r="BB30" s="53"/>
      <c r="BC30" s="53"/>
      <c r="BD30" s="53"/>
    </row>
    <row r="31" spans="2:56" s="37" customFormat="1" hidden="1">
      <c r="B31" s="60" t="s">
        <v>71</v>
      </c>
      <c r="C31" s="37">
        <v>1.0168440676390901E-2</v>
      </c>
      <c r="D31" s="37">
        <v>3.1658444167732402E-3</v>
      </c>
      <c r="E31" s="48">
        <v>8.340217940347E-2</v>
      </c>
      <c r="F31" s="37">
        <v>-1.6982344222425999E-3</v>
      </c>
      <c r="G31" s="37">
        <v>2.51590284776682E-2</v>
      </c>
      <c r="H31" s="37">
        <v>-6.8977669742940296E-3</v>
      </c>
      <c r="I31" s="37">
        <v>5.8641502210031601E-2</v>
      </c>
      <c r="J31" s="37">
        <v>-3.2874463877486403E-2</v>
      </c>
      <c r="L31" s="60" t="s">
        <v>111</v>
      </c>
      <c r="M31" s="37">
        <v>8.2395818264363301E-3</v>
      </c>
      <c r="N31" s="37">
        <v>-6.0381668346403596E-3</v>
      </c>
      <c r="O31" s="37">
        <v>3.9835128422974599E-3</v>
      </c>
      <c r="P31" s="37">
        <v>2.88123290711963E-2</v>
      </c>
      <c r="Q31" s="37">
        <v>2.44523043791115E-2</v>
      </c>
      <c r="R31" s="58">
        <v>-6.0759053773568703E-2</v>
      </c>
      <c r="S31" s="37">
        <v>-6.3692526607874601E-3</v>
      </c>
      <c r="T31" s="37">
        <v>-7.11266700920744E-3</v>
      </c>
      <c r="X31" s="37">
        <v>2.2623906927591999E-2</v>
      </c>
      <c r="Y31" s="37">
        <v>7.9967273154366199E-3</v>
      </c>
      <c r="Z31" s="49">
        <v>3.12033103539524E-2</v>
      </c>
      <c r="AA31" s="37">
        <v>-8.2780192310549904E-3</v>
      </c>
      <c r="AV31" s="53"/>
      <c r="AW31" s="53"/>
      <c r="AX31" s="53"/>
      <c r="AY31" s="53"/>
      <c r="AZ31" s="53"/>
      <c r="BA31" s="53"/>
      <c r="BB31" s="53"/>
      <c r="BC31" s="53"/>
      <c r="BD31" s="53"/>
    </row>
    <row r="32" spans="2:56" s="37" customFormat="1" hidden="1">
      <c r="B32" s="60"/>
      <c r="L32" s="60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2:27" s="37" customFormat="1">
      <c r="B33" s="60" t="s">
        <v>76</v>
      </c>
      <c r="C33" s="37">
        <v>3.5231485382158097E-2</v>
      </c>
      <c r="D33" s="37">
        <v>-2.0835191318435099E-3</v>
      </c>
      <c r="E33" s="48">
        <v>8.7934928735314402E-2</v>
      </c>
      <c r="F33" s="37">
        <v>7.4236413460218899E-3</v>
      </c>
      <c r="G33" s="37">
        <v>3.83082065300221E-2</v>
      </c>
      <c r="H33" s="37">
        <v>-9.0816966580464006E-3</v>
      </c>
      <c r="I33" s="37">
        <v>6.11057874156948E-2</v>
      </c>
      <c r="J33" s="37">
        <v>-2.6962957771291499E-2</v>
      </c>
      <c r="L33" s="60" t="s">
        <v>112</v>
      </c>
      <c r="M33" s="37">
        <v>2.36625547217051E-3</v>
      </c>
      <c r="N33" s="37">
        <v>-2.6568455997288201E-3</v>
      </c>
      <c r="O33" s="37">
        <v>8.1271594407030905E-3</v>
      </c>
      <c r="P33" s="49">
        <v>3.8333422976685398E-2</v>
      </c>
      <c r="Q33" s="49">
        <v>3.0439957757804899E-2</v>
      </c>
      <c r="R33" s="58">
        <v>-5.9919991405742501E-2</v>
      </c>
      <c r="S33" s="37">
        <v>4.8404375877840501E-3</v>
      </c>
      <c r="T33" s="37">
        <v>-1.07363285243547E-2</v>
      </c>
      <c r="X33" s="37">
        <v>2.0184893959823699E-2</v>
      </c>
      <c r="Y33" s="37">
        <v>1.2142055749178499E-2</v>
      </c>
      <c r="Z33" s="48">
        <v>3.8646498346052598E-2</v>
      </c>
      <c r="AA33" s="37">
        <v>-6.5410027818177396E-3</v>
      </c>
    </row>
    <row r="34" spans="2:27" s="37" customFormat="1" hidden="1">
      <c r="B34" s="60" t="s">
        <v>97</v>
      </c>
      <c r="C34" s="48">
        <v>5.9399552139693598E-2</v>
      </c>
      <c r="D34" s="37">
        <v>3.0938484454030499E-2</v>
      </c>
      <c r="E34" s="37">
        <v>3.4079395209073498E-3</v>
      </c>
      <c r="F34" s="37">
        <v>2.6435545751835401E-2</v>
      </c>
      <c r="G34" s="37">
        <v>2.0523003275990701E-2</v>
      </c>
      <c r="H34" s="37">
        <v>2.1112037318338599E-2</v>
      </c>
      <c r="I34" s="37">
        <v>1.6201154783225001E-2</v>
      </c>
      <c r="J34" s="37">
        <v>-6.82765972266165E-3</v>
      </c>
      <c r="L34" s="60" t="s">
        <v>113</v>
      </c>
      <c r="M34" s="37">
        <v>-1.9924151999603599E-2</v>
      </c>
      <c r="N34" s="37">
        <v>3.4774153310304402E-2</v>
      </c>
      <c r="O34" s="37">
        <v>-1.64687876865688E-3</v>
      </c>
      <c r="P34" s="37">
        <v>1.53990238312405E-3</v>
      </c>
      <c r="Q34" s="37">
        <v>2.25020569686998E-2</v>
      </c>
      <c r="R34" s="37">
        <v>2.91938801549931E-2</v>
      </c>
      <c r="S34" s="37">
        <v>1.25350283001872E-2</v>
      </c>
      <c r="T34" s="37">
        <v>6.6440585668336603E-3</v>
      </c>
      <c r="X34" s="37">
        <v>1.4684001952057E-3</v>
      </c>
      <c r="Y34" s="37">
        <v>7.3288295203593496E-3</v>
      </c>
      <c r="Z34" s="37">
        <v>-3.1670837527152302E-3</v>
      </c>
      <c r="AA34" s="37">
        <v>-2.2437791844335898E-2</v>
      </c>
    </row>
    <row r="35" spans="2:27" s="37" customFormat="1" hidden="1">
      <c r="B35" s="60" t="s">
        <v>90</v>
      </c>
      <c r="C35" s="37">
        <v>2.4117581013780798E-2</v>
      </c>
      <c r="D35" s="37">
        <v>3.1858292226048898E-2</v>
      </c>
      <c r="E35" s="49">
        <v>8.6929793364214594E-2</v>
      </c>
      <c r="F35" s="37">
        <v>3.0064422563866801E-2</v>
      </c>
      <c r="G35" s="37">
        <v>6.2928233771370995E-2</v>
      </c>
      <c r="H35" s="37">
        <v>2.5134999628152702E-2</v>
      </c>
      <c r="I35" s="37">
        <v>6.97169743503087E-2</v>
      </c>
      <c r="J35" s="37">
        <v>2.5881701593671301E-3</v>
      </c>
      <c r="L35" s="60" t="s">
        <v>96</v>
      </c>
      <c r="M35" s="37">
        <v>-1.35120331768339E-2</v>
      </c>
      <c r="N35" s="37">
        <v>6.4377014078970804E-3</v>
      </c>
      <c r="O35" s="37">
        <v>-4.86694986290186E-3</v>
      </c>
      <c r="P35" s="37">
        <v>3.014313367743E-2</v>
      </c>
      <c r="Q35" s="49">
        <v>4.89280677359362E-2</v>
      </c>
      <c r="R35" s="37">
        <v>-3.6919850668941503E-2</v>
      </c>
      <c r="S35" s="37">
        <v>1.33139538705758E-3</v>
      </c>
      <c r="T35" s="37">
        <v>3.4639087693254002E-2</v>
      </c>
      <c r="X35" s="37">
        <v>2.28617978775476E-2</v>
      </c>
      <c r="Y35" s="37">
        <v>-2.6086226534425801E-3</v>
      </c>
      <c r="Z35" s="37">
        <v>5.4376240294109701E-2</v>
      </c>
      <c r="AA35" s="37">
        <v>-1.8847655040337599E-2</v>
      </c>
    </row>
    <row r="36" spans="2:27" s="37" customFormat="1" hidden="1">
      <c r="B36" s="60" t="s">
        <v>89</v>
      </c>
      <c r="C36" s="37">
        <v>7.0702513417291502E-2</v>
      </c>
      <c r="D36" s="37">
        <v>1.4676353311463E-3</v>
      </c>
      <c r="E36" s="37">
        <v>-2.1722789069725301E-2</v>
      </c>
      <c r="F36" s="37">
        <v>9.6393574082185296E-3</v>
      </c>
      <c r="G36" s="37">
        <v>3.17699883448141E-2</v>
      </c>
      <c r="H36" s="37">
        <v>3.0126713085599699E-3</v>
      </c>
      <c r="I36" s="37">
        <v>-6.27242929558877E-3</v>
      </c>
      <c r="J36" s="37">
        <v>2.2065138082061699E-2</v>
      </c>
      <c r="L36" s="60" t="s">
        <v>93</v>
      </c>
      <c r="M36" s="37">
        <v>2.1374486161522201E-3</v>
      </c>
      <c r="N36" s="37">
        <v>4.8411127292294499E-2</v>
      </c>
      <c r="O36" s="37">
        <v>-1.41256179437915E-2</v>
      </c>
      <c r="P36" s="37">
        <v>-3.0506149907605699E-2</v>
      </c>
      <c r="Q36" s="37">
        <v>5.5654537772147503E-2</v>
      </c>
      <c r="R36" s="37">
        <v>3.0220859063992099E-2</v>
      </c>
      <c r="S36" s="37">
        <v>-5.71437559758106E-3</v>
      </c>
      <c r="T36" s="37">
        <v>-4.9960132533619299E-2</v>
      </c>
      <c r="X36" s="37">
        <v>1.50120041909493E-2</v>
      </c>
      <c r="Y36" s="37">
        <v>-4.0902148248886501E-2</v>
      </c>
      <c r="Z36" s="37">
        <v>-4.7264134061470502E-2</v>
      </c>
      <c r="AA36" s="37">
        <v>-6.1651351304905996E-3</v>
      </c>
    </row>
    <row r="37" spans="2:27" s="37" customFormat="1" hidden="1">
      <c r="B37" s="60" t="s">
        <v>91</v>
      </c>
      <c r="C37" s="49">
        <v>4.9730032346908697E-2</v>
      </c>
      <c r="D37" s="58">
        <v>-2.8329907429617801E-2</v>
      </c>
      <c r="E37" s="48">
        <v>9.2110808646236803E-2</v>
      </c>
      <c r="F37" s="58">
        <v>-3.5281610174190698E-3</v>
      </c>
      <c r="G37" s="37">
        <v>2.4465968309157201E-2</v>
      </c>
      <c r="H37" s="37">
        <v>-3.1091856692618599E-2</v>
      </c>
      <c r="I37" s="37">
        <v>6.34939454490345E-2</v>
      </c>
      <c r="J37" s="58">
        <v>-5.4827482718305502E-2</v>
      </c>
      <c r="L37" s="60" t="s">
        <v>94</v>
      </c>
      <c r="M37" s="37">
        <v>6.8470834543078E-3</v>
      </c>
      <c r="N37" s="37">
        <v>4.3461842298734904E-3</v>
      </c>
      <c r="O37" s="37">
        <v>1.6329576649105199E-2</v>
      </c>
      <c r="P37" s="37">
        <v>4.6513072202437201E-2</v>
      </c>
      <c r="Q37" s="37">
        <v>1.8107938521247698E-2</v>
      </c>
      <c r="R37" s="58">
        <v>-7.0458061355428606E-2</v>
      </c>
      <c r="S37" s="37">
        <v>1.0993287080527599E-2</v>
      </c>
      <c r="T37" s="58">
        <v>-4.2791033373296497E-2</v>
      </c>
      <c r="X37" s="37">
        <v>1.20455412595201E-2</v>
      </c>
      <c r="Y37" s="37">
        <v>2.8751747353579899E-2</v>
      </c>
      <c r="Z37" s="37">
        <v>3.2428907828444202E-2</v>
      </c>
      <c r="AA37" s="37">
        <v>-2.1656193084892399E-3</v>
      </c>
    </row>
    <row r="38" spans="2:27" s="37" customFormat="1" hidden="1">
      <c r="B38" s="60" t="s">
        <v>92</v>
      </c>
      <c r="C38" s="37">
        <v>4.3329860066304501E-2</v>
      </c>
      <c r="D38" s="37">
        <v>5.5798325615244804E-3</v>
      </c>
      <c r="E38" s="37">
        <v>-1.22264271140152E-2</v>
      </c>
      <c r="F38" s="37">
        <v>2.6284577198512901E-2</v>
      </c>
      <c r="G38" s="37">
        <v>-1.0052065371457501E-2</v>
      </c>
      <c r="H38" s="37">
        <v>1.18230297224733E-2</v>
      </c>
      <c r="I38" s="37">
        <v>-9.4355147903108505E-3</v>
      </c>
      <c r="J38" s="37">
        <v>-1.60950579010486E-2</v>
      </c>
      <c r="L38" s="60" t="s">
        <v>95</v>
      </c>
      <c r="M38" s="37">
        <v>1.45621478131896E-3</v>
      </c>
      <c r="N38" s="37">
        <v>-3.5847585485409797E-2</v>
      </c>
      <c r="O38" s="37">
        <v>1.48639488246394E-2</v>
      </c>
      <c r="P38" s="37">
        <v>3.1241177390820999E-2</v>
      </c>
      <c r="Q38" s="37">
        <v>1.0011227610832301E-2</v>
      </c>
      <c r="R38" s="37">
        <v>4.4958888298074103E-3</v>
      </c>
      <c r="S38" s="37">
        <v>2.4730252187399202E-2</v>
      </c>
      <c r="T38" s="37">
        <v>1.7055741318683398E-2</v>
      </c>
      <c r="X38" s="37">
        <v>-5.9582458759358499E-3</v>
      </c>
      <c r="Y38" s="37">
        <v>4.0504044737838203E-2</v>
      </c>
      <c r="Z38" s="37">
        <v>2.4090709615006201E-2</v>
      </c>
      <c r="AA38" s="37">
        <v>2.1628947981869699E-2</v>
      </c>
    </row>
    <row r="39" spans="2:27" s="37" customFormat="1" hidden="1">
      <c r="B39" s="60"/>
      <c r="L39" s="60"/>
    </row>
    <row r="40" spans="2:27" s="37" customFormat="1" hidden="1">
      <c r="B40" s="60" t="s">
        <v>127</v>
      </c>
      <c r="C40" s="37">
        <v>4.6817059518534598E-2</v>
      </c>
      <c r="D40" s="37">
        <v>3.7857155736019603E-2</v>
      </c>
      <c r="E40" s="49">
        <v>8.4037410402525506E-2</v>
      </c>
      <c r="F40" s="37">
        <v>3.19265385860521E-2</v>
      </c>
      <c r="G40" s="37">
        <v>7.0108048195301198E-2</v>
      </c>
      <c r="H40" s="37">
        <v>4.3838360187316502E-2</v>
      </c>
      <c r="I40" s="37">
        <v>6.6105699943065199E-2</v>
      </c>
      <c r="J40" s="37">
        <v>3.5946741179933698E-3</v>
      </c>
      <c r="L40" s="60" t="s">
        <v>129</v>
      </c>
      <c r="M40" s="37">
        <v>-2.4689578772343599E-2</v>
      </c>
      <c r="N40" s="37">
        <v>1.4185274437478799E-2</v>
      </c>
      <c r="O40" s="37">
        <v>-9.4717282430239295E-3</v>
      </c>
      <c r="P40" s="37">
        <v>2.67293133168768E-2</v>
      </c>
      <c r="Q40" s="49">
        <v>5.1285604469296198E-2</v>
      </c>
      <c r="R40" s="37">
        <v>-3.0542083177611298E-2</v>
      </c>
      <c r="S40" s="37">
        <v>3.3365300950332E-4</v>
      </c>
      <c r="T40" s="37">
        <v>3.5372922477599503E-2</v>
      </c>
      <c r="X40" s="37">
        <v>2.06579692379661E-2</v>
      </c>
      <c r="Y40" s="37">
        <v>-2.2631369943746399E-2</v>
      </c>
      <c r="Z40" s="37">
        <v>4.6985187902364597E-2</v>
      </c>
      <c r="AA40" s="37">
        <v>-1.3520076222694201E-2</v>
      </c>
    </row>
    <row r="41" spans="2:27" s="37" customFormat="1" hidden="1">
      <c r="B41" s="60" t="s">
        <v>128</v>
      </c>
      <c r="C41" s="49">
        <v>4.82066914333334E-2</v>
      </c>
      <c r="D41" s="58">
        <v>-1.1238198639441199E-2</v>
      </c>
      <c r="E41" s="49">
        <v>4.1738749450420998E-2</v>
      </c>
      <c r="F41" s="37">
        <v>6.77480059824467E-3</v>
      </c>
      <c r="G41" s="37">
        <v>1.4147377719864E-4</v>
      </c>
      <c r="H41" s="37">
        <v>-2.16335323809243E-2</v>
      </c>
      <c r="I41" s="37">
        <v>3.3318070824485103E-2</v>
      </c>
      <c r="J41" s="58">
        <v>-5.0629678941411502E-2</v>
      </c>
      <c r="L41" s="60" t="s">
        <v>130</v>
      </c>
      <c r="M41" s="37">
        <v>1.2461647923947701E-2</v>
      </c>
      <c r="N41" s="37">
        <v>-3.5133318867132397E-2</v>
      </c>
      <c r="O41" s="37">
        <v>3.1494852428192797E-2</v>
      </c>
      <c r="P41" s="37">
        <v>4.86938792998836E-2</v>
      </c>
      <c r="Q41" s="37">
        <v>2.6166754041031599E-2</v>
      </c>
      <c r="R41" s="37">
        <v>-4.3528508966307701E-2</v>
      </c>
      <c r="S41" s="37">
        <v>3.36675210171078E-2</v>
      </c>
      <c r="T41" s="37">
        <v>-1.7543163495216899E-2</v>
      </c>
      <c r="X41" s="37">
        <v>9.04369460251956E-3</v>
      </c>
      <c r="Y41" s="48">
        <v>5.3456331651801602E-2</v>
      </c>
      <c r="Z41" s="37">
        <v>2.1707922348277502E-2</v>
      </c>
      <c r="AA41" s="37">
        <v>1.6485265097878201E-2</v>
      </c>
    </row>
    <row r="42" spans="2:27" s="37" customFormat="1" hidden="1">
      <c r="B42" s="60"/>
      <c r="L42" s="60"/>
    </row>
    <row r="43" spans="2:27" s="37" customFormat="1" hidden="1">
      <c r="B43" s="60" t="s">
        <v>190</v>
      </c>
      <c r="C43" s="37">
        <v>-3.5433863140491899E-2</v>
      </c>
      <c r="D43" s="37">
        <v>-1.5865432415157199E-2</v>
      </c>
      <c r="E43" s="37">
        <v>-4.9798942792042597E-2</v>
      </c>
      <c r="F43" s="37">
        <v>-2.2186067461839501E-2</v>
      </c>
      <c r="G43" s="37">
        <v>-4.9479718799786002E-3</v>
      </c>
      <c r="H43" s="37">
        <v>4.56490308927058E-3</v>
      </c>
      <c r="I43" s="37">
        <v>-2.95282192837432E-2</v>
      </c>
      <c r="J43" s="37">
        <v>-3.7859965481642603E-2</v>
      </c>
      <c r="L43" s="60" t="s">
        <v>193</v>
      </c>
      <c r="M43" s="37">
        <v>2.9272840089937899E-2</v>
      </c>
      <c r="N43" s="37">
        <v>-6.3844798451336698E-3</v>
      </c>
      <c r="O43" s="37">
        <v>5.9056438567486401E-2</v>
      </c>
      <c r="P43" s="37">
        <v>-6.3448428660951295E-2</v>
      </c>
      <c r="Q43" s="37">
        <v>2.9674530280194199E-2</v>
      </c>
      <c r="R43" s="37">
        <v>-8.5964360914789397E-3</v>
      </c>
      <c r="S43" s="37">
        <v>5.7819445597491803E-2</v>
      </c>
      <c r="T43" s="37">
        <v>-1.33994270749743E-2</v>
      </c>
      <c r="X43" s="58">
        <v>-8.4924222740019706E-2</v>
      </c>
      <c r="Y43" s="58">
        <v>-1.6152734008188199E-2</v>
      </c>
      <c r="Z43" s="58">
        <v>-7.0209326796954297E-2</v>
      </c>
      <c r="AA43" s="37">
        <v>3.9494658341990403E-2</v>
      </c>
    </row>
    <row r="44" spans="2:27" s="37" customFormat="1" hidden="1">
      <c r="B44" s="60" t="s">
        <v>191</v>
      </c>
      <c r="C44" s="37">
        <v>3.4382276158821001E-2</v>
      </c>
      <c r="D44" s="37">
        <v>-3.41897482475257E-2</v>
      </c>
      <c r="E44" s="37">
        <v>-7.3690058048280396E-2</v>
      </c>
      <c r="F44" s="37">
        <v>6.2828275052703303E-2</v>
      </c>
      <c r="G44" s="37">
        <v>1.83061955656625E-2</v>
      </c>
      <c r="H44" s="37">
        <v>5.1822096123654597E-3</v>
      </c>
      <c r="I44" s="37">
        <v>-5.0602752685451002E-2</v>
      </c>
      <c r="J44" s="37">
        <v>3.6002719412223202E-2</v>
      </c>
      <c r="L44" s="60" t="s">
        <v>194</v>
      </c>
      <c r="M44" s="37">
        <v>2.8879186694296701E-2</v>
      </c>
      <c r="N44" s="37">
        <v>-8.4551841043857597E-3</v>
      </c>
      <c r="O44" s="37">
        <v>5.32339674731536E-2</v>
      </c>
      <c r="P44" s="37">
        <v>3.2242408644736702E-2</v>
      </c>
      <c r="Q44" s="37">
        <v>2.96131993561101E-2</v>
      </c>
      <c r="R44" s="37">
        <v>3.5502013142916997E-2</v>
      </c>
      <c r="S44" s="37">
        <v>4.3558771430872202E-2</v>
      </c>
      <c r="T44" s="37">
        <v>-4.5788217903684203E-2</v>
      </c>
      <c r="X44" s="37">
        <v>-2.99975866790087E-2</v>
      </c>
      <c r="Y44" s="37">
        <v>1.61750185475741E-2</v>
      </c>
      <c r="Z44" s="37">
        <v>1.5944386153835002E-2</v>
      </c>
      <c r="AA44" s="37">
        <v>4.7079759308623598E-2</v>
      </c>
    </row>
    <row r="45" spans="2:27" s="37" customFormat="1" hidden="1">
      <c r="B45" s="60" t="s">
        <v>192</v>
      </c>
      <c r="C45" s="37">
        <v>8.4253129058028897E-2</v>
      </c>
      <c r="D45" s="37">
        <v>-4.5094132627536102E-2</v>
      </c>
      <c r="E45" s="37">
        <v>0.10131664562452899</v>
      </c>
      <c r="F45" s="37">
        <v>5.4125861623036897E-2</v>
      </c>
      <c r="G45" s="37">
        <v>7.6721312199280897E-2</v>
      </c>
      <c r="H45" s="37">
        <v>-3.0611110059750899E-2</v>
      </c>
      <c r="I45" s="37">
        <v>7.7140642474071999E-2</v>
      </c>
      <c r="J45" s="37">
        <v>-1.6063575141997799E-2</v>
      </c>
      <c r="L45" s="60" t="s">
        <v>195</v>
      </c>
      <c r="M45" s="37">
        <v>-9.7897491076231899E-2</v>
      </c>
      <c r="N45" s="37">
        <v>5.3222688723486896E-3</v>
      </c>
      <c r="O45" s="37">
        <v>2.75629015237694E-2</v>
      </c>
      <c r="P45" s="37">
        <v>1.41732288872104E-2</v>
      </c>
      <c r="Q45" s="37">
        <v>-2.07729766896519E-2</v>
      </c>
      <c r="R45" s="58">
        <v>-8.3478308854769007E-2</v>
      </c>
      <c r="S45" s="37">
        <v>4.3477963860112101E-2</v>
      </c>
      <c r="T45" s="37">
        <v>-6.7852208085990798E-3</v>
      </c>
      <c r="X45" s="37">
        <v>-4.6816477970948997E-2</v>
      </c>
      <c r="Y45" s="37">
        <v>5.6522898626530302E-2</v>
      </c>
      <c r="Z45" s="37">
        <v>6.0046885743524799E-2</v>
      </c>
      <c r="AA45" s="37">
        <v>-1.29212860956465E-2</v>
      </c>
    </row>
    <row r="46" spans="2:27" s="37" customFormat="1" hidden="1">
      <c r="B46" s="60"/>
      <c r="L46" s="60"/>
    </row>
    <row r="47" spans="2:27" s="37" customFormat="1">
      <c r="B47" s="60"/>
      <c r="L47" s="60"/>
    </row>
    <row r="48" spans="2:27">
      <c r="B48" s="66"/>
      <c r="C48" s="36"/>
      <c r="D48" s="36"/>
      <c r="E48" s="36"/>
      <c r="F48" s="36"/>
      <c r="G48" s="36"/>
      <c r="H48" s="36"/>
      <c r="I48" s="36"/>
      <c r="K48" s="36"/>
      <c r="L48" s="66"/>
      <c r="M48" s="36"/>
      <c r="N48" s="36"/>
      <c r="O48" s="36"/>
      <c r="P48" s="36"/>
      <c r="Q48" s="36"/>
      <c r="R48" s="36"/>
    </row>
    <row r="49" spans="2:56" s="36" customFormat="1">
      <c r="B49" s="65" t="s">
        <v>218</v>
      </c>
      <c r="L49" s="65" t="s">
        <v>218</v>
      </c>
      <c r="W49" s="38" t="s">
        <v>204</v>
      </c>
    </row>
    <row r="50" spans="2:56" s="36" customFormat="1">
      <c r="B50" s="65" t="s">
        <v>58</v>
      </c>
      <c r="C50" s="36" t="s">
        <v>119</v>
      </c>
      <c r="D50" s="36" t="s">
        <v>120</v>
      </c>
      <c r="E50" s="36" t="s">
        <v>121</v>
      </c>
      <c r="F50" s="36" t="s">
        <v>152</v>
      </c>
      <c r="G50" s="36" t="s">
        <v>122</v>
      </c>
      <c r="H50" s="36" t="s">
        <v>123</v>
      </c>
      <c r="I50" s="36" t="s">
        <v>124</v>
      </c>
      <c r="J50" s="45" t="s">
        <v>200</v>
      </c>
      <c r="L50" s="65" t="s">
        <v>58</v>
      </c>
      <c r="M50" s="36" t="s">
        <v>119</v>
      </c>
      <c r="N50" s="36" t="s">
        <v>120</v>
      </c>
      <c r="O50" s="36" t="s">
        <v>121</v>
      </c>
      <c r="P50" s="36" t="s">
        <v>152</v>
      </c>
      <c r="Q50" s="36" t="s">
        <v>122</v>
      </c>
      <c r="R50" s="36" t="s">
        <v>123</v>
      </c>
      <c r="S50" s="36" t="s">
        <v>124</v>
      </c>
      <c r="T50" s="45" t="s">
        <v>200</v>
      </c>
      <c r="W50" s="59" t="s">
        <v>58</v>
      </c>
      <c r="X50" s="45" t="s">
        <v>196</v>
      </c>
      <c r="Y50" s="45" t="s">
        <v>198</v>
      </c>
      <c r="Z50" s="36" t="s">
        <v>197</v>
      </c>
      <c r="AA50" s="45" t="s">
        <v>199</v>
      </c>
      <c r="AD50" s="59"/>
      <c r="AE50" s="45"/>
      <c r="AF50" s="45"/>
      <c r="AH50" s="45"/>
      <c r="AV50" s="45"/>
      <c r="AW50" s="45"/>
      <c r="AX50" s="45"/>
      <c r="AY50" s="45"/>
      <c r="AZ50" s="45"/>
      <c r="BA50" s="45"/>
      <c r="BB50" s="45"/>
      <c r="BC50" s="45"/>
      <c r="BD50" s="45"/>
    </row>
    <row r="51" spans="2:56" s="36" customFormat="1">
      <c r="B51" s="66" t="s">
        <v>59</v>
      </c>
      <c r="C51" s="8">
        <v>1.2255799002440899E-2</v>
      </c>
      <c r="D51" s="29">
        <v>8.6412190148757201E-2</v>
      </c>
      <c r="E51" s="8">
        <v>2.11999948680896E-2</v>
      </c>
      <c r="F51" s="36">
        <v>0.29672666879251097</v>
      </c>
      <c r="J51" s="36">
        <v>0.87297361991867894</v>
      </c>
      <c r="L51" s="66" t="s">
        <v>99</v>
      </c>
      <c r="P51" s="29">
        <v>9.2681913889258602E-2</v>
      </c>
      <c r="Q51" s="8">
        <v>2.2353557322029999E-2</v>
      </c>
      <c r="R51" s="36">
        <v>0.864333939053617</v>
      </c>
      <c r="S51" s="36">
        <v>0.196445959147375</v>
      </c>
      <c r="T51" s="36">
        <v>0.23970011940382199</v>
      </c>
      <c r="W51" s="36" t="s">
        <v>99</v>
      </c>
      <c r="X51" s="36">
        <v>0.266205563255832</v>
      </c>
      <c r="Y51" s="36">
        <v>0.266205563255832</v>
      </c>
      <c r="Z51" s="36">
        <v>0.189274112771908</v>
      </c>
      <c r="AA51" s="36">
        <v>0.75803634777692697</v>
      </c>
      <c r="AV51" s="53"/>
      <c r="AW51" s="53"/>
      <c r="AX51" s="53"/>
      <c r="AY51" s="53"/>
      <c r="AZ51" s="53"/>
      <c r="BA51" s="53"/>
      <c r="BB51" s="53"/>
      <c r="BC51" s="53"/>
      <c r="BD51" s="53"/>
    </row>
    <row r="52" spans="2:56" s="36" customFormat="1" hidden="1">
      <c r="B52" s="66" t="s">
        <v>75</v>
      </c>
      <c r="C52" s="8">
        <v>4.79435687779276E-3</v>
      </c>
      <c r="D52" s="36">
        <v>0.32680550478700299</v>
      </c>
      <c r="E52" s="36">
        <v>0.25085798606913101</v>
      </c>
      <c r="F52" s="36">
        <v>0.225920896925281</v>
      </c>
      <c r="J52" s="36">
        <v>0.68678289644051704</v>
      </c>
      <c r="L52" s="66" t="s">
        <v>100</v>
      </c>
      <c r="P52" s="36">
        <v>0.86437062327198899</v>
      </c>
      <c r="Q52" s="36">
        <v>0.86437062327198899</v>
      </c>
      <c r="R52" s="36">
        <v>0.86437062327198899</v>
      </c>
      <c r="S52" s="36">
        <v>0.86437062327198899</v>
      </c>
      <c r="T52" s="36">
        <v>0.86437062327198899</v>
      </c>
      <c r="W52" s="36" t="s">
        <v>100</v>
      </c>
      <c r="X52" s="36">
        <v>0.697047283642107</v>
      </c>
      <c r="Y52" s="36">
        <v>0.697047283642107</v>
      </c>
      <c r="Z52" s="36">
        <v>0.89381686813308603</v>
      </c>
      <c r="AA52" s="36">
        <v>0.697047283642107</v>
      </c>
      <c r="AV52" s="53"/>
      <c r="AW52" s="53"/>
      <c r="AX52" s="53"/>
      <c r="AY52" s="53"/>
      <c r="AZ52" s="53"/>
      <c r="BA52" s="53"/>
      <c r="BB52" s="53"/>
      <c r="BC52" s="53"/>
      <c r="BD52" s="53"/>
    </row>
    <row r="53" spans="2:56" s="36" customFormat="1" hidden="1">
      <c r="B53" s="66" t="s">
        <v>60</v>
      </c>
      <c r="C53" s="36">
        <v>0.236064658329354</v>
      </c>
      <c r="D53" s="36">
        <v>0.16344762596158899</v>
      </c>
      <c r="E53" s="29">
        <v>6.8620482350947795E-2</v>
      </c>
      <c r="F53" s="36">
        <v>0.83098652793266603</v>
      </c>
      <c r="J53" s="36">
        <v>0.16344762596158899</v>
      </c>
      <c r="L53" s="66" t="s">
        <v>101</v>
      </c>
      <c r="P53" s="36">
        <v>0.77554100347154298</v>
      </c>
      <c r="Q53" s="8">
        <v>4.604040144076E-2</v>
      </c>
      <c r="R53" s="36">
        <v>0.77554100347154298</v>
      </c>
      <c r="S53" s="36">
        <v>0.77554100347154298</v>
      </c>
      <c r="T53" s="36">
        <v>0.77554100347154298</v>
      </c>
      <c r="W53" s="36" t="s">
        <v>101</v>
      </c>
      <c r="X53" s="36">
        <v>0.617039147377345</v>
      </c>
      <c r="Y53" s="30">
        <v>0.98754698590714696</v>
      </c>
      <c r="Z53" s="36">
        <v>0.617039147377345</v>
      </c>
      <c r="AA53" s="30">
        <v>0.98754698590714696</v>
      </c>
      <c r="AV53" s="53"/>
      <c r="AW53" s="53"/>
      <c r="AX53" s="53"/>
      <c r="AY53" s="53"/>
      <c r="AZ53" s="53"/>
      <c r="BA53" s="53"/>
      <c r="BB53" s="53"/>
      <c r="BC53" s="53"/>
      <c r="BD53" s="53"/>
    </row>
    <row r="54" spans="2:56" s="36" customFormat="1" hidden="1">
      <c r="B54" s="66" t="s">
        <v>61</v>
      </c>
      <c r="C54" s="36">
        <v>0.74315431879334404</v>
      </c>
      <c r="D54" s="36">
        <v>0.75249991568128505</v>
      </c>
      <c r="E54" s="36">
        <v>0.96823947646393305</v>
      </c>
      <c r="F54" s="36">
        <v>0.74315431879334404</v>
      </c>
      <c r="J54" s="36">
        <v>0.75249991568128505</v>
      </c>
      <c r="L54" s="66" t="s">
        <v>102</v>
      </c>
      <c r="P54" s="36">
        <v>0.73049708363454802</v>
      </c>
      <c r="Q54" s="36">
        <v>0.73049708363454802</v>
      </c>
      <c r="R54" s="36">
        <v>0.73049708363454802</v>
      </c>
      <c r="S54" s="36">
        <v>0.12576800650553799</v>
      </c>
      <c r="T54" s="36">
        <v>0.60490913055768303</v>
      </c>
      <c r="W54" s="36" t="s">
        <v>102</v>
      </c>
      <c r="X54" s="36">
        <v>0.79633848504354698</v>
      </c>
      <c r="Y54" s="8">
        <v>1.1661774184483701E-2</v>
      </c>
      <c r="Z54" s="36">
        <v>0.71977044970270498</v>
      </c>
      <c r="AA54" s="36">
        <v>0.41548129169216702</v>
      </c>
      <c r="AV54" s="53"/>
      <c r="AW54" s="53"/>
      <c r="AX54" s="53"/>
      <c r="AY54" s="53"/>
      <c r="AZ54" s="53"/>
      <c r="BA54" s="53"/>
      <c r="BB54" s="53"/>
      <c r="BC54" s="53"/>
      <c r="BD54" s="53"/>
    </row>
    <row r="55" spans="2:56" s="36" customFormat="1" hidden="1">
      <c r="B55" s="66" t="s">
        <v>62</v>
      </c>
      <c r="C55" s="29">
        <v>8.0031310395676E-2</v>
      </c>
      <c r="D55" s="36">
        <v>0.781598871194776</v>
      </c>
      <c r="E55" s="36">
        <v>0.49299802943241799</v>
      </c>
      <c r="F55" s="36">
        <v>0.70273498639243703</v>
      </c>
      <c r="J55" s="36">
        <v>0.87919572748381203</v>
      </c>
      <c r="L55" s="66" t="s">
        <v>103</v>
      </c>
      <c r="P55" s="8">
        <v>3.3643608097172303E-2</v>
      </c>
      <c r="Q55" s="36">
        <v>0.24751205100875601</v>
      </c>
      <c r="R55" s="36">
        <v>0.24751205100875601</v>
      </c>
      <c r="S55" s="36">
        <v>0.40405803338427998</v>
      </c>
      <c r="T55" s="36">
        <v>0.36089364251224099</v>
      </c>
      <c r="W55" s="36" t="s">
        <v>103</v>
      </c>
      <c r="X55" s="36">
        <v>0.448848387661828</v>
      </c>
      <c r="Y55" s="36">
        <v>0.43170106883370102</v>
      </c>
      <c r="Z55" s="36">
        <v>0.21392048092989499</v>
      </c>
      <c r="AA55" s="36">
        <v>0.21392048092989499</v>
      </c>
      <c r="AV55" s="53"/>
      <c r="AW55" s="53"/>
      <c r="AX55" s="53"/>
      <c r="AY55" s="53"/>
      <c r="AZ55" s="53"/>
      <c r="BA55" s="53"/>
      <c r="BB55" s="53"/>
      <c r="BC55" s="53"/>
      <c r="BD55" s="53"/>
    </row>
    <row r="56" spans="2:56" s="36" customFormat="1" hidden="1">
      <c r="B56" s="66"/>
      <c r="L56" s="66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2:56" s="36" customFormat="1" hidden="1">
      <c r="B57" s="66" t="s">
        <v>63</v>
      </c>
      <c r="C57" s="36">
        <v>0.116815731689593</v>
      </c>
      <c r="D57" s="36">
        <v>0.116815731689593</v>
      </c>
      <c r="E57" s="29">
        <v>6.3461507736070205E-2</v>
      </c>
      <c r="F57" s="36">
        <v>0.35853443588578998</v>
      </c>
      <c r="J57" s="36">
        <v>0.97134470879972701</v>
      </c>
      <c r="L57" s="66" t="s">
        <v>104</v>
      </c>
      <c r="P57" s="36">
        <v>0.61873303894413501</v>
      </c>
      <c r="Q57" s="36">
        <v>0.61873303894413501</v>
      </c>
      <c r="R57" s="36">
        <v>0.95268147180702301</v>
      </c>
      <c r="S57" s="36">
        <v>0.63924672702265795</v>
      </c>
      <c r="T57" s="36">
        <v>0.61873303894413501</v>
      </c>
      <c r="W57" s="36" t="s">
        <v>104</v>
      </c>
      <c r="X57" s="36">
        <v>0.38352019104611601</v>
      </c>
      <c r="Y57" s="36">
        <v>0.452443249872303</v>
      </c>
      <c r="Z57" s="36">
        <v>0.38352019104611601</v>
      </c>
      <c r="AA57" s="36">
        <v>0.92546964094761197</v>
      </c>
      <c r="AV57" s="53"/>
      <c r="AW57" s="53"/>
      <c r="AX57" s="53"/>
      <c r="AY57" s="53"/>
      <c r="AZ57" s="53"/>
      <c r="BA57" s="53"/>
      <c r="BB57" s="53"/>
      <c r="BC57" s="53"/>
      <c r="BD57" s="53"/>
    </row>
    <row r="58" spans="2:56" s="36" customFormat="1" hidden="1">
      <c r="B58" s="66" t="s">
        <v>64</v>
      </c>
      <c r="C58" s="36">
        <v>0.64145298128906303</v>
      </c>
      <c r="D58" s="36">
        <v>0.29315500144631101</v>
      </c>
      <c r="E58" s="36">
        <v>0.76710892510901696</v>
      </c>
      <c r="F58" s="36">
        <v>0.87297361991867894</v>
      </c>
      <c r="J58" s="36">
        <v>0.76710892510901696</v>
      </c>
      <c r="L58" s="66" t="s">
        <v>105</v>
      </c>
      <c r="P58" s="36">
        <v>0.800345827558126</v>
      </c>
      <c r="Q58" s="36">
        <v>0.800345827558126</v>
      </c>
      <c r="R58" s="36">
        <v>0.800345827558126</v>
      </c>
      <c r="S58" s="36">
        <v>0.800345827558126</v>
      </c>
      <c r="T58" s="36">
        <v>0.800345827558126</v>
      </c>
      <c r="W58" s="36" t="s">
        <v>105</v>
      </c>
      <c r="X58" s="36">
        <v>0.61707507745197399</v>
      </c>
      <c r="Y58" s="36">
        <v>0.61707507745197399</v>
      </c>
      <c r="Z58" s="36">
        <v>0.70144860764087003</v>
      </c>
      <c r="AA58" s="36">
        <v>0.70144860764087003</v>
      </c>
      <c r="AV58" s="53"/>
      <c r="AW58" s="53"/>
      <c r="AX58" s="53"/>
      <c r="AY58" s="53"/>
      <c r="AZ58" s="53"/>
      <c r="BA58" s="53"/>
      <c r="BB58" s="53"/>
      <c r="BC58" s="53"/>
      <c r="BD58" s="53"/>
    </row>
    <row r="59" spans="2:56" s="36" customFormat="1">
      <c r="B59" s="66"/>
      <c r="L59" s="66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2:56" s="36" customFormat="1">
      <c r="B60" s="65" t="s">
        <v>65</v>
      </c>
      <c r="L60" s="65" t="s">
        <v>65</v>
      </c>
      <c r="W60" s="59" t="s">
        <v>65</v>
      </c>
      <c r="AD60" s="71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2:56" s="36" customFormat="1">
      <c r="B61" s="66" t="s">
        <v>221</v>
      </c>
      <c r="C61" s="36">
        <v>0.29672666879251097</v>
      </c>
      <c r="D61" s="36">
        <v>0.29672666879251097</v>
      </c>
      <c r="E61" s="36">
        <v>0.67039959059033105</v>
      </c>
      <c r="F61" s="36">
        <v>0.29672666879251097</v>
      </c>
      <c r="J61" s="36">
        <v>0.29672666879251097</v>
      </c>
      <c r="L61" s="66" t="s">
        <v>222</v>
      </c>
      <c r="P61" s="36">
        <v>0.81593987465324103</v>
      </c>
      <c r="Q61" s="36">
        <v>0.27002180750312998</v>
      </c>
      <c r="R61" s="36">
        <v>0.26740060116236902</v>
      </c>
      <c r="S61" s="36">
        <v>0.27002180750312998</v>
      </c>
      <c r="T61" s="36">
        <v>0.26740060116236902</v>
      </c>
      <c r="W61" s="36" t="s">
        <v>222</v>
      </c>
      <c r="X61" s="36">
        <v>0.88768068053811</v>
      </c>
      <c r="Y61" s="36">
        <v>0.88768068053811</v>
      </c>
      <c r="Z61" s="36">
        <v>0.88768068053811</v>
      </c>
      <c r="AA61" s="36">
        <v>0.88768068053811</v>
      </c>
      <c r="AV61" s="53"/>
      <c r="AW61" s="53"/>
      <c r="AX61" s="53"/>
      <c r="AY61" s="53"/>
      <c r="AZ61" s="53"/>
      <c r="BA61" s="53"/>
      <c r="BB61" s="53"/>
      <c r="BC61" s="53"/>
      <c r="BD61" s="53"/>
    </row>
    <row r="62" spans="2:56" s="36" customFormat="1" hidden="1">
      <c r="B62" s="66" t="s">
        <v>223</v>
      </c>
      <c r="C62" s="36">
        <v>0.78159012053836296</v>
      </c>
      <c r="D62" s="36">
        <v>0.78159012053836296</v>
      </c>
      <c r="E62" s="36">
        <v>0.97510504477864102</v>
      </c>
      <c r="F62" s="36">
        <v>0.59345333758502306</v>
      </c>
      <c r="J62" s="36">
        <v>0.59345333758502306</v>
      </c>
      <c r="L62" s="66" t="s">
        <v>224</v>
      </c>
      <c r="P62" s="36">
        <v>0.90800529826235599</v>
      </c>
      <c r="Q62" s="36">
        <v>0.88910635748776001</v>
      </c>
      <c r="R62" s="29">
        <v>6.2246617596886399E-2</v>
      </c>
      <c r="S62" s="36">
        <v>0.24200121146402601</v>
      </c>
      <c r="T62" s="36">
        <v>0.65505119144351898</v>
      </c>
      <c r="W62" s="36" t="s">
        <v>224</v>
      </c>
      <c r="X62" s="36">
        <v>0.95268147180702301</v>
      </c>
      <c r="Y62" s="36">
        <v>0.95268147180702301</v>
      </c>
      <c r="Z62" s="36">
        <v>0.95268147180702301</v>
      </c>
      <c r="AA62" s="36">
        <v>0.84737429490591198</v>
      </c>
      <c r="AV62" s="53"/>
      <c r="AW62" s="53"/>
      <c r="AX62" s="53"/>
      <c r="AY62" s="53"/>
      <c r="AZ62" s="53"/>
      <c r="BA62" s="53"/>
      <c r="BB62" s="53"/>
      <c r="BC62" s="53"/>
      <c r="BD62" s="53"/>
    </row>
    <row r="63" spans="2:56" s="36" customFormat="1" hidden="1">
      <c r="B63" s="66" t="s">
        <v>98</v>
      </c>
      <c r="C63" s="36">
        <v>0.46093321644382101</v>
      </c>
      <c r="D63" s="36">
        <v>0.46093321644382101</v>
      </c>
      <c r="E63" s="36">
        <v>0.64809666434341495</v>
      </c>
      <c r="F63" s="36">
        <v>0.46840987946163698</v>
      </c>
      <c r="J63" s="36">
        <v>0.46093321644382101</v>
      </c>
      <c r="L63" s="66" t="s">
        <v>106</v>
      </c>
      <c r="P63" s="36">
        <v>0.671065465933389</v>
      </c>
      <c r="Q63" s="36">
        <v>0.325198000317104</v>
      </c>
      <c r="R63" s="36">
        <v>0.325198000317104</v>
      </c>
      <c r="S63" s="36">
        <v>0.325198000317104</v>
      </c>
      <c r="T63" s="36">
        <v>0.325198000317104</v>
      </c>
      <c r="W63" s="36" t="s">
        <v>106</v>
      </c>
      <c r="X63" s="36">
        <v>0.63950756904916495</v>
      </c>
      <c r="Y63" s="36">
        <v>0.63950756904916495</v>
      </c>
      <c r="Z63" s="36">
        <v>0.63950756904916495</v>
      </c>
      <c r="AA63" s="36">
        <v>0.63950756904916495</v>
      </c>
      <c r="AV63" s="53"/>
      <c r="AW63" s="53"/>
      <c r="AX63" s="53"/>
      <c r="AY63" s="53"/>
      <c r="AZ63" s="53"/>
      <c r="BA63" s="53"/>
      <c r="BB63" s="53"/>
      <c r="BC63" s="53"/>
      <c r="BD63" s="53"/>
    </row>
    <row r="64" spans="2:56" s="36" customFormat="1">
      <c r="B64" s="66" t="s">
        <v>225</v>
      </c>
      <c r="C64" s="29">
        <v>7.6764618121328093E-2</v>
      </c>
      <c r="D64" s="36">
        <v>0.69304019085708501</v>
      </c>
      <c r="E64" s="8">
        <v>3.5872691954113897E-2</v>
      </c>
      <c r="F64" s="36">
        <v>0.69304019085708501</v>
      </c>
      <c r="J64" s="36">
        <v>0.93772530826309397</v>
      </c>
      <c r="L64" s="66" t="s">
        <v>226</v>
      </c>
      <c r="P64" s="8">
        <v>4.7898453936766998E-2</v>
      </c>
      <c r="Q64" s="8">
        <v>4.7898453936766998E-2</v>
      </c>
      <c r="R64" s="30">
        <v>0.99379033467422395</v>
      </c>
      <c r="S64" s="36">
        <v>0.76695360453828498</v>
      </c>
      <c r="T64" s="36">
        <v>0.94754543472115904</v>
      </c>
      <c r="W64" s="36" t="s">
        <v>226</v>
      </c>
      <c r="X64" s="36">
        <v>0.183989403475288</v>
      </c>
      <c r="Y64" s="36">
        <v>0.57366558758326702</v>
      </c>
      <c r="Z64" s="36">
        <v>0.183989403475288</v>
      </c>
      <c r="AA64" s="36">
        <v>0.53874404451237401</v>
      </c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s="36" customFormat="1" hidden="1">
      <c r="B65" s="66" t="s">
        <v>227</v>
      </c>
      <c r="C65" s="36">
        <v>0.19659401116169001</v>
      </c>
      <c r="D65" s="30">
        <v>0.99079231692722103</v>
      </c>
      <c r="E65" s="36">
        <v>0.15352923624265599</v>
      </c>
      <c r="F65" s="30">
        <v>0.98370078722165499</v>
      </c>
      <c r="J65" s="30">
        <v>0.99079231692722103</v>
      </c>
      <c r="L65" s="66" t="s">
        <v>228</v>
      </c>
      <c r="P65" s="36">
        <v>0.25103123496525698</v>
      </c>
      <c r="Q65" s="36">
        <v>0.35497096468863998</v>
      </c>
      <c r="R65" s="36">
        <v>0.94359793148263105</v>
      </c>
      <c r="S65" s="36">
        <v>0.46505627697533403</v>
      </c>
      <c r="T65" s="36">
        <v>0.94359793148263105</v>
      </c>
      <c r="W65" s="36" t="s">
        <v>228</v>
      </c>
      <c r="X65" s="36">
        <v>0.52404095315481503</v>
      </c>
      <c r="Y65" s="36">
        <v>0.52404095315481503</v>
      </c>
      <c r="Z65" s="36">
        <v>0.52404095315481503</v>
      </c>
      <c r="AA65" s="36">
        <v>0.62876017663351902</v>
      </c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s="36" customFormat="1" hidden="1">
      <c r="B66" s="66" t="s">
        <v>78</v>
      </c>
      <c r="C66" s="36">
        <v>0.73777559041624097</v>
      </c>
      <c r="D66" s="36">
        <v>0.73777559041624097</v>
      </c>
      <c r="E66" s="30">
        <v>0.998762117544302</v>
      </c>
      <c r="F66" s="36">
        <v>0.73777559041624097</v>
      </c>
      <c r="J66" s="36">
        <v>0.49034287788476599</v>
      </c>
      <c r="L66" s="66" t="s">
        <v>107</v>
      </c>
      <c r="P66" s="30">
        <v>0.98659543464220201</v>
      </c>
      <c r="Q66" s="36">
        <v>0.37126807651313398</v>
      </c>
      <c r="R66" s="36">
        <v>0.117662644622321</v>
      </c>
      <c r="S66" s="36">
        <v>0.76695360453828498</v>
      </c>
      <c r="T66" s="30">
        <v>0.98659543464220201</v>
      </c>
      <c r="W66" s="36" t="s">
        <v>107</v>
      </c>
      <c r="X66" s="30">
        <v>0.99005910943148301</v>
      </c>
      <c r="Y66" s="30">
        <v>0.99005910943148301</v>
      </c>
      <c r="Z66" s="30">
        <v>0.99005910943148301</v>
      </c>
      <c r="AA66" s="30">
        <v>0.99005910943148301</v>
      </c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s="36" customFormat="1">
      <c r="B67" s="66" t="s">
        <v>229</v>
      </c>
      <c r="C67" s="8">
        <v>2.9320810369543499E-2</v>
      </c>
      <c r="D67" s="36">
        <v>0.66288165195415105</v>
      </c>
      <c r="E67" s="8">
        <v>1.7392554240045299E-3</v>
      </c>
      <c r="F67" s="36">
        <v>0.66288165195415105</v>
      </c>
      <c r="J67" s="36">
        <v>0.94815268591074597</v>
      </c>
      <c r="L67" s="66" t="s">
        <v>230</v>
      </c>
      <c r="P67" s="8">
        <v>4.604040144076E-2</v>
      </c>
      <c r="Q67" s="36">
        <v>0.207292705320645</v>
      </c>
      <c r="R67" s="30">
        <v>0.99903239678678202</v>
      </c>
      <c r="S67" s="36">
        <v>0.76695360453828498</v>
      </c>
      <c r="T67" s="36">
        <v>0.94754543472115904</v>
      </c>
      <c r="W67" s="36" t="s">
        <v>230</v>
      </c>
      <c r="X67" s="36">
        <v>0.25907866912251398</v>
      </c>
      <c r="Y67" s="36">
        <v>0.56844588322231004</v>
      </c>
      <c r="Z67" s="8">
        <v>5.6583368279021799E-3</v>
      </c>
      <c r="AA67" s="36">
        <v>0.66066756259577297</v>
      </c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s="36" customFormat="1" hidden="1">
      <c r="B68" s="66" t="s">
        <v>231</v>
      </c>
      <c r="C68" s="29">
        <v>6.9166149271854702E-2</v>
      </c>
      <c r="D68" s="30">
        <v>0.99491600695175697</v>
      </c>
      <c r="E68" s="8">
        <v>8.3375370578651804E-3</v>
      </c>
      <c r="F68" s="30">
        <v>0.99491600695175697</v>
      </c>
      <c r="J68" s="30">
        <v>0.99491600695175697</v>
      </c>
      <c r="L68" s="66" t="s">
        <v>232</v>
      </c>
      <c r="P68" s="36">
        <v>0.163374677642418</v>
      </c>
      <c r="Q68" s="36">
        <v>0.48119152334965398</v>
      </c>
      <c r="R68" s="30">
        <v>0.99514112766630303</v>
      </c>
      <c r="S68" s="36">
        <v>0.48119152334965398</v>
      </c>
      <c r="T68" s="30">
        <v>0.99514112766630303</v>
      </c>
      <c r="W68" s="36" t="s">
        <v>232</v>
      </c>
      <c r="X68" s="36">
        <v>0.38495321867972299</v>
      </c>
      <c r="Y68" s="36">
        <v>0.24721399941984601</v>
      </c>
      <c r="Z68" s="36">
        <v>0.16777165373233</v>
      </c>
      <c r="AA68" s="36">
        <v>0.71128508599020801</v>
      </c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hidden="1">
      <c r="B69" s="66" t="s">
        <v>77</v>
      </c>
      <c r="C69" s="36">
        <v>0.41598771932865097</v>
      </c>
      <c r="D69" s="36">
        <v>0.82320699952551102</v>
      </c>
      <c r="E69" s="36">
        <v>0.64145298128906303</v>
      </c>
      <c r="F69" s="36">
        <v>0.82320699952551102</v>
      </c>
      <c r="G69" s="36"/>
      <c r="H69" s="36"/>
      <c r="I69" s="36"/>
      <c r="J69" s="36">
        <v>0.76268622546562304</v>
      </c>
      <c r="K69" s="36"/>
      <c r="L69" s="66" t="s">
        <v>108</v>
      </c>
      <c r="M69" s="36"/>
      <c r="N69" s="36"/>
      <c r="O69" s="36"/>
      <c r="P69" s="36">
        <v>0.85801161412454396</v>
      </c>
      <c r="Q69" s="36">
        <v>0.85801161412454396</v>
      </c>
      <c r="R69" s="36">
        <v>0.85801161412454396</v>
      </c>
      <c r="S69" s="36">
        <v>0.85801161412454396</v>
      </c>
      <c r="T69" s="36">
        <v>0.85801161412454396</v>
      </c>
      <c r="W69" s="36" t="s">
        <v>108</v>
      </c>
      <c r="X69" s="36">
        <v>0.63950756904916495</v>
      </c>
      <c r="Y69" s="36">
        <v>0.63950756904916495</v>
      </c>
      <c r="Z69" s="36">
        <v>0.63950756904916495</v>
      </c>
      <c r="AA69" s="36">
        <v>0.63950756904916495</v>
      </c>
      <c r="AD69" s="36"/>
      <c r="AE69" s="36"/>
      <c r="AF69" s="36"/>
      <c r="AG69" s="36"/>
      <c r="AH69" s="36"/>
      <c r="AI69" s="36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s="36" customFormat="1" hidden="1">
      <c r="B70" s="66"/>
      <c r="L70" s="66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s="36" customFormat="1" hidden="1">
      <c r="B71" s="65" t="s">
        <v>116</v>
      </c>
      <c r="L71" s="66"/>
      <c r="W71" s="59" t="s">
        <v>66</v>
      </c>
      <c r="AD71" s="59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s="36" customFormat="1" hidden="1">
      <c r="B72" s="66" t="s">
        <v>67</v>
      </c>
      <c r="C72" s="36">
        <v>0.133530609109097</v>
      </c>
      <c r="D72" s="36">
        <v>0.26265312823922898</v>
      </c>
      <c r="E72" s="36">
        <v>0.26265312823922898</v>
      </c>
      <c r="F72" s="36">
        <v>0.26265312823922898</v>
      </c>
      <c r="J72" s="36">
        <v>0.71317245129136797</v>
      </c>
      <c r="L72" s="66" t="s">
        <v>109</v>
      </c>
      <c r="P72" s="36">
        <v>0.58483787117210195</v>
      </c>
      <c r="Q72" s="36">
        <v>0.58307808695827301</v>
      </c>
      <c r="R72" s="36">
        <v>0.42311894313857401</v>
      </c>
      <c r="S72" s="36">
        <v>0.58483787117210195</v>
      </c>
      <c r="T72" s="36">
        <v>0.42311894313857401</v>
      </c>
      <c r="W72" s="36" t="s">
        <v>109</v>
      </c>
      <c r="X72" s="36">
        <v>0.659067636856567</v>
      </c>
      <c r="Y72" s="36">
        <v>0.659067636856567</v>
      </c>
      <c r="Z72" s="36">
        <v>0.659067636856567</v>
      </c>
      <c r="AA72" s="36">
        <v>0.94676726634123798</v>
      </c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s="36" customFormat="1" hidden="1">
      <c r="B73" s="66" t="s">
        <v>68</v>
      </c>
      <c r="C73" s="36">
        <v>0.32680550478700299</v>
      </c>
      <c r="D73" s="36">
        <v>0.123782734637734</v>
      </c>
      <c r="E73" s="29">
        <v>9.3031413800453905E-2</v>
      </c>
      <c r="F73" s="36">
        <v>0.123782734637734</v>
      </c>
      <c r="J73" s="36">
        <v>0.53635517711647396</v>
      </c>
      <c r="L73" s="66" t="s">
        <v>110</v>
      </c>
      <c r="P73" s="36">
        <v>0.31312262470612701</v>
      </c>
      <c r="Q73" s="36">
        <v>0.31312262470612701</v>
      </c>
      <c r="R73" s="36">
        <v>0.76686806952157405</v>
      </c>
      <c r="S73" s="36">
        <v>0.57521520340371401</v>
      </c>
      <c r="T73" s="36">
        <v>0.31312262470612701</v>
      </c>
      <c r="W73" s="36" t="s">
        <v>110</v>
      </c>
      <c r="X73" s="36">
        <v>0.42488981112917401</v>
      </c>
      <c r="Y73" s="36">
        <v>0.42488981112917401</v>
      </c>
      <c r="Z73" s="36">
        <v>0.23883542683185299</v>
      </c>
      <c r="AA73" s="36">
        <v>0.73519566613463405</v>
      </c>
      <c r="AV73" s="45"/>
      <c r="AW73" s="45"/>
      <c r="AX73" s="45"/>
      <c r="AY73" s="45"/>
      <c r="AZ73" s="45"/>
      <c r="BA73" s="45"/>
      <c r="BB73" s="45"/>
      <c r="BC73" s="45"/>
      <c r="BD73" s="45"/>
    </row>
    <row r="74" spans="2:56" s="36" customFormat="1" hidden="1">
      <c r="B74" s="66" t="s">
        <v>71</v>
      </c>
      <c r="C74" s="36">
        <v>0.74261307885722005</v>
      </c>
      <c r="D74" s="36">
        <v>0.74261307885722005</v>
      </c>
      <c r="E74" s="8">
        <v>3.9016394852783201E-2</v>
      </c>
      <c r="F74" s="36">
        <v>0.92928873505515497</v>
      </c>
      <c r="J74" s="36">
        <v>0.97996992001448002</v>
      </c>
      <c r="L74" s="66" t="s">
        <v>111</v>
      </c>
      <c r="P74" s="36">
        <v>0.29463906423642999</v>
      </c>
      <c r="Q74" s="36">
        <v>0.29463906423642999</v>
      </c>
      <c r="R74" s="30">
        <v>0.99622354273333003</v>
      </c>
      <c r="S74" s="36">
        <v>0.91312135454318399</v>
      </c>
      <c r="T74" s="36">
        <v>0.82383454607070905</v>
      </c>
      <c r="W74" s="36" t="s">
        <v>111</v>
      </c>
      <c r="X74" s="36">
        <v>0.28397677175091202</v>
      </c>
      <c r="Y74" s="36">
        <v>0.34686367654591099</v>
      </c>
      <c r="Z74" s="29">
        <v>9.7303772722110798E-2</v>
      </c>
      <c r="AA74" s="36">
        <v>0.60147081692492699</v>
      </c>
      <c r="AV74" s="45"/>
      <c r="AW74" s="45"/>
      <c r="AX74" s="45"/>
      <c r="AY74" s="45"/>
      <c r="AZ74" s="45"/>
      <c r="BA74" s="45"/>
      <c r="BB74" s="45"/>
      <c r="BC74" s="45"/>
      <c r="BD74" s="45"/>
    </row>
    <row r="75" spans="2:56" s="36" customFormat="1" hidden="1">
      <c r="B75" s="66"/>
      <c r="L75" s="66"/>
      <c r="AV75" s="45"/>
      <c r="AW75" s="45"/>
      <c r="AX75" s="45"/>
      <c r="AY75" s="45"/>
      <c r="AZ75" s="45"/>
      <c r="BA75" s="45"/>
      <c r="BB75" s="45"/>
      <c r="BC75" s="45"/>
      <c r="BD75" s="45"/>
    </row>
    <row r="76" spans="2:56" s="36" customFormat="1">
      <c r="B76" s="66" t="s">
        <v>76</v>
      </c>
      <c r="C76" s="36">
        <v>0.11425686074564401</v>
      </c>
      <c r="D76" s="36">
        <v>0.66288165195415105</v>
      </c>
      <c r="E76" s="8">
        <v>6.8415119494458203E-3</v>
      </c>
      <c r="F76" s="36">
        <v>0.66288165195415105</v>
      </c>
      <c r="J76" s="36">
        <v>0.92573035921736002</v>
      </c>
      <c r="L76" s="66" t="s">
        <v>112</v>
      </c>
      <c r="P76" s="29">
        <v>5.4974431189603899E-2</v>
      </c>
      <c r="Q76" s="29">
        <v>5.4974431189603899E-2</v>
      </c>
      <c r="R76" s="30">
        <v>0.99708455645387895</v>
      </c>
      <c r="S76" s="36">
        <v>0.44918878415938002</v>
      </c>
      <c r="T76" s="36">
        <v>0.79938446131145602</v>
      </c>
      <c r="W76" s="36" t="s">
        <v>112</v>
      </c>
      <c r="X76" s="36">
        <v>0.25907866912251398</v>
      </c>
      <c r="Y76" s="36">
        <v>0.42488981112917401</v>
      </c>
      <c r="Z76" s="8">
        <v>2.69148864777378E-2</v>
      </c>
      <c r="AA76" s="36">
        <v>0.60696928513388904</v>
      </c>
    </row>
    <row r="77" spans="2:56" s="36" customFormat="1" hidden="1">
      <c r="B77" s="66" t="s">
        <v>97</v>
      </c>
      <c r="C77" s="8">
        <v>1.0125889971090899E-2</v>
      </c>
      <c r="D77" s="36">
        <v>0.21171063346886801</v>
      </c>
      <c r="E77" s="36">
        <v>0.58711834804584895</v>
      </c>
      <c r="F77" s="36">
        <v>0.20799385966432599</v>
      </c>
      <c r="J77" s="36">
        <v>0.68133378532306699</v>
      </c>
      <c r="L77" s="66" t="s">
        <v>113</v>
      </c>
      <c r="P77" s="36">
        <v>0.49430101840926399</v>
      </c>
      <c r="Q77" s="36">
        <v>0.29466893872106198</v>
      </c>
      <c r="R77" s="36">
        <v>0.29466893872106198</v>
      </c>
      <c r="S77" s="36">
        <v>0.30676687557793297</v>
      </c>
      <c r="T77" s="36">
        <v>0.38567192340748402</v>
      </c>
      <c r="W77" s="36" t="s">
        <v>113</v>
      </c>
      <c r="X77" s="36">
        <v>0.67426530878764801</v>
      </c>
      <c r="Y77" s="36">
        <v>0.67426530878764801</v>
      </c>
      <c r="Z77" s="36">
        <v>0.67426530878764801</v>
      </c>
      <c r="AA77" s="36">
        <v>0.83786333138450697</v>
      </c>
    </row>
    <row r="78" spans="2:56" s="36" customFormat="1" hidden="1">
      <c r="B78" s="66" t="s">
        <v>90</v>
      </c>
      <c r="C78" s="36">
        <v>0.43987916957073098</v>
      </c>
      <c r="D78" s="36">
        <v>0.27252713589206001</v>
      </c>
      <c r="E78" s="29">
        <v>6.3461507736070205E-2</v>
      </c>
      <c r="F78" s="36">
        <v>0.32866535295494498</v>
      </c>
      <c r="J78" s="36">
        <v>0.55443215268566803</v>
      </c>
      <c r="L78" s="66" t="s">
        <v>96</v>
      </c>
      <c r="P78" s="36">
        <v>0.25870536558052798</v>
      </c>
      <c r="Q78" s="29">
        <v>6.7022826788989701E-2</v>
      </c>
      <c r="R78" s="36">
        <v>0.93319279873114203</v>
      </c>
      <c r="S78" s="36">
        <v>0.47761072226380902</v>
      </c>
      <c r="T78" s="36">
        <v>0.25870536558052798</v>
      </c>
      <c r="W78" s="36" t="s">
        <v>96</v>
      </c>
      <c r="X78" s="36">
        <v>0.41548129169216702</v>
      </c>
      <c r="Y78" s="36">
        <v>0.48290770619201701</v>
      </c>
      <c r="Z78" s="36">
        <v>0.314556059434145</v>
      </c>
      <c r="AA78" s="36">
        <v>0.48290770619201701</v>
      </c>
    </row>
    <row r="79" spans="2:56" s="36" customFormat="1" hidden="1">
      <c r="B79" s="66" t="s">
        <v>89</v>
      </c>
      <c r="C79" s="36">
        <v>0.22851372149128699</v>
      </c>
      <c r="D79" s="36">
        <v>0.81012083042926897</v>
      </c>
      <c r="E79" s="36">
        <v>0.83854265133404904</v>
      </c>
      <c r="F79" s="36">
        <v>0.64385476652131002</v>
      </c>
      <c r="J79" s="36">
        <v>0.64385476652131002</v>
      </c>
      <c r="L79" s="66" t="s">
        <v>93</v>
      </c>
      <c r="P79" s="36">
        <v>0.93319279873114203</v>
      </c>
      <c r="Q79" s="36">
        <v>0.12582668724125901</v>
      </c>
      <c r="R79" s="36">
        <v>0.280798298654726</v>
      </c>
      <c r="S79" s="36">
        <v>0.93319279873114203</v>
      </c>
      <c r="T79" s="36">
        <v>0.93319279873114203</v>
      </c>
      <c r="W79" s="36" t="s">
        <v>93</v>
      </c>
      <c r="X79" s="36">
        <v>0.94359793148263105</v>
      </c>
      <c r="Y79" s="36">
        <v>0.94359793148263105</v>
      </c>
      <c r="Z79" s="36">
        <v>0.94359793148263105</v>
      </c>
      <c r="AA79" s="36">
        <v>0.94359793148263105</v>
      </c>
    </row>
    <row r="80" spans="2:56" s="36" customFormat="1" hidden="1">
      <c r="B80" s="66" t="s">
        <v>91</v>
      </c>
      <c r="C80" s="29">
        <v>7.6764618121328093E-2</v>
      </c>
      <c r="D80" s="30">
        <v>0.98517254108025198</v>
      </c>
      <c r="E80" s="8">
        <v>3.5872691954113897E-2</v>
      </c>
      <c r="F80" s="30">
        <v>0.98517254108025198</v>
      </c>
      <c r="J80" s="30">
        <v>0.98517254108025198</v>
      </c>
      <c r="L80" s="66" t="s">
        <v>94</v>
      </c>
      <c r="P80" s="36">
        <v>0.102666454756766</v>
      </c>
      <c r="Q80" s="36">
        <v>0.53111226391146704</v>
      </c>
      <c r="R80" s="30">
        <v>0.99079191971184799</v>
      </c>
      <c r="S80" s="36">
        <v>0.53111226391146704</v>
      </c>
      <c r="T80" s="30">
        <v>0.99079191971184799</v>
      </c>
      <c r="W80" s="36" t="s">
        <v>94</v>
      </c>
      <c r="X80" s="36">
        <v>0.42488981112917401</v>
      </c>
      <c r="Y80" s="36">
        <v>0.38352019104611601</v>
      </c>
      <c r="Z80" s="36">
        <v>0.298121436209553</v>
      </c>
      <c r="AA80" s="36">
        <v>0.53982783727702899</v>
      </c>
    </row>
    <row r="81" spans="2:27" s="36" customFormat="1" hidden="1">
      <c r="B81" s="66" t="s">
        <v>92</v>
      </c>
      <c r="C81" s="36">
        <v>0.31756595020330203</v>
      </c>
      <c r="D81" s="36">
        <v>0.70272761620950797</v>
      </c>
      <c r="E81" s="36">
        <v>0.70272761620950797</v>
      </c>
      <c r="F81" s="36">
        <v>0.31756595020330203</v>
      </c>
      <c r="J81" s="36">
        <v>0.70272761620950797</v>
      </c>
      <c r="L81" s="66" t="s">
        <v>95</v>
      </c>
      <c r="P81" s="36">
        <v>0.30676687557793297</v>
      </c>
      <c r="Q81" s="36">
        <v>0.51709229380798305</v>
      </c>
      <c r="R81" s="36">
        <v>0.45061553868854398</v>
      </c>
      <c r="S81" s="36">
        <v>0.30676687557793297</v>
      </c>
      <c r="T81" s="36">
        <v>0.30676687557793297</v>
      </c>
      <c r="W81" s="36" t="s">
        <v>95</v>
      </c>
      <c r="X81" s="36">
        <v>0.58483787117210195</v>
      </c>
      <c r="Y81" s="36">
        <v>0.133614402537716</v>
      </c>
      <c r="Z81" s="36">
        <v>0.133614402537716</v>
      </c>
      <c r="AA81" s="36">
        <v>0.17271911274834301</v>
      </c>
    </row>
    <row r="82" spans="2:27" s="36" customFormat="1" hidden="1">
      <c r="B82" s="66"/>
      <c r="L82" s="66"/>
    </row>
    <row r="83" spans="2:27" s="36" customFormat="1" hidden="1">
      <c r="B83" s="66" t="s">
        <v>127</v>
      </c>
      <c r="C83" s="36">
        <v>0.16344762596158899</v>
      </c>
      <c r="D83" s="36">
        <v>0.16344762596158899</v>
      </c>
      <c r="E83" s="29">
        <v>4.9947246624936298E-2</v>
      </c>
      <c r="F83" s="36">
        <v>0.16683512935849801</v>
      </c>
      <c r="J83" s="36">
        <v>0.45761173527937399</v>
      </c>
      <c r="L83" s="66" t="s">
        <v>129</v>
      </c>
      <c r="P83" s="36">
        <v>0.16964685295656901</v>
      </c>
      <c r="Q83" s="29">
        <v>7.74863380284979E-2</v>
      </c>
      <c r="R83" s="36">
        <v>0.89821188822605902</v>
      </c>
      <c r="S83" s="36">
        <v>0.53291337087285295</v>
      </c>
      <c r="T83" s="36">
        <v>0.16964685295656901</v>
      </c>
      <c r="W83" s="36" t="s">
        <v>129</v>
      </c>
      <c r="X83" s="36">
        <v>0.398068523145507</v>
      </c>
      <c r="Y83" s="36">
        <v>0.551151612338172</v>
      </c>
      <c r="Z83" s="36">
        <v>0.367978806950577</v>
      </c>
      <c r="AA83" s="36">
        <v>0.398068523145507</v>
      </c>
    </row>
    <row r="84" spans="2:27" s="36" customFormat="1" hidden="1">
      <c r="B84" s="66" t="s">
        <v>128</v>
      </c>
      <c r="C84" s="29">
        <v>9.3993407748839297E-2</v>
      </c>
      <c r="D84" s="30">
        <v>0.98730769845278599</v>
      </c>
      <c r="E84" s="29">
        <v>9.3993407748839297E-2</v>
      </c>
      <c r="F84" s="36">
        <v>0.78282446406113204</v>
      </c>
      <c r="J84" s="30">
        <v>0.98730769845278599</v>
      </c>
      <c r="L84" s="66" t="s">
        <v>130</v>
      </c>
      <c r="P84" s="36">
        <v>0.17408437443734301</v>
      </c>
      <c r="Q84" s="36">
        <v>0.24751205100875601</v>
      </c>
      <c r="R84" s="36">
        <v>0.92546964094761197</v>
      </c>
      <c r="S84" s="36">
        <v>0.24751205100875601</v>
      </c>
      <c r="T84" s="36">
        <v>0.86432807659251598</v>
      </c>
      <c r="W84" s="36" t="s">
        <v>130</v>
      </c>
      <c r="X84" s="36">
        <v>0.35515211739594799</v>
      </c>
      <c r="Y84" s="8">
        <v>2.1107173287572799E-2</v>
      </c>
      <c r="Z84" s="36">
        <v>0.31044643869663302</v>
      </c>
      <c r="AA84" s="36">
        <v>0.35515211739594799</v>
      </c>
    </row>
    <row r="85" spans="2:27" s="36" customFormat="1" hidden="1">
      <c r="B85" s="66"/>
      <c r="L85" s="66"/>
    </row>
    <row r="86" spans="2:27" s="36" customFormat="1" hidden="1">
      <c r="B86" s="66" t="s">
        <v>190</v>
      </c>
      <c r="C86" s="36">
        <v>0.87297361991867894</v>
      </c>
      <c r="D86" s="36">
        <v>0.87297361991867894</v>
      </c>
      <c r="E86" s="36">
        <v>0.87297361991867894</v>
      </c>
      <c r="F86" s="36">
        <v>0.87297361991867894</v>
      </c>
      <c r="J86" s="36">
        <v>0.87297361991867894</v>
      </c>
      <c r="L86" s="66" t="s">
        <v>193</v>
      </c>
      <c r="P86" s="36">
        <v>0.96936376089693399</v>
      </c>
      <c r="Q86" s="36">
        <v>0.62740716308300803</v>
      </c>
      <c r="R86" s="36">
        <v>0.74492745826965001</v>
      </c>
      <c r="S86" s="36">
        <v>0.37254808241207898</v>
      </c>
      <c r="T86" s="36">
        <v>0.74492745826965001</v>
      </c>
      <c r="W86" s="36" t="s">
        <v>193</v>
      </c>
      <c r="X86" s="30">
        <v>0.99472320667810699</v>
      </c>
      <c r="Y86" s="30">
        <v>0.99472320667810699</v>
      </c>
      <c r="Z86" s="30">
        <v>0.99472320667810699</v>
      </c>
      <c r="AA86" s="36">
        <v>0.84737429490591198</v>
      </c>
    </row>
    <row r="87" spans="2:27" s="36" customFormat="1" hidden="1">
      <c r="B87" s="66" t="s">
        <v>191</v>
      </c>
      <c r="C87" s="36">
        <v>0.68296587944501197</v>
      </c>
      <c r="D87" s="36">
        <v>0.94738318478388595</v>
      </c>
      <c r="E87" s="36">
        <v>0.96712356413859801</v>
      </c>
      <c r="F87" s="36">
        <v>0.31756595020330203</v>
      </c>
      <c r="J87" s="36">
        <v>0.175859794997026</v>
      </c>
      <c r="L87" s="66" t="s">
        <v>194</v>
      </c>
      <c r="P87" s="36">
        <v>0.29466893872106198</v>
      </c>
      <c r="Q87" s="36">
        <v>0.46404977920810098</v>
      </c>
      <c r="R87" s="36">
        <v>0.34623440974347303</v>
      </c>
      <c r="S87" s="36">
        <v>0.29466893872106198</v>
      </c>
      <c r="T87" s="36">
        <v>0.91925403586893994</v>
      </c>
      <c r="W87" s="36" t="s">
        <v>194</v>
      </c>
      <c r="X87" s="36">
        <v>0.77551785978091003</v>
      </c>
      <c r="Y87" s="36">
        <v>0.65906802454568603</v>
      </c>
      <c r="Z87" s="36">
        <v>0.65906802454568603</v>
      </c>
      <c r="AA87" s="36">
        <v>0.38715647168638601</v>
      </c>
    </row>
    <row r="88" spans="2:27" s="36" customFormat="1" hidden="1">
      <c r="B88" s="66" t="s">
        <v>192</v>
      </c>
      <c r="C88" s="36">
        <v>0.121744012426235</v>
      </c>
      <c r="D88" s="36">
        <v>0.83100049382740904</v>
      </c>
      <c r="E88" s="36">
        <v>0.121744012426235</v>
      </c>
      <c r="F88" s="36">
        <v>0.14256399903158901</v>
      </c>
      <c r="J88" s="36">
        <v>0.83100049382740904</v>
      </c>
      <c r="L88" s="66" t="s">
        <v>195</v>
      </c>
      <c r="P88" s="36">
        <v>0.76695360453828498</v>
      </c>
      <c r="Q88" s="36">
        <v>0.93628278209569604</v>
      </c>
      <c r="R88" s="30">
        <v>0.98213557943718299</v>
      </c>
      <c r="S88" s="36">
        <v>0.76695360453828498</v>
      </c>
      <c r="T88" s="36">
        <v>0.76695360453828498</v>
      </c>
      <c r="W88" s="36" t="s">
        <v>195</v>
      </c>
      <c r="X88" s="36">
        <v>0.84477678065168305</v>
      </c>
      <c r="Y88" s="36">
        <v>0.16777165373233</v>
      </c>
      <c r="Z88" s="36">
        <v>0.183989403475288</v>
      </c>
      <c r="AA88" s="36">
        <v>0.65906802454568603</v>
      </c>
    </row>
    <row r="89" spans="2:27" s="68" customFormat="1">
      <c r="B89" s="67"/>
      <c r="L89" s="67"/>
    </row>
    <row r="90" spans="2:27" s="36" customFormat="1">
      <c r="B90" s="66"/>
      <c r="L90" s="66"/>
    </row>
    <row r="91" spans="2:27" s="36" customFormat="1">
      <c r="B91" s="65" t="s">
        <v>154</v>
      </c>
      <c r="L91" s="65" t="s">
        <v>155</v>
      </c>
    </row>
    <row r="92" spans="2:27" s="36" customFormat="1">
      <c r="B92" s="61"/>
      <c r="C92" s="42" t="s">
        <v>119</v>
      </c>
      <c r="D92" s="42" t="s">
        <v>120</v>
      </c>
      <c r="E92" s="42" t="s">
        <v>121</v>
      </c>
      <c r="F92" s="42" t="s">
        <v>152</v>
      </c>
      <c r="G92" s="42" t="s">
        <v>122</v>
      </c>
      <c r="H92" s="42" t="s">
        <v>123</v>
      </c>
      <c r="I92" s="42" t="s">
        <v>124</v>
      </c>
      <c r="J92" s="54" t="s">
        <v>200</v>
      </c>
      <c r="K92" s="54"/>
      <c r="L92" s="64"/>
      <c r="M92" s="36" t="s">
        <v>119</v>
      </c>
      <c r="N92" s="36" t="s">
        <v>120</v>
      </c>
      <c r="O92" s="36" t="s">
        <v>121</v>
      </c>
      <c r="P92" s="36" t="s">
        <v>152</v>
      </c>
      <c r="Q92" s="36" t="s">
        <v>122</v>
      </c>
      <c r="R92" s="36" t="s">
        <v>123</v>
      </c>
      <c r="S92" s="36" t="s">
        <v>124</v>
      </c>
      <c r="T92" s="45" t="s">
        <v>200</v>
      </c>
    </row>
    <row r="93" spans="2:27" s="37" customFormat="1">
      <c r="B93" s="56" t="s">
        <v>4</v>
      </c>
      <c r="C93" s="44">
        <v>1.949089265212E-2</v>
      </c>
      <c r="D93" s="44">
        <v>2.75079013278977E-2</v>
      </c>
      <c r="E93" s="82">
        <v>-6.18560027186148E-2</v>
      </c>
      <c r="F93" s="44">
        <v>2.0814802341698E-2</v>
      </c>
      <c r="G93" s="44">
        <v>-1.5445613045076299E-3</v>
      </c>
      <c r="H93" s="44">
        <v>2.4860081948741699E-2</v>
      </c>
      <c r="I93" s="44">
        <v>-2.75079013278977E-2</v>
      </c>
      <c r="J93" s="44">
        <v>2.34626217208539E-2</v>
      </c>
      <c r="K93" s="55"/>
      <c r="L93" s="56" t="s">
        <v>4</v>
      </c>
      <c r="M93" s="86">
        <v>-3.2362236856350202E-2</v>
      </c>
      <c r="N93" s="86">
        <v>4.6116187520299001E-2</v>
      </c>
      <c r="O93" s="44">
        <v>-9.0467162121160797E-3</v>
      </c>
      <c r="P93" s="44">
        <v>-2.98155494673704E-2</v>
      </c>
      <c r="Q93" s="44">
        <v>-1.48725317674117E-2</v>
      </c>
      <c r="R93" s="86">
        <v>8.1199794294115002E-2</v>
      </c>
      <c r="S93" s="37">
        <v>1.06433758145932E-2</v>
      </c>
      <c r="T93" s="37">
        <v>2.1145779764092501E-2</v>
      </c>
    </row>
    <row r="94" spans="2:27" s="36" customFormat="1">
      <c r="B94" s="62" t="s">
        <v>216</v>
      </c>
      <c r="C94" s="42">
        <v>0.35853443588578998</v>
      </c>
      <c r="D94" s="42">
        <v>0.35853443588578998</v>
      </c>
      <c r="E94" s="81">
        <v>0.983390075481967</v>
      </c>
      <c r="F94" s="42">
        <v>0.35853443588578998</v>
      </c>
      <c r="G94" s="42"/>
      <c r="H94" s="42"/>
      <c r="I94" s="42"/>
      <c r="J94" s="42">
        <v>0.35853443588578998</v>
      </c>
      <c r="K94" s="54"/>
      <c r="L94" s="62" t="s">
        <v>216</v>
      </c>
      <c r="M94" s="42"/>
      <c r="N94" s="42"/>
      <c r="O94" s="42"/>
      <c r="P94" s="42">
        <v>0.88213242451157503</v>
      </c>
      <c r="Q94" s="42">
        <v>0.88213242451157503</v>
      </c>
      <c r="R94" s="5">
        <v>2.1427634790673802E-2</v>
      </c>
      <c r="S94" s="36">
        <v>0.82383454607070905</v>
      </c>
      <c r="T94" s="36">
        <v>0.53992613361972497</v>
      </c>
    </row>
    <row r="95" spans="2:27" s="36" customFormat="1" hidden="1">
      <c r="B95" s="62" t="s">
        <v>217</v>
      </c>
      <c r="C95" s="42">
        <v>0.24204289707153401</v>
      </c>
      <c r="D95" s="42">
        <v>0.28682754870863197</v>
      </c>
      <c r="E95" s="81">
        <v>0.983390075481967</v>
      </c>
      <c r="F95" s="42">
        <v>0.169013472067334</v>
      </c>
      <c r="G95" s="42">
        <v>0.45761173527937399</v>
      </c>
      <c r="H95" s="42">
        <v>8.7953495200830498E-2</v>
      </c>
      <c r="I95" s="42">
        <v>0.73851953552444805</v>
      </c>
      <c r="J95" s="42">
        <v>0.246856385938411</v>
      </c>
      <c r="K95" s="54"/>
      <c r="L95" s="62" t="s">
        <v>217</v>
      </c>
      <c r="M95" s="42">
        <v>0.86982166421633</v>
      </c>
      <c r="N95" s="5">
        <v>4.0157627506202401E-2</v>
      </c>
      <c r="O95" s="42">
        <v>0.89657841038084096</v>
      </c>
      <c r="P95" s="42">
        <v>0.88213242451157503</v>
      </c>
      <c r="Q95" s="42">
        <v>0.72577749069365904</v>
      </c>
      <c r="R95" s="5">
        <v>4.2855269581347499E-3</v>
      </c>
      <c r="S95" s="42">
        <v>0.494300727642426</v>
      </c>
      <c r="T95" s="36">
        <v>0.21597045344789001</v>
      </c>
    </row>
    <row r="96" spans="2:27" s="36" customFormat="1">
      <c r="B96" s="62"/>
      <c r="C96" s="42"/>
      <c r="D96" s="42"/>
      <c r="E96" s="42"/>
      <c r="F96" s="42"/>
      <c r="G96" s="42"/>
      <c r="H96" s="42"/>
      <c r="I96" s="42"/>
      <c r="J96" s="42"/>
      <c r="K96" s="54"/>
      <c r="L96" s="62"/>
      <c r="M96" s="42"/>
      <c r="N96" s="42"/>
      <c r="O96" s="42"/>
      <c r="P96" s="42"/>
      <c r="Q96" s="42"/>
      <c r="R96" s="42"/>
    </row>
    <row r="97" spans="2:21" s="36" customFormat="1">
      <c r="B97" s="62"/>
      <c r="C97" s="42"/>
      <c r="D97" s="42"/>
      <c r="E97" s="42"/>
      <c r="F97" s="42"/>
      <c r="G97" s="42"/>
      <c r="H97" s="42"/>
      <c r="I97" s="42"/>
      <c r="J97" s="42"/>
      <c r="K97" s="54"/>
      <c r="L97" s="62"/>
      <c r="M97" s="42"/>
      <c r="N97" s="42"/>
      <c r="O97" s="42"/>
      <c r="P97" s="42"/>
      <c r="Q97" s="42"/>
      <c r="R97" s="42"/>
    </row>
    <row r="98" spans="2:21" s="36" customFormat="1">
      <c r="B98" s="63" t="s">
        <v>157</v>
      </c>
      <c r="C98" s="42"/>
      <c r="D98" s="42"/>
      <c r="E98" s="42"/>
      <c r="F98" s="42"/>
      <c r="G98" s="42"/>
      <c r="H98" s="42"/>
      <c r="I98" s="42"/>
      <c r="J98" s="42"/>
      <c r="K98" s="42"/>
      <c r="L98" s="63" t="s">
        <v>156</v>
      </c>
    </row>
    <row r="99" spans="2:21" s="36" customFormat="1">
      <c r="B99" s="61"/>
      <c r="C99" s="42" t="s">
        <v>119</v>
      </c>
      <c r="D99" s="42" t="s">
        <v>120</v>
      </c>
      <c r="E99" s="42" t="s">
        <v>121</v>
      </c>
      <c r="F99" s="42" t="s">
        <v>152</v>
      </c>
      <c r="G99" s="42" t="s">
        <v>122</v>
      </c>
      <c r="H99" s="42" t="s">
        <v>123</v>
      </c>
      <c r="I99" s="42" t="s">
        <v>124</v>
      </c>
      <c r="J99" s="54" t="s">
        <v>200</v>
      </c>
      <c r="K99" s="54"/>
      <c r="L99" s="64"/>
      <c r="M99" s="36" t="s">
        <v>119</v>
      </c>
      <c r="N99" s="36" t="s">
        <v>120</v>
      </c>
      <c r="O99" s="36" t="s">
        <v>121</v>
      </c>
      <c r="P99" s="36" t="s">
        <v>152</v>
      </c>
      <c r="Q99" s="36" t="s">
        <v>122</v>
      </c>
      <c r="R99" s="36" t="s">
        <v>123</v>
      </c>
      <c r="S99" s="36" t="s">
        <v>124</v>
      </c>
      <c r="T99" s="45" t="s">
        <v>200</v>
      </c>
    </row>
    <row r="100" spans="2:21" s="37" customFormat="1">
      <c r="B100" s="56" t="s">
        <v>4</v>
      </c>
      <c r="C100" s="44">
        <v>-1.3896319147988199E-3</v>
      </c>
      <c r="D100" s="44">
        <v>4.9095354375460802E-2</v>
      </c>
      <c r="E100" s="44">
        <v>4.2298660952104598E-2</v>
      </c>
      <c r="F100" s="44">
        <v>2.5151737987807399E-2</v>
      </c>
      <c r="G100" s="44">
        <v>6.9966574418102598E-2</v>
      </c>
      <c r="H100" s="44">
        <v>6.5471892568240805E-2</v>
      </c>
      <c r="I100" s="44">
        <v>3.2787629118580103E-2</v>
      </c>
      <c r="J100" s="44">
        <v>5.4224353059404803E-2</v>
      </c>
      <c r="K100" s="55"/>
      <c r="L100" s="56" t="s">
        <v>4</v>
      </c>
      <c r="M100" s="48">
        <v>-3.7151226696291298E-2</v>
      </c>
      <c r="N100" s="48">
        <v>4.9318593304611198E-2</v>
      </c>
      <c r="O100" s="37">
        <v>-4.0966580671216703E-2</v>
      </c>
      <c r="P100" s="37">
        <v>-2.1964565983006799E-2</v>
      </c>
      <c r="Q100" s="37">
        <v>2.5118850428264599E-2</v>
      </c>
      <c r="R100" s="37">
        <v>1.2986425788696399E-2</v>
      </c>
      <c r="S100" s="37">
        <v>-3.3333868007604399E-2</v>
      </c>
      <c r="T100" s="49">
        <v>5.2916085972816398E-2</v>
      </c>
    </row>
    <row r="101" spans="2:21" s="36" customFormat="1">
      <c r="B101" s="62" t="s">
        <v>216</v>
      </c>
      <c r="C101" s="42">
        <v>0.56642601226527001</v>
      </c>
      <c r="D101" s="42">
        <v>0.110154377919272</v>
      </c>
      <c r="E101" s="42">
        <v>0.110154377919272</v>
      </c>
      <c r="F101" s="42">
        <v>0.48289107489098299</v>
      </c>
      <c r="G101" s="42"/>
      <c r="H101" s="42"/>
      <c r="I101" s="42"/>
      <c r="J101" s="42">
        <v>0.110154377919272</v>
      </c>
      <c r="K101" s="54"/>
      <c r="L101" s="62" t="s">
        <v>216</v>
      </c>
      <c r="P101" s="36">
        <v>0.72096623381479996</v>
      </c>
      <c r="Q101" s="36">
        <v>0.51935161461520896</v>
      </c>
      <c r="R101" s="36">
        <v>0.72096623381479996</v>
      </c>
      <c r="S101" s="36">
        <v>0.72096623381479996</v>
      </c>
      <c r="T101" s="36">
        <v>0.43683955803811803</v>
      </c>
    </row>
    <row r="102" spans="2:21" s="36" customFormat="1" hidden="1">
      <c r="B102" s="62" t="s">
        <v>217</v>
      </c>
      <c r="C102" s="42">
        <v>0.56642601226527001</v>
      </c>
      <c r="D102" s="6">
        <v>5.1847314089254297E-2</v>
      </c>
      <c r="E102" s="6">
        <v>6.6092626751563105E-2</v>
      </c>
      <c r="F102" s="42">
        <v>0.38631285991278602</v>
      </c>
      <c r="G102" s="42">
        <v>8.3197543865730306E-2</v>
      </c>
      <c r="H102" s="42">
        <v>0.114799850139821</v>
      </c>
      <c r="I102" s="42">
        <v>8.3197543865730306E-2</v>
      </c>
      <c r="J102" s="5">
        <v>4.28577521227144E-2</v>
      </c>
      <c r="K102" s="54"/>
      <c r="L102" s="62" t="s">
        <v>217</v>
      </c>
      <c r="M102" s="42">
        <v>0.69211232984736304</v>
      </c>
      <c r="N102" s="42">
        <v>0.127026380081321</v>
      </c>
      <c r="O102" s="42">
        <v>0.73352414747529704</v>
      </c>
      <c r="P102" s="42">
        <v>0.72096623381479996</v>
      </c>
      <c r="Q102" s="42">
        <v>0.20774064584608401</v>
      </c>
      <c r="R102" s="42">
        <v>0.52847166451647898</v>
      </c>
      <c r="S102" s="36">
        <v>0.62876017663351902</v>
      </c>
      <c r="T102" s="29">
        <v>8.7367911607623597E-2</v>
      </c>
    </row>
    <row r="103" spans="2:21" s="36" customFormat="1" ht="16" thickBot="1">
      <c r="B103" s="62"/>
      <c r="C103" s="42"/>
      <c r="D103" s="42"/>
      <c r="E103" s="42"/>
      <c r="F103" s="42"/>
      <c r="G103" s="42"/>
      <c r="H103" s="42"/>
      <c r="I103" s="72"/>
      <c r="J103" s="42"/>
      <c r="K103" s="45"/>
      <c r="L103" s="62"/>
      <c r="M103" s="42"/>
      <c r="N103" s="42"/>
      <c r="O103" s="42"/>
      <c r="P103" s="42"/>
      <c r="Q103" s="42"/>
      <c r="R103" s="42"/>
    </row>
    <row r="104" spans="2:21" s="36" customFormat="1" ht="19" thickBot="1">
      <c r="B104" s="73"/>
      <c r="I104" s="74"/>
      <c r="J104" s="42"/>
      <c r="L104" s="66"/>
    </row>
    <row r="105" spans="2:21" s="40" customFormat="1" ht="18.5">
      <c r="B105" s="75"/>
      <c r="C105" s="39"/>
      <c r="L105" s="73"/>
      <c r="S105" s="39"/>
      <c r="U105" s="41"/>
    </row>
    <row r="106" spans="2:21" s="40" customFormat="1" ht="18.5">
      <c r="B106" s="75"/>
      <c r="C106" s="39"/>
      <c r="L106" s="73"/>
      <c r="S106" s="39"/>
      <c r="U106" s="41"/>
    </row>
    <row r="107" spans="2:21" s="36" customFormat="1">
      <c r="B107" s="66"/>
      <c r="J107" s="45"/>
      <c r="L107" s="66"/>
      <c r="T107" s="45"/>
      <c r="U107" s="43"/>
    </row>
    <row r="108" spans="2:21" s="36" customFormat="1">
      <c r="B108" s="60"/>
      <c r="L108" s="60"/>
      <c r="U108" s="42"/>
    </row>
    <row r="109" spans="2:21" s="36" customFormat="1">
      <c r="B109" s="60"/>
      <c r="L109" s="60"/>
      <c r="U109" s="42"/>
    </row>
    <row r="110" spans="2:21" s="36" customFormat="1">
      <c r="B110" s="60"/>
      <c r="L110" s="60"/>
      <c r="U110" s="42"/>
    </row>
    <row r="111" spans="2:21" s="36" customFormat="1">
      <c r="B111" s="60"/>
      <c r="L111" s="60"/>
      <c r="U111" s="42"/>
    </row>
    <row r="112" spans="2:21" s="36" customFormat="1">
      <c r="B112" s="66"/>
      <c r="L112" s="66"/>
      <c r="U112" s="42"/>
    </row>
    <row r="113" spans="1:21" s="40" customFormat="1" ht="18.5">
      <c r="B113" s="73"/>
      <c r="C113" s="39"/>
      <c r="L113" s="73"/>
      <c r="M113" s="39"/>
      <c r="S113" s="39"/>
      <c r="U113" s="41"/>
    </row>
    <row r="114" spans="1:21" s="36" customFormat="1">
      <c r="B114" s="66"/>
      <c r="J114" s="45"/>
      <c r="L114" s="66"/>
      <c r="T114" s="45"/>
      <c r="U114" s="43"/>
    </row>
    <row r="115" spans="1:21" s="37" customFormat="1">
      <c r="B115" s="60"/>
      <c r="L115" s="60"/>
      <c r="U115" s="44"/>
    </row>
    <row r="116" spans="1:21" s="37" customFormat="1">
      <c r="B116" s="60"/>
      <c r="L116" s="60"/>
      <c r="U116" s="44"/>
    </row>
    <row r="117" spans="1:21" s="37" customFormat="1">
      <c r="B117" s="60"/>
      <c r="L117" s="60"/>
    </row>
    <row r="118" spans="1:21" s="37" customFormat="1">
      <c r="B118" s="60"/>
      <c r="L118" s="60"/>
    </row>
    <row r="119" spans="1:21" s="36" customFormat="1">
      <c r="B119" s="66"/>
      <c r="L119" s="66"/>
    </row>
    <row r="120" spans="1:21" s="36" customFormat="1">
      <c r="B120" s="66"/>
      <c r="L120" s="66"/>
    </row>
    <row r="121" spans="1:21" s="36" customFormat="1">
      <c r="B121" s="66"/>
      <c r="L121" s="66"/>
    </row>
    <row r="122" spans="1:21" s="36" customFormat="1">
      <c r="B122" s="66"/>
      <c r="L122" s="66"/>
    </row>
    <row r="123" spans="1:21" s="36" customFormat="1">
      <c r="B123" s="60"/>
      <c r="L123" s="66"/>
    </row>
    <row r="124" spans="1:21">
      <c r="A124" s="36"/>
      <c r="B124" s="76"/>
      <c r="C124" s="46"/>
      <c r="D124" s="46"/>
      <c r="E124" s="46"/>
      <c r="F124" s="46"/>
      <c r="G124" s="46"/>
      <c r="H124" s="46"/>
      <c r="I124" s="46"/>
      <c r="J124" s="46"/>
      <c r="K124" s="46"/>
      <c r="L124" s="77"/>
      <c r="M124" s="46"/>
      <c r="N124" s="46"/>
      <c r="O124" s="46"/>
      <c r="P124" s="46"/>
      <c r="Q124" s="46"/>
      <c r="R124" s="46"/>
      <c r="S124" s="46"/>
    </row>
    <row r="125" spans="1:21">
      <c r="A125" s="36"/>
      <c r="B125" s="66"/>
      <c r="C125" s="46"/>
      <c r="D125" s="46"/>
      <c r="E125" s="46"/>
      <c r="F125" s="46"/>
      <c r="G125" s="46"/>
      <c r="H125" s="46"/>
      <c r="I125" s="46"/>
      <c r="J125" s="46"/>
      <c r="K125" s="46"/>
      <c r="L125" s="77"/>
      <c r="M125" s="46"/>
      <c r="N125" s="46"/>
      <c r="O125" s="46"/>
      <c r="P125" s="46"/>
      <c r="Q125" s="46"/>
      <c r="R125" s="46"/>
      <c r="S125" s="46"/>
    </row>
    <row r="126" spans="1:21">
      <c r="A126" s="36"/>
      <c r="B126" s="65"/>
      <c r="C126" s="46"/>
      <c r="D126" s="46"/>
      <c r="E126" s="46"/>
      <c r="F126" s="46"/>
      <c r="G126" s="46"/>
      <c r="H126" s="46"/>
      <c r="I126" s="46"/>
      <c r="J126" s="46"/>
      <c r="K126" s="46"/>
      <c r="L126" s="77"/>
      <c r="M126" s="46"/>
      <c r="N126" s="46"/>
      <c r="O126" s="46"/>
      <c r="P126" s="46"/>
      <c r="Q126" s="46"/>
      <c r="R126" s="46"/>
      <c r="S126" s="46"/>
    </row>
    <row r="127" spans="1:21">
      <c r="A127" s="36"/>
      <c r="B127" s="69"/>
      <c r="C127" s="46"/>
      <c r="D127" s="46"/>
      <c r="E127" s="46"/>
      <c r="F127" s="46"/>
      <c r="G127" s="46"/>
      <c r="H127" s="46"/>
      <c r="I127" s="46"/>
      <c r="J127" s="46"/>
      <c r="K127" s="46"/>
      <c r="L127" s="78"/>
      <c r="M127" s="46"/>
      <c r="N127" s="46"/>
      <c r="O127" s="46"/>
      <c r="P127" s="46"/>
      <c r="Q127" s="46"/>
      <c r="R127" s="46"/>
      <c r="S127" s="46"/>
    </row>
    <row r="128" spans="1:21">
      <c r="A128" s="36"/>
      <c r="B128" s="65"/>
      <c r="C128" s="46"/>
      <c r="D128" s="46"/>
      <c r="E128" s="46"/>
      <c r="F128" s="46"/>
      <c r="G128" s="46"/>
      <c r="H128" s="46"/>
      <c r="I128" s="46"/>
      <c r="J128" s="46"/>
      <c r="K128" s="51"/>
      <c r="L128" s="79"/>
      <c r="M128" s="46"/>
      <c r="N128" s="46"/>
      <c r="O128" s="46"/>
      <c r="P128" s="46"/>
      <c r="Q128" s="46"/>
      <c r="R128" s="46"/>
      <c r="S128" s="46"/>
      <c r="T128" s="36"/>
    </row>
    <row r="129" spans="1:20">
      <c r="A129" s="36"/>
      <c r="B129" s="66"/>
      <c r="C129" s="51"/>
      <c r="D129" s="46"/>
      <c r="E129" s="46"/>
      <c r="F129" s="46"/>
      <c r="G129" s="46"/>
      <c r="H129" s="46"/>
      <c r="I129" s="46"/>
      <c r="J129" s="46"/>
      <c r="K129" s="46"/>
      <c r="L129" s="77"/>
      <c r="M129" s="46"/>
      <c r="N129" s="46"/>
      <c r="O129" s="46"/>
      <c r="P129" s="51"/>
      <c r="Q129" s="46"/>
      <c r="R129" s="46"/>
      <c r="S129" s="46"/>
      <c r="T129" s="36"/>
    </row>
    <row r="130" spans="1:20">
      <c r="A130" s="36"/>
      <c r="B130" s="66"/>
      <c r="C130" s="46"/>
      <c r="D130" s="46"/>
      <c r="E130" s="46"/>
      <c r="F130" s="51"/>
      <c r="G130" s="46"/>
      <c r="H130" s="46"/>
      <c r="I130" s="46"/>
      <c r="J130" s="46"/>
      <c r="K130" s="46"/>
      <c r="L130" s="77"/>
      <c r="M130" s="46"/>
      <c r="N130" s="46"/>
      <c r="O130" s="46"/>
      <c r="P130" s="46"/>
      <c r="Q130" s="46"/>
      <c r="R130" s="46"/>
      <c r="S130" s="46"/>
      <c r="T130" s="36"/>
    </row>
    <row r="131" spans="1:20">
      <c r="A131" s="36"/>
      <c r="B131" s="66"/>
      <c r="C131" s="46"/>
      <c r="D131" s="46"/>
      <c r="E131" s="46"/>
      <c r="F131" s="46"/>
      <c r="G131" s="46"/>
      <c r="H131" s="46"/>
      <c r="I131" s="46"/>
      <c r="J131" s="46"/>
      <c r="K131" s="46"/>
      <c r="L131" s="77"/>
      <c r="M131" s="46"/>
      <c r="N131" s="46"/>
      <c r="O131" s="46"/>
      <c r="P131" s="46"/>
      <c r="Q131" s="46"/>
      <c r="R131" s="46"/>
      <c r="S131" s="46"/>
      <c r="T131" s="36"/>
    </row>
    <row r="132" spans="1:20">
      <c r="A132" s="36"/>
      <c r="B132" s="66"/>
      <c r="C132" s="46"/>
      <c r="D132" s="51"/>
      <c r="E132" s="51"/>
      <c r="F132" s="46"/>
      <c r="G132" s="46"/>
      <c r="H132" s="46"/>
      <c r="I132" s="46"/>
      <c r="J132" s="46"/>
      <c r="K132" s="46"/>
      <c r="L132" s="77"/>
      <c r="M132" s="46"/>
      <c r="N132" s="46"/>
      <c r="O132" s="46"/>
      <c r="P132" s="46"/>
      <c r="Q132" s="46"/>
      <c r="R132" s="46"/>
      <c r="S132" s="46"/>
      <c r="T132" s="36"/>
    </row>
    <row r="133" spans="1:20">
      <c r="A133" s="36"/>
      <c r="B133" s="66"/>
      <c r="C133" s="46"/>
      <c r="D133" s="46"/>
      <c r="E133" s="46"/>
      <c r="F133" s="46"/>
      <c r="G133" s="46"/>
      <c r="H133" s="46"/>
      <c r="I133" s="46"/>
      <c r="J133" s="46"/>
      <c r="K133" s="46"/>
      <c r="L133" s="77"/>
      <c r="M133" s="46"/>
      <c r="N133" s="46"/>
      <c r="O133" s="46"/>
      <c r="P133" s="46"/>
      <c r="Q133" s="46"/>
      <c r="R133" s="46"/>
      <c r="S133" s="46"/>
      <c r="T133" s="37"/>
    </row>
    <row r="134" spans="1:20">
      <c r="A134" s="36"/>
      <c r="B134" s="66"/>
      <c r="C134" s="46"/>
      <c r="D134" s="46"/>
      <c r="E134" s="46"/>
      <c r="F134" s="46"/>
      <c r="G134" s="46"/>
      <c r="H134" s="46"/>
      <c r="I134" s="46"/>
      <c r="J134" s="46"/>
      <c r="K134" s="46"/>
      <c r="L134" s="77"/>
      <c r="M134" s="46"/>
      <c r="N134" s="46"/>
      <c r="O134" s="46"/>
      <c r="P134" s="46"/>
      <c r="Q134" s="46"/>
      <c r="R134" s="46"/>
      <c r="S134" s="46"/>
      <c r="T134" s="36"/>
    </row>
    <row r="135" spans="1:20">
      <c r="A135" s="36"/>
      <c r="B135" s="66"/>
      <c r="C135" s="46"/>
      <c r="D135" s="46"/>
      <c r="E135" s="46"/>
      <c r="F135" s="46"/>
      <c r="G135" s="46"/>
      <c r="H135" s="46"/>
      <c r="I135" s="46"/>
      <c r="J135" s="46"/>
      <c r="K135" s="46"/>
      <c r="L135" s="77"/>
      <c r="M135" s="46"/>
      <c r="N135" s="46"/>
      <c r="O135" s="46"/>
      <c r="P135" s="46"/>
      <c r="Q135" s="46"/>
      <c r="R135" s="46"/>
      <c r="S135" s="46"/>
      <c r="T135" s="36"/>
    </row>
    <row r="136" spans="1:20">
      <c r="A136" s="36"/>
      <c r="B136" s="65"/>
      <c r="C136" s="46"/>
      <c r="D136" s="46"/>
      <c r="E136" s="46"/>
      <c r="F136" s="46"/>
      <c r="G136" s="46"/>
      <c r="H136" s="46"/>
      <c r="I136" s="46"/>
      <c r="J136" s="46"/>
      <c r="K136" s="51"/>
      <c r="L136" s="79"/>
      <c r="M136" s="46"/>
      <c r="N136" s="46"/>
      <c r="O136" s="46"/>
      <c r="P136" s="46"/>
      <c r="Q136" s="46"/>
      <c r="R136" s="46"/>
      <c r="S136" s="46"/>
      <c r="T136" s="36"/>
    </row>
    <row r="137" spans="1:20">
      <c r="A137" s="36"/>
      <c r="B137" s="66"/>
      <c r="C137" s="46"/>
      <c r="D137" s="46"/>
      <c r="E137" s="46"/>
      <c r="F137" s="46"/>
      <c r="G137" s="46"/>
      <c r="H137" s="46"/>
      <c r="I137" s="46"/>
      <c r="J137" s="46"/>
      <c r="K137" s="46"/>
      <c r="L137" s="77"/>
      <c r="M137" s="46"/>
      <c r="N137" s="46"/>
      <c r="O137" s="46"/>
      <c r="P137" s="51"/>
      <c r="Q137" s="46"/>
      <c r="R137" s="46"/>
      <c r="S137" s="46"/>
      <c r="T137" s="36"/>
    </row>
    <row r="138" spans="1:20">
      <c r="A138" s="36"/>
      <c r="B138" s="66"/>
      <c r="C138" s="46"/>
      <c r="D138" s="46"/>
      <c r="E138" s="46"/>
      <c r="F138" s="51"/>
      <c r="G138" s="46"/>
      <c r="H138" s="46"/>
      <c r="I138" s="46"/>
      <c r="J138" s="46"/>
      <c r="K138" s="46"/>
      <c r="L138" s="77"/>
      <c r="M138" s="46"/>
      <c r="N138" s="46"/>
      <c r="O138" s="46"/>
      <c r="P138" s="46"/>
      <c r="Q138" s="46"/>
      <c r="R138" s="46"/>
      <c r="S138" s="46"/>
      <c r="T138" s="36"/>
    </row>
    <row r="139" spans="1:20">
      <c r="A139" s="36"/>
      <c r="B139" s="66"/>
      <c r="C139" s="51"/>
      <c r="D139" s="46"/>
      <c r="E139" s="46"/>
      <c r="F139" s="46"/>
      <c r="G139" s="46"/>
      <c r="H139" s="46"/>
      <c r="I139" s="46"/>
      <c r="J139" s="46"/>
      <c r="K139" s="46"/>
      <c r="L139" s="77"/>
      <c r="M139" s="46"/>
      <c r="N139" s="46"/>
      <c r="O139" s="46"/>
      <c r="P139" s="46"/>
      <c r="Q139" s="46"/>
      <c r="R139" s="46"/>
      <c r="S139" s="46"/>
      <c r="T139" s="36"/>
    </row>
    <row r="140" spans="1:20">
      <c r="A140" s="36"/>
      <c r="B140" s="66"/>
      <c r="C140" s="46"/>
      <c r="D140" s="51"/>
      <c r="E140" s="46"/>
      <c r="F140" s="46"/>
      <c r="G140" s="46"/>
      <c r="H140" s="46"/>
      <c r="I140" s="46"/>
      <c r="J140" s="46"/>
      <c r="K140" s="46"/>
      <c r="L140" s="77"/>
      <c r="M140" s="46"/>
      <c r="N140" s="46"/>
      <c r="O140" s="46"/>
      <c r="P140" s="46"/>
      <c r="Q140" s="46"/>
      <c r="R140" s="46"/>
      <c r="S140" s="46"/>
      <c r="T140" s="36"/>
    </row>
    <row r="141" spans="1:20">
      <c r="A141" s="36"/>
      <c r="B141" s="66"/>
      <c r="C141" s="46"/>
      <c r="D141" s="46"/>
      <c r="E141" s="51"/>
      <c r="F141" s="46"/>
      <c r="G141" s="46"/>
      <c r="H141" s="46"/>
      <c r="I141" s="46"/>
      <c r="J141" s="46"/>
      <c r="K141" s="46"/>
      <c r="L141" s="77"/>
      <c r="M141" s="46"/>
      <c r="N141" s="46"/>
      <c r="O141" s="46"/>
      <c r="P141" s="46"/>
      <c r="Q141" s="46"/>
      <c r="R141" s="46"/>
      <c r="S141" s="46"/>
      <c r="T141" s="37"/>
    </row>
    <row r="142" spans="1:20">
      <c r="A142" s="36"/>
      <c r="B142" s="66"/>
      <c r="C142" s="46"/>
      <c r="D142" s="46"/>
      <c r="E142" s="46"/>
      <c r="F142" s="46"/>
      <c r="G142" s="46"/>
      <c r="H142" s="46"/>
      <c r="I142" s="46"/>
      <c r="J142" s="46"/>
      <c r="K142" s="46"/>
      <c r="L142" s="77"/>
      <c r="M142" s="46"/>
      <c r="N142" s="46"/>
      <c r="O142" s="46"/>
      <c r="P142" s="46"/>
      <c r="Q142" s="46"/>
      <c r="R142" s="46"/>
      <c r="S142" s="46"/>
      <c r="T142" s="36"/>
    </row>
    <row r="143" spans="1:20">
      <c r="A143" s="36"/>
      <c r="B143" s="66"/>
      <c r="C143" s="46"/>
      <c r="D143" s="46"/>
      <c r="E143" s="46"/>
      <c r="F143" s="46"/>
      <c r="G143" s="46"/>
      <c r="H143" s="46"/>
      <c r="I143" s="46"/>
      <c r="J143" s="46"/>
      <c r="K143" s="46"/>
      <c r="L143" s="77"/>
      <c r="M143" s="46"/>
      <c r="N143" s="46"/>
      <c r="O143" s="46"/>
      <c r="P143" s="46"/>
      <c r="Q143" s="46"/>
      <c r="R143" s="46"/>
      <c r="S143" s="46"/>
      <c r="T143" s="36"/>
    </row>
    <row r="144" spans="1:20">
      <c r="A144" s="36"/>
      <c r="B144" s="65"/>
      <c r="C144" s="46"/>
      <c r="D144" s="46"/>
      <c r="E144" s="46"/>
      <c r="F144" s="46"/>
      <c r="G144" s="46"/>
      <c r="H144" s="46"/>
      <c r="I144" s="46"/>
      <c r="J144" s="46"/>
      <c r="K144" s="51"/>
      <c r="L144" s="79"/>
      <c r="M144" s="46"/>
      <c r="N144" s="46"/>
      <c r="O144" s="46"/>
      <c r="P144" s="46"/>
      <c r="Q144" s="46"/>
      <c r="R144" s="46"/>
      <c r="S144" s="46"/>
      <c r="T144" s="36"/>
    </row>
    <row r="145" spans="1:20">
      <c r="A145" s="36"/>
      <c r="B145" s="66"/>
      <c r="C145" s="46"/>
      <c r="D145" s="46"/>
      <c r="E145" s="46"/>
      <c r="F145" s="46"/>
      <c r="G145" s="46"/>
      <c r="H145" s="46"/>
      <c r="I145" s="46"/>
      <c r="J145" s="46"/>
      <c r="K145" s="46"/>
      <c r="L145" s="77"/>
      <c r="M145" s="46"/>
      <c r="N145" s="46"/>
      <c r="O145" s="46"/>
      <c r="P145" s="46"/>
      <c r="Q145" s="46"/>
      <c r="R145" s="46"/>
      <c r="S145" s="46"/>
      <c r="T145" s="36"/>
    </row>
    <row r="146" spans="1:20">
      <c r="A146" s="36"/>
      <c r="B146" s="66"/>
      <c r="C146" s="46"/>
      <c r="D146" s="46"/>
      <c r="E146" s="46"/>
      <c r="F146" s="51"/>
      <c r="G146" s="46"/>
      <c r="H146" s="46"/>
      <c r="I146" s="46"/>
      <c r="J146" s="46"/>
      <c r="K146" s="46"/>
      <c r="L146" s="77"/>
      <c r="M146" s="46"/>
      <c r="N146" s="46"/>
      <c r="O146" s="46"/>
      <c r="P146" s="46"/>
      <c r="Q146" s="46"/>
      <c r="R146" s="46"/>
      <c r="S146" s="46"/>
      <c r="T146" s="36"/>
    </row>
    <row r="147" spans="1:20">
      <c r="A147" s="36"/>
      <c r="B147" s="66"/>
      <c r="C147" s="46"/>
      <c r="D147" s="46"/>
      <c r="E147" s="51"/>
      <c r="F147" s="46"/>
      <c r="G147" s="46"/>
      <c r="H147" s="46"/>
      <c r="I147" s="46"/>
      <c r="J147" s="46"/>
      <c r="K147" s="46"/>
      <c r="L147" s="77"/>
      <c r="M147" s="46"/>
      <c r="N147" s="46"/>
      <c r="O147" s="46"/>
      <c r="P147" s="46"/>
      <c r="Q147" s="46"/>
      <c r="R147" s="46"/>
      <c r="S147" s="46"/>
      <c r="T147" s="36"/>
    </row>
    <row r="148" spans="1:20">
      <c r="A148" s="36"/>
      <c r="B148" s="66"/>
      <c r="C148" s="46"/>
      <c r="D148" s="51"/>
      <c r="E148" s="46"/>
      <c r="F148" s="46"/>
      <c r="G148" s="46"/>
      <c r="H148" s="46"/>
      <c r="I148" s="46"/>
      <c r="J148" s="46"/>
      <c r="K148" s="46"/>
      <c r="L148" s="77"/>
      <c r="M148" s="46"/>
      <c r="N148" s="46"/>
      <c r="O148" s="46"/>
      <c r="P148" s="46"/>
      <c r="Q148" s="46"/>
      <c r="R148" s="46"/>
      <c r="S148" s="46"/>
      <c r="T148" s="36"/>
    </row>
    <row r="149" spans="1:20">
      <c r="A149" s="36"/>
      <c r="B149" s="66"/>
      <c r="C149" s="46"/>
      <c r="D149" s="46"/>
      <c r="E149" s="46"/>
      <c r="F149" s="46"/>
      <c r="G149" s="46"/>
      <c r="H149" s="46"/>
      <c r="I149" s="46"/>
      <c r="J149" s="46"/>
      <c r="K149" s="46"/>
      <c r="L149" s="77"/>
      <c r="M149" s="46"/>
      <c r="N149" s="46"/>
      <c r="O149" s="46"/>
      <c r="P149" s="46"/>
      <c r="Q149" s="46"/>
      <c r="R149" s="46"/>
      <c r="S149" s="46"/>
      <c r="T149" s="36"/>
    </row>
    <row r="150" spans="1:20">
      <c r="A150" s="36"/>
      <c r="B150" s="66"/>
      <c r="C150" s="46"/>
      <c r="D150" s="46"/>
      <c r="E150" s="46"/>
      <c r="F150" s="46"/>
      <c r="G150" s="46"/>
      <c r="H150" s="46"/>
      <c r="I150" s="46"/>
      <c r="J150" s="46"/>
      <c r="K150" s="46"/>
      <c r="L150" s="77"/>
      <c r="M150" s="46"/>
      <c r="N150" s="46"/>
      <c r="O150" s="46"/>
      <c r="P150" s="51"/>
      <c r="Q150" s="46"/>
      <c r="R150" s="46"/>
      <c r="S150" s="46"/>
      <c r="T150" s="37"/>
    </row>
    <row r="151" spans="1:20">
      <c r="A151" s="36"/>
      <c r="B151" s="66"/>
      <c r="C151" s="51"/>
      <c r="D151" s="46"/>
      <c r="E151" s="46"/>
      <c r="F151" s="46"/>
      <c r="G151" s="46"/>
      <c r="H151" s="46"/>
      <c r="I151" s="46"/>
      <c r="J151" s="46"/>
      <c r="K151" s="46"/>
      <c r="L151" s="77"/>
      <c r="M151" s="46"/>
      <c r="N151" s="46"/>
      <c r="O151" s="46"/>
      <c r="P151" s="46"/>
      <c r="Q151" s="46"/>
      <c r="R151" s="46"/>
      <c r="S151" s="46"/>
      <c r="T151" s="36"/>
    </row>
    <row r="152" spans="1:20">
      <c r="A152" s="36"/>
      <c r="B152" s="66"/>
      <c r="C152" s="46"/>
      <c r="D152" s="46"/>
      <c r="E152" s="46"/>
      <c r="F152" s="46"/>
      <c r="G152" s="46"/>
      <c r="H152" s="46"/>
      <c r="I152" s="46"/>
      <c r="J152" s="46"/>
      <c r="K152" s="46"/>
      <c r="L152" s="77"/>
      <c r="M152" s="46"/>
      <c r="N152" s="46"/>
      <c r="O152" s="46"/>
      <c r="P152" s="46"/>
      <c r="Q152" s="46"/>
      <c r="R152" s="46"/>
      <c r="S152" s="46"/>
      <c r="T152" s="36"/>
    </row>
    <row r="153" spans="1:20">
      <c r="A153" s="36"/>
      <c r="B153" s="65"/>
      <c r="C153" s="46"/>
      <c r="D153" s="46"/>
      <c r="E153" s="46"/>
      <c r="F153" s="46"/>
      <c r="G153" s="46"/>
      <c r="H153" s="46"/>
      <c r="I153" s="46"/>
      <c r="J153" s="46"/>
      <c r="K153" s="46"/>
      <c r="L153" s="77"/>
      <c r="M153" s="46"/>
      <c r="N153" s="46"/>
      <c r="O153" s="46"/>
      <c r="P153" s="46"/>
      <c r="Q153" s="46"/>
      <c r="R153" s="46"/>
      <c r="S153" s="46"/>
      <c r="T153" s="36"/>
    </row>
    <row r="154" spans="1:20">
      <c r="A154" s="36"/>
      <c r="B154" s="65"/>
      <c r="C154" s="46"/>
      <c r="D154" s="46"/>
      <c r="E154" s="46"/>
      <c r="F154" s="46"/>
      <c r="G154" s="46"/>
      <c r="H154" s="46"/>
      <c r="I154" s="46"/>
      <c r="J154" s="46"/>
      <c r="K154" s="46"/>
      <c r="L154" s="77"/>
      <c r="M154" s="46"/>
      <c r="N154" s="46"/>
      <c r="O154" s="46"/>
      <c r="P154" s="46"/>
      <c r="Q154" s="46"/>
      <c r="R154" s="46"/>
      <c r="S154" s="46"/>
      <c r="T154" s="36"/>
    </row>
    <row r="155" spans="1:20">
      <c r="A155" s="36"/>
      <c r="B155" s="69"/>
      <c r="C155" s="46"/>
      <c r="D155" s="46"/>
      <c r="E155" s="46"/>
      <c r="F155" s="46"/>
      <c r="G155" s="46"/>
      <c r="H155" s="46"/>
      <c r="I155" s="46"/>
      <c r="J155" s="46"/>
      <c r="K155" s="46"/>
      <c r="L155" s="78"/>
      <c r="M155" s="46"/>
      <c r="N155" s="46"/>
      <c r="O155" s="46"/>
      <c r="P155" s="46"/>
      <c r="Q155" s="46"/>
      <c r="R155" s="46"/>
      <c r="S155" s="46"/>
      <c r="T155" s="36"/>
    </row>
    <row r="156" spans="1:20">
      <c r="A156" s="36"/>
      <c r="B156" s="65"/>
      <c r="C156" s="46"/>
      <c r="D156" s="46"/>
      <c r="E156" s="46"/>
      <c r="F156" s="46"/>
      <c r="G156" s="46"/>
      <c r="H156" s="46"/>
      <c r="I156" s="46"/>
      <c r="J156" s="46"/>
      <c r="K156" s="51"/>
      <c r="L156" s="79"/>
      <c r="M156" s="46"/>
      <c r="N156" s="46"/>
      <c r="O156" s="46"/>
      <c r="P156" s="46"/>
      <c r="Q156" s="46"/>
      <c r="R156" s="46"/>
      <c r="S156" s="46"/>
      <c r="T156" s="36"/>
    </row>
    <row r="157" spans="1:20">
      <c r="B157" s="66"/>
      <c r="C157" s="46"/>
      <c r="D157" s="46"/>
      <c r="E157" s="46"/>
      <c r="F157" s="46"/>
      <c r="G157" s="46"/>
      <c r="H157" s="46"/>
      <c r="I157" s="46"/>
      <c r="J157" s="46"/>
      <c r="K157" s="46"/>
      <c r="L157" s="77"/>
      <c r="M157" s="46"/>
      <c r="N157" s="46"/>
      <c r="O157" s="46"/>
      <c r="P157" s="46"/>
      <c r="Q157" s="46"/>
      <c r="R157" s="46"/>
      <c r="S157" s="46"/>
      <c r="T157" s="36"/>
    </row>
    <row r="158" spans="1:20">
      <c r="B158" s="66"/>
      <c r="C158" s="46"/>
      <c r="D158" s="46"/>
      <c r="E158" s="46"/>
      <c r="F158" s="46"/>
      <c r="G158" s="46"/>
      <c r="H158" s="46"/>
      <c r="I158" s="46"/>
      <c r="J158" s="46"/>
      <c r="K158" s="46"/>
      <c r="L158" s="77"/>
      <c r="M158" s="46"/>
      <c r="N158" s="46"/>
      <c r="O158" s="46"/>
      <c r="P158" s="46"/>
      <c r="Q158" s="46"/>
      <c r="R158" s="46"/>
      <c r="S158" s="46"/>
      <c r="T158" s="36"/>
    </row>
    <row r="159" spans="1:20">
      <c r="B159" s="66"/>
      <c r="C159" s="46"/>
      <c r="D159" s="46"/>
      <c r="E159" s="51"/>
      <c r="F159" s="46"/>
      <c r="G159" s="46"/>
      <c r="H159" s="46"/>
      <c r="I159" s="46"/>
      <c r="J159" s="46"/>
      <c r="K159" s="46"/>
      <c r="L159" s="77"/>
      <c r="M159" s="46"/>
      <c r="N159" s="46"/>
      <c r="O159" s="46"/>
      <c r="P159" s="46"/>
      <c r="Q159" s="46"/>
      <c r="R159" s="46"/>
      <c r="S159" s="46"/>
      <c r="T159" s="36"/>
    </row>
    <row r="160" spans="1:20">
      <c r="B160" s="66"/>
      <c r="C160" s="46"/>
      <c r="D160" s="46"/>
      <c r="E160" s="46"/>
      <c r="F160" s="46"/>
      <c r="G160" s="46"/>
      <c r="H160" s="46"/>
      <c r="I160" s="46"/>
      <c r="J160" s="46"/>
      <c r="K160" s="46"/>
      <c r="L160" s="77"/>
      <c r="M160" s="46"/>
      <c r="N160" s="46"/>
      <c r="O160" s="46"/>
      <c r="P160" s="46"/>
      <c r="Q160" s="46"/>
      <c r="R160" s="46"/>
      <c r="S160" s="46"/>
      <c r="T160" s="36"/>
    </row>
    <row r="161" spans="2:20">
      <c r="B161" s="66"/>
      <c r="C161" s="46"/>
      <c r="D161" s="46"/>
      <c r="E161" s="46"/>
      <c r="F161" s="46"/>
      <c r="G161" s="46"/>
      <c r="H161" s="46"/>
      <c r="I161" s="46"/>
      <c r="J161" s="46"/>
      <c r="K161" s="46"/>
      <c r="L161" s="77"/>
      <c r="M161" s="46"/>
      <c r="N161" s="46"/>
      <c r="O161" s="46"/>
      <c r="P161" s="51"/>
      <c r="Q161" s="46"/>
      <c r="R161" s="46"/>
      <c r="S161" s="46"/>
      <c r="T161" s="37"/>
    </row>
    <row r="162" spans="2:20">
      <c r="B162" s="66"/>
      <c r="C162" s="46"/>
      <c r="D162" s="46"/>
      <c r="E162" s="46"/>
      <c r="F162" s="51"/>
      <c r="G162" s="46"/>
      <c r="H162" s="46"/>
      <c r="I162" s="46"/>
      <c r="J162" s="46"/>
      <c r="K162" s="46"/>
      <c r="L162" s="77"/>
      <c r="M162" s="46"/>
      <c r="N162" s="46"/>
      <c r="O162" s="46"/>
      <c r="P162" s="46"/>
      <c r="Q162" s="46"/>
      <c r="R162" s="46"/>
      <c r="S162" s="46"/>
      <c r="T162" s="36"/>
    </row>
    <row r="163" spans="2:20">
      <c r="B163" s="66"/>
      <c r="C163" s="51"/>
      <c r="D163" s="51"/>
      <c r="E163" s="46"/>
      <c r="F163" s="46"/>
      <c r="G163" s="46"/>
      <c r="H163" s="46"/>
      <c r="I163" s="46"/>
      <c r="J163" s="46"/>
      <c r="K163" s="46"/>
      <c r="L163" s="77"/>
      <c r="M163" s="46"/>
      <c r="N163" s="46"/>
      <c r="O163" s="46"/>
      <c r="P163" s="46"/>
      <c r="Q163" s="46"/>
      <c r="R163" s="46"/>
      <c r="S163" s="46"/>
      <c r="T163" s="36"/>
    </row>
    <row r="164" spans="2:20">
      <c r="B164" s="65"/>
      <c r="C164" s="46"/>
      <c r="D164" s="46"/>
      <c r="E164" s="46"/>
      <c r="F164" s="46"/>
      <c r="G164" s="46"/>
      <c r="H164" s="46"/>
      <c r="I164" s="46"/>
      <c r="J164" s="46"/>
      <c r="K164" s="46"/>
      <c r="L164" s="79"/>
      <c r="M164" s="46"/>
      <c r="N164" s="46"/>
      <c r="O164" s="46"/>
      <c r="P164" s="46"/>
      <c r="Q164" s="46"/>
      <c r="R164" s="46"/>
      <c r="S164" s="46"/>
      <c r="T164" s="36"/>
    </row>
    <row r="165" spans="2:20">
      <c r="B165" s="66"/>
      <c r="C165" s="46"/>
      <c r="D165" s="46"/>
      <c r="E165" s="46"/>
      <c r="F165" s="46"/>
      <c r="G165" s="46"/>
      <c r="H165" s="46"/>
      <c r="I165" s="46"/>
      <c r="J165" s="46"/>
      <c r="K165" s="46"/>
      <c r="L165" s="77"/>
      <c r="M165" s="46"/>
      <c r="N165" s="46"/>
      <c r="O165" s="46"/>
      <c r="P165" s="46"/>
      <c r="Q165" s="46"/>
      <c r="R165" s="46"/>
      <c r="S165" s="46"/>
      <c r="T165" s="36"/>
    </row>
    <row r="166" spans="2:20">
      <c r="B166" s="66"/>
      <c r="C166" s="46"/>
      <c r="D166" s="46"/>
      <c r="E166" s="46"/>
      <c r="F166" s="46"/>
      <c r="G166" s="46"/>
      <c r="H166" s="46"/>
      <c r="I166" s="46"/>
      <c r="J166" s="46"/>
      <c r="K166" s="46"/>
      <c r="L166" s="77"/>
      <c r="M166" s="46"/>
      <c r="N166" s="46"/>
      <c r="O166" s="46"/>
      <c r="P166" s="46"/>
      <c r="Q166" s="46"/>
      <c r="R166" s="46"/>
      <c r="S166" s="46"/>
      <c r="T166" s="36"/>
    </row>
    <row r="167" spans="2:20">
      <c r="B167" s="66"/>
      <c r="C167" s="46"/>
      <c r="D167" s="46"/>
      <c r="E167" s="51"/>
      <c r="F167" s="46"/>
      <c r="G167" s="46"/>
      <c r="H167" s="46"/>
      <c r="I167" s="46"/>
      <c r="J167" s="46"/>
      <c r="K167" s="46"/>
      <c r="L167" s="77"/>
      <c r="M167" s="46"/>
      <c r="N167" s="46"/>
      <c r="O167" s="46"/>
      <c r="P167" s="46"/>
      <c r="Q167" s="46"/>
      <c r="R167" s="46"/>
      <c r="S167" s="46"/>
      <c r="T167" s="36"/>
    </row>
    <row r="168" spans="2:20">
      <c r="B168" s="66"/>
      <c r="C168" s="46"/>
      <c r="D168" s="46"/>
      <c r="E168" s="46"/>
      <c r="F168" s="46"/>
      <c r="G168" s="46"/>
      <c r="H168" s="46"/>
      <c r="I168" s="46"/>
      <c r="J168" s="46"/>
      <c r="K168" s="46"/>
      <c r="L168" s="77"/>
      <c r="M168" s="46"/>
      <c r="N168" s="46"/>
      <c r="O168" s="46"/>
      <c r="P168" s="46"/>
      <c r="Q168" s="46"/>
      <c r="R168" s="46"/>
      <c r="S168" s="46"/>
      <c r="T168" s="36"/>
    </row>
    <row r="169" spans="2:20">
      <c r="B169" s="66"/>
      <c r="C169" s="46"/>
      <c r="D169" s="46"/>
      <c r="E169" s="46"/>
      <c r="F169" s="46"/>
      <c r="G169" s="46"/>
      <c r="H169" s="46"/>
      <c r="I169" s="46"/>
      <c r="J169" s="46"/>
      <c r="K169" s="46"/>
      <c r="L169" s="77"/>
      <c r="M169" s="46"/>
      <c r="N169" s="46"/>
      <c r="O169" s="46"/>
      <c r="P169" s="51"/>
      <c r="Q169" s="46"/>
      <c r="R169" s="46"/>
      <c r="S169" s="46"/>
      <c r="T169" s="37"/>
    </row>
    <row r="170" spans="2:20">
      <c r="B170" s="66"/>
      <c r="C170" s="46"/>
      <c r="D170" s="46"/>
      <c r="E170" s="46"/>
      <c r="F170" s="51"/>
      <c r="G170" s="46"/>
      <c r="H170" s="46"/>
      <c r="I170" s="46"/>
      <c r="J170" s="46"/>
      <c r="K170" s="46"/>
      <c r="L170" s="77"/>
      <c r="M170" s="46"/>
      <c r="N170" s="46"/>
      <c r="O170" s="46"/>
      <c r="P170" s="46"/>
      <c r="Q170" s="46"/>
      <c r="R170" s="46"/>
      <c r="S170" s="46"/>
      <c r="T170" s="36"/>
    </row>
    <row r="171" spans="2:20">
      <c r="B171" s="66"/>
      <c r="C171" s="51"/>
      <c r="D171" s="51"/>
      <c r="E171" s="46"/>
      <c r="F171" s="46"/>
      <c r="G171" s="46"/>
      <c r="H171" s="46"/>
      <c r="I171" s="46"/>
      <c r="J171" s="46"/>
      <c r="K171" s="46"/>
      <c r="L171" s="77"/>
      <c r="M171" s="46"/>
      <c r="N171" s="46"/>
      <c r="O171" s="46"/>
      <c r="P171" s="46"/>
      <c r="Q171" s="46"/>
      <c r="R171" s="46"/>
      <c r="S171" s="46"/>
      <c r="T171" s="36"/>
    </row>
    <row r="172" spans="2:20">
      <c r="B172" s="65"/>
      <c r="C172" s="46"/>
      <c r="D172" s="46"/>
      <c r="E172" s="46"/>
      <c r="F172" s="46"/>
      <c r="G172" s="46"/>
      <c r="H172" s="46"/>
      <c r="I172" s="46"/>
      <c r="J172" s="46"/>
      <c r="K172" s="46"/>
      <c r="L172" s="79"/>
      <c r="M172" s="46"/>
      <c r="N172" s="46"/>
      <c r="O172" s="46"/>
      <c r="P172" s="46"/>
      <c r="Q172" s="46"/>
      <c r="R172" s="46"/>
      <c r="S172" s="46"/>
      <c r="T172" s="36"/>
    </row>
    <row r="173" spans="2:20">
      <c r="B173" s="66"/>
      <c r="C173" s="51"/>
      <c r="D173" s="51"/>
      <c r="E173" s="46"/>
      <c r="F173" s="46"/>
      <c r="G173" s="46"/>
      <c r="H173" s="46"/>
      <c r="I173" s="46"/>
      <c r="J173" s="46"/>
      <c r="K173" s="46"/>
      <c r="L173" s="77"/>
      <c r="M173" s="46"/>
      <c r="N173" s="46"/>
      <c r="O173" s="46"/>
      <c r="P173" s="46"/>
      <c r="Q173" s="46"/>
      <c r="R173" s="46"/>
      <c r="S173" s="46"/>
      <c r="T173" s="36"/>
    </row>
    <row r="174" spans="2:20">
      <c r="B174" s="66"/>
      <c r="C174" s="46"/>
      <c r="D174" s="46"/>
      <c r="E174" s="46"/>
      <c r="F174" s="51"/>
      <c r="G174" s="46"/>
      <c r="H174" s="46"/>
      <c r="I174" s="46"/>
      <c r="J174" s="46"/>
      <c r="K174" s="46"/>
      <c r="L174" s="77"/>
      <c r="M174" s="46"/>
      <c r="N174" s="46"/>
      <c r="O174" s="46"/>
      <c r="P174" s="46"/>
      <c r="Q174" s="46"/>
      <c r="R174" s="46"/>
      <c r="S174" s="46"/>
      <c r="T174" s="36"/>
    </row>
    <row r="175" spans="2:20">
      <c r="B175" s="66"/>
      <c r="C175" s="46"/>
      <c r="D175" s="46"/>
      <c r="E175" s="51"/>
      <c r="F175" s="46"/>
      <c r="G175" s="46"/>
      <c r="H175" s="46"/>
      <c r="I175" s="46"/>
      <c r="J175" s="46"/>
      <c r="K175" s="46"/>
      <c r="L175" s="77"/>
      <c r="M175" s="46"/>
      <c r="N175" s="46"/>
      <c r="O175" s="46"/>
      <c r="P175" s="46"/>
      <c r="Q175" s="46"/>
      <c r="R175" s="46"/>
      <c r="S175" s="46"/>
      <c r="T175" s="36"/>
    </row>
    <row r="176" spans="2:20">
      <c r="B176" s="66"/>
      <c r="C176" s="46"/>
      <c r="D176" s="46"/>
      <c r="E176" s="46"/>
      <c r="F176" s="46"/>
      <c r="G176" s="46"/>
      <c r="H176" s="46"/>
      <c r="I176" s="46"/>
      <c r="J176" s="46"/>
      <c r="K176" s="46"/>
      <c r="L176" s="77"/>
      <c r="M176" s="46"/>
      <c r="N176" s="46"/>
      <c r="O176" s="46"/>
      <c r="P176" s="46"/>
      <c r="Q176" s="46"/>
      <c r="R176" s="46"/>
      <c r="S176" s="46"/>
      <c r="T176" s="36"/>
    </row>
    <row r="177" spans="2:21">
      <c r="B177" s="66"/>
      <c r="C177" s="46"/>
      <c r="D177" s="46"/>
      <c r="E177" s="46"/>
      <c r="F177" s="46"/>
      <c r="G177" s="46"/>
      <c r="H177" s="46"/>
      <c r="I177" s="46"/>
      <c r="J177" s="46"/>
      <c r="K177" s="46"/>
      <c r="L177" s="77"/>
      <c r="M177" s="46"/>
      <c r="N177" s="46"/>
      <c r="O177" s="46"/>
      <c r="P177" s="51"/>
      <c r="Q177" s="46"/>
      <c r="R177" s="46"/>
      <c r="S177" s="46"/>
      <c r="T177" s="37"/>
    </row>
    <row r="178" spans="2:21">
      <c r="B178" s="66"/>
      <c r="C178" s="46"/>
      <c r="D178" s="46"/>
      <c r="E178" s="46"/>
      <c r="F178" s="46"/>
      <c r="G178" s="46"/>
      <c r="H178" s="46"/>
      <c r="I178" s="46"/>
      <c r="J178" s="46"/>
      <c r="K178" s="46"/>
      <c r="L178" s="77"/>
      <c r="M178" s="46"/>
      <c r="N178" s="46"/>
      <c r="O178" s="46"/>
      <c r="P178" s="46"/>
      <c r="Q178" s="46"/>
      <c r="R178" s="46"/>
      <c r="S178" s="46"/>
      <c r="T178" s="36"/>
    </row>
    <row r="179" spans="2:21">
      <c r="B179" s="66"/>
      <c r="C179" s="46"/>
      <c r="D179" s="46"/>
      <c r="E179" s="46"/>
      <c r="F179" s="46"/>
      <c r="G179" s="46"/>
      <c r="H179" s="46"/>
      <c r="I179" s="46"/>
      <c r="J179" s="46"/>
      <c r="K179" s="46"/>
      <c r="L179" s="77"/>
      <c r="M179" s="46"/>
      <c r="N179" s="46"/>
      <c r="O179" s="46"/>
      <c r="P179" s="46"/>
      <c r="Q179" s="46"/>
      <c r="R179" s="46"/>
      <c r="S179" s="46"/>
      <c r="T179" s="36"/>
    </row>
    <row r="180" spans="2:21">
      <c r="C180" s="46"/>
      <c r="D180" s="46"/>
      <c r="E180" s="46"/>
      <c r="F180" s="46"/>
      <c r="G180" s="46"/>
      <c r="H180" s="46"/>
      <c r="I180" s="46"/>
      <c r="J180" s="46"/>
      <c r="K180" s="46"/>
      <c r="L180" s="77"/>
      <c r="M180" s="46"/>
      <c r="N180" s="46"/>
      <c r="O180" s="46"/>
      <c r="P180" s="46"/>
      <c r="Q180" s="46"/>
      <c r="R180" s="46"/>
      <c r="S180" s="46"/>
      <c r="T180" s="36"/>
    </row>
    <row r="181" spans="2:21">
      <c r="M181" s="36"/>
      <c r="N181" s="36"/>
      <c r="O181" s="36"/>
      <c r="P181" s="36"/>
      <c r="Q181" s="36"/>
      <c r="R181" s="36"/>
      <c r="S181" s="36"/>
      <c r="T181" s="36"/>
    </row>
    <row r="182" spans="2:21">
      <c r="S182" s="36"/>
      <c r="T182" s="36"/>
    </row>
    <row r="183" spans="2:21">
      <c r="U183" s="3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5"/>
  <sheetViews>
    <sheetView zoomScale="80" zoomScaleNormal="80" workbookViewId="0"/>
  </sheetViews>
  <sheetFormatPr defaultColWidth="8.83203125" defaultRowHeight="15.5"/>
  <sheetData>
    <row r="1" spans="1:25">
      <c r="A1" s="7" t="s">
        <v>186</v>
      </c>
    </row>
    <row r="2" spans="1:25">
      <c r="B2" t="s">
        <v>158</v>
      </c>
      <c r="G2" t="s">
        <v>79</v>
      </c>
      <c r="L2" t="s">
        <v>183</v>
      </c>
      <c r="Q2" t="s">
        <v>185</v>
      </c>
      <c r="V2" t="s">
        <v>184</v>
      </c>
    </row>
    <row r="3" spans="1:25">
      <c r="B3" t="s">
        <v>54</v>
      </c>
      <c r="C3" t="s">
        <v>55</v>
      </c>
      <c r="D3" t="s">
        <v>56</v>
      </c>
      <c r="E3" t="s">
        <v>126</v>
      </c>
      <c r="G3" t="s">
        <v>54</v>
      </c>
      <c r="H3" t="s">
        <v>55</v>
      </c>
      <c r="I3" t="s">
        <v>56</v>
      </c>
      <c r="J3" t="s">
        <v>126</v>
      </c>
      <c r="L3" t="s">
        <v>54</v>
      </c>
      <c r="M3" t="s">
        <v>55</v>
      </c>
      <c r="N3" t="s">
        <v>56</v>
      </c>
      <c r="O3" t="s">
        <v>126</v>
      </c>
      <c r="Q3" t="s">
        <v>54</v>
      </c>
      <c r="R3" t="s">
        <v>55</v>
      </c>
      <c r="S3" t="s">
        <v>56</v>
      </c>
      <c r="T3" t="s">
        <v>126</v>
      </c>
      <c r="V3" t="s">
        <v>54</v>
      </c>
      <c r="W3" t="s">
        <v>55</v>
      </c>
      <c r="X3" t="s">
        <v>56</v>
      </c>
      <c r="Y3" t="s">
        <v>126</v>
      </c>
    </row>
    <row r="4" spans="1:25">
      <c r="A4" t="s">
        <v>160</v>
      </c>
      <c r="B4">
        <v>-8.3531664884515001E-3</v>
      </c>
      <c r="C4">
        <v>-2.9015347764920801E-2</v>
      </c>
      <c r="D4">
        <v>-1.1019366528668801E-3</v>
      </c>
      <c r="E4">
        <v>-4.0145950801134603E-2</v>
      </c>
      <c r="G4">
        <v>4.2584824826843497E-2</v>
      </c>
      <c r="H4">
        <v>-0.102819938891129</v>
      </c>
      <c r="I4">
        <v>0.19883190907638701</v>
      </c>
      <c r="J4">
        <v>8.6850629581062405E-3</v>
      </c>
      <c r="L4">
        <v>0.19858787218559301</v>
      </c>
      <c r="M4">
        <v>7.6783627910423799E-2</v>
      </c>
      <c r="N4">
        <v>0.30078190933255999</v>
      </c>
      <c r="O4">
        <v>6.4216523342350895E-2</v>
      </c>
      <c r="Q4">
        <v>-6.9064223020216295E-2</v>
      </c>
      <c r="R4">
        <v>-0.16654645027388401</v>
      </c>
      <c r="S4">
        <v>-0.111336290558452</v>
      </c>
      <c r="T4">
        <v>7.0987762388153403E-4</v>
      </c>
      <c r="V4">
        <v>-0.101608811594285</v>
      </c>
      <c r="W4">
        <v>-0.24234762874349799</v>
      </c>
      <c r="X4">
        <v>0.115175110689979</v>
      </c>
      <c r="Y4">
        <v>-5.4634347378579903E-2</v>
      </c>
    </row>
    <row r="5" spans="1:25">
      <c r="A5" t="s">
        <v>159</v>
      </c>
      <c r="B5">
        <v>-1.8430498843849299E-2</v>
      </c>
      <c r="C5">
        <v>3.69096636597495E-2</v>
      </c>
      <c r="D5">
        <v>0.165436495846185</v>
      </c>
      <c r="E5">
        <v>-0.14665838291625799</v>
      </c>
      <c r="G5">
        <v>3.4600170171810302E-2</v>
      </c>
      <c r="H5">
        <v>-6.3148812605069202E-2</v>
      </c>
      <c r="I5">
        <v>4.83842055762886E-2</v>
      </c>
      <c r="J5">
        <v>-0.15156835678501501</v>
      </c>
      <c r="L5">
        <v>-0.106337038652925</v>
      </c>
      <c r="M5">
        <v>-8.7417331775716298E-2</v>
      </c>
      <c r="N5">
        <v>0.105646538401932</v>
      </c>
      <c r="O5">
        <v>-0.32563991836830802</v>
      </c>
      <c r="Q5">
        <v>6.5079748615203797E-2</v>
      </c>
      <c r="R5">
        <v>0.26256312372340901</v>
      </c>
      <c r="S5">
        <v>0.114587988061393</v>
      </c>
      <c r="T5">
        <v>0.14385326558786399</v>
      </c>
      <c r="V5">
        <v>0.13270978299053701</v>
      </c>
      <c r="W5">
        <v>-8.15823700720687E-2</v>
      </c>
      <c r="X5">
        <v>5.8141281838691501E-2</v>
      </c>
      <c r="Y5">
        <v>-1.8180686543209899E-2</v>
      </c>
    </row>
    <row r="6" spans="1:25">
      <c r="A6" t="s">
        <v>161</v>
      </c>
      <c r="B6">
        <v>0.36233554262327999</v>
      </c>
      <c r="C6">
        <v>6.8035028927162997E-2</v>
      </c>
      <c r="D6">
        <v>0.43539011895340801</v>
      </c>
      <c r="E6">
        <v>0.124268559631982</v>
      </c>
      <c r="G6">
        <v>1.2747431115930101E-2</v>
      </c>
      <c r="H6">
        <v>0.10693833971319799</v>
      </c>
      <c r="I6">
        <v>7.24782512020027E-2</v>
      </c>
      <c r="J6">
        <v>0.102455726573531</v>
      </c>
      <c r="L6">
        <v>-2.38913086843585E-2</v>
      </c>
      <c r="M6">
        <v>0.102194037146967</v>
      </c>
      <c r="N6">
        <v>0.200935573038969</v>
      </c>
      <c r="O6">
        <v>-7.3193026605260104E-3</v>
      </c>
      <c r="Q6">
        <v>-4.7218311627216902E-2</v>
      </c>
      <c r="R6">
        <v>-5.2393548498095098E-2</v>
      </c>
      <c r="S6">
        <v>3.9157765704433004E-3</v>
      </c>
      <c r="T6">
        <v>6.16219576085551E-2</v>
      </c>
      <c r="V6">
        <v>0.121912116363351</v>
      </c>
      <c r="W6">
        <v>0.11785145540953799</v>
      </c>
      <c r="X6">
        <v>0.100593646355831</v>
      </c>
      <c r="Y6">
        <v>0.23514918432537399</v>
      </c>
    </row>
    <row r="7" spans="1:25">
      <c r="A7" t="s">
        <v>162</v>
      </c>
      <c r="B7">
        <v>7.6888759699566697E-2</v>
      </c>
      <c r="C7">
        <v>2.8702495087450701E-2</v>
      </c>
      <c r="D7">
        <v>0.19123988945574699</v>
      </c>
      <c r="E7">
        <v>9.9035253123588504E-3</v>
      </c>
      <c r="G7">
        <v>0.20589202477136401</v>
      </c>
      <c r="H7">
        <v>5.9646771089703801E-2</v>
      </c>
      <c r="I7">
        <v>-1.2047022812857E-3</v>
      </c>
      <c r="J7">
        <v>8.8867805493912905E-2</v>
      </c>
      <c r="L7">
        <v>0.237808286441996</v>
      </c>
      <c r="M7">
        <v>4.9439817971100197E-2</v>
      </c>
      <c r="N7">
        <v>0.24609428945391201</v>
      </c>
      <c r="O7">
        <v>0.25286119191364398</v>
      </c>
      <c r="Q7">
        <v>3.6180859539768503E-2</v>
      </c>
      <c r="R7">
        <v>4.5317671537469503E-2</v>
      </c>
      <c r="S7">
        <v>4.2959045883927703E-2</v>
      </c>
      <c r="T7">
        <v>-4.1058405794180297E-2</v>
      </c>
      <c r="V7">
        <v>0.18540608764116101</v>
      </c>
      <c r="W7">
        <v>6.5062863009964306E-2</v>
      </c>
      <c r="X7">
        <v>-0.14802954931628701</v>
      </c>
      <c r="Y7">
        <v>-3.6730524082221001E-2</v>
      </c>
    </row>
    <row r="8" spans="1:25">
      <c r="A8" t="s">
        <v>163</v>
      </c>
      <c r="B8">
        <v>0.26039771188094102</v>
      </c>
      <c r="C8">
        <v>-2.4454650955578999E-2</v>
      </c>
      <c r="D8">
        <v>0.34049147345414599</v>
      </c>
      <c r="E8">
        <v>0.16981990947162801</v>
      </c>
      <c r="G8">
        <v>-3.5692807124604403E-2</v>
      </c>
      <c r="H8">
        <v>9.7216672466544099E-2</v>
      </c>
      <c r="I8">
        <v>1.7398142248335399E-2</v>
      </c>
      <c r="J8">
        <v>2.7848234130185799E-2</v>
      </c>
      <c r="L8">
        <v>8.4931530872141503E-2</v>
      </c>
      <c r="M8">
        <v>0.18339686666374599</v>
      </c>
      <c r="N8">
        <v>9.3217533884057693E-2</v>
      </c>
      <c r="O8">
        <v>0.18574456751712201</v>
      </c>
      <c r="Q8">
        <v>7.6689682657395397E-2</v>
      </c>
      <c r="R8">
        <v>-0.14827282627848201</v>
      </c>
      <c r="S8">
        <v>-5.3469814573012302E-2</v>
      </c>
      <c r="T8">
        <v>-0.117106908662263</v>
      </c>
      <c r="V8">
        <v>-5.21425781569217E-2</v>
      </c>
      <c r="W8">
        <v>2.5194555463433001E-2</v>
      </c>
      <c r="X8">
        <v>6.8016070976373993E-2</v>
      </c>
      <c r="Y8">
        <v>-9.2656899946105098E-2</v>
      </c>
    </row>
    <row r="9" spans="1:25">
      <c r="A9" t="s">
        <v>164</v>
      </c>
      <c r="B9">
        <v>0.21133198363104799</v>
      </c>
      <c r="C9">
        <v>4.0267615731261801E-2</v>
      </c>
      <c r="D9">
        <v>0.159078634211821</v>
      </c>
      <c r="E9">
        <v>-0.13219416079455801</v>
      </c>
      <c r="G9">
        <v>0.106798258052584</v>
      </c>
      <c r="H9">
        <v>1.9471350825431701E-2</v>
      </c>
      <c r="I9">
        <v>4.5106294717906599E-3</v>
      </c>
      <c r="J9">
        <v>-0.15669534556351</v>
      </c>
      <c r="L9">
        <v>6.2697422790166199E-2</v>
      </c>
      <c r="M9">
        <v>1.4638605321052E-2</v>
      </c>
      <c r="N9">
        <v>-3.4663112599849603E-2</v>
      </c>
      <c r="O9">
        <v>-3.9358514306602102E-2</v>
      </c>
      <c r="Q9">
        <v>0.24937313948612599</v>
      </c>
      <c r="R9">
        <v>0.17032483117518901</v>
      </c>
      <c r="S9">
        <v>0.14261670456561901</v>
      </c>
      <c r="T9">
        <v>6.2079943172349598E-2</v>
      </c>
      <c r="V9">
        <v>0.19971068872845801</v>
      </c>
      <c r="W9">
        <v>1.5688917321551699E-2</v>
      </c>
      <c r="X9">
        <v>6.8016070976373993E-2</v>
      </c>
      <c r="Y9">
        <v>-0.25268385662593201</v>
      </c>
    </row>
    <row r="10" spans="1:25">
      <c r="A10" t="s">
        <v>165</v>
      </c>
      <c r="B10">
        <v>-6.0422280442057399E-2</v>
      </c>
      <c r="C10">
        <v>-6.3265763666174493E-2</v>
      </c>
      <c r="D10">
        <v>-0.14238272965750001</v>
      </c>
      <c r="E10">
        <v>-3.7316372140460602E-2</v>
      </c>
      <c r="G10">
        <v>0.35320189907369498</v>
      </c>
      <c r="H10">
        <v>0.15675137822775601</v>
      </c>
      <c r="I10">
        <v>0.112961851119627</v>
      </c>
      <c r="J10">
        <v>6.5446151839148994E-2</v>
      </c>
      <c r="L10">
        <v>0.34165952419134599</v>
      </c>
      <c r="M10">
        <v>0.175248963702029</v>
      </c>
      <c r="N10">
        <v>6.2006922539173198E-2</v>
      </c>
      <c r="O10">
        <v>7.4850227207643394E-2</v>
      </c>
      <c r="Q10">
        <v>-3.3753536051657401E-2</v>
      </c>
      <c r="R10">
        <v>-0.12764057662953801</v>
      </c>
      <c r="S10">
        <v>-5.0149419235501896E-3</v>
      </c>
      <c r="T10">
        <v>-0.107901398829993</v>
      </c>
      <c r="V10">
        <v>0.34543304432098798</v>
      </c>
      <c r="W10">
        <v>0.118958908396942</v>
      </c>
      <c r="X10">
        <v>0.114436808698377</v>
      </c>
      <c r="Y10">
        <v>5.71261166002381E-2</v>
      </c>
    </row>
    <row r="11" spans="1:25">
      <c r="A11" t="s">
        <v>166</v>
      </c>
      <c r="B11">
        <v>-0.105615587773043</v>
      </c>
      <c r="C11">
        <v>-0.13252787031719199</v>
      </c>
      <c r="D11">
        <v>-6.5125499026691097E-2</v>
      </c>
      <c r="E11">
        <v>-5.1356505077146203E-2</v>
      </c>
      <c r="G11">
        <v>-0.139997611618248</v>
      </c>
      <c r="H11">
        <v>-0.171515985256537</v>
      </c>
      <c r="I11">
        <v>-0.14646938433864301</v>
      </c>
      <c r="J11">
        <v>-6.9228356675743605E-2</v>
      </c>
      <c r="L11">
        <v>-0.29208160617004703</v>
      </c>
      <c r="M11">
        <v>-0.29719130802739602</v>
      </c>
      <c r="N11">
        <v>-0.39786624462217801</v>
      </c>
      <c r="O11">
        <v>-0.109651439857692</v>
      </c>
      <c r="Q11">
        <v>-3.27459678113095E-2</v>
      </c>
      <c r="R11">
        <v>-4.2615556711081803E-2</v>
      </c>
      <c r="S11">
        <v>6.5491935622618899E-3</v>
      </c>
      <c r="T11">
        <v>-5.6698612797763802E-2</v>
      </c>
      <c r="V11">
        <v>-3.1470122392053601E-2</v>
      </c>
      <c r="W11">
        <v>-0.102439401334837</v>
      </c>
      <c r="X11">
        <v>3.1100971396252401E-2</v>
      </c>
      <c r="Y11">
        <v>-5.7587555344989598E-2</v>
      </c>
    </row>
    <row r="12" spans="1:25">
      <c r="A12" t="s">
        <v>167</v>
      </c>
      <c r="B12">
        <v>0.146727905733474</v>
      </c>
      <c r="C12">
        <v>6.6133579876317003E-2</v>
      </c>
      <c r="D12">
        <v>0.156881713187809</v>
      </c>
      <c r="E12">
        <v>0.201570980093981</v>
      </c>
      <c r="G12">
        <v>9.0912997738886295E-2</v>
      </c>
      <c r="H12">
        <v>-5.9674787421826799E-3</v>
      </c>
      <c r="I12">
        <v>4.4573984407571099E-2</v>
      </c>
      <c r="J12">
        <v>3.8662538329634201E-3</v>
      </c>
      <c r="L12">
        <v>0.116832642468019</v>
      </c>
      <c r="M12">
        <v>5.8830621384605299E-2</v>
      </c>
      <c r="N12">
        <v>5.2892319226065299E-2</v>
      </c>
      <c r="O12">
        <v>5.5101920029243003E-2</v>
      </c>
      <c r="Q12">
        <v>4.5111578033761998E-3</v>
      </c>
      <c r="R12">
        <v>-5.33553181820637E-3</v>
      </c>
      <c r="S12">
        <v>-2.9929356593973101E-2</v>
      </c>
      <c r="T12">
        <v>0.12908323115549</v>
      </c>
      <c r="V12">
        <v>0.10382371756909201</v>
      </c>
      <c r="W12">
        <v>-3.6545948584320302E-2</v>
      </c>
      <c r="X12">
        <v>9.7455862891520903E-2</v>
      </c>
      <c r="Y12">
        <v>-2.0580168015917801E-2</v>
      </c>
    </row>
    <row r="13" spans="1:25">
      <c r="A13" t="s">
        <v>168</v>
      </c>
      <c r="B13">
        <v>9.5944963898356106E-2</v>
      </c>
      <c r="C13">
        <v>-0.12665319226247601</v>
      </c>
      <c r="D13">
        <v>0.107576131218522</v>
      </c>
      <c r="E13">
        <v>3.2279444033192099E-2</v>
      </c>
      <c r="G13">
        <v>0.237214284084792</v>
      </c>
      <c r="H13">
        <v>-0.13321765924450099</v>
      </c>
      <c r="I13">
        <v>-0.12668985385985901</v>
      </c>
      <c r="J13">
        <v>-6.5838380488869898E-3</v>
      </c>
      <c r="L13">
        <v>7.7474128161416897E-2</v>
      </c>
      <c r="M13">
        <v>-0.13519994914443301</v>
      </c>
      <c r="N13">
        <v>-1.10480040158883E-2</v>
      </c>
      <c r="O13">
        <v>6.3802223191755103E-2</v>
      </c>
      <c r="Q13">
        <v>0.110626412934571</v>
      </c>
      <c r="R13">
        <v>1.9830774912303499E-2</v>
      </c>
      <c r="S13">
        <v>-0.177446506692194</v>
      </c>
      <c r="T13">
        <v>0.10863417573206401</v>
      </c>
      <c r="V13">
        <v>0.35623071094817299</v>
      </c>
      <c r="W13">
        <v>-0.163626178888889</v>
      </c>
      <c r="X13">
        <v>-0.16122669741618101</v>
      </c>
      <c r="Y13">
        <v>-7.6691119377702496E-2</v>
      </c>
    </row>
    <row r="14" spans="1:25">
      <c r="A14" t="s">
        <v>169</v>
      </c>
      <c r="B14">
        <v>-8.8693734062771507E-2</v>
      </c>
      <c r="C14">
        <v>-2.4604125012592501E-2</v>
      </c>
      <c r="D14">
        <v>4.9284725124122103E-2</v>
      </c>
      <c r="E14">
        <v>-2.2299443621896099E-2</v>
      </c>
      <c r="G14">
        <v>-9.3518516626318202E-2</v>
      </c>
      <c r="H14">
        <v>-7.6288472370720298E-2</v>
      </c>
      <c r="I14">
        <v>4.7571731944723902E-2</v>
      </c>
      <c r="J14">
        <v>-9.4134875933022492E-3</v>
      </c>
      <c r="L14">
        <v>-0.16005795818018201</v>
      </c>
      <c r="M14">
        <v>-8.50696309223401E-2</v>
      </c>
      <c r="N14">
        <v>0.16019605823038099</v>
      </c>
      <c r="O14">
        <v>4.7230217167922597E-2</v>
      </c>
      <c r="Q14">
        <v>-3.3913830998985497E-2</v>
      </c>
      <c r="R14">
        <v>3.1898694518289597E-2</v>
      </c>
      <c r="S14">
        <v>-4.4401700409880403E-2</v>
      </c>
      <c r="T14">
        <v>-9.1780306984425394E-2</v>
      </c>
      <c r="V14">
        <v>-4.1068048282885197E-2</v>
      </c>
      <c r="W14">
        <v>-7.29073216707401E-2</v>
      </c>
      <c r="X14">
        <v>-1.8180686543209899E-2</v>
      </c>
      <c r="Y14">
        <v>-3.1470122392053601E-2</v>
      </c>
    </row>
    <row r="15" spans="1:25">
      <c r="A15" t="s">
        <v>170</v>
      </c>
      <c r="B15">
        <v>0.278741307203271</v>
      </c>
      <c r="C15">
        <v>0.12813055212830701</v>
      </c>
      <c r="D15">
        <v>0.15714937603408899</v>
      </c>
      <c r="E15">
        <v>0.19787236621811299</v>
      </c>
      <c r="G15">
        <v>0.37878081030192401</v>
      </c>
      <c r="H15">
        <v>0.52723935422129498</v>
      </c>
      <c r="I15">
        <v>0.375642981104156</v>
      </c>
      <c r="J15">
        <v>8.4133045365138895E-2</v>
      </c>
      <c r="L15">
        <v>0.54121409672832899</v>
      </c>
      <c r="M15">
        <v>0.48707887705047598</v>
      </c>
      <c r="N15">
        <v>0.39137554226284399</v>
      </c>
      <c r="O15">
        <v>-0.11351824126325299</v>
      </c>
      <c r="Q15">
        <v>0.18294233345772801</v>
      </c>
      <c r="R15">
        <v>6.9888597035046504E-2</v>
      </c>
      <c r="S15">
        <v>0.208955913481258</v>
      </c>
      <c r="T15">
        <v>0.10043623414014199</v>
      </c>
      <c r="V15">
        <v>0.27086454316914199</v>
      </c>
      <c r="W15">
        <v>0.54320569032148902</v>
      </c>
      <c r="X15">
        <v>0.384563049875916</v>
      </c>
      <c r="Y15">
        <v>0.321161366347058</v>
      </c>
    </row>
    <row r="16" spans="1:25">
      <c r="A16" t="s">
        <v>171</v>
      </c>
      <c r="B16">
        <v>0.11865806828268501</v>
      </c>
      <c r="C16">
        <v>0.110808942219046</v>
      </c>
      <c r="D16">
        <v>4.80159337099378E-2</v>
      </c>
      <c r="E16">
        <v>0.13943496220755999</v>
      </c>
      <c r="G16">
        <v>0.149523164540042</v>
      </c>
      <c r="H16">
        <v>7.7100946002285106E-2</v>
      </c>
      <c r="I16">
        <v>0.116407859970747</v>
      </c>
      <c r="J16">
        <v>8.3656767719049202E-2</v>
      </c>
      <c r="L16">
        <v>0.13796195014840501</v>
      </c>
      <c r="M16">
        <v>4.7644517318518403E-2</v>
      </c>
      <c r="N16">
        <v>0.114070641464047</v>
      </c>
      <c r="O16">
        <v>0.127742546433709</v>
      </c>
      <c r="Q16">
        <v>2.0197163363339099E-2</v>
      </c>
      <c r="R16">
        <v>5.7293994030696703E-2</v>
      </c>
      <c r="S16">
        <v>-1.05565672454641E-2</v>
      </c>
      <c r="T16">
        <v>-3.3959629555365002E-2</v>
      </c>
      <c r="V16">
        <v>0.19038962608447699</v>
      </c>
      <c r="W16">
        <v>0.135016976714295</v>
      </c>
      <c r="X16">
        <v>0.119697210388544</v>
      </c>
      <c r="Y16">
        <v>7.1799868683336404E-2</v>
      </c>
    </row>
    <row r="17" spans="1:25">
      <c r="A17" t="s">
        <v>172</v>
      </c>
      <c r="B17">
        <v>3.95793398408276E-2</v>
      </c>
      <c r="C17">
        <v>-7.43337961668942E-2</v>
      </c>
      <c r="D17">
        <v>-5.0431851608179097E-2</v>
      </c>
      <c r="E17">
        <v>3.02250447844718E-2</v>
      </c>
      <c r="G17">
        <v>0.14327552247663</v>
      </c>
      <c r="H17">
        <v>-4.3845559772375101E-2</v>
      </c>
      <c r="I17">
        <v>-2.2301000369847002E-2</v>
      </c>
      <c r="J17">
        <v>0.114194569733036</v>
      </c>
      <c r="L17">
        <v>0.16420095968614001</v>
      </c>
      <c r="M17">
        <v>-0.114899241765239</v>
      </c>
      <c r="N17">
        <v>-9.5427134687235404E-2</v>
      </c>
      <c r="O17">
        <v>0.11089434030947901</v>
      </c>
      <c r="Q17">
        <v>-4.1035506515990597E-2</v>
      </c>
      <c r="R17">
        <v>-0.13959399984457499</v>
      </c>
      <c r="S17">
        <v>8.31243798287086E-3</v>
      </c>
      <c r="T17">
        <v>0.13441876297369701</v>
      </c>
      <c r="V17">
        <v>0.135109264463245</v>
      </c>
      <c r="W17">
        <v>5.7218404349188403E-3</v>
      </c>
      <c r="X17">
        <v>1.3658586844645E-2</v>
      </c>
      <c r="Y17">
        <v>0.112775629217271</v>
      </c>
    </row>
    <row r="18" spans="1:25">
      <c r="A18" t="s">
        <v>173</v>
      </c>
      <c r="B18">
        <v>0.22379394861693999</v>
      </c>
      <c r="C18">
        <v>5.0563944960888701E-2</v>
      </c>
      <c r="D18">
        <v>0.13192649794827799</v>
      </c>
      <c r="E18">
        <v>1.3052908932224499E-2</v>
      </c>
      <c r="G18">
        <v>0.24514290607557901</v>
      </c>
      <c r="H18">
        <v>6.7379278755630698E-2</v>
      </c>
      <c r="I18">
        <v>0.25878685981944299</v>
      </c>
      <c r="J18">
        <v>0.106770241720461</v>
      </c>
      <c r="L18">
        <v>0.398004344672377</v>
      </c>
      <c r="M18">
        <v>0.22234108081975201</v>
      </c>
      <c r="N18">
        <v>0.280619302003563</v>
      </c>
      <c r="O18">
        <v>4.7506417268319799E-2</v>
      </c>
      <c r="Q18">
        <v>0.11067221149095</v>
      </c>
      <c r="R18">
        <v>3.4509212231918399E-2</v>
      </c>
      <c r="S18">
        <v>3.8150197464085003E-2</v>
      </c>
      <c r="T18">
        <v>3.40512266681239E-2</v>
      </c>
      <c r="V18">
        <v>0.13520155221219499</v>
      </c>
      <c r="W18">
        <v>-4.9558521186313202E-2</v>
      </c>
      <c r="X18">
        <v>0.24936149766372101</v>
      </c>
      <c r="Y18">
        <v>0.163072452395187</v>
      </c>
    </row>
    <row r="19" spans="1:25">
      <c r="A19" t="s">
        <v>174</v>
      </c>
      <c r="B19">
        <v>7.7479703645898998E-2</v>
      </c>
      <c r="C19">
        <v>8.0813322731385903E-2</v>
      </c>
      <c r="D19">
        <v>6.59076307203664E-3</v>
      </c>
      <c r="E19">
        <v>9.7057328973805299E-2</v>
      </c>
      <c r="G19">
        <v>-5.7797693169590901E-2</v>
      </c>
      <c r="H19">
        <v>-0.15969309310066299</v>
      </c>
      <c r="I19">
        <v>-0.18597241263196501</v>
      </c>
      <c r="J19">
        <v>6.4605661875461295E-2</v>
      </c>
      <c r="L19">
        <v>-3.90823142062049E-2</v>
      </c>
      <c r="M19">
        <v>-0.221650580568759</v>
      </c>
      <c r="N19">
        <v>-0.16958686164388601</v>
      </c>
      <c r="O19">
        <v>0.15798645742720299</v>
      </c>
      <c r="Q19">
        <v>5.2576742723612901E-2</v>
      </c>
      <c r="R19">
        <v>4.3256736500394098E-2</v>
      </c>
      <c r="S19">
        <v>0.21058176223272901</v>
      </c>
      <c r="T19">
        <v>3.0181248654060001E-2</v>
      </c>
      <c r="V19">
        <v>-4.00528830444319E-2</v>
      </c>
      <c r="W19">
        <v>-0.106776925535502</v>
      </c>
      <c r="X19">
        <v>-0.226750999170897</v>
      </c>
      <c r="Y19">
        <v>-1.61503560663032E-2</v>
      </c>
    </row>
    <row r="20" spans="1:25">
      <c r="A20" t="s">
        <v>175</v>
      </c>
      <c r="B20">
        <v>-2.39297536856014E-2</v>
      </c>
      <c r="C20">
        <v>-0.15053080383516601</v>
      </c>
      <c r="D20">
        <v>-4.7209469030237101E-2</v>
      </c>
      <c r="E20">
        <v>-0.121126128293838</v>
      </c>
      <c r="G20">
        <v>0.37314952754521602</v>
      </c>
      <c r="H20">
        <v>9.5227512885816504E-2</v>
      </c>
      <c r="I20">
        <v>0.138176550030258</v>
      </c>
      <c r="J20">
        <v>-0.163811493922733</v>
      </c>
      <c r="L20">
        <v>0.314730014402619</v>
      </c>
      <c r="M20">
        <v>0.17925386515778799</v>
      </c>
      <c r="N20">
        <v>0.22786508282769699</v>
      </c>
      <c r="O20">
        <v>-0.140033450901384</v>
      </c>
      <c r="Q20">
        <v>-8.7727134744843699E-2</v>
      </c>
      <c r="R20">
        <v>-0.24035082387937301</v>
      </c>
      <c r="S20">
        <v>7.5086733184114504E-2</v>
      </c>
      <c r="T20">
        <v>-6.2217338841488001E-2</v>
      </c>
      <c r="V20">
        <v>0.407358123866641</v>
      </c>
      <c r="W20">
        <v>-1.4581464334148E-2</v>
      </c>
      <c r="X20">
        <v>3.2208424383656099E-2</v>
      </c>
      <c r="Y20">
        <v>-0.17829993097198699</v>
      </c>
    </row>
    <row r="21" spans="1:25">
      <c r="A21" t="s">
        <v>176</v>
      </c>
      <c r="B21">
        <v>3.0419708672675402E-2</v>
      </c>
      <c r="C21">
        <v>-8.3031100600562804E-2</v>
      </c>
      <c r="D21">
        <v>-1.1255744107201799E-2</v>
      </c>
      <c r="E21">
        <v>-2.05300879237597E-2</v>
      </c>
      <c r="G21">
        <v>0.271814454256602</v>
      </c>
      <c r="H21">
        <v>7.3598904486919706E-2</v>
      </c>
      <c r="I21">
        <v>4.2808955483826898E-2</v>
      </c>
      <c r="J21">
        <v>0.17532620642525401</v>
      </c>
      <c r="L21">
        <v>0.27564770019641399</v>
      </c>
      <c r="M21">
        <v>9.84653357916047E-2</v>
      </c>
      <c r="N21">
        <v>0.15039095466628</v>
      </c>
      <c r="O21">
        <v>0.32522561821771201</v>
      </c>
      <c r="Q21">
        <v>7.1377050117378701E-2</v>
      </c>
      <c r="R21">
        <v>-0.10929825479956599</v>
      </c>
      <c r="S21">
        <v>-1.4357847424958801E-2</v>
      </c>
      <c r="T21">
        <v>-7.8750617694470795E-2</v>
      </c>
      <c r="V21">
        <v>0.276124944859309</v>
      </c>
      <c r="W21">
        <v>8.1490082323118301E-2</v>
      </c>
      <c r="X21">
        <v>-4.4944133738797999E-2</v>
      </c>
      <c r="Y21">
        <v>3.1193259145202702E-2</v>
      </c>
    </row>
    <row r="22" spans="1:25">
      <c r="A22" t="s">
        <v>177</v>
      </c>
      <c r="B22">
        <v>4.8071551963710303E-2</v>
      </c>
      <c r="C22">
        <v>-1.15929297706974E-2</v>
      </c>
      <c r="D22">
        <v>4.4171321917916402E-2</v>
      </c>
      <c r="E22">
        <v>0.106342101212946</v>
      </c>
      <c r="G22">
        <v>0.396515148535734</v>
      </c>
      <c r="H22">
        <v>0.16916261335821101</v>
      </c>
      <c r="I22">
        <v>0.34532930974715298</v>
      </c>
      <c r="J22">
        <v>0.10441686982213499</v>
      </c>
      <c r="L22">
        <v>0.61095462207862405</v>
      </c>
      <c r="M22">
        <v>0.18684936791871101</v>
      </c>
      <c r="N22">
        <v>0.35450282885981699</v>
      </c>
      <c r="O22">
        <v>0.140309651001782</v>
      </c>
      <c r="Q22">
        <v>6.70948850958998E-3</v>
      </c>
      <c r="R22">
        <v>-2.6563162700083201E-3</v>
      </c>
      <c r="S22">
        <v>9.2444386051927493E-2</v>
      </c>
      <c r="T22">
        <v>0.24229726252549999</v>
      </c>
      <c r="V22">
        <v>0.22296720146393401</v>
      </c>
      <c r="W22">
        <v>0.14590693109042999</v>
      </c>
      <c r="X22">
        <v>0.299750608590587</v>
      </c>
      <c r="Y22">
        <v>6.7185481235821298E-2</v>
      </c>
    </row>
    <row r="23" spans="1:25">
      <c r="A23" t="s">
        <v>178</v>
      </c>
      <c r="B23">
        <v>-2.82818820432965E-2</v>
      </c>
      <c r="C23">
        <v>-6.6251768665583494E-2</v>
      </c>
      <c r="D23">
        <v>1.33761900322769E-2</v>
      </c>
      <c r="E23">
        <v>-0.131909117243974</v>
      </c>
      <c r="G23">
        <v>0.21306420579483201</v>
      </c>
      <c r="H23">
        <v>4.0427567253378399E-2</v>
      </c>
      <c r="I23">
        <v>8.8615658504806599E-2</v>
      </c>
      <c r="J23">
        <v>8.6206253942235203E-2</v>
      </c>
      <c r="L23">
        <v>0.145557452909329</v>
      </c>
      <c r="M23">
        <v>-3.2867811947267803E-2</v>
      </c>
      <c r="N23">
        <v>0.16019605823038099</v>
      </c>
      <c r="O23">
        <v>-9.1698433331873094E-2</v>
      </c>
      <c r="Q23">
        <v>8.5414307647681299E-3</v>
      </c>
      <c r="R23">
        <v>-6.75528706596943E-2</v>
      </c>
      <c r="S23">
        <v>-1.9464386461267899E-2</v>
      </c>
      <c r="T23">
        <v>-0.14254800673105</v>
      </c>
      <c r="V23">
        <v>0.26145119277621098</v>
      </c>
      <c r="W23">
        <v>6.0356187813498802E-2</v>
      </c>
      <c r="X23">
        <v>1.89189885348123E-2</v>
      </c>
      <c r="Y23">
        <v>0.218814252761171</v>
      </c>
    </row>
    <row r="24" spans="1:25">
      <c r="A24" t="s">
        <v>179</v>
      </c>
      <c r="B24">
        <v>6.7644589625547896E-2</v>
      </c>
      <c r="C24">
        <v>6.6985629521041895E-2</v>
      </c>
      <c r="D24">
        <v>0.17523668983843099</v>
      </c>
      <c r="E24">
        <v>-0.14033774761081499</v>
      </c>
      <c r="G24">
        <v>0.16454404320090699</v>
      </c>
      <c r="H24">
        <v>-1.93857859725425E-3</v>
      </c>
      <c r="I24">
        <v>4.4921725608072297E-2</v>
      </c>
      <c r="J24">
        <v>-2.6492165736062199E-2</v>
      </c>
      <c r="L24">
        <v>0.18811541433658699</v>
      </c>
      <c r="M24">
        <v>9.83845677390148E-2</v>
      </c>
      <c r="N24">
        <v>2.94638600768149E-2</v>
      </c>
      <c r="O24">
        <v>-9.8848159943020597E-2</v>
      </c>
      <c r="Q24">
        <v>0.12627549152026399</v>
      </c>
      <c r="R24">
        <v>-0.100945188537992</v>
      </c>
      <c r="S24">
        <v>0.16408293429812401</v>
      </c>
      <c r="T24">
        <v>-2.1535885126628702E-2</v>
      </c>
      <c r="V24">
        <v>0.14373892845018599</v>
      </c>
      <c r="W24">
        <v>-5.2124727586486501E-2</v>
      </c>
      <c r="X24">
        <v>8.57613582681227E-2</v>
      </c>
      <c r="Y24">
        <v>-4.0281328451908299E-3</v>
      </c>
    </row>
    <row r="25" spans="1:25">
      <c r="A25" t="s">
        <v>180</v>
      </c>
      <c r="B25">
        <v>-0.141749063740151</v>
      </c>
      <c r="C25">
        <v>-0.18095978428937701</v>
      </c>
      <c r="D25">
        <v>-5.5700289148596802E-2</v>
      </c>
      <c r="E25">
        <v>-0.166369266069922</v>
      </c>
      <c r="G25">
        <v>6.4777786712024193E-2</v>
      </c>
      <c r="H25">
        <v>0.119277449163134</v>
      </c>
      <c r="I25">
        <v>-1.3481220433735799E-2</v>
      </c>
      <c r="J25">
        <v>0.11159628868344799</v>
      </c>
      <c r="L25">
        <v>-7.1805281376013899E-2</v>
      </c>
      <c r="M25">
        <v>0.14783440283297</v>
      </c>
      <c r="N25">
        <v>-0.23735920845098399</v>
      </c>
      <c r="O25">
        <v>-8.5507006516630703E-3</v>
      </c>
      <c r="Q25">
        <v>-6.5428070051376894E-2</v>
      </c>
      <c r="R25">
        <v>-3.5277830874096597E-2</v>
      </c>
      <c r="S25">
        <v>0.24571419411143999</v>
      </c>
      <c r="T25">
        <v>-0.14565778813423</v>
      </c>
      <c r="V25">
        <v>0.15489375786763701</v>
      </c>
      <c r="W25">
        <v>4.3276606721409198E-2</v>
      </c>
      <c r="X25">
        <v>0.15420518815051101</v>
      </c>
      <c r="Y25">
        <v>0.15454947300907401</v>
      </c>
    </row>
    <row r="26" spans="1:25">
      <c r="A26" t="s">
        <v>181</v>
      </c>
      <c r="B26">
        <v>-2.1465495687726599E-2</v>
      </c>
      <c r="C26">
        <v>1.03617584936887E-2</v>
      </c>
      <c r="D26">
        <v>-8.0548792616936801E-2</v>
      </c>
      <c r="E26">
        <v>-0.172554151460245</v>
      </c>
      <c r="G26">
        <v>0.13731511309230299</v>
      </c>
      <c r="H26">
        <v>-0.15824758171925901</v>
      </c>
      <c r="I26">
        <v>-1.28332858082384E-2</v>
      </c>
      <c r="J26">
        <v>-0.126472658673698</v>
      </c>
      <c r="L26">
        <v>6.0988129949211302E-2</v>
      </c>
      <c r="M26">
        <v>-0.16957172617635399</v>
      </c>
      <c r="N26">
        <v>-6.6654256887060295E-2</v>
      </c>
      <c r="O26">
        <v>-0.16550241683008099</v>
      </c>
      <c r="Q26">
        <v>-0.11120037193162401</v>
      </c>
      <c r="R26">
        <v>-7.8041945625545103E-2</v>
      </c>
      <c r="S26">
        <v>-0.101970706877355</v>
      </c>
      <c r="T26">
        <v>-0.16883450260384</v>
      </c>
      <c r="V26">
        <v>0.197791651244627</v>
      </c>
      <c r="W26">
        <v>-0.132790669947872</v>
      </c>
      <c r="X26">
        <v>6.8168401995537097E-3</v>
      </c>
      <c r="Y26">
        <v>-0.127660825555279</v>
      </c>
    </row>
    <row r="27" spans="1:25">
      <c r="A27" t="s">
        <v>182</v>
      </c>
      <c r="B27">
        <v>6.3867243514678901E-2</v>
      </c>
      <c r="C27">
        <v>5.2753128996160602E-2</v>
      </c>
      <c r="D27">
        <v>0.15576882911318299</v>
      </c>
      <c r="E27">
        <v>3.5106488717224597E-2</v>
      </c>
      <c r="G27">
        <v>0.17748705987314101</v>
      </c>
      <c r="H27">
        <v>-7.8891265933543703E-2</v>
      </c>
      <c r="I27">
        <v>-8.8061630996026805E-2</v>
      </c>
      <c r="J27">
        <v>0.108894819317463</v>
      </c>
      <c r="L27">
        <v>0.228293405350426</v>
      </c>
      <c r="M27">
        <v>6.2842498765234601E-3</v>
      </c>
      <c r="N27">
        <v>2.0964669670041399E-2</v>
      </c>
      <c r="O27">
        <v>0.294329539298812</v>
      </c>
      <c r="Q27">
        <v>0.179192237831409</v>
      </c>
      <c r="R27">
        <v>7.5785805278945906E-2</v>
      </c>
      <c r="S27">
        <v>0.115610100790886</v>
      </c>
      <c r="T27">
        <v>-0.18654178593018</v>
      </c>
      <c r="V27">
        <v>0.12136041264357</v>
      </c>
      <c r="W27">
        <v>-0.13289395540544099</v>
      </c>
      <c r="X27">
        <v>-0.135407234872953</v>
      </c>
      <c r="Y27">
        <v>-3.5117055573458497E-2</v>
      </c>
    </row>
    <row r="29" spans="1:25">
      <c r="A29" t="s">
        <v>4</v>
      </c>
      <c r="B29">
        <f>AVERAGE(B4:B27)</f>
        <v>6.6872536086081361E-2</v>
      </c>
      <c r="C29">
        <f t="shared" ref="C29:L29" si="0">AVERAGE(C4:C27)</f>
        <v>-9.4481446239481192E-3</v>
      </c>
      <c r="D29">
        <f t="shared" si="0"/>
        <v>7.8494102969570781E-2</v>
      </c>
      <c r="E29">
        <f t="shared" si="0"/>
        <v>-1.0776539318550068E-3</v>
      </c>
      <c r="G29">
        <f t="shared" si="0"/>
        <v>0.14468062515425326</v>
      </c>
      <c r="H29">
        <f t="shared" si="0"/>
        <v>2.5577654675669578E-2</v>
      </c>
      <c r="I29">
        <f t="shared" si="0"/>
        <v>5.6682796441482837E-2</v>
      </c>
      <c r="J29">
        <f t="shared" si="0"/>
        <v>2.6112677351357454E-2</v>
      </c>
      <c r="L29">
        <f t="shared" si="0"/>
        <v>0.14551683292914203</v>
      </c>
      <c r="M29">
        <f t="shared" ref="M29:Y29" si="1">AVERAGE(M4:M27)</f>
        <v>4.1283384344907345E-2</v>
      </c>
      <c r="N29">
        <f t="shared" si="1"/>
        <v>8.0775635885893912E-2</v>
      </c>
      <c r="O29">
        <f t="shared" si="1"/>
        <v>3.5320035925512284E-2</v>
      </c>
      <c r="Q29">
        <f t="shared" si="1"/>
        <v>3.2452424919260828E-2</v>
      </c>
      <c r="R29">
        <f t="shared" si="1"/>
        <v>-2.107717832318648E-2</v>
      </c>
      <c r="S29">
        <f t="shared" si="1"/>
        <v>3.7567468728373833E-2</v>
      </c>
      <c r="T29">
        <f t="shared" si="1"/>
        <v>-8.6343334101729521E-3</v>
      </c>
      <c r="V29">
        <f t="shared" si="1"/>
        <v>0.15400562100801488</v>
      </c>
      <c r="W29">
        <f t="shared" si="1"/>
        <v>7.0648292387696801E-3</v>
      </c>
      <c r="X29">
        <f t="shared" si="1"/>
        <v>5.3472428152714274E-2</v>
      </c>
      <c r="Y29">
        <f t="shared" si="1"/>
        <v>1.7931479291700147E-2</v>
      </c>
    </row>
    <row r="30" spans="1:25">
      <c r="A30" t="s">
        <v>57</v>
      </c>
      <c r="B30">
        <f>STDEV(B4:B27)/SQRT(24)</f>
        <v>2.6216891356209186E-2</v>
      </c>
      <c r="C30">
        <f t="shared" ref="C30:L30" si="2">STDEV(C4:C27)/SQRT(24)</f>
        <v>1.7436758259505046E-2</v>
      </c>
      <c r="D30">
        <f t="shared" si="2"/>
        <v>2.7781653933124491E-2</v>
      </c>
      <c r="E30">
        <f t="shared" si="2"/>
        <v>2.4168400208374845E-2</v>
      </c>
      <c r="G30">
        <f t="shared" si="2"/>
        <v>3.0712115273172517E-2</v>
      </c>
      <c r="H30">
        <f t="shared" si="2"/>
        <v>3.0318243270449664E-2</v>
      </c>
      <c r="I30">
        <f t="shared" si="2"/>
        <v>2.8223933864616826E-2</v>
      </c>
      <c r="J30">
        <f t="shared" si="2"/>
        <v>1.9929114809776712E-2</v>
      </c>
      <c r="L30">
        <f t="shared" si="2"/>
        <v>4.3046058006739871E-2</v>
      </c>
      <c r="M30">
        <f t="shared" ref="M30:Y30" si="3">STDEV(M4:M27)/SQRT(24)</f>
        <v>3.4494628791544642E-2</v>
      </c>
      <c r="N30">
        <f t="shared" si="3"/>
        <v>3.8480100263629288E-2</v>
      </c>
      <c r="O30">
        <f t="shared" si="3"/>
        <v>3.165974221805426E-2</v>
      </c>
      <c r="Q30">
        <f t="shared" si="3"/>
        <v>1.8993677718184367E-2</v>
      </c>
      <c r="R30">
        <f t="shared" si="3"/>
        <v>2.2905994222614096E-2</v>
      </c>
      <c r="S30">
        <f t="shared" si="3"/>
        <v>2.1977062257978516E-2</v>
      </c>
      <c r="T30">
        <f t="shared" si="3"/>
        <v>2.3280112308103722E-2</v>
      </c>
      <c r="V30">
        <f t="shared" si="3"/>
        <v>2.7476804618079463E-2</v>
      </c>
      <c r="W30">
        <f t="shared" si="3"/>
        <v>3.1280751871097995E-2</v>
      </c>
      <c r="X30">
        <f t="shared" si="3"/>
        <v>2.8803854073134801E-2</v>
      </c>
      <c r="Y30">
        <f t="shared" si="3"/>
        <v>2.7353488394967096E-2</v>
      </c>
    </row>
    <row r="32" spans="1:25">
      <c r="B32" t="s">
        <v>54</v>
      </c>
      <c r="C32" t="s">
        <v>55</v>
      </c>
      <c r="D32" t="s">
        <v>56</v>
      </c>
      <c r="E32" t="s">
        <v>126</v>
      </c>
      <c r="L32" t="s">
        <v>54</v>
      </c>
      <c r="M32" t="s">
        <v>56</v>
      </c>
    </row>
    <row r="33" spans="1:13">
      <c r="A33" t="s">
        <v>158</v>
      </c>
      <c r="B33">
        <f>B29</f>
        <v>6.6872536086081361E-2</v>
      </c>
      <c r="C33">
        <f t="shared" ref="C33:E33" si="4">C29</f>
        <v>-9.4481446239481192E-3</v>
      </c>
      <c r="D33">
        <f t="shared" si="4"/>
        <v>7.8494102969570781E-2</v>
      </c>
      <c r="E33">
        <f t="shared" si="4"/>
        <v>-1.0776539318550068E-3</v>
      </c>
      <c r="K33" t="s">
        <v>187</v>
      </c>
      <c r="L33">
        <f>L29</f>
        <v>0.14551683292914203</v>
      </c>
      <c r="M33">
        <f>N29</f>
        <v>8.0775635885893912E-2</v>
      </c>
    </row>
    <row r="34" spans="1:13">
      <c r="A34" t="s">
        <v>79</v>
      </c>
      <c r="B34">
        <f>G29</f>
        <v>0.14468062515425326</v>
      </c>
      <c r="C34">
        <f t="shared" ref="C34:E34" si="5">H29</f>
        <v>2.5577654675669578E-2</v>
      </c>
      <c r="D34">
        <f t="shared" si="5"/>
        <v>5.6682796441482837E-2</v>
      </c>
      <c r="E34">
        <f t="shared" si="5"/>
        <v>2.6112677351357454E-2</v>
      </c>
      <c r="K34" t="s">
        <v>188</v>
      </c>
      <c r="L34">
        <f>Q29</f>
        <v>3.2452424919260828E-2</v>
      </c>
      <c r="M34">
        <f>S29</f>
        <v>3.7567468728373833E-2</v>
      </c>
    </row>
    <row r="35" spans="1:13">
      <c r="K35" t="s">
        <v>189</v>
      </c>
      <c r="L35">
        <f>V29</f>
        <v>0.15400562100801488</v>
      </c>
      <c r="M35">
        <f>X29</f>
        <v>5.3472428152714274E-2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G70"/>
  <sheetViews>
    <sheetView topLeftCell="C2" zoomScale="40" zoomScaleNormal="40" workbookViewId="0">
      <selection activeCell="C41" sqref="C41"/>
    </sheetView>
  </sheetViews>
  <sheetFormatPr defaultColWidth="10.5" defaultRowHeight="15.5"/>
  <cols>
    <col min="1" max="1" width="30.5" bestFit="1" customWidth="1"/>
    <col min="3" max="3" width="13.5" bestFit="1" customWidth="1"/>
    <col min="4" max="4" width="17.5" bestFit="1" customWidth="1"/>
    <col min="14" max="14" width="22.5" bestFit="1" customWidth="1"/>
    <col min="15" max="15" width="13.83203125" bestFit="1" customWidth="1"/>
    <col min="16" max="16" width="21.5" bestFit="1" customWidth="1"/>
    <col min="70" max="70" width="14.33203125" customWidth="1"/>
  </cols>
  <sheetData>
    <row r="1" spans="1:111">
      <c r="A1" s="7" t="s">
        <v>30</v>
      </c>
      <c r="H1" s="10" t="s">
        <v>44</v>
      </c>
    </row>
    <row r="2" spans="1:111">
      <c r="B2" s="10" t="s">
        <v>33</v>
      </c>
      <c r="D2" s="18"/>
      <c r="E2" s="10" t="s">
        <v>39</v>
      </c>
      <c r="G2" s="24"/>
      <c r="H2" s="10" t="s">
        <v>33</v>
      </c>
      <c r="J2" s="18"/>
      <c r="K2" s="10" t="s">
        <v>39</v>
      </c>
      <c r="M2" s="18"/>
      <c r="N2" s="10" t="s">
        <v>45</v>
      </c>
      <c r="R2" s="1"/>
      <c r="S2" s="1"/>
      <c r="T2" s="1"/>
      <c r="U2" s="1"/>
      <c r="V2" s="1"/>
      <c r="W2" s="1"/>
      <c r="X2" s="1"/>
    </row>
    <row r="3" spans="1:111">
      <c r="A3" t="s">
        <v>31</v>
      </c>
      <c r="B3" t="s">
        <v>3</v>
      </c>
      <c r="C3" t="s">
        <v>35</v>
      </c>
      <c r="D3" s="18" t="s">
        <v>34</v>
      </c>
      <c r="E3" t="s">
        <v>3</v>
      </c>
      <c r="F3" t="s">
        <v>32</v>
      </c>
      <c r="G3" s="24" t="s">
        <v>42</v>
      </c>
      <c r="H3" t="s">
        <v>3</v>
      </c>
      <c r="I3" t="s">
        <v>35</v>
      </c>
      <c r="J3" s="18" t="s">
        <v>34</v>
      </c>
      <c r="K3" t="s">
        <v>3</v>
      </c>
      <c r="L3" t="s">
        <v>32</v>
      </c>
      <c r="M3" s="18" t="s">
        <v>42</v>
      </c>
      <c r="R3" s="1"/>
      <c r="S3" s="1" t="str">
        <f>Data!AW5</f>
        <v>objectviewing day2minusday1 correlation to distance matrix</v>
      </c>
      <c r="T3" s="1"/>
      <c r="U3" s="1"/>
      <c r="V3" s="1"/>
      <c r="W3" s="1"/>
      <c r="X3" s="1" t="str">
        <f>Data!BC5</f>
        <v>Objectviewing-d2minusd1 - Correlation to overlay matrix</v>
      </c>
      <c r="Y3" s="1"/>
      <c r="Z3" s="1"/>
      <c r="AA3" s="1"/>
      <c r="AB3" s="1"/>
      <c r="AC3" s="1" t="str">
        <f>Data!CA5</f>
        <v>Objectviewing-d2minusd1 - remapping effect (difference correlation to distances within-between)</v>
      </c>
      <c r="AD3" s="1"/>
      <c r="AE3" s="1"/>
      <c r="AF3" s="1"/>
      <c r="AG3" s="1"/>
      <c r="AH3" s="1" t="str">
        <f>Data!CG5</f>
        <v>Objectviewing-d2minusd1 - grouping effect (difference in neural distance. Within-between)</v>
      </c>
      <c r="AI3" s="1"/>
      <c r="AJ3" s="1"/>
      <c r="AK3" s="1"/>
      <c r="AL3" s="1"/>
      <c r="AM3" s="1"/>
      <c r="AN3" s="1" t="str">
        <f>Data!C5</f>
        <v>JRD correlation to distance matrix</v>
      </c>
      <c r="AO3" s="1"/>
      <c r="AP3" s="1"/>
      <c r="AQ3" s="1"/>
      <c r="AR3" s="1"/>
      <c r="AS3" s="1" t="str">
        <f>Data!I5</f>
        <v xml:space="preserve"> JRD - Correlation to overlay matrix</v>
      </c>
      <c r="AT3" s="1"/>
      <c r="AU3" s="1"/>
      <c r="AV3" s="1"/>
      <c r="AW3" s="1"/>
      <c r="AX3" s="1" t="str">
        <f>Data!AG5</f>
        <v>JRD - remapping effect (difference correlation to distances within-between)</v>
      </c>
      <c r="AY3" s="1"/>
      <c r="AZ3" s="1"/>
      <c r="BA3" s="1"/>
      <c r="BB3" s="1"/>
      <c r="BC3" s="1" t="str">
        <f>Data!AM5</f>
        <v>JRD - grouping effect (difference in neural distance. Within-between)</v>
      </c>
      <c r="BD3" s="1"/>
      <c r="BE3" s="1"/>
      <c r="BF3" s="1"/>
      <c r="BV3" s="1"/>
      <c r="BW3" s="1"/>
      <c r="BX3" s="1"/>
      <c r="BY3" s="1"/>
      <c r="BZ3" s="1"/>
      <c r="CA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4" spans="1:111">
      <c r="B4" t="s">
        <v>37</v>
      </c>
      <c r="C4" t="s">
        <v>36</v>
      </c>
      <c r="D4" s="18" t="s">
        <v>38</v>
      </c>
      <c r="E4" t="s">
        <v>40</v>
      </c>
      <c r="F4" t="s">
        <v>41</v>
      </c>
      <c r="G4" s="24" t="s">
        <v>43</v>
      </c>
      <c r="H4" t="s">
        <v>37</v>
      </c>
      <c r="I4" t="s">
        <v>36</v>
      </c>
      <c r="J4" s="18" t="s">
        <v>38</v>
      </c>
      <c r="K4" t="s">
        <v>40</v>
      </c>
      <c r="L4" t="s">
        <v>41</v>
      </c>
      <c r="M4" s="18" t="s">
        <v>48</v>
      </c>
      <c r="N4" s="26" t="s">
        <v>46</v>
      </c>
      <c r="O4" s="26" t="s">
        <v>47</v>
      </c>
      <c r="P4" s="26" t="s">
        <v>49</v>
      </c>
      <c r="R4" s="1"/>
      <c r="S4" s="1" t="str">
        <f>Data!AW6</f>
        <v>RSC (objview)</v>
      </c>
      <c r="T4" s="1" t="str">
        <f>Data!AX6</f>
        <v>PPA (objview)</v>
      </c>
      <c r="U4" s="1" t="str">
        <f>Data!AY6</f>
        <v>OPA (objview)</v>
      </c>
      <c r="V4" s="1" t="str">
        <f>Data!AZ6</f>
        <v>HC (anatomical)</v>
      </c>
      <c r="W4" s="1"/>
      <c r="X4" s="1" t="str">
        <f>Data!BC6</f>
        <v>RSC (objview)</v>
      </c>
      <c r="Y4" s="1" t="str">
        <f>Data!BD6</f>
        <v>PPA (objview)</v>
      </c>
      <c r="Z4" s="1" t="str">
        <f>Data!BE6</f>
        <v>OPA (objview)</v>
      </c>
      <c r="AA4" s="1" t="str">
        <f>Data!BF6</f>
        <v>HC (anatomical)</v>
      </c>
      <c r="AB4" s="1"/>
      <c r="AC4" s="1" t="str">
        <f>Data!CA6</f>
        <v>RSC (objview)</v>
      </c>
      <c r="AD4" s="1" t="str">
        <f>Data!CB6</f>
        <v>PPA (objview)</v>
      </c>
      <c r="AE4" s="1" t="str">
        <f>Data!CC6</f>
        <v>OPA (objview)</v>
      </c>
      <c r="AF4" s="1" t="str">
        <f>Data!CD6</f>
        <v>HC (anatomical)</v>
      </c>
      <c r="AG4" s="1"/>
      <c r="AH4" s="1" t="str">
        <f>Data!CG6</f>
        <v>RSC (objview)</v>
      </c>
      <c r="AI4" s="1" t="str">
        <f>Data!CH6</f>
        <v>PPA (objview)</v>
      </c>
      <c r="AJ4" s="1" t="str">
        <f>Data!CI6</f>
        <v>OPA (objview)</v>
      </c>
      <c r="AK4" s="1" t="str">
        <f>Data!CJ6</f>
        <v>HC (anatomical)</v>
      </c>
      <c r="AL4" s="1"/>
      <c r="AM4" s="1"/>
      <c r="AN4" s="1" t="str">
        <f>Data!C6</f>
        <v>RSC (JRD)</v>
      </c>
      <c r="AO4" s="1" t="str">
        <f>Data!D6</f>
        <v>PPA (JRD)</v>
      </c>
      <c r="AP4" s="1" t="str">
        <f>Data!E6</f>
        <v>OPA (JRD)</v>
      </c>
      <c r="AQ4" s="1" t="str">
        <f>Data!F6</f>
        <v>HC (anatomical)</v>
      </c>
      <c r="AR4" s="1"/>
      <c r="AS4" s="1" t="str">
        <f>Data!I6</f>
        <v>RSC (JRD)</v>
      </c>
      <c r="AT4" s="1" t="str">
        <f>Data!J6</f>
        <v>PPA (JRD)</v>
      </c>
      <c r="AU4" s="1" t="str">
        <f>Data!K6</f>
        <v>OPA (JRD)</v>
      </c>
      <c r="AV4" s="1" t="str">
        <f>Data!L6</f>
        <v>HC (anatomical)</v>
      </c>
      <c r="AW4" s="1"/>
      <c r="AX4" s="1" t="str">
        <f>Data!AG6</f>
        <v>RSC (JRD)</v>
      </c>
      <c r="AY4" s="1" t="str">
        <f>Data!AH6</f>
        <v>PPA (JRD)</v>
      </c>
      <c r="AZ4" s="1" t="str">
        <f>Data!AI6</f>
        <v>OPA (JRD)</v>
      </c>
      <c r="BA4" s="1" t="str">
        <f>Data!AJ6</f>
        <v>HC (anatomical)</v>
      </c>
      <c r="BB4" s="1"/>
      <c r="BC4" s="1" t="str">
        <f>Data!AM6</f>
        <v>RSC (JRD)</v>
      </c>
      <c r="BD4" s="1" t="str">
        <f>Data!AN6</f>
        <v>PPA (JRD)</v>
      </c>
      <c r="BE4" s="1" t="str">
        <f>Data!AO6</f>
        <v>OPA (JRD)</v>
      </c>
      <c r="BF4" s="1" t="str">
        <f>Data!AP6</f>
        <v>HC (anatomical)</v>
      </c>
      <c r="BV4" s="1"/>
      <c r="BW4" s="1"/>
      <c r="BX4" s="1"/>
      <c r="BY4" s="1"/>
      <c r="BZ4" s="1"/>
      <c r="CA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</row>
    <row r="5" spans="1:111" s="17" customFormat="1">
      <c r="A5" s="9" t="s">
        <v>6</v>
      </c>
      <c r="B5" s="11">
        <v>0.63888888888888884</v>
      </c>
      <c r="C5" s="14">
        <v>0.75515571582126795</v>
      </c>
      <c r="D5" s="19">
        <v>0.90625</v>
      </c>
      <c r="E5" s="17">
        <v>-6</v>
      </c>
      <c r="F5" s="17">
        <v>3.3464357011004919E-2</v>
      </c>
      <c r="G5" s="25">
        <v>0.125</v>
      </c>
      <c r="H5" s="23">
        <f>(B5-MIN(B$5:B$28))/(MAX(B$5:B$28)-MIN(B$5:B$28))</f>
        <v>0.5679012345679012</v>
      </c>
      <c r="I5" s="23">
        <f t="shared" ref="I5:J20" si="0">(C5-MIN(C$5:C$28))/(MAX(C$5:C$28)-MIN(C$5:C$28))</f>
        <v>0.87445742826170925</v>
      </c>
      <c r="J5" s="20">
        <f t="shared" si="0"/>
        <v>0.88</v>
      </c>
      <c r="K5" s="23">
        <f t="shared" ref="K5:K28" si="1">(E5-MIN(E$5:E$28))/(MAX(E$5:E$28)-MIN(E$5:E$28))</f>
        <v>0.16</v>
      </c>
      <c r="L5" s="23">
        <f t="shared" ref="L5:L28" si="2">(F5-MIN(F$5:F$28))/(MAX(F$5:F$28)-MIN(F$5:F$28))</f>
        <v>0.29519884199744911</v>
      </c>
      <c r="M5" s="20">
        <f t="shared" ref="M5:M28" si="3">(G5-MIN(G$5:G$28))/(MAX(G$5:G$28)-MIN(G$5:G$28))</f>
        <v>0.5</v>
      </c>
      <c r="N5" s="17">
        <f>AVERAGE(H5:J5)</f>
        <v>0.77411955427653678</v>
      </c>
      <c r="O5" s="17">
        <f>AVERAGE(K5:M5)</f>
        <v>0.31839961399914968</v>
      </c>
      <c r="P5" s="17">
        <f>AVERAGE(L5:M5)</f>
        <v>0.39759942099872458</v>
      </c>
      <c r="R5" s="1" t="str">
        <f>Data!AV7</f>
        <v>Subj01</v>
      </c>
      <c r="S5" s="1">
        <f>Data!AW7</f>
        <v>7.6209543803684499E-2</v>
      </c>
      <c r="T5" s="1">
        <f>Data!AX7</f>
        <v>-0.104197512662295</v>
      </c>
      <c r="U5" s="1">
        <f>Data!AY7</f>
        <v>0.15986772281502301</v>
      </c>
      <c r="V5" s="1">
        <f>Data!AZ7</f>
        <v>5.9283354096739301E-2</v>
      </c>
      <c r="W5" s="1" t="str">
        <f>Data!BB7</f>
        <v>Subj01</v>
      </c>
      <c r="X5" s="1">
        <f>Data!BC7</f>
        <v>0.113371414919719</v>
      </c>
      <c r="Y5" s="1">
        <f>Data!BD7</f>
        <v>-9.5696645980157605E-2</v>
      </c>
      <c r="Z5" s="1">
        <f>Data!BE7</f>
        <v>0.161539328857604</v>
      </c>
      <c r="AA5" s="1">
        <f>Data!BF7</f>
        <v>5.8478195819296197E-2</v>
      </c>
      <c r="AB5" s="1" t="str">
        <f>Data!BH7</f>
        <v>Subj01</v>
      </c>
      <c r="AC5" s="1">
        <f>Data!CA7</f>
        <v>5.7077899071876097E-2</v>
      </c>
      <c r="AD5" s="1">
        <f>Data!CB7</f>
        <v>-5.9699179969753997E-2</v>
      </c>
      <c r="AE5" s="1">
        <f>Data!CC7</f>
        <v>0.105604265771259</v>
      </c>
      <c r="AF5" s="1">
        <f>Data!CD7</f>
        <v>0.168543881071093</v>
      </c>
      <c r="AG5" s="1" t="str">
        <f>Data!CF7</f>
        <v>Subj01</v>
      </c>
      <c r="AH5" s="1">
        <f>Data!CG7</f>
        <v>-7.2741482388477996E-2</v>
      </c>
      <c r="AI5" s="1">
        <f>Data!CH7</f>
        <v>4.2291559528184898E-2</v>
      </c>
      <c r="AJ5" s="1">
        <f>Data!CI7</f>
        <v>-7.9508131912987598E-2</v>
      </c>
      <c r="AK5" s="1">
        <f>Data!CJ7</f>
        <v>-2.53749357169109E-2</v>
      </c>
      <c r="AL5" s="1"/>
      <c r="AM5" s="1" t="str">
        <f>Data!CL7</f>
        <v>Subj01</v>
      </c>
      <c r="AN5" s="1">
        <f>Data!C7</f>
        <v>1.53975518844789E-2</v>
      </c>
      <c r="AO5" s="1">
        <f>Data!D7</f>
        <v>-8.9605969811480293E-2</v>
      </c>
      <c r="AP5" s="1">
        <f>Data!E7</f>
        <v>7.3854051886338701E-2</v>
      </c>
      <c r="AQ5" s="1">
        <f>Data!F7</f>
        <v>-6.0867578749113499E-2</v>
      </c>
      <c r="AR5" s="1" t="str">
        <f>Data!H7</f>
        <v>Subj01</v>
      </c>
      <c r="AS5" s="1">
        <f>Data!I7</f>
        <v>1.05812394241165E-2</v>
      </c>
      <c r="AT5" s="1">
        <f>Data!J7</f>
        <v>-0.143690869185539</v>
      </c>
      <c r="AU5" s="1">
        <f>Data!K7</f>
        <v>0.10236289629364401</v>
      </c>
      <c r="AV5" s="1">
        <f>Data!L7</f>
        <v>-8.8207101594604403E-2</v>
      </c>
      <c r="AW5" s="1" t="str">
        <f>Data!N7</f>
        <v>Subj01</v>
      </c>
      <c r="AX5" s="1">
        <f>Data!AG7</f>
        <v>-0.16313116351915899</v>
      </c>
      <c r="AY5" s="1">
        <f>Data!AH7</f>
        <v>-9.4895605327187896E-2</v>
      </c>
      <c r="AZ5" s="1">
        <f>Data!AI7</f>
        <v>-0.31669853311610502</v>
      </c>
      <c r="BA5" s="1">
        <f>Data!AJ7</f>
        <v>3.9758909973286398E-2</v>
      </c>
      <c r="BB5" s="1" t="str">
        <f>Data!AL7</f>
        <v>Subj01</v>
      </c>
      <c r="BC5" s="1">
        <f>Data!AM7</f>
        <v>5.2441533814949301E-2</v>
      </c>
      <c r="BD5" s="1">
        <f>Data!AN7</f>
        <v>0.121799691441173</v>
      </c>
      <c r="BE5" s="1">
        <f>Data!AO7</f>
        <v>-0.197924498591905</v>
      </c>
      <c r="BF5" s="1">
        <f>Data!AP7</f>
        <v>0.11672470429779</v>
      </c>
      <c r="BV5" s="1"/>
      <c r="BW5" s="1"/>
      <c r="BX5" s="1"/>
      <c r="BY5" s="1"/>
      <c r="BZ5" s="1"/>
      <c r="CA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</row>
    <row r="6" spans="1:111" s="17" customFormat="1">
      <c r="A6" s="9" t="s">
        <v>7</v>
      </c>
      <c r="B6" s="11">
        <v>0.81944444444444442</v>
      </c>
      <c r="C6" s="14">
        <v>0.63039995575952701</v>
      </c>
      <c r="D6" s="19">
        <v>0.828125</v>
      </c>
      <c r="E6" s="17">
        <v>4</v>
      </c>
      <c r="F6" s="17">
        <v>0.14129962436895693</v>
      </c>
      <c r="G6" s="25">
        <v>0.15625</v>
      </c>
      <c r="H6" s="23">
        <f t="shared" ref="H6:H28" si="4">(B6-MIN(B$5:B$28))/(MAX(B$5:B$28)-MIN(B$5:B$28))</f>
        <v>0.88888888888888884</v>
      </c>
      <c r="I6" s="23">
        <f t="shared" si="0"/>
        <v>0.72104571823258734</v>
      </c>
      <c r="J6" s="20">
        <f t="shared" si="0"/>
        <v>0.68</v>
      </c>
      <c r="K6" s="23">
        <f t="shared" si="1"/>
        <v>0.56000000000000005</v>
      </c>
      <c r="L6" s="23">
        <f t="shared" si="2"/>
        <v>0.41962388716062365</v>
      </c>
      <c r="M6" s="20">
        <f t="shared" si="3"/>
        <v>0.55000000000000004</v>
      </c>
      <c r="N6" s="17">
        <f t="shared" ref="N6:N28" si="5">AVERAGE(H6:J6)</f>
        <v>0.76331153570715882</v>
      </c>
      <c r="O6" s="17">
        <f t="shared" ref="O6:O28" si="6">AVERAGE(K6:M6)</f>
        <v>0.50987462905354131</v>
      </c>
      <c r="P6" s="17">
        <f t="shared" ref="P6:P28" si="7">AVERAGE(L6:M6)</f>
        <v>0.48481194358031188</v>
      </c>
      <c r="R6" s="1" t="str">
        <f>Data!AV8</f>
        <v>Subj02</v>
      </c>
      <c r="S6" s="1">
        <f>Data!AW8</f>
        <v>-6.0332555511250302E-2</v>
      </c>
      <c r="T6" s="1">
        <f>Data!AX8</f>
        <v>7.4257056403170693E-2</v>
      </c>
      <c r="U6" s="1">
        <f>Data!AY8</f>
        <v>3.7715664092487201E-2</v>
      </c>
      <c r="V6" s="1">
        <f>Data!AZ8</f>
        <v>-0.15468425092611501</v>
      </c>
      <c r="W6" s="1" t="str">
        <f>Data!BB8</f>
        <v>Subj02</v>
      </c>
      <c r="X6" s="1">
        <f>Data!BC8</f>
        <v>-2.39450043829398E-2</v>
      </c>
      <c r="Y6" s="1">
        <f>Data!BD8</f>
        <v>-2.0686566241173199E-2</v>
      </c>
      <c r="Z6" s="1">
        <f>Data!BE8</f>
        <v>5.56991440992394E-2</v>
      </c>
      <c r="AA6" s="1">
        <f>Data!BF8</f>
        <v>-4.7341146051168403E-2</v>
      </c>
      <c r="AB6" s="1" t="str">
        <f>Data!BH8</f>
        <v>Subj02</v>
      </c>
      <c r="AC6" s="1">
        <f>Data!CA8</f>
        <v>0.209174455195933</v>
      </c>
      <c r="AD6" s="1">
        <f>Data!CB8</f>
        <v>-0.19400470525817701</v>
      </c>
      <c r="AE6" s="1">
        <f>Data!CC8</f>
        <v>0.12777743863660801</v>
      </c>
      <c r="AF6" s="1">
        <f>Data!CD8</f>
        <v>-9.75091815888465E-2</v>
      </c>
      <c r="AG6" s="1" t="str">
        <f>Data!CF8</f>
        <v>Subj02</v>
      </c>
      <c r="AH6" s="1">
        <f>Data!CG8</f>
        <v>-0.17085790049386701</v>
      </c>
      <c r="AI6" s="1">
        <f>Data!CH8</f>
        <v>9.6424755724261596E-2</v>
      </c>
      <c r="AJ6" s="1">
        <f>Data!CI8</f>
        <v>3.3833247622547899E-2</v>
      </c>
      <c r="AK6" s="1">
        <f>Data!CJ8</f>
        <v>7.1049820007350606E-2</v>
      </c>
      <c r="AL6" s="1"/>
      <c r="AM6" s="1" t="str">
        <f>Data!CL8</f>
        <v>Subj02</v>
      </c>
      <c r="AN6" s="1">
        <f>Data!C8</f>
        <v>0.18973174718302399</v>
      </c>
      <c r="AO6" s="1">
        <f>Data!D8</f>
        <v>-6.1972366993532299E-2</v>
      </c>
      <c r="AP6" s="1">
        <f>Data!E8</f>
        <v>-6.3952647808999993E-2</v>
      </c>
      <c r="AQ6" s="1">
        <f>Data!F8</f>
        <v>-0.11022173535356</v>
      </c>
      <c r="AR6" s="1" t="str">
        <f>Data!H8</f>
        <v>Subj02</v>
      </c>
      <c r="AS6" s="1">
        <f>Data!I8</f>
        <v>-4.3631112004892496E-3</v>
      </c>
      <c r="AT6" s="1">
        <f>Data!J8</f>
        <v>6.4578214344821003E-3</v>
      </c>
      <c r="AU6" s="1">
        <f>Data!K8</f>
        <v>-5.2051638716664801E-2</v>
      </c>
      <c r="AV6" s="1">
        <f>Data!L8</f>
        <v>-6.6214381045004503E-2</v>
      </c>
      <c r="AW6" s="1" t="str">
        <f>Data!N8</f>
        <v>Subj02</v>
      </c>
      <c r="AX6" s="1">
        <f>Data!AG8</f>
        <v>0.12155351752809</v>
      </c>
      <c r="AY6" s="1">
        <f>Data!AH8</f>
        <v>-8.7945101343243795E-4</v>
      </c>
      <c r="AZ6" s="1">
        <f>Data!AI8</f>
        <v>-3.8420446350373498E-2</v>
      </c>
      <c r="BA6" s="1">
        <f>Data!AJ8</f>
        <v>5.4864404444617799E-2</v>
      </c>
      <c r="BB6" s="1" t="str">
        <f>Data!AL8</f>
        <v>Subj02</v>
      </c>
      <c r="BC6" s="1">
        <f>Data!AM8</f>
        <v>0.18100787478063099</v>
      </c>
      <c r="BD6" s="1">
        <f>Data!AN8</f>
        <v>-3.5524910003675303E-2</v>
      </c>
      <c r="BE6" s="1">
        <f>Data!AO8</f>
        <v>1.18416366678918E-2</v>
      </c>
      <c r="BF6" s="1">
        <f>Data!AP8</f>
        <v>5.4133196196076698E-2</v>
      </c>
      <c r="BV6" s="1"/>
      <c r="BW6" s="1"/>
      <c r="BX6" s="1"/>
      <c r="BY6" s="1"/>
      <c r="BZ6" s="1"/>
      <c r="CA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</row>
    <row r="7" spans="1:111" s="17" customFormat="1">
      <c r="A7" s="9" t="s">
        <v>8</v>
      </c>
      <c r="B7" s="11">
        <v>0.70138888888888884</v>
      </c>
      <c r="C7" s="15">
        <v>0.574882956198696</v>
      </c>
      <c r="D7" s="19">
        <v>0.84375</v>
      </c>
      <c r="E7" s="17">
        <v>7</v>
      </c>
      <c r="F7" s="17">
        <v>0.10262343260829498</v>
      </c>
      <c r="G7" s="25">
        <v>0</v>
      </c>
      <c r="H7" s="23">
        <f t="shared" si="4"/>
        <v>0.67901234567901225</v>
      </c>
      <c r="I7" s="23">
        <f t="shared" si="0"/>
        <v>0.65277666328796524</v>
      </c>
      <c r="J7" s="20">
        <f t="shared" si="0"/>
        <v>0.72</v>
      </c>
      <c r="K7" s="23">
        <f t="shared" si="1"/>
        <v>0.68</v>
      </c>
      <c r="L7" s="23">
        <f t="shared" si="2"/>
        <v>0.37499760649693414</v>
      </c>
      <c r="M7" s="20">
        <f t="shared" si="3"/>
        <v>0.3</v>
      </c>
      <c r="N7" s="17">
        <f t="shared" si="5"/>
        <v>0.68392966965565927</v>
      </c>
      <c r="O7" s="17">
        <f t="shared" si="6"/>
        <v>0.45166586883231141</v>
      </c>
      <c r="P7" s="17">
        <f t="shared" si="7"/>
        <v>0.33749880324846704</v>
      </c>
      <c r="R7" s="1" t="str">
        <f>Data!AV9</f>
        <v>Subj04</v>
      </c>
      <c r="S7" s="1">
        <f>Data!AW9</f>
        <v>3.4116416855952902E-2</v>
      </c>
      <c r="T7" s="1">
        <f>Data!AX9</f>
        <v>-0.14670754083433599</v>
      </c>
      <c r="U7" s="1">
        <f>Data!AY9</f>
        <v>-7.0484100323174301E-2</v>
      </c>
      <c r="V7" s="1">
        <f>Data!AZ9</f>
        <v>2.3033792643071999E-2</v>
      </c>
      <c r="W7" s="1" t="str">
        <f>Data!BB9</f>
        <v>Subj04</v>
      </c>
      <c r="X7" s="1">
        <f>Data!BC9</f>
        <v>-6.3014997752288996E-3</v>
      </c>
      <c r="Y7" s="1">
        <f>Data!BD9</f>
        <v>-0.10490920243214601</v>
      </c>
      <c r="Z7" s="1">
        <f>Data!BE9</f>
        <v>-3.4633932061208503E-2</v>
      </c>
      <c r="AA7" s="1">
        <f>Data!BF9</f>
        <v>0.131285877070136</v>
      </c>
      <c r="AB7" s="1" t="str">
        <f>Data!BH9</f>
        <v>Subj04</v>
      </c>
      <c r="AC7" s="1">
        <f>Data!CA9</f>
        <v>-0.36157057111325402</v>
      </c>
      <c r="AD7" s="1">
        <f>Data!CB9</f>
        <v>-0.23920176736731399</v>
      </c>
      <c r="AE7" s="1">
        <f>Data!CC9</f>
        <v>-0.23312750208372801</v>
      </c>
      <c r="AF7" s="1">
        <f>Data!CD9</f>
        <v>4.1388199413006099E-4</v>
      </c>
      <c r="AG7" s="1" t="str">
        <f>Data!CF9</f>
        <v>Subj04</v>
      </c>
      <c r="AH7" s="1">
        <f>Data!CG9</f>
        <v>-2.3683273335783499E-2</v>
      </c>
      <c r="AI7" s="1">
        <f>Data!CH9</f>
        <v>-6.4283170482841101E-2</v>
      </c>
      <c r="AJ7" s="1">
        <f>Data!CI9</f>
        <v>8.4583119056369796E-2</v>
      </c>
      <c r="AK7" s="1">
        <f>Data!CJ9</f>
        <v>-9.8116418105389E-2</v>
      </c>
      <c r="AL7" s="1"/>
      <c r="AM7" s="1" t="str">
        <f>Data!CL9</f>
        <v>Subj04</v>
      </c>
      <c r="AN7" s="1">
        <f>Data!C9</f>
        <v>0.17495259878127001</v>
      </c>
      <c r="AO7" s="1">
        <f>Data!D9</f>
        <v>-4.1995849995392902E-2</v>
      </c>
      <c r="AP7" s="1">
        <f>Data!E9</f>
        <v>-7.3652549627922698E-2</v>
      </c>
      <c r="AQ7" s="1">
        <f>Data!F9</f>
        <v>0.183471280464651</v>
      </c>
      <c r="AR7" s="1" t="str">
        <f>Data!H9</f>
        <v>Subj04</v>
      </c>
      <c r="AS7" s="1">
        <f>Data!I9</f>
        <v>0.190194825906041</v>
      </c>
      <c r="AT7" s="1">
        <f>Data!J9</f>
        <v>2.6192562461535802E-2</v>
      </c>
      <c r="AU7" s="1">
        <f>Data!K9</f>
        <v>5.8776943879202299E-2</v>
      </c>
      <c r="AV7" s="1">
        <f>Data!L9</f>
        <v>0.17343019640479801</v>
      </c>
      <c r="AW7" s="1" t="str">
        <f>Data!N9</f>
        <v>Subj04</v>
      </c>
      <c r="AX7" s="1">
        <f>Data!AG9</f>
        <v>-0.13312015372445099</v>
      </c>
      <c r="AY7" s="1">
        <f>Data!AH9</f>
        <v>1.87307467914886E-2</v>
      </c>
      <c r="AZ7" s="1">
        <f>Data!AI9</f>
        <v>-2.0444116986306601E-2</v>
      </c>
      <c r="BA7" s="1">
        <f>Data!AJ9</f>
        <v>0.30914315556920402</v>
      </c>
      <c r="BB7" s="1" t="str">
        <f>Data!AL9</f>
        <v>Subj04</v>
      </c>
      <c r="BC7" s="1">
        <f>Data!AM9</f>
        <v>-0.21653278478430699</v>
      </c>
      <c r="BD7" s="1">
        <f>Data!AN9</f>
        <v>-5.2441533814949301E-2</v>
      </c>
      <c r="BE7" s="1">
        <f>Data!AO9</f>
        <v>-0.160707926207103</v>
      </c>
      <c r="BF7" s="1">
        <f>Data!AP9</f>
        <v>-0.17085790049386701</v>
      </c>
      <c r="BV7" s="1"/>
      <c r="BW7" s="1"/>
      <c r="BX7" s="1"/>
      <c r="BY7" s="1"/>
      <c r="BZ7" s="1"/>
      <c r="CA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</row>
    <row r="8" spans="1:111" s="17" customFormat="1">
      <c r="A8" s="9" t="s">
        <v>9</v>
      </c>
      <c r="B8" s="13">
        <v>0.52777777777777779</v>
      </c>
      <c r="C8" s="14">
        <v>0.61075406228070095</v>
      </c>
      <c r="D8" s="19">
        <v>0.765625</v>
      </c>
      <c r="E8" s="17">
        <v>-10</v>
      </c>
      <c r="F8" s="17">
        <v>0.38917323093642697</v>
      </c>
      <c r="G8" s="25">
        <v>-9.375E-2</v>
      </c>
      <c r="H8" s="23">
        <f t="shared" si="4"/>
        <v>0.37037037037037046</v>
      </c>
      <c r="I8" s="23">
        <f t="shared" si="0"/>
        <v>0.69688723358911187</v>
      </c>
      <c r="J8" s="20">
        <f t="shared" si="0"/>
        <v>0.52</v>
      </c>
      <c r="K8" s="23">
        <f t="shared" si="1"/>
        <v>0</v>
      </c>
      <c r="L8" s="23">
        <f t="shared" si="2"/>
        <v>0.70563128944710829</v>
      </c>
      <c r="M8" s="20">
        <f t="shared" si="3"/>
        <v>0.15</v>
      </c>
      <c r="N8" s="17">
        <f t="shared" si="5"/>
        <v>0.52908586798649415</v>
      </c>
      <c r="O8" s="17">
        <f t="shared" si="6"/>
        <v>0.28521042981570277</v>
      </c>
      <c r="P8" s="17">
        <f t="shared" si="7"/>
        <v>0.42781564472355416</v>
      </c>
      <c r="R8" s="1" t="str">
        <f>Data!AV10</f>
        <v>Subj05</v>
      </c>
      <c r="S8" s="1">
        <f>Data!AW10</f>
        <v>4.99725600871717E-2</v>
      </c>
      <c r="T8" s="1">
        <f>Data!AX10</f>
        <v>4.61857072996983E-2</v>
      </c>
      <c r="U8" s="1">
        <f>Data!AY10</f>
        <v>8.6750196424963705E-2</v>
      </c>
      <c r="V8" s="1">
        <f>Data!AZ10</f>
        <v>-1.0394737192771E-2</v>
      </c>
      <c r="W8" s="1" t="str">
        <f>Data!BB10</f>
        <v>Subj05</v>
      </c>
      <c r="X8" s="1">
        <f>Data!BC10</f>
        <v>9.1430801589870297E-3</v>
      </c>
      <c r="Y8" s="1">
        <f>Data!BD10</f>
        <v>-3.6867594881204203E-2</v>
      </c>
      <c r="Z8" s="1">
        <f>Data!BE10</f>
        <v>1.9435992967147601E-2</v>
      </c>
      <c r="AA8" s="1">
        <f>Data!BF10</f>
        <v>-2.57687570742271E-2</v>
      </c>
      <c r="AB8" s="1" t="str">
        <f>Data!BH10</f>
        <v>Subj05</v>
      </c>
      <c r="AC8" s="1">
        <f>Data!CA10</f>
        <v>-2.1139746600342901E-2</v>
      </c>
      <c r="AD8" s="1">
        <f>Data!CB10</f>
        <v>-5.7852086311208403E-2</v>
      </c>
      <c r="AE8" s="1">
        <f>Data!CC10</f>
        <v>0.43540183755477502</v>
      </c>
      <c r="AF8" s="1">
        <f>Data!CD10</f>
        <v>2.3996259511002298E-2</v>
      </c>
      <c r="AG8" s="1" t="str">
        <f>Data!CF10</f>
        <v>Subj05</v>
      </c>
      <c r="AH8" s="1">
        <f>Data!CG10</f>
        <v>1.18416366678918E-2</v>
      </c>
      <c r="AI8" s="1">
        <f>Data!CH10</f>
        <v>0.11672470429779</v>
      </c>
      <c r="AJ8" s="1">
        <f>Data!CI10</f>
        <v>-0.16916623811274001</v>
      </c>
      <c r="AK8" s="1">
        <f>Data!CJ10</f>
        <v>3.3833247622547899E-2</v>
      </c>
      <c r="AL8" s="1"/>
      <c r="AM8" s="1" t="str">
        <f>Data!CL10</f>
        <v>Subj05</v>
      </c>
      <c r="AN8" s="1">
        <f>Data!C10</f>
        <v>-0.10744239385816701</v>
      </c>
      <c r="AO8" s="1">
        <f>Data!D10</f>
        <v>7.7390763939226698E-2</v>
      </c>
      <c r="AP8" s="1">
        <f>Data!E10</f>
        <v>9.9153007848156293E-3</v>
      </c>
      <c r="AQ8" s="1">
        <f>Data!F10</f>
        <v>0.16023598556316301</v>
      </c>
      <c r="AR8" s="1" t="str">
        <f>Data!H10</f>
        <v>Subj05</v>
      </c>
      <c r="AS8" s="1">
        <f>Data!I10</f>
        <v>-1.17102291853895E-2</v>
      </c>
      <c r="AT8" s="1">
        <f>Data!J10</f>
        <v>6.9740302914826593E-2</v>
      </c>
      <c r="AU8" s="1">
        <f>Data!K10</f>
        <v>0.13114692448413301</v>
      </c>
      <c r="AV8" s="1">
        <f>Data!L10</f>
        <v>-0.115257696274708</v>
      </c>
      <c r="AW8" s="1" t="str">
        <f>Data!N10</f>
        <v>Subj05</v>
      </c>
      <c r="AX8" s="1">
        <f>Data!AG10</f>
        <v>0.22697725350584699</v>
      </c>
      <c r="AY8" s="1">
        <f>Data!AH10</f>
        <v>0.20391049191951299</v>
      </c>
      <c r="AZ8" s="1">
        <f>Data!AI10</f>
        <v>-1.6954208420608099E-2</v>
      </c>
      <c r="BA8" s="1">
        <f>Data!AJ10</f>
        <v>0.46688426467037702</v>
      </c>
      <c r="BB8" s="1" t="str">
        <f>Data!AL10</f>
        <v>Subj05</v>
      </c>
      <c r="BC8" s="1">
        <f>Data!AM10</f>
        <v>0.14040797763357399</v>
      </c>
      <c r="BD8" s="1">
        <f>Data!AN10</f>
        <v>2.70665980980383E-2</v>
      </c>
      <c r="BE8" s="1">
        <f>Data!AO10</f>
        <v>-0.16747457573161201</v>
      </c>
      <c r="BF8" s="1">
        <f>Data!AP10</f>
        <v>0.36539907432351798</v>
      </c>
      <c r="BV8" s="1"/>
      <c r="BW8" s="1"/>
      <c r="BX8" s="1"/>
      <c r="BY8" s="1"/>
      <c r="BZ8" s="1"/>
      <c r="CA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spans="1:111" s="17" customFormat="1">
      <c r="A9" s="9" t="s">
        <v>10</v>
      </c>
      <c r="B9" s="11">
        <v>0.80555555555555558</v>
      </c>
      <c r="C9" s="14">
        <v>0.76659445778156998</v>
      </c>
      <c r="D9" s="19">
        <v>0.875</v>
      </c>
      <c r="E9" s="17">
        <v>-8</v>
      </c>
      <c r="F9" s="17">
        <v>-3.7107711250657038E-2</v>
      </c>
      <c r="G9" s="25">
        <v>6.25E-2</v>
      </c>
      <c r="H9" s="23">
        <f t="shared" si="4"/>
        <v>0.86419753086419759</v>
      </c>
      <c r="I9" s="23">
        <f t="shared" si="0"/>
        <v>0.88852360816268805</v>
      </c>
      <c r="J9" s="20">
        <f t="shared" si="0"/>
        <v>0.8</v>
      </c>
      <c r="K9" s="23">
        <f t="shared" si="1"/>
        <v>0.08</v>
      </c>
      <c r="L9" s="23">
        <f t="shared" si="2"/>
        <v>0.21376970479720273</v>
      </c>
      <c r="M9" s="20">
        <f t="shared" si="3"/>
        <v>0.4</v>
      </c>
      <c r="N9" s="17">
        <f t="shared" si="5"/>
        <v>0.8509070463422953</v>
      </c>
      <c r="O9" s="17">
        <f t="shared" si="6"/>
        <v>0.23125656826573424</v>
      </c>
      <c r="P9" s="17">
        <f t="shared" si="7"/>
        <v>0.30688485239860136</v>
      </c>
      <c r="R9" s="1" t="str">
        <f>Data!AV11</f>
        <v>Subj06</v>
      </c>
      <c r="S9" s="1">
        <f>Data!AW11</f>
        <v>6.4598844706678996E-2</v>
      </c>
      <c r="T9" s="1">
        <f>Data!AX11</f>
        <v>0.15642133936073499</v>
      </c>
      <c r="U9" s="1">
        <f>Data!AY11</f>
        <v>-5.8783072627568503E-3</v>
      </c>
      <c r="V9" s="1">
        <f>Data!AZ11</f>
        <v>6.1437343755669102E-2</v>
      </c>
      <c r="W9" s="1" t="str">
        <f>Data!BB11</f>
        <v>Subj06</v>
      </c>
      <c r="X9" s="1">
        <f>Data!BC11</f>
        <v>-6.9823674466428301E-4</v>
      </c>
      <c r="Y9" s="1">
        <f>Data!BD11</f>
        <v>-0.148686214652342</v>
      </c>
      <c r="Z9" s="1">
        <f>Data!BE11</f>
        <v>2.7957260303771901E-2</v>
      </c>
      <c r="AA9" s="1">
        <f>Data!BF11</f>
        <v>-1.20193986892459E-3</v>
      </c>
      <c r="AB9" s="1" t="str">
        <f>Data!BH11</f>
        <v>Subj06</v>
      </c>
      <c r="AC9" s="1">
        <f>Data!CA11</f>
        <v>-6.4183702363134004E-2</v>
      </c>
      <c r="AD9" s="1">
        <f>Data!CB11</f>
        <v>-8.3235030501479207E-2</v>
      </c>
      <c r="AE9" s="1">
        <f>Data!CC11</f>
        <v>0.39906322352176998</v>
      </c>
      <c r="AF9" s="1">
        <f>Data!CD11</f>
        <v>-0.421236766402589</v>
      </c>
      <c r="AG9" s="1" t="str">
        <f>Data!CF11</f>
        <v>Subj06</v>
      </c>
      <c r="AH9" s="1">
        <f>Data!CG11</f>
        <v>0.152249614301466</v>
      </c>
      <c r="AI9" s="1">
        <f>Data!CH11</f>
        <v>0.37385738622915499</v>
      </c>
      <c r="AJ9" s="1">
        <f>Data!CI11</f>
        <v>-4.3983221909312302E-2</v>
      </c>
      <c r="AK9" s="1">
        <f>Data!CJ11</f>
        <v>0.21314946002205201</v>
      </c>
      <c r="AL9" s="1"/>
      <c r="AM9" s="1" t="str">
        <f>Data!CL11</f>
        <v>Subj06</v>
      </c>
      <c r="AN9" s="1">
        <f>Data!C11</f>
        <v>1.8760555093904799E-2</v>
      </c>
      <c r="AO9" s="1">
        <f>Data!D11</f>
        <v>7.9746255856572495E-2</v>
      </c>
      <c r="AP9" s="1">
        <f>Data!E11</f>
        <v>2.6452382682405799E-2</v>
      </c>
      <c r="AQ9" s="1">
        <f>Data!F11</f>
        <v>-5.6802791812100802E-2</v>
      </c>
      <c r="AR9" s="1" t="str">
        <f>Data!H11</f>
        <v>Subj06</v>
      </c>
      <c r="AS9" s="1">
        <f>Data!I11</f>
        <v>-1.80638361803695E-2</v>
      </c>
      <c r="AT9" s="1">
        <f>Data!J11</f>
        <v>0.14851599773448801</v>
      </c>
      <c r="AU9" s="1">
        <f>Data!K11</f>
        <v>0.115896878170321</v>
      </c>
      <c r="AV9" s="1">
        <f>Data!L11</f>
        <v>-1.6629150729890199E-2</v>
      </c>
      <c r="AW9" s="1" t="str">
        <f>Data!N11</f>
        <v>Subj06</v>
      </c>
      <c r="AX9" s="1">
        <f>Data!AG11</f>
        <v>-0.31089435149342998</v>
      </c>
      <c r="AY9" s="1">
        <f>Data!AH11</f>
        <v>6.7026929557647497E-2</v>
      </c>
      <c r="AZ9" s="1">
        <f>Data!AI11</f>
        <v>-2.9095392989008501E-2</v>
      </c>
      <c r="BA9" s="1">
        <f>Data!AJ11</f>
        <v>-9.1962350734510603E-2</v>
      </c>
      <c r="BB9" s="1" t="str">
        <f>Data!AL11</f>
        <v>Subj06</v>
      </c>
      <c r="BC9" s="1">
        <f>Data!AM11</f>
        <v>4.7366546671567103E-2</v>
      </c>
      <c r="BD9" s="1">
        <f>Data!AN11</f>
        <v>-0.12687467858455501</v>
      </c>
      <c r="BE9" s="1">
        <f>Data!AO11</f>
        <v>-3.8908234765930097E-2</v>
      </c>
      <c r="BF9" s="1">
        <f>Data!AP11</f>
        <v>5.0749871433821902E-3</v>
      </c>
      <c r="BV9" s="1"/>
      <c r="BW9" s="1"/>
      <c r="BX9" s="1"/>
      <c r="BY9" s="1"/>
      <c r="BZ9" s="1"/>
      <c r="CA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</row>
    <row r="10" spans="1:111" s="17" customFormat="1">
      <c r="A10" s="9" t="s">
        <v>11</v>
      </c>
      <c r="B10" s="11">
        <v>0.86111111111111116</v>
      </c>
      <c r="C10" s="14">
        <v>0.684786631312572</v>
      </c>
      <c r="D10" s="19">
        <v>0.84375</v>
      </c>
      <c r="E10" s="17">
        <v>-2</v>
      </c>
      <c r="F10" s="17">
        <v>0.301124878162917</v>
      </c>
      <c r="G10" s="25">
        <v>0.1875</v>
      </c>
      <c r="H10" s="23">
        <f t="shared" si="4"/>
        <v>0.96296296296296313</v>
      </c>
      <c r="I10" s="23">
        <f t="shared" si="0"/>
        <v>0.78792481780492363</v>
      </c>
      <c r="J10" s="20">
        <f t="shared" si="0"/>
        <v>0.72</v>
      </c>
      <c r="K10" s="23">
        <f t="shared" si="1"/>
        <v>0.32</v>
      </c>
      <c r="L10" s="23">
        <f t="shared" si="2"/>
        <v>0.60403725125530505</v>
      </c>
      <c r="M10" s="20">
        <f t="shared" si="3"/>
        <v>0.6</v>
      </c>
      <c r="N10" s="17">
        <f t="shared" si="5"/>
        <v>0.82362926025596239</v>
      </c>
      <c r="O10" s="17">
        <f t="shared" si="6"/>
        <v>0.50801241708510159</v>
      </c>
      <c r="P10" s="17">
        <f t="shared" si="7"/>
        <v>0.60201862562765251</v>
      </c>
      <c r="R10" s="1" t="str">
        <f>Data!AV12</f>
        <v>Subj08</v>
      </c>
      <c r="S10" s="1">
        <f>Data!AW12</f>
        <v>-5.2738004875088002E-3</v>
      </c>
      <c r="T10" s="1">
        <f>Data!AX12</f>
        <v>5.2036221147501199E-2</v>
      </c>
      <c r="U10" s="1">
        <f>Data!AY12</f>
        <v>-2.61258100566971E-3</v>
      </c>
      <c r="V10" s="1">
        <f>Data!AZ12</f>
        <v>-0.19781963093461899</v>
      </c>
      <c r="W10" s="1" t="str">
        <f>Data!BB12</f>
        <v>Subj08</v>
      </c>
      <c r="X10" s="1">
        <f>Data!BC12</f>
        <v>0.101855719354734</v>
      </c>
      <c r="Y10" s="1">
        <f>Data!BD12</f>
        <v>-3.87851405680434E-2</v>
      </c>
      <c r="Z10" s="1">
        <f>Data!BE12</f>
        <v>-0.167305861176722</v>
      </c>
      <c r="AA10" s="1">
        <f>Data!BF12</f>
        <v>-5.3955289144903697E-2</v>
      </c>
      <c r="AB10" s="1" t="str">
        <f>Data!BH12</f>
        <v>Subj08</v>
      </c>
      <c r="AC10" s="1">
        <f>Data!CA12</f>
        <v>0.105421233960813</v>
      </c>
      <c r="AD10" s="1">
        <f>Data!CB12</f>
        <v>-0.23805263244324701</v>
      </c>
      <c r="AE10" s="1">
        <f>Data!CC12</f>
        <v>8.5845476675722801E-2</v>
      </c>
      <c r="AF10" s="1">
        <f>Data!CD12</f>
        <v>5.8405692422474301E-2</v>
      </c>
      <c r="AG10" s="1" t="str">
        <f>Data!CF12</f>
        <v>Subj08</v>
      </c>
      <c r="AH10" s="1">
        <f>Data!CG12</f>
        <v>-0.12856634096568201</v>
      </c>
      <c r="AI10" s="1">
        <f>Data!CH12</f>
        <v>4.90582090526945E-2</v>
      </c>
      <c r="AJ10" s="1">
        <f>Data!CI12</f>
        <v>0.34509912574998902</v>
      </c>
      <c r="AK10" s="1">
        <f>Data!CJ12</f>
        <v>6.7666495245095803E-3</v>
      </c>
      <c r="AL10" s="1"/>
      <c r="AM10" s="1" t="str">
        <f>Data!CL12</f>
        <v>Subj08</v>
      </c>
      <c r="AN10" s="1">
        <f>Data!C12</f>
        <v>7.03381848946662E-2</v>
      </c>
      <c r="AO10" s="1">
        <f>Data!D12</f>
        <v>0.16971354006245401</v>
      </c>
      <c r="AP10" s="1">
        <f>Data!E12</f>
        <v>8.5624563119329394E-2</v>
      </c>
      <c r="AQ10" s="1">
        <f>Data!F12</f>
        <v>9.2621555333982003E-2</v>
      </c>
      <c r="AR10" s="1" t="str">
        <f>Data!H12</f>
        <v>Subj08</v>
      </c>
      <c r="AS10" s="1">
        <f>Data!I12</f>
        <v>9.7614191666996804E-4</v>
      </c>
      <c r="AT10" s="1">
        <f>Data!J12</f>
        <v>-4.1091753495690601E-2</v>
      </c>
      <c r="AU10" s="1">
        <f>Data!K12</f>
        <v>0.146751299892252</v>
      </c>
      <c r="AV10" s="1">
        <f>Data!L12</f>
        <v>-5.1912686130661898E-2</v>
      </c>
      <c r="AW10" s="1" t="str">
        <f>Data!N12</f>
        <v>Subj08</v>
      </c>
      <c r="AX10" s="1">
        <f>Data!AG12</f>
        <v>0.30752786613461303</v>
      </c>
      <c r="AY10" s="1">
        <f>Data!AH12</f>
        <v>5.2323518404939102E-2</v>
      </c>
      <c r="AZ10" s="1">
        <f>Data!AI12</f>
        <v>0.22608558424342601</v>
      </c>
      <c r="BA10" s="1">
        <f>Data!AJ12</f>
        <v>-4.1121628752491701E-2</v>
      </c>
      <c r="BB10" s="1" t="str">
        <f>Data!AL12</f>
        <v>Subj08</v>
      </c>
      <c r="BC10" s="1">
        <f>Data!AM12</f>
        <v>0.14717462715808299</v>
      </c>
      <c r="BD10" s="1">
        <f>Data!AN12</f>
        <v>0.236832733357835</v>
      </c>
      <c r="BE10" s="1">
        <f>Data!AO12</f>
        <v>2.0299948573528799E-2</v>
      </c>
      <c r="BF10" s="1">
        <f>Data!AP12</f>
        <v>0.12518301620342701</v>
      </c>
      <c r="BV10" s="1"/>
      <c r="BW10" s="1"/>
      <c r="BX10" s="1"/>
      <c r="BY10" s="1"/>
      <c r="BZ10" s="1"/>
      <c r="CA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</row>
    <row r="11" spans="1:111" s="17" customFormat="1">
      <c r="A11" s="9" t="s">
        <v>12</v>
      </c>
      <c r="B11" s="11">
        <v>0.75</v>
      </c>
      <c r="C11" s="14">
        <v>0.65134179369701195</v>
      </c>
      <c r="D11" s="19">
        <v>0.828125</v>
      </c>
      <c r="E11" s="17">
        <v>8</v>
      </c>
      <c r="F11" s="17">
        <v>0.10414028397791197</v>
      </c>
      <c r="G11" s="25">
        <v>-3.125E-2</v>
      </c>
      <c r="H11" s="23">
        <f t="shared" si="4"/>
        <v>0.76543209876543217</v>
      </c>
      <c r="I11" s="23">
        <f t="shared" si="0"/>
        <v>0.74679782112188353</v>
      </c>
      <c r="J11" s="20">
        <f t="shared" si="0"/>
        <v>0.68</v>
      </c>
      <c r="K11" s="23">
        <f t="shared" si="1"/>
        <v>0.72</v>
      </c>
      <c r="L11" s="23">
        <f t="shared" si="2"/>
        <v>0.37674781591166973</v>
      </c>
      <c r="M11" s="20">
        <f t="shared" si="3"/>
        <v>0.25</v>
      </c>
      <c r="N11" s="17">
        <f t="shared" si="5"/>
        <v>0.73074330662910525</v>
      </c>
      <c r="O11" s="17">
        <f t="shared" si="6"/>
        <v>0.44891593863722323</v>
      </c>
      <c r="P11" s="17">
        <f t="shared" si="7"/>
        <v>0.31337390795583486</v>
      </c>
      <c r="R11" s="1" t="str">
        <f>Data!AV13</f>
        <v>Subj09</v>
      </c>
      <c r="S11" s="1">
        <f>Data!AW13</f>
        <v>6.9282035126416702E-2</v>
      </c>
      <c r="T11" s="1">
        <f>Data!AX13</f>
        <v>-9.25937619190281E-2</v>
      </c>
      <c r="U11" s="1">
        <f>Data!AY13</f>
        <v>-0.20143277487863001</v>
      </c>
      <c r="V11" s="1">
        <f>Data!AZ13</f>
        <v>-3.9258198622430501E-3</v>
      </c>
      <c r="W11" s="1" t="str">
        <f>Data!BB13</f>
        <v>Subj09</v>
      </c>
      <c r="X11" s="1">
        <f>Data!BC13</f>
        <v>0.14641086605654499</v>
      </c>
      <c r="Y11" s="1">
        <f>Data!BD13</f>
        <v>-7.7764814756490802E-2</v>
      </c>
      <c r="Z11" s="1">
        <f>Data!BE13</f>
        <v>-6.4870014775427004E-2</v>
      </c>
      <c r="AA11" s="1">
        <f>Data!BF13</f>
        <v>-3.6061669882387702E-2</v>
      </c>
      <c r="AB11" s="1" t="str">
        <f>Data!BH13</f>
        <v>Subj09</v>
      </c>
      <c r="AC11" s="1">
        <f>Data!CA13</f>
        <v>0.13013860869420099</v>
      </c>
      <c r="AD11" s="1">
        <f>Data!CB13</f>
        <v>0.10353531795334001</v>
      </c>
      <c r="AE11" s="1">
        <f>Data!CC13</f>
        <v>-0.46599304618266502</v>
      </c>
      <c r="AF11" s="1">
        <f>Data!CD13</f>
        <v>0.33159978003727097</v>
      </c>
      <c r="AG11" s="1" t="str">
        <f>Data!CF13</f>
        <v>Subj09</v>
      </c>
      <c r="AH11" s="1">
        <f>Data!CG13</f>
        <v>2.3683273335783499E-2</v>
      </c>
      <c r="AI11" s="1">
        <f>Data!CH13</f>
        <v>-1.6916623811274002E-2</v>
      </c>
      <c r="AJ11" s="1">
        <f>Data!CI13</f>
        <v>-7.6124807150732804E-2</v>
      </c>
      <c r="AK11" s="1">
        <f>Data!CJ13</f>
        <v>5.5824858577204102E-2</v>
      </c>
      <c r="AL11" s="1"/>
      <c r="AM11" s="1" t="str">
        <f>Data!CL13</f>
        <v>Subj09</v>
      </c>
      <c r="AN11" s="1">
        <f>Data!C13</f>
        <v>0.11439074759664999</v>
      </c>
      <c r="AO11" s="1">
        <f>Data!D13</f>
        <v>-7.3930483777461999E-3</v>
      </c>
      <c r="AP11" s="1">
        <f>Data!E13</f>
        <v>-8.3005033759921201E-2</v>
      </c>
      <c r="AQ11" s="1">
        <f>Data!F13</f>
        <v>7.4062502498493193E-2</v>
      </c>
      <c r="AR11" s="1" t="str">
        <f>Data!H13</f>
        <v>Subj09</v>
      </c>
      <c r="AS11" s="1">
        <f>Data!I13</f>
        <v>0.19137592288706501</v>
      </c>
      <c r="AT11" s="1">
        <f>Data!J13</f>
        <v>0.1026442752803</v>
      </c>
      <c r="AU11" s="1">
        <f>Data!K13</f>
        <v>-4.5402757476428801E-2</v>
      </c>
      <c r="AV11" s="1">
        <f>Data!L13</f>
        <v>5.1395087747801403E-2</v>
      </c>
      <c r="AW11" s="1" t="str">
        <f>Data!N13</f>
        <v>Subj09</v>
      </c>
      <c r="AX11" s="1">
        <f>Data!AG13</f>
        <v>0.19997492877453801</v>
      </c>
      <c r="AY11" s="1">
        <f>Data!AH13</f>
        <v>9.1574056397594805E-2</v>
      </c>
      <c r="AZ11" s="1">
        <f>Data!AI13</f>
        <v>2.1610445924863102E-2</v>
      </c>
      <c r="BA11" s="1">
        <f>Data!AJ13</f>
        <v>-0.122770230725704</v>
      </c>
      <c r="BB11" s="1" t="str">
        <f>Data!AL13</f>
        <v>Subj09</v>
      </c>
      <c r="BC11" s="1">
        <f>Data!AM13</f>
        <v>-7.6124807150732804E-2</v>
      </c>
      <c r="BD11" s="1">
        <f>Data!AN13</f>
        <v>-0.10657473001102601</v>
      </c>
      <c r="BE11" s="1">
        <f>Data!AO13</f>
        <v>-2.0299948573528799E-2</v>
      </c>
      <c r="BF11" s="1">
        <f>Data!AP13</f>
        <v>6.4283170482841101E-2</v>
      </c>
      <c r="BV11" s="1"/>
      <c r="BW11" s="1"/>
      <c r="BX11" s="1"/>
      <c r="BY11" s="1"/>
      <c r="BZ11" s="1"/>
      <c r="CA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</row>
    <row r="12" spans="1:111" s="17" customFormat="1">
      <c r="A12" s="9" t="s">
        <v>5</v>
      </c>
      <c r="B12" s="11">
        <v>0.77083333333333337</v>
      </c>
      <c r="C12" s="14">
        <v>0.70481643241879999</v>
      </c>
      <c r="D12" s="19">
        <v>0.828125</v>
      </c>
      <c r="E12" s="17">
        <v>7</v>
      </c>
      <c r="F12" s="17">
        <v>-2.9463334259910434E-3</v>
      </c>
      <c r="G12" s="25">
        <v>9.375E-2</v>
      </c>
      <c r="H12" s="23">
        <f t="shared" si="4"/>
        <v>0.80246913580246926</v>
      </c>
      <c r="I12" s="23">
        <f t="shared" si="0"/>
        <v>0.812555392278831</v>
      </c>
      <c r="J12" s="20">
        <f t="shared" si="0"/>
        <v>0.68</v>
      </c>
      <c r="K12" s="23">
        <f t="shared" si="1"/>
        <v>0.68</v>
      </c>
      <c r="L12" s="23">
        <f t="shared" si="2"/>
        <v>0.25318659579039682</v>
      </c>
      <c r="M12" s="20">
        <f t="shared" si="3"/>
        <v>0.45</v>
      </c>
      <c r="N12" s="17">
        <f t="shared" si="5"/>
        <v>0.76500817602710003</v>
      </c>
      <c r="O12" s="17">
        <f t="shared" si="6"/>
        <v>0.46106219859679892</v>
      </c>
      <c r="P12" s="17">
        <f t="shared" si="7"/>
        <v>0.35159329789519844</v>
      </c>
      <c r="R12" s="1" t="str">
        <f>Data!AV14</f>
        <v>Subj11</v>
      </c>
      <c r="S12" s="1">
        <f>Data!AW14</f>
        <v>-1.0033422798369799E-2</v>
      </c>
      <c r="T12" s="1">
        <f>Data!AX14</f>
        <v>2.0810319446757399E-2</v>
      </c>
      <c r="U12" s="1">
        <f>Data!AY14</f>
        <v>0.12891280691008</v>
      </c>
      <c r="V12" s="1">
        <f>Data!AZ14</f>
        <v>5.9262509035523797E-2</v>
      </c>
      <c r="W12" s="1" t="str">
        <f>Data!BB14</f>
        <v>Subj11</v>
      </c>
      <c r="X12" s="1">
        <f>Data!BC14</f>
        <v>-0.11237095630049899</v>
      </c>
      <c r="Y12" s="1">
        <f>Data!BD14</f>
        <v>4.8807095833498402E-3</v>
      </c>
      <c r="Z12" s="1">
        <f>Data!BE14</f>
        <v>-4.5836984307687699E-2</v>
      </c>
      <c r="AA12" s="1">
        <f>Data!BF14</f>
        <v>0.13273098396456501</v>
      </c>
      <c r="AB12" s="1" t="str">
        <f>Data!BH14</f>
        <v>Subj11</v>
      </c>
      <c r="AC12" s="1">
        <f>Data!CA14</f>
        <v>-8.4195327147819701E-2</v>
      </c>
      <c r="AD12" s="1">
        <f>Data!CB14</f>
        <v>0.25248612438636397</v>
      </c>
      <c r="AE12" s="1">
        <f>Data!CC14</f>
        <v>3.0219514369060101E-2</v>
      </c>
      <c r="AF12" s="1">
        <f>Data!CD14</f>
        <v>-7.6979919366194499E-2</v>
      </c>
      <c r="AG12" s="1" t="str">
        <f>Data!CF14</f>
        <v>Subj11</v>
      </c>
      <c r="AH12" s="1">
        <f>Data!CG14</f>
        <v>0.21822444716543399</v>
      </c>
      <c r="AI12" s="1">
        <f>Data!CH14</f>
        <v>5.0749871433821897E-2</v>
      </c>
      <c r="AJ12" s="1">
        <f>Data!CI14</f>
        <v>0.27066598098038303</v>
      </c>
      <c r="AK12" s="1">
        <f>Data!CJ14</f>
        <v>-0.14040797763357399</v>
      </c>
      <c r="AL12" s="1"/>
      <c r="AM12" s="1" t="str">
        <f>Data!CL14</f>
        <v>Subj11</v>
      </c>
      <c r="AN12" s="1">
        <f>Data!C14</f>
        <v>-5.3585704031182999E-2</v>
      </c>
      <c r="AO12" s="1">
        <f>Data!D14</f>
        <v>3.3108905563872797E-2</v>
      </c>
      <c r="AP12" s="1">
        <f>Data!E14</f>
        <v>5.4495938370924299E-2</v>
      </c>
      <c r="AQ12" s="1">
        <f>Data!F14</f>
        <v>-8.2991137052444194E-2</v>
      </c>
      <c r="AR12" s="1" t="str">
        <f>Data!H14</f>
        <v>Subj11</v>
      </c>
      <c r="AS12" s="1">
        <f>Data!I14</f>
        <v>-9.0319180901847606E-5</v>
      </c>
      <c r="AT12" s="1">
        <f>Data!J14</f>
        <v>2.6154350500385001E-2</v>
      </c>
      <c r="AU12" s="1">
        <f>Data!K14</f>
        <v>1.3711146423830501E-2</v>
      </c>
      <c r="AV12" s="1">
        <f>Data!L14</f>
        <v>-1.9543681221299802E-2</v>
      </c>
      <c r="AW12" s="1" t="str">
        <f>Data!N14</f>
        <v>Subj11</v>
      </c>
      <c r="AX12" s="1">
        <f>Data!AG14</f>
        <v>-0.118815820607861</v>
      </c>
      <c r="AY12" s="1">
        <f>Data!AH14</f>
        <v>0.113589006898785</v>
      </c>
      <c r="AZ12" s="1">
        <f>Data!AI14</f>
        <v>0.111131366460094</v>
      </c>
      <c r="BA12" s="1">
        <f>Data!AJ14</f>
        <v>0.33185422757196897</v>
      </c>
      <c r="BB12" s="1" t="str">
        <f>Data!AL14</f>
        <v>Subj11</v>
      </c>
      <c r="BC12" s="1">
        <f>Data!AM14</f>
        <v>9.1349768580879398E-2</v>
      </c>
      <c r="BD12" s="1">
        <f>Data!AN14</f>
        <v>7.7816469531860194E-2</v>
      </c>
      <c r="BE12" s="1">
        <f>Data!AO14</f>
        <v>1.6916623811274001E-3</v>
      </c>
      <c r="BF12" s="1">
        <f>Data!AP14</f>
        <v>-6.08998457205863E-2</v>
      </c>
      <c r="BV12" s="1"/>
      <c r="BW12" s="1"/>
      <c r="BX12" s="1"/>
      <c r="BY12" s="1"/>
      <c r="BZ12" s="1"/>
      <c r="CA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</row>
    <row r="13" spans="1:111" s="17" customFormat="1">
      <c r="A13" s="28" t="s">
        <v>14</v>
      </c>
      <c r="B13" s="13">
        <v>0.54166666666666663</v>
      </c>
      <c r="C13" s="14">
        <v>0.85724804602437299</v>
      </c>
      <c r="D13" s="19">
        <v>0.875</v>
      </c>
      <c r="E13" s="17">
        <v>-4</v>
      </c>
      <c r="F13" s="17">
        <v>1.9423392299158015E-2</v>
      </c>
      <c r="G13" s="25">
        <v>6.25E-2</v>
      </c>
      <c r="H13" s="23">
        <f t="shared" si="4"/>
        <v>0.39506172839506171</v>
      </c>
      <c r="I13" s="23">
        <f t="shared" si="0"/>
        <v>1</v>
      </c>
      <c r="J13" s="20">
        <f t="shared" si="0"/>
        <v>0.8</v>
      </c>
      <c r="K13" s="23">
        <f t="shared" si="1"/>
        <v>0.24</v>
      </c>
      <c r="L13" s="23">
        <f t="shared" si="2"/>
        <v>0.27899776315552555</v>
      </c>
      <c r="M13" s="20">
        <f t="shared" si="3"/>
        <v>0.4</v>
      </c>
      <c r="N13" s="17">
        <f t="shared" si="5"/>
        <v>0.73168724279835384</v>
      </c>
      <c r="O13" s="17">
        <f t="shared" si="6"/>
        <v>0.30633258771850852</v>
      </c>
      <c r="P13" s="17">
        <f t="shared" si="7"/>
        <v>0.33949888157776276</v>
      </c>
      <c r="R13" s="1" t="str">
        <f>Data!AV15</f>
        <v>Subj12</v>
      </c>
      <c r="S13" s="1">
        <f>Data!AW15</f>
        <v>-3.9779325152816701E-2</v>
      </c>
      <c r="T13" s="1">
        <f>Data!AX15</f>
        <v>-0.16502340128897799</v>
      </c>
      <c r="U13" s="1">
        <f>Data!AY15</f>
        <v>9.8041271249999003E-3</v>
      </c>
      <c r="V13" s="1">
        <f>Data!AZ15</f>
        <v>9.3344184122784293E-2</v>
      </c>
      <c r="W13" s="1" t="str">
        <f>Data!BB15</f>
        <v>Subj12</v>
      </c>
      <c r="X13" s="1">
        <f>Data!BC15</f>
        <v>1.6170607196080801E-2</v>
      </c>
      <c r="Y13" s="1">
        <f>Data!BD15</f>
        <v>-0.12410550218843899</v>
      </c>
      <c r="Z13" s="1">
        <f>Data!BE15</f>
        <v>4.8178335381835503E-2</v>
      </c>
      <c r="AA13" s="1">
        <f>Data!BF15</f>
        <v>5.7713956596280598E-2</v>
      </c>
      <c r="AB13" s="1" t="str">
        <f>Data!BH15</f>
        <v>Subj12</v>
      </c>
      <c r="AC13" s="1">
        <f>Data!CA15</f>
        <v>-4.7533567348559097E-2</v>
      </c>
      <c r="AD13" s="1">
        <f>Data!CB15</f>
        <v>0.10042493162118001</v>
      </c>
      <c r="AE13" s="1">
        <f>Data!CC15</f>
        <v>0.121141800203082</v>
      </c>
      <c r="AF13" s="1">
        <f>Data!CD15</f>
        <v>0.13892141229028099</v>
      </c>
      <c r="AG13" s="1" t="str">
        <f>Data!CF15</f>
        <v>Subj12</v>
      </c>
      <c r="AH13" s="1">
        <f>Data!CG15</f>
        <v>-0.113341379535536</v>
      </c>
      <c r="AI13" s="1">
        <f>Data!CH15</f>
        <v>0.16409125096935701</v>
      </c>
      <c r="AJ13" s="1">
        <f>Data!CI15</f>
        <v>-4.5674884290439699E-2</v>
      </c>
      <c r="AK13" s="1">
        <f>Data!CJ15</f>
        <v>8.62747814374972E-2</v>
      </c>
      <c r="AL13" s="1"/>
      <c r="AM13" s="1" t="str">
        <f>Data!CL15</f>
        <v>Subj12</v>
      </c>
      <c r="AN13" s="1" t="str">
        <f>Data!C15</f>
        <v>NaN</v>
      </c>
      <c r="AO13" s="1" t="str">
        <f>Data!D15</f>
        <v>NaN</v>
      </c>
      <c r="AP13" s="1" t="str">
        <f>Data!E15</f>
        <v>NaN</v>
      </c>
      <c r="AQ13" s="1" t="str">
        <f>Data!F15</f>
        <v>NaN</v>
      </c>
      <c r="AR13" s="1" t="str">
        <f>Data!H15</f>
        <v>Subj12</v>
      </c>
      <c r="AS13" s="1" t="str">
        <f>Data!I15</f>
        <v>NaN</v>
      </c>
      <c r="AT13" s="1" t="str">
        <f>Data!J15</f>
        <v>NaN</v>
      </c>
      <c r="AU13" s="1" t="str">
        <f>Data!K15</f>
        <v>NaN</v>
      </c>
      <c r="AV13" s="1" t="str">
        <f>Data!L15</f>
        <v>NaN</v>
      </c>
      <c r="AW13" s="1" t="str">
        <f>Data!N15</f>
        <v>Subj12</v>
      </c>
      <c r="AX13" s="1" t="str">
        <f>Data!AG15</f>
        <v>NaN</v>
      </c>
      <c r="AY13" s="1" t="str">
        <f>Data!AH15</f>
        <v>NaN</v>
      </c>
      <c r="AZ13" s="1" t="str">
        <f>Data!AI15</f>
        <v>NaN</v>
      </c>
      <c r="BA13" s="1" t="str">
        <f>Data!AJ15</f>
        <v>NaN</v>
      </c>
      <c r="BB13" s="1" t="str">
        <f>Data!AL15</f>
        <v>Subj12</v>
      </c>
      <c r="BC13" s="1" t="str">
        <f>Data!AM15</f>
        <v>NaN</v>
      </c>
      <c r="BD13" s="1" t="str">
        <f>Data!AN15</f>
        <v>NaN</v>
      </c>
      <c r="BE13" s="1" t="str">
        <f>Data!AO15</f>
        <v>NaN</v>
      </c>
      <c r="BF13" s="1" t="str">
        <f>Data!AP15</f>
        <v>NaN</v>
      </c>
      <c r="BV13" s="1"/>
      <c r="BW13" s="1"/>
      <c r="BX13" s="1"/>
      <c r="BY13" s="1"/>
      <c r="BZ13" s="1"/>
      <c r="CA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</row>
    <row r="14" spans="1:111" s="17" customFormat="1">
      <c r="A14" s="9" t="s">
        <v>15</v>
      </c>
      <c r="B14" s="11">
        <v>0.88194444444444442</v>
      </c>
      <c r="C14" s="14">
        <v>0.75067402486554702</v>
      </c>
      <c r="D14" s="19">
        <v>0.921875</v>
      </c>
      <c r="E14" s="17">
        <v>7</v>
      </c>
      <c r="F14" s="17">
        <v>-0.16385898216366701</v>
      </c>
      <c r="G14" s="25">
        <v>3.125E-2</v>
      </c>
      <c r="H14" s="23">
        <f t="shared" si="4"/>
        <v>1</v>
      </c>
      <c r="I14" s="23">
        <f t="shared" si="0"/>
        <v>0.86894630899155334</v>
      </c>
      <c r="J14" s="20">
        <f t="shared" si="0"/>
        <v>0.92</v>
      </c>
      <c r="K14" s="23">
        <f t="shared" si="1"/>
        <v>0.68</v>
      </c>
      <c r="L14" s="23">
        <f t="shared" si="2"/>
        <v>6.7518547877545465E-2</v>
      </c>
      <c r="M14" s="20">
        <f t="shared" si="3"/>
        <v>0.35</v>
      </c>
      <c r="N14" s="17">
        <f t="shared" si="5"/>
        <v>0.92964876966385113</v>
      </c>
      <c r="O14" s="17">
        <f t="shared" si="6"/>
        <v>0.36583951595918185</v>
      </c>
      <c r="P14" s="17">
        <f t="shared" si="7"/>
        <v>0.20875927393877272</v>
      </c>
      <c r="R14" s="1" t="str">
        <f>Data!AV16</f>
        <v>Subj13</v>
      </c>
      <c r="S14" s="1">
        <f>Data!AW16</f>
        <v>3.7583645371455997E-2</v>
      </c>
      <c r="T14" s="1">
        <f>Data!AX16</f>
        <v>-1.75515415434087E-2</v>
      </c>
      <c r="U14" s="1">
        <f>Data!AY16</f>
        <v>-9.5887281591069203E-4</v>
      </c>
      <c r="V14" s="1">
        <f>Data!AZ16</f>
        <v>0.108623613993709</v>
      </c>
      <c r="W14" s="1" t="str">
        <f>Data!BB16</f>
        <v>Subj13</v>
      </c>
      <c r="X14" s="1">
        <f>Data!BC16</f>
        <v>8.5431523689197597E-2</v>
      </c>
      <c r="Y14" s="1">
        <f>Data!BD16</f>
        <v>-8.12108388893613E-2</v>
      </c>
      <c r="Z14" s="1">
        <f>Data!BE16</f>
        <v>-1.96895814366028E-2</v>
      </c>
      <c r="AA14" s="1">
        <f>Data!BF16</f>
        <v>2.0221075078063599E-2</v>
      </c>
      <c r="AB14" s="1" t="str">
        <f>Data!BH16</f>
        <v>Subj13</v>
      </c>
      <c r="AC14" s="1">
        <f>Data!CA16</f>
        <v>0.15104020022491699</v>
      </c>
      <c r="AD14" s="1">
        <f>Data!CB16</f>
        <v>-8.1443174995422501E-2</v>
      </c>
      <c r="AE14" s="1">
        <f>Data!CC16</f>
        <v>-4.8176217082911102E-2</v>
      </c>
      <c r="AF14" s="1">
        <f>Data!CD16</f>
        <v>-5.7048822689800202E-2</v>
      </c>
      <c r="AG14" s="1" t="str">
        <f>Data!CF16</f>
        <v>Subj13</v>
      </c>
      <c r="AH14" s="1">
        <f>Data!CG16</f>
        <v>2.53749357169109E-2</v>
      </c>
      <c r="AI14" s="1">
        <f>Data!CH16</f>
        <v>0.17085790049386701</v>
      </c>
      <c r="AJ14" s="1">
        <f>Data!CI16</f>
        <v>7.7816469531860194E-2</v>
      </c>
      <c r="AK14" s="1">
        <f>Data!CJ16</f>
        <v>0.18439119954288599</v>
      </c>
      <c r="AL14" s="1"/>
      <c r="AM14" s="1" t="str">
        <f>Data!CL16</f>
        <v>Subj13</v>
      </c>
      <c r="AN14" s="1">
        <f>Data!C16</f>
        <v>-6.4689173305279299E-3</v>
      </c>
      <c r="AO14" s="1">
        <f>Data!D16</f>
        <v>1.18608398315909E-2</v>
      </c>
      <c r="AP14" s="1">
        <f>Data!E16</f>
        <v>8.9661556641388099E-2</v>
      </c>
      <c r="AQ14" s="1">
        <f>Data!F16</f>
        <v>2.9030221919383099E-2</v>
      </c>
      <c r="AR14" s="1" t="str">
        <f>Data!H16</f>
        <v>Subj13</v>
      </c>
      <c r="AS14" s="1">
        <f>Data!I16</f>
        <v>-7.3370439224150902E-2</v>
      </c>
      <c r="AT14" s="1">
        <f>Data!J16</f>
        <v>8.49868754139885E-2</v>
      </c>
      <c r="AU14" s="1">
        <f>Data!K16</f>
        <v>0.15335502154203701</v>
      </c>
      <c r="AV14" s="1">
        <f>Data!L16</f>
        <v>0.110884163630268</v>
      </c>
      <c r="AW14" s="1" t="str">
        <f>Data!N16</f>
        <v>Subj13</v>
      </c>
      <c r="AX14" s="1">
        <f>Data!AG16</f>
        <v>-0.33425750313920199</v>
      </c>
      <c r="AY14" s="1">
        <f>Data!AH16</f>
        <v>0.22135078911387501</v>
      </c>
      <c r="AZ14" s="1">
        <f>Data!AI16</f>
        <v>-5.8114361820615898E-2</v>
      </c>
      <c r="BA14" s="1">
        <f>Data!AJ16</f>
        <v>-6.1577092173176397E-2</v>
      </c>
      <c r="BB14" s="1" t="str">
        <f>Data!AL16</f>
        <v>Subj13</v>
      </c>
      <c r="BC14" s="1">
        <f>Data!AM16</f>
        <v>1.18416366678918E-2</v>
      </c>
      <c r="BD14" s="1">
        <f>Data!AN16</f>
        <v>-2.1991610954656099E-2</v>
      </c>
      <c r="BE14" s="1">
        <f>Data!AO16</f>
        <v>9.8116418105389E-2</v>
      </c>
      <c r="BF14" s="1">
        <f>Data!AP16</f>
        <v>-0.16409125096935701</v>
      </c>
      <c r="BV14" s="1"/>
      <c r="BW14" s="1"/>
      <c r="BX14" s="1"/>
      <c r="BY14" s="1"/>
      <c r="BZ14" s="1"/>
      <c r="CA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</row>
    <row r="15" spans="1:111" s="17" customFormat="1">
      <c r="A15" s="28" t="s">
        <v>16</v>
      </c>
      <c r="B15" s="11">
        <v>0.75</v>
      </c>
      <c r="C15" s="14">
        <v>0.67555299467885999</v>
      </c>
      <c r="D15" s="19">
        <v>0.84375</v>
      </c>
      <c r="E15" s="17">
        <v>10</v>
      </c>
      <c r="F15" s="17">
        <v>3.3584095920650148E-3</v>
      </c>
      <c r="G15" s="25">
        <v>0.1875</v>
      </c>
      <c r="H15" s="23">
        <f t="shared" si="4"/>
        <v>0.76543209876543217</v>
      </c>
      <c r="I15" s="23">
        <f t="shared" si="0"/>
        <v>0.77657024800338292</v>
      </c>
      <c r="J15" s="20">
        <f t="shared" si="0"/>
        <v>0.72</v>
      </c>
      <c r="K15" s="23">
        <f t="shared" si="1"/>
        <v>0.8</v>
      </c>
      <c r="L15" s="23">
        <f t="shared" si="2"/>
        <v>0.26046128387699324</v>
      </c>
      <c r="M15" s="20">
        <f t="shared" si="3"/>
        <v>0.6</v>
      </c>
      <c r="N15" s="17">
        <f t="shared" si="5"/>
        <v>0.75400078225627176</v>
      </c>
      <c r="O15" s="17">
        <f t="shared" si="6"/>
        <v>0.55348709462566437</v>
      </c>
      <c r="P15" s="17">
        <f t="shared" si="7"/>
        <v>0.43023064193849658</v>
      </c>
      <c r="R15" s="1" t="str">
        <f>Data!AV17</f>
        <v>Subj14</v>
      </c>
      <c r="S15" s="1">
        <f>Data!AW17</f>
        <v>3.8229842269134999E-2</v>
      </c>
      <c r="T15" s="1">
        <f>Data!AX17</f>
        <v>2.65288145735291E-2</v>
      </c>
      <c r="U15" s="1">
        <f>Data!AY17</f>
        <v>9.3246907170445505E-3</v>
      </c>
      <c r="V15" s="1">
        <f>Data!AZ17</f>
        <v>-0.151988289675583</v>
      </c>
      <c r="W15" s="1" t="str">
        <f>Data!BB17</f>
        <v>Subj14</v>
      </c>
      <c r="X15" s="1">
        <f>Data!BC17</f>
        <v>-1.7077272819749301E-2</v>
      </c>
      <c r="Y15" s="1">
        <f>Data!BD17</f>
        <v>-2.6296776901037901E-2</v>
      </c>
      <c r="Z15" s="1">
        <f>Data!BE17</f>
        <v>0.15787792821643001</v>
      </c>
      <c r="AA15" s="1">
        <f>Data!BF17</f>
        <v>-0.186384051234913</v>
      </c>
      <c r="AB15" s="1" t="str">
        <f>Data!BH17</f>
        <v>Subj14</v>
      </c>
      <c r="AC15" s="1">
        <f>Data!CA17</f>
        <v>4.3114213349044403E-2</v>
      </c>
      <c r="AD15" s="1">
        <f>Data!CB17</f>
        <v>9.8431886338316302E-2</v>
      </c>
      <c r="AE15" s="1">
        <f>Data!CC17</f>
        <v>1.8621605920272701E-2</v>
      </c>
      <c r="AF15" s="1">
        <f>Data!CD17</f>
        <v>-0.37577246439656498</v>
      </c>
      <c r="AG15" s="1" t="str">
        <f>Data!CF17</f>
        <v>Subj14</v>
      </c>
      <c r="AH15" s="1">
        <f>Data!CG17</f>
        <v>4.5674884290439699E-2</v>
      </c>
      <c r="AI15" s="1">
        <f>Data!CH17</f>
        <v>0.120108029060045</v>
      </c>
      <c r="AJ15" s="1">
        <f>Data!CI17</f>
        <v>-0.24359938288234501</v>
      </c>
      <c r="AK15" s="1">
        <f>Data!CJ17</f>
        <v>7.44331447696054E-2</v>
      </c>
      <c r="AL15" s="1"/>
      <c r="AM15" s="1" t="str">
        <f>Data!CL17</f>
        <v>Subj14</v>
      </c>
      <c r="AN15" s="1">
        <f>Data!C17</f>
        <v>-6.5752271427267195E-2</v>
      </c>
      <c r="AO15" s="1">
        <f>Data!D17</f>
        <v>6.5495182338943303E-2</v>
      </c>
      <c r="AP15" s="1">
        <f>Data!E17</f>
        <v>0.26375950791282499</v>
      </c>
      <c r="AQ15" s="1">
        <f>Data!F17</f>
        <v>-8.0475832999113303E-2</v>
      </c>
      <c r="AR15" s="1" t="str">
        <f>Data!H17</f>
        <v>Subj14</v>
      </c>
      <c r="AS15" s="1">
        <f>Data!I17</f>
        <v>-9.6658892638227301E-2</v>
      </c>
      <c r="AT15" s="1">
        <f>Data!J17</f>
        <v>-0.19185183549412499</v>
      </c>
      <c r="AU15" s="1">
        <f>Data!K17</f>
        <v>0.25966764509281198</v>
      </c>
      <c r="AV15" s="1">
        <f>Data!L17</f>
        <v>-0.12653022481418799</v>
      </c>
      <c r="AW15" s="1" t="str">
        <f>Data!N17</f>
        <v>Subj14</v>
      </c>
      <c r="AX15" s="1">
        <f>Data!AG17</f>
        <v>0.24433881871199101</v>
      </c>
      <c r="AY15" s="1">
        <f>Data!AH17</f>
        <v>0.100633375259498</v>
      </c>
      <c r="AZ15" s="1">
        <f>Data!AI17</f>
        <v>2.4180809916651801E-3</v>
      </c>
      <c r="BA15" s="1">
        <f>Data!AJ17</f>
        <v>-0.212890772646604</v>
      </c>
      <c r="BB15" s="1" t="str">
        <f>Data!AL17</f>
        <v>Subj14</v>
      </c>
      <c r="BC15" s="1">
        <f>Data!AM17</f>
        <v>0.18777452430514099</v>
      </c>
      <c r="BD15" s="1">
        <f>Data!AN17</f>
        <v>0.45844050528552399</v>
      </c>
      <c r="BE15" s="1">
        <f>Data!AO17</f>
        <v>-0.153941276682593</v>
      </c>
      <c r="BF15" s="1">
        <f>Data!AP17</f>
        <v>0.189466186686268</v>
      </c>
      <c r="BV15" s="1"/>
      <c r="BW15" s="1"/>
      <c r="BX15" s="1"/>
      <c r="BY15" s="1"/>
      <c r="BZ15" s="1"/>
      <c r="CA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</row>
    <row r="16" spans="1:111" s="17" customFormat="1">
      <c r="A16" s="9" t="s">
        <v>17</v>
      </c>
      <c r="B16" s="11">
        <v>0.70833333333333337</v>
      </c>
      <c r="C16" s="14">
        <v>0.78987538870376195</v>
      </c>
      <c r="D16" s="19">
        <v>0.90625</v>
      </c>
      <c r="E16" s="17">
        <v>12</v>
      </c>
      <c r="F16" s="17">
        <v>0.17939073060930399</v>
      </c>
      <c r="G16" s="25">
        <v>0.1875</v>
      </c>
      <c r="H16" s="23">
        <f t="shared" si="4"/>
        <v>0.6913580246913581</v>
      </c>
      <c r="I16" s="23">
        <f t="shared" si="0"/>
        <v>0.91715208529332948</v>
      </c>
      <c r="J16" s="20">
        <f t="shared" si="0"/>
        <v>0.88</v>
      </c>
      <c r="K16" s="23">
        <f t="shared" si="1"/>
        <v>0.88</v>
      </c>
      <c r="L16" s="23">
        <f t="shared" si="2"/>
        <v>0.46357507057576786</v>
      </c>
      <c r="M16" s="20">
        <f t="shared" si="3"/>
        <v>0.6</v>
      </c>
      <c r="N16" s="17">
        <f t="shared" si="5"/>
        <v>0.82950336999489582</v>
      </c>
      <c r="O16" s="17">
        <f t="shared" si="6"/>
        <v>0.64785835685858928</v>
      </c>
      <c r="P16" s="17">
        <f t="shared" si="7"/>
        <v>0.53178753528788392</v>
      </c>
      <c r="R16" s="1" t="str">
        <f>Data!AV18</f>
        <v>Subj15</v>
      </c>
      <c r="S16" s="1">
        <f>Data!AW18</f>
        <v>-3.1267591823174699E-3</v>
      </c>
      <c r="T16" s="1">
        <f>Data!AX18</f>
        <v>-1.49737023064315E-2</v>
      </c>
      <c r="U16" s="1">
        <f>Data!AY18</f>
        <v>6.9247293357724296E-2</v>
      </c>
      <c r="V16" s="1">
        <f>Data!AZ18</f>
        <v>4.1259324499113702E-2</v>
      </c>
      <c r="W16" s="1" t="str">
        <f>Data!BB18</f>
        <v>Subj15</v>
      </c>
      <c r="X16" s="1">
        <f>Data!BC18</f>
        <v>-3.9844654036315097E-2</v>
      </c>
      <c r="Y16" s="1">
        <f>Data!BD18</f>
        <v>-0.20616047803776699</v>
      </c>
      <c r="Z16" s="1">
        <f>Data!BE18</f>
        <v>-6.75309567973814E-2</v>
      </c>
      <c r="AA16" s="1">
        <f>Data!BF18</f>
        <v>5.50113287985253E-2</v>
      </c>
      <c r="AB16" s="1" t="str">
        <f>Data!BH18</f>
        <v>Subj15</v>
      </c>
      <c r="AC16" s="1">
        <f>Data!CA18</f>
        <v>0.148522396892668</v>
      </c>
      <c r="AD16" s="1">
        <f>Data!CB18</f>
        <v>-2.6056055298473001E-2</v>
      </c>
      <c r="AE16" s="1">
        <f>Data!CC18</f>
        <v>0.215553614675731</v>
      </c>
      <c r="AF16" s="1">
        <f>Data!CD18</f>
        <v>2.5824387257450399E-3</v>
      </c>
      <c r="AG16" s="1" t="str">
        <f>Data!CF18</f>
        <v>Subj15</v>
      </c>
      <c r="AH16" s="1">
        <f>Data!CG18</f>
        <v>1.6916623811274002E-2</v>
      </c>
      <c r="AI16" s="1">
        <f>Data!CH18</f>
        <v>0.312957540508568</v>
      </c>
      <c r="AJ16" s="1">
        <f>Data!CI18</f>
        <v>0.16239958858823</v>
      </c>
      <c r="AK16" s="1">
        <f>Data!CJ18</f>
        <v>-0.13025800334680901</v>
      </c>
      <c r="AL16" s="1"/>
      <c r="AM16" s="1" t="str">
        <f>Data!CL18</f>
        <v>Subj15</v>
      </c>
      <c r="AN16" s="1">
        <f>Data!C18</f>
        <v>5.7768612981749901E-2</v>
      </c>
      <c r="AO16" s="1">
        <f>Data!D18</f>
        <v>0.102467372581413</v>
      </c>
      <c r="AP16" s="1">
        <f>Data!E18</f>
        <v>5.6754153335931402E-2</v>
      </c>
      <c r="AQ16" s="1">
        <f>Data!F18</f>
        <v>4.5164299300141299E-2</v>
      </c>
      <c r="AR16" s="1" t="str">
        <f>Data!H18</f>
        <v>Subj15</v>
      </c>
      <c r="AS16" s="1">
        <f>Data!I18</f>
        <v>5.7700061337680297E-2</v>
      </c>
      <c r="AT16" s="1">
        <f>Data!J18</f>
        <v>-4.4100076982652101E-2</v>
      </c>
      <c r="AU16" s="1">
        <f>Data!K18</f>
        <v>4.1268918042844202E-2</v>
      </c>
      <c r="AV16" s="1">
        <f>Data!L18</f>
        <v>3.3348620640682197E-2</v>
      </c>
      <c r="AW16" s="1" t="str">
        <f>Data!N18</f>
        <v>Subj15</v>
      </c>
      <c r="AX16" s="1">
        <f>Data!AG18</f>
        <v>8.7771364724941195E-2</v>
      </c>
      <c r="AY16" s="1">
        <f>Data!AH18</f>
        <v>0.21796407179041699</v>
      </c>
      <c r="AZ16" s="1">
        <f>Data!AI18</f>
        <v>4.9200287219740298E-2</v>
      </c>
      <c r="BA16" s="1">
        <f>Data!AJ18</f>
        <v>-4.7520947882874101E-2</v>
      </c>
      <c r="BB16" s="1" t="str">
        <f>Data!AL18</f>
        <v>Subj15</v>
      </c>
      <c r="BC16" s="1">
        <f>Data!AM18</f>
        <v>-4.7366546671567103E-2</v>
      </c>
      <c r="BD16" s="1">
        <f>Data!AN18</f>
        <v>0.150557951920338</v>
      </c>
      <c r="BE16" s="1">
        <f>Data!AO18</f>
        <v>0.12518301620342701</v>
      </c>
      <c r="BF16" s="1">
        <f>Data!AP18</f>
        <v>-8.4583119056369796E-2</v>
      </c>
      <c r="BV16" s="1"/>
      <c r="BW16" s="1"/>
      <c r="BX16" s="1"/>
      <c r="BY16" s="1"/>
      <c r="BZ16" s="1"/>
      <c r="CA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</row>
    <row r="17" spans="1:111" s="17" customFormat="1">
      <c r="A17" s="9" t="s">
        <v>18</v>
      </c>
      <c r="B17" s="13">
        <v>0.52083333333333337</v>
      </c>
      <c r="C17" s="15">
        <v>0.49809061518167103</v>
      </c>
      <c r="D17" s="19">
        <v>0.703125</v>
      </c>
      <c r="E17" s="17">
        <v>1</v>
      </c>
      <c r="F17" s="17">
        <v>0.29335749677661799</v>
      </c>
      <c r="G17" s="25">
        <v>3.125E-2</v>
      </c>
      <c r="H17" s="23">
        <f t="shared" si="4"/>
        <v>0.35802469135802478</v>
      </c>
      <c r="I17" s="23">
        <f t="shared" si="0"/>
        <v>0.55834539737502464</v>
      </c>
      <c r="J17" s="20">
        <f t="shared" si="0"/>
        <v>0.36</v>
      </c>
      <c r="K17" s="23">
        <f t="shared" si="1"/>
        <v>0.44</v>
      </c>
      <c r="L17" s="23">
        <f t="shared" si="2"/>
        <v>0.59507490708471222</v>
      </c>
      <c r="M17" s="20">
        <f t="shared" si="3"/>
        <v>0.35</v>
      </c>
      <c r="N17" s="17">
        <f t="shared" si="5"/>
        <v>0.42545669624434979</v>
      </c>
      <c r="O17" s="17">
        <f t="shared" si="6"/>
        <v>0.46169163569490407</v>
      </c>
      <c r="P17" s="17">
        <f t="shared" si="7"/>
        <v>0.4725374535423561</v>
      </c>
      <c r="R17" s="1" t="str">
        <f>Data!AV19</f>
        <v>Subj17</v>
      </c>
      <c r="S17" s="1">
        <f>Data!AW19</f>
        <v>0.12764820652967601</v>
      </c>
      <c r="T17" s="1">
        <f>Data!AX19</f>
        <v>-1.8614639665396698E-2</v>
      </c>
      <c r="U17" s="1">
        <f>Data!AY19</f>
        <v>-9.1454231905916797E-2</v>
      </c>
      <c r="V17" s="1">
        <f>Data!AZ19</f>
        <v>3.7465523357901799E-2</v>
      </c>
      <c r="W17" s="1" t="str">
        <f>Data!BB19</f>
        <v>Subj17</v>
      </c>
      <c r="X17" s="1">
        <f>Data!BC19</f>
        <v>0.11203399627944199</v>
      </c>
      <c r="Y17" s="1">
        <f>Data!BD19</f>
        <v>-0.20086638451105901</v>
      </c>
      <c r="Z17" s="1">
        <f>Data!BE19</f>
        <v>-0.102359422478994</v>
      </c>
      <c r="AA17" s="1">
        <f>Data!BF19</f>
        <v>-4.9328168031009096E-4</v>
      </c>
      <c r="AB17" s="1" t="str">
        <f>Data!BH19</f>
        <v>Subj17</v>
      </c>
      <c r="AC17" s="1">
        <f>Data!CA19</f>
        <v>0.239007645711073</v>
      </c>
      <c r="AD17" s="1">
        <f>Data!CB19</f>
        <v>0.13563990625007</v>
      </c>
      <c r="AE17" s="1">
        <f>Data!CC19</f>
        <v>-0.50467317242181997</v>
      </c>
      <c r="AF17" s="1">
        <f>Data!CD19</f>
        <v>-0.205406060881416</v>
      </c>
      <c r="AG17" s="1" t="str">
        <f>Data!CF19</f>
        <v>Subj17</v>
      </c>
      <c r="AH17" s="1">
        <f>Data!CG19</f>
        <v>-0.202999485735288</v>
      </c>
      <c r="AI17" s="1">
        <f>Data!CH19</f>
        <v>0.35355743765562597</v>
      </c>
      <c r="AJ17" s="1">
        <f>Data!CI19</f>
        <v>8.2891456675242406E-2</v>
      </c>
      <c r="AK17" s="1">
        <f>Data!CJ19</f>
        <v>5.0749871433821902E-3</v>
      </c>
      <c r="AL17" s="1"/>
      <c r="AM17" s="1" t="str">
        <f>Data!CL19</f>
        <v>Subj17</v>
      </c>
      <c r="AN17" s="1">
        <f>Data!C19</f>
        <v>6.1152461252391301E-2</v>
      </c>
      <c r="AO17" s="1">
        <f>Data!D19</f>
        <v>1.0783845002125999E-2</v>
      </c>
      <c r="AP17" s="1">
        <f>Data!E19</f>
        <v>-2.8731442708628301E-2</v>
      </c>
      <c r="AQ17" s="1">
        <f>Data!F19</f>
        <v>-5.2355845419471497E-2</v>
      </c>
      <c r="AR17" s="1" t="str">
        <f>Data!H19</f>
        <v>Subj17</v>
      </c>
      <c r="AS17" s="1">
        <f>Data!I19</f>
        <v>0.22595427391387199</v>
      </c>
      <c r="AT17" s="1">
        <f>Data!J19</f>
        <v>4.2790448859575302E-2</v>
      </c>
      <c r="AU17" s="1">
        <f>Data!K19</f>
        <v>7.83032560272518E-2</v>
      </c>
      <c r="AV17" s="1">
        <f>Data!L19</f>
        <v>-0.16308517637688599</v>
      </c>
      <c r="AW17" s="1" t="str">
        <f>Data!N19</f>
        <v>Subj17</v>
      </c>
      <c r="AX17" s="1">
        <f>Data!AG19</f>
        <v>0.243066365562746</v>
      </c>
      <c r="AY17" s="1">
        <f>Data!AH19</f>
        <v>0.175021019262253</v>
      </c>
      <c r="AZ17" s="1">
        <f>Data!AI19</f>
        <v>-3.5743701912652297E-2</v>
      </c>
      <c r="BA17" s="1">
        <f>Data!AJ19</f>
        <v>-0.320259038082298</v>
      </c>
      <c r="BB17" s="1" t="str">
        <f>Data!AL19</f>
        <v>Subj17</v>
      </c>
      <c r="BC17" s="1">
        <f>Data!AM19</f>
        <v>-0.196232836210778</v>
      </c>
      <c r="BD17" s="1">
        <f>Data!AN19</f>
        <v>-0.231757746214453</v>
      </c>
      <c r="BE17" s="1">
        <f>Data!AO19</f>
        <v>-1.6916623811274001E-3</v>
      </c>
      <c r="BF17" s="1">
        <f>Data!AP19</f>
        <v>0.121799691441173</v>
      </c>
      <c r="BV17" s="1"/>
      <c r="BW17" s="1"/>
      <c r="BX17" s="1"/>
      <c r="BY17" s="1"/>
      <c r="BZ17" s="1"/>
      <c r="CA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</row>
    <row r="18" spans="1:111" s="17" customFormat="1">
      <c r="A18" s="28" t="s">
        <v>19</v>
      </c>
      <c r="B18" s="11">
        <v>0.71527777777777779</v>
      </c>
      <c r="C18" s="14">
        <v>0.74634170290850599</v>
      </c>
      <c r="D18" s="20">
        <v>0.953125</v>
      </c>
      <c r="E18" s="17">
        <v>3</v>
      </c>
      <c r="F18" s="17">
        <v>8.0531014376770016E-2</v>
      </c>
      <c r="G18" s="25">
        <v>3.125E-2</v>
      </c>
      <c r="H18" s="23">
        <f t="shared" si="4"/>
        <v>0.70370370370370372</v>
      </c>
      <c r="I18" s="23">
        <f t="shared" si="0"/>
        <v>0.86361886824254541</v>
      </c>
      <c r="J18" s="20">
        <f t="shared" si="0"/>
        <v>1</v>
      </c>
      <c r="K18" s="23">
        <f t="shared" si="1"/>
        <v>0.52</v>
      </c>
      <c r="L18" s="23">
        <f t="shared" si="2"/>
        <v>0.34950640863958932</v>
      </c>
      <c r="M18" s="20">
        <f t="shared" si="3"/>
        <v>0.35</v>
      </c>
      <c r="N18" s="17">
        <f t="shared" si="5"/>
        <v>0.85577419064874982</v>
      </c>
      <c r="O18" s="17">
        <f t="shared" si="6"/>
        <v>0.40650213621319642</v>
      </c>
      <c r="P18" s="17">
        <f t="shared" si="7"/>
        <v>0.34975320431979462</v>
      </c>
      <c r="R18" s="1" t="str">
        <f>Data!AV20</f>
        <v>Subj18</v>
      </c>
      <c r="S18" s="1">
        <f>Data!AW20</f>
        <v>-2.0289192916371199E-2</v>
      </c>
      <c r="T18" s="1">
        <f>Data!AX20</f>
        <v>-3.4873787413447502E-2</v>
      </c>
      <c r="U18" s="1">
        <f>Data!AY20</f>
        <v>6.4994900869772498E-2</v>
      </c>
      <c r="V18" s="1">
        <f>Data!AZ20</f>
        <v>2.3617454357104599E-2</v>
      </c>
      <c r="W18" s="1" t="str">
        <f>Data!BB20</f>
        <v>Subj18</v>
      </c>
      <c r="X18" s="1">
        <f>Data!BC20</f>
        <v>-2.01550725997123E-2</v>
      </c>
      <c r="Y18" s="1">
        <f>Data!BD20</f>
        <v>-8.3986416794767996E-2</v>
      </c>
      <c r="Z18" s="1">
        <f>Data!BE20</f>
        <v>-1.2109717870147699E-2</v>
      </c>
      <c r="AA18" s="1">
        <f>Data!BF20</f>
        <v>5.8891579762654703E-2</v>
      </c>
      <c r="AB18" s="1" t="str">
        <f>Data!BH20</f>
        <v>Subj18</v>
      </c>
      <c r="AC18" s="1">
        <f>Data!CA20</f>
        <v>-0.33445335851306202</v>
      </c>
      <c r="AD18" s="1">
        <f>Data!CB20</f>
        <v>0.257355514794253</v>
      </c>
      <c r="AE18" s="1">
        <f>Data!CC20</f>
        <v>4.6422794087108303E-2</v>
      </c>
      <c r="AF18" s="1">
        <f>Data!CD20</f>
        <v>-6.3079207633298301E-2</v>
      </c>
      <c r="AG18" s="1" t="str">
        <f>Data!CF20</f>
        <v>Subj18</v>
      </c>
      <c r="AH18" s="1">
        <f>Data!CG20</f>
        <v>-1.5224961430146599E-2</v>
      </c>
      <c r="AI18" s="1">
        <f>Data!CH20</f>
        <v>-3.0449922860293101E-2</v>
      </c>
      <c r="AJ18" s="1">
        <f>Data!CI20</f>
        <v>-4.7366546671567103E-2</v>
      </c>
      <c r="AK18" s="1">
        <f>Data!CJ20</f>
        <v>-5.0749871433821897E-2</v>
      </c>
      <c r="AL18" s="1"/>
      <c r="AM18" s="1" t="str">
        <f>Data!CL20</f>
        <v>Subj18</v>
      </c>
      <c r="AN18" s="1">
        <f>Data!C20</f>
        <v>1.2965628076009801E-2</v>
      </c>
      <c r="AO18" s="1">
        <f>Data!D20</f>
        <v>-2.4576327173015299E-2</v>
      </c>
      <c r="AP18" s="1">
        <f>Data!E20</f>
        <v>-7.6014989899006999E-2</v>
      </c>
      <c r="AQ18" s="1">
        <f>Data!F20</f>
        <v>2.0421211637402299E-2</v>
      </c>
      <c r="AR18" s="1" t="str">
        <f>Data!H20</f>
        <v>Subj18</v>
      </c>
      <c r="AS18" s="1">
        <f>Data!I20</f>
        <v>1.59448092438262E-2</v>
      </c>
      <c r="AT18" s="1">
        <f>Data!J20</f>
        <v>-0.143124637397578</v>
      </c>
      <c r="AU18" s="1">
        <f>Data!K20</f>
        <v>-9.1673968615375301E-2</v>
      </c>
      <c r="AV18" s="1">
        <f>Data!L20</f>
        <v>9.2229778959386707E-3</v>
      </c>
      <c r="AW18" s="1" t="str">
        <f>Data!N20</f>
        <v>Subj18</v>
      </c>
      <c r="AX18" s="1">
        <f>Data!AG20</f>
        <v>2.2014591863743702E-3</v>
      </c>
      <c r="AY18" s="1">
        <f>Data!AH20</f>
        <v>-0.103964671622363</v>
      </c>
      <c r="AZ18" s="1">
        <f>Data!AI20</f>
        <v>0.10678311066021499</v>
      </c>
      <c r="BA18" s="1">
        <f>Data!AJ20</f>
        <v>-8.7380053727497603E-2</v>
      </c>
      <c r="BB18" s="1" t="str">
        <f>Data!AL20</f>
        <v>Subj18</v>
      </c>
      <c r="BC18" s="1">
        <f>Data!AM20</f>
        <v>-7.9508131912987598E-2</v>
      </c>
      <c r="BD18" s="1">
        <f>Data!AN20</f>
        <v>8.62747814374972E-2</v>
      </c>
      <c r="BE18" s="1">
        <f>Data!AO20</f>
        <v>-1.8608286192401399E-2</v>
      </c>
      <c r="BF18" s="1">
        <f>Data!AP20</f>
        <v>-3.8908234765930097E-2</v>
      </c>
      <c r="BV18" s="1"/>
      <c r="BW18" s="1"/>
      <c r="BX18" s="1"/>
      <c r="BY18" s="1"/>
      <c r="BZ18" s="1"/>
      <c r="CA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</row>
    <row r="19" spans="1:111" s="17" customFormat="1">
      <c r="A19" s="9" t="s">
        <v>20</v>
      </c>
      <c r="B19" s="12">
        <v>0.61111111111111116</v>
      </c>
      <c r="C19" s="15">
        <v>0.52139238277340105</v>
      </c>
      <c r="D19" s="21">
        <v>0.671875</v>
      </c>
      <c r="E19" s="17">
        <v>-8</v>
      </c>
      <c r="F19" s="17">
        <v>0.54449136110084095</v>
      </c>
      <c r="G19" s="25">
        <v>3.125E-2</v>
      </c>
      <c r="H19" s="23">
        <f t="shared" si="4"/>
        <v>0.5185185185185186</v>
      </c>
      <c r="I19" s="23">
        <f t="shared" si="0"/>
        <v>0.58699949728335221</v>
      </c>
      <c r="J19" s="20">
        <f t="shared" si="0"/>
        <v>0.28000000000000003</v>
      </c>
      <c r="K19" s="23">
        <f t="shared" si="1"/>
        <v>0.08</v>
      </c>
      <c r="L19" s="23">
        <f t="shared" si="2"/>
        <v>0.88484413728303413</v>
      </c>
      <c r="M19" s="20">
        <f t="shared" si="3"/>
        <v>0.35</v>
      </c>
      <c r="N19" s="17">
        <f t="shared" si="5"/>
        <v>0.46183933860062365</v>
      </c>
      <c r="O19" s="17">
        <f t="shared" si="6"/>
        <v>0.43828137909434473</v>
      </c>
      <c r="P19" s="17">
        <f t="shared" si="7"/>
        <v>0.61742206864151705</v>
      </c>
      <c r="R19" s="1" t="str">
        <f>Data!AV21</f>
        <v>Subj19</v>
      </c>
      <c r="S19" s="1">
        <f>Data!AW21</f>
        <v>0.104670000716512</v>
      </c>
      <c r="T19" s="1">
        <f>Data!AX21</f>
        <v>7.5382689708805004E-2</v>
      </c>
      <c r="U19" s="1">
        <f>Data!AY21</f>
        <v>9.3406719306430602E-2</v>
      </c>
      <c r="V19" s="1">
        <f>Data!AZ21</f>
        <v>8.2949446930013299E-2</v>
      </c>
      <c r="W19" s="1" t="str">
        <f>Data!BB21</f>
        <v>Subj19</v>
      </c>
      <c r="X19" s="1">
        <f>Data!BC21</f>
        <v>-4.1324499077245301E-2</v>
      </c>
      <c r="Y19" s="1">
        <f>Data!BD21</f>
        <v>4.3328890130336299E-2</v>
      </c>
      <c r="Z19" s="1">
        <f>Data!BE21</f>
        <v>9.2045666782932897E-2</v>
      </c>
      <c r="AA19" s="1">
        <f>Data!BF21</f>
        <v>0.133429220709229</v>
      </c>
      <c r="AB19" s="1" t="str">
        <f>Data!BH21</f>
        <v>Subj19</v>
      </c>
      <c r="AC19" s="1">
        <f>Data!CA21</f>
        <v>0.43039320353926602</v>
      </c>
      <c r="AD19" s="1">
        <f>Data!CB21</f>
        <v>-0.16939767211325399</v>
      </c>
      <c r="AE19" s="1">
        <f>Data!CC21</f>
        <v>-4.5557418378772398E-2</v>
      </c>
      <c r="AF19" s="1">
        <f>Data!CD21</f>
        <v>5.0309357964800197E-2</v>
      </c>
      <c r="AG19" s="1" t="str">
        <f>Data!CF21</f>
        <v>Subj19</v>
      </c>
      <c r="AH19" s="1">
        <f>Data!CG21</f>
        <v>0.20130782335416</v>
      </c>
      <c r="AI19" s="1">
        <f>Data!CH21</f>
        <v>7.6124807150732804E-2</v>
      </c>
      <c r="AJ19" s="1">
        <f>Data!CI21</f>
        <v>-3.0449922860293101E-2</v>
      </c>
      <c r="AK19" s="1">
        <f>Data!CJ21</f>
        <v>-3.3833247622547902E-3</v>
      </c>
      <c r="AL19" s="1"/>
      <c r="AM19" s="1" t="str">
        <f>Data!CL21</f>
        <v>Subj19</v>
      </c>
      <c r="AN19" s="1">
        <f>Data!C21</f>
        <v>4.6908336088500598E-2</v>
      </c>
      <c r="AO19" s="1">
        <f>Data!D21</f>
        <v>0.10255770118001301</v>
      </c>
      <c r="AP19" s="1">
        <f>Data!E21</f>
        <v>0.13765383591309199</v>
      </c>
      <c r="AQ19" s="1">
        <f>Data!F21</f>
        <v>0.126098723645994</v>
      </c>
      <c r="AR19" s="1" t="str">
        <f>Data!H21</f>
        <v>Subj19</v>
      </c>
      <c r="AS19" s="1">
        <f>Data!I21</f>
        <v>5.6154213818398697E-2</v>
      </c>
      <c r="AT19" s="1">
        <f>Data!J21</f>
        <v>0.17992970361508101</v>
      </c>
      <c r="AU19" s="1">
        <f>Data!K21</f>
        <v>9.6471306647123403E-2</v>
      </c>
      <c r="AV19" s="1">
        <f>Data!L21</f>
        <v>8.7686029397093704E-2</v>
      </c>
      <c r="AW19" s="1" t="str">
        <f>Data!N21</f>
        <v>Subj19</v>
      </c>
      <c r="AX19" s="1">
        <f>Data!AG21</f>
        <v>8.3753673004148099E-2</v>
      </c>
      <c r="AY19" s="1">
        <f>Data!AH21</f>
        <v>0.24858899375164201</v>
      </c>
      <c r="AZ19" s="1">
        <f>Data!AI21</f>
        <v>-7.2677822002413905E-2</v>
      </c>
      <c r="BA19" s="1">
        <f>Data!AJ21</f>
        <v>-7.5750353983440903E-3</v>
      </c>
      <c r="BB19" s="1" t="str">
        <f>Data!AL21</f>
        <v>Subj19</v>
      </c>
      <c r="BC19" s="1">
        <f>Data!AM21</f>
        <v>2.1991610954656099E-2</v>
      </c>
      <c r="BD19" s="1">
        <f>Data!AN21</f>
        <v>-0.12518301620342701</v>
      </c>
      <c r="BE19" s="1">
        <f>Data!AO21</f>
        <v>0.10826639239215299</v>
      </c>
      <c r="BF19" s="1">
        <f>Data!AP21</f>
        <v>-1.5224961430146599E-2</v>
      </c>
      <c r="BV19" s="1"/>
      <c r="BW19" s="1"/>
      <c r="BX19" s="1"/>
      <c r="BY19" s="1"/>
      <c r="BZ19" s="1"/>
      <c r="CA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</row>
    <row r="20" spans="1:111" s="17" customFormat="1">
      <c r="A20" s="28" t="s">
        <v>21</v>
      </c>
      <c r="B20" s="13">
        <v>0.31944444444444442</v>
      </c>
      <c r="C20" s="16">
        <v>4.4039197507797501E-2</v>
      </c>
      <c r="D20" s="21">
        <v>0.671875</v>
      </c>
      <c r="E20" s="17">
        <v>-8</v>
      </c>
      <c r="F20" s="17">
        <v>-0.2223751808312861</v>
      </c>
      <c r="G20" s="25">
        <v>0.15625</v>
      </c>
      <c r="H20" s="23">
        <f t="shared" si="4"/>
        <v>0</v>
      </c>
      <c r="I20" s="23">
        <f t="shared" si="0"/>
        <v>0</v>
      </c>
      <c r="J20" s="20">
        <f t="shared" si="0"/>
        <v>0.28000000000000003</v>
      </c>
      <c r="K20" s="23">
        <f t="shared" si="1"/>
        <v>0.08</v>
      </c>
      <c r="L20" s="23">
        <f t="shared" si="2"/>
        <v>0</v>
      </c>
      <c r="M20" s="20">
        <f t="shared" si="3"/>
        <v>0.55000000000000004</v>
      </c>
      <c r="N20" s="17">
        <f t="shared" si="5"/>
        <v>9.3333333333333338E-2</v>
      </c>
      <c r="O20" s="17">
        <f t="shared" si="6"/>
        <v>0.21</v>
      </c>
      <c r="P20" s="17">
        <f t="shared" si="7"/>
        <v>0.27500000000000002</v>
      </c>
      <c r="R20" s="1" t="str">
        <f>Data!AV22</f>
        <v>Subj20</v>
      </c>
      <c r="S20" s="1">
        <f>Data!AW22</f>
        <v>5.5517346370481399E-3</v>
      </c>
      <c r="T20" s="1">
        <f>Data!AX22</f>
        <v>0.13919637044303501</v>
      </c>
      <c r="U20" s="1">
        <f>Data!AY22</f>
        <v>8.1427757461285499E-2</v>
      </c>
      <c r="V20" s="1">
        <f>Data!AZ22</f>
        <v>2.89885317969522E-2</v>
      </c>
      <c r="W20" s="1" t="str">
        <f>Data!BB22</f>
        <v>Subj20</v>
      </c>
      <c r="X20" s="1">
        <f>Data!BC22</f>
        <v>2.6748372805547198E-4</v>
      </c>
      <c r="Y20" s="1">
        <f>Data!BD22</f>
        <v>3.74720386303165E-2</v>
      </c>
      <c r="Z20" s="1">
        <f>Data!BE22</f>
        <v>9.9979859443695196E-2</v>
      </c>
      <c r="AA20" s="1">
        <f>Data!BF22</f>
        <v>4.5229066743925198E-2</v>
      </c>
      <c r="AB20" s="1" t="str">
        <f>Data!BH22</f>
        <v>Subj20</v>
      </c>
      <c r="AC20" s="1">
        <f>Data!CA22</f>
        <v>-0.165398611889577</v>
      </c>
      <c r="AD20" s="1">
        <f>Data!CB22</f>
        <v>-0.12280045533417699</v>
      </c>
      <c r="AE20" s="1">
        <f>Data!CC22</f>
        <v>8.9222048282052699E-2</v>
      </c>
      <c r="AF20" s="1">
        <f>Data!CD22</f>
        <v>-0.29947057794680099</v>
      </c>
      <c r="AG20" s="1" t="str">
        <f>Data!CF22</f>
        <v>Subj20</v>
      </c>
      <c r="AH20" s="1">
        <f>Data!CG22</f>
        <v>-5.7516520958331499E-2</v>
      </c>
      <c r="AI20" s="1">
        <f>Data!CH22</f>
        <v>6.4283170482841101E-2</v>
      </c>
      <c r="AJ20" s="1">
        <f>Data!CI22</f>
        <v>0.111649717154408</v>
      </c>
      <c r="AK20" s="1">
        <f>Data!CJ22</f>
        <v>-0.189466186686268</v>
      </c>
      <c r="AL20" s="1"/>
      <c r="AM20" s="1" t="str">
        <f>Data!CL22</f>
        <v>Subj20</v>
      </c>
      <c r="AN20" s="1">
        <f>Data!C22</f>
        <v>0.21614243974299899</v>
      </c>
      <c r="AO20" s="1">
        <f>Data!D22</f>
        <v>2.1400929514528498E-3</v>
      </c>
      <c r="AP20" s="1">
        <f>Data!E22</f>
        <v>1.1839994770375501E-2</v>
      </c>
      <c r="AQ20" s="1">
        <f>Data!F22</f>
        <v>1.83089121009034E-2</v>
      </c>
      <c r="AR20" s="1" t="str">
        <f>Data!H22</f>
        <v>Subj20</v>
      </c>
      <c r="AS20" s="1">
        <f>Data!I22</f>
        <v>9.2837696523149105E-2</v>
      </c>
      <c r="AT20" s="1">
        <f>Data!J22</f>
        <v>7.2720835884587595E-2</v>
      </c>
      <c r="AU20" s="1">
        <f>Data!K22</f>
        <v>0.14469132780475999</v>
      </c>
      <c r="AV20" s="1">
        <f>Data!L22</f>
        <v>-2.7015856533602601E-2</v>
      </c>
      <c r="AW20" s="1" t="str">
        <f>Data!N22</f>
        <v>Subj20</v>
      </c>
      <c r="AX20" s="1">
        <f>Data!AG22</f>
        <v>3.0288233890241999E-2</v>
      </c>
      <c r="AY20" s="1">
        <f>Data!AH22</f>
        <v>4.4861265675969902E-2</v>
      </c>
      <c r="AZ20" s="1">
        <f>Data!AI22</f>
        <v>5.9550795709708698E-2</v>
      </c>
      <c r="BA20" s="1">
        <f>Data!AJ22</f>
        <v>9.3045792709526301E-2</v>
      </c>
      <c r="BB20" s="1" t="str">
        <f>Data!AL22</f>
        <v>Subj20</v>
      </c>
      <c r="BC20" s="1">
        <f>Data!AM22</f>
        <v>-4.7366546671567103E-2</v>
      </c>
      <c r="BD20" s="1">
        <f>Data!AN22</f>
        <v>-0.152249614301466</v>
      </c>
      <c r="BE20" s="1">
        <f>Data!AO22</f>
        <v>-0.12518301620342701</v>
      </c>
      <c r="BF20" s="1">
        <f>Data!AP22</f>
        <v>8.9658106199751994E-2</v>
      </c>
      <c r="BV20" s="1"/>
      <c r="BW20" s="1"/>
      <c r="BX20" s="1"/>
      <c r="BY20" s="1"/>
      <c r="BZ20" s="1"/>
      <c r="CA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</row>
    <row r="21" spans="1:111" s="17" customFormat="1">
      <c r="A21" s="9" t="s">
        <v>22</v>
      </c>
      <c r="B21" s="11">
        <v>0.84027777777777779</v>
      </c>
      <c r="C21" s="14">
        <v>0.73438539306333495</v>
      </c>
      <c r="D21" s="20">
        <v>0.859375</v>
      </c>
      <c r="E21" s="17">
        <v>15</v>
      </c>
      <c r="F21" s="17">
        <v>-5.2968955454932964E-2</v>
      </c>
      <c r="G21" s="25">
        <v>-0.15625</v>
      </c>
      <c r="H21" s="23">
        <f t="shared" si="4"/>
        <v>0.92592592592592604</v>
      </c>
      <c r="I21" s="23">
        <f t="shared" ref="I21:I28" si="8">(C21-MIN(C$5:C$28))/(MAX(C$5:C$28)-MIN(C$5:C$28))</f>
        <v>0.84891623697263086</v>
      </c>
      <c r="J21" s="20">
        <f t="shared" ref="J21:J28" si="9">(D21-MIN(D$5:D$28))/(MAX(D$5:D$28)-MIN(D$5:D$28))</f>
        <v>0.76</v>
      </c>
      <c r="K21" s="23">
        <f t="shared" si="1"/>
        <v>1</v>
      </c>
      <c r="L21" s="23">
        <f t="shared" si="2"/>
        <v>0.19546830790902003</v>
      </c>
      <c r="M21" s="20">
        <f t="shared" si="3"/>
        <v>0.05</v>
      </c>
      <c r="N21" s="17">
        <f t="shared" si="5"/>
        <v>0.84494738763285238</v>
      </c>
      <c r="O21" s="17">
        <f t="shared" si="6"/>
        <v>0.41515610263634001</v>
      </c>
      <c r="P21" s="17">
        <f t="shared" si="7"/>
        <v>0.12273415395451001</v>
      </c>
      <c r="R21" s="1" t="str">
        <f>Data!AV23</f>
        <v>Subj21</v>
      </c>
      <c r="S21" s="1">
        <f>Data!AW23</f>
        <v>0.114411592657866</v>
      </c>
      <c r="T21" s="1">
        <f>Data!AX23</f>
        <v>-4.0460263819188103E-2</v>
      </c>
      <c r="U21" s="1">
        <f>Data!AY23</f>
        <v>-6.8378749140413905E-2</v>
      </c>
      <c r="V21" s="1">
        <f>Data!AZ23</f>
        <v>0.21509323832848801</v>
      </c>
      <c r="W21" s="1" t="str">
        <f>Data!BB23</f>
        <v>Subj21</v>
      </c>
      <c r="X21" s="1">
        <f>Data!BC23</f>
        <v>0.148811271979744</v>
      </c>
      <c r="Y21" s="1">
        <f>Data!BD23</f>
        <v>-0.10919936352498399</v>
      </c>
      <c r="Z21" s="1">
        <f>Data!BE23</f>
        <v>9.8274216450510293E-3</v>
      </c>
      <c r="AA21" s="1">
        <f>Data!BF23</f>
        <v>0.22725695440764901</v>
      </c>
      <c r="AB21" s="1" t="str">
        <f>Data!BH23</f>
        <v>Subj21</v>
      </c>
      <c r="AC21" s="1">
        <f>Data!CA23</f>
        <v>0.11407664511563299</v>
      </c>
      <c r="AD21" s="1">
        <f>Data!CB23</f>
        <v>-7.1712786355949701E-2</v>
      </c>
      <c r="AE21" s="1">
        <f>Data!CC23</f>
        <v>-0.40475162563774703</v>
      </c>
      <c r="AF21" s="1">
        <f>Data!CD23</f>
        <v>-3.1561999717203498E-2</v>
      </c>
      <c r="AG21" s="1" t="str">
        <f>Data!CF23</f>
        <v>Subj21</v>
      </c>
      <c r="AH21" s="1">
        <f>Data!CG23</f>
        <v>-0.120108029060045</v>
      </c>
      <c r="AI21" s="1">
        <f>Data!CH23</f>
        <v>0.17593288763724901</v>
      </c>
      <c r="AJ21" s="1">
        <f>Data!CI23</f>
        <v>-0.13702465287131901</v>
      </c>
      <c r="AK21" s="1">
        <f>Data!CJ23</f>
        <v>-2.0299948573528799E-2</v>
      </c>
      <c r="AL21" s="1"/>
      <c r="AM21" s="1" t="str">
        <f>Data!CL23</f>
        <v>Subj21</v>
      </c>
      <c r="AN21" s="1">
        <f>Data!C23</f>
        <v>-2.46805524790926E-2</v>
      </c>
      <c r="AO21" s="1">
        <f>Data!D23</f>
        <v>-1.8760555093904799E-2</v>
      </c>
      <c r="AP21" s="1">
        <f>Data!E23</f>
        <v>0.229441588798456</v>
      </c>
      <c r="AQ21" s="1">
        <f>Data!F23</f>
        <v>2.6111913349220101E-2</v>
      </c>
      <c r="AR21" s="1" t="str">
        <f>Data!H23</f>
        <v>Subj21</v>
      </c>
      <c r="AS21" s="1">
        <f>Data!I23</f>
        <v>0.13501328018966199</v>
      </c>
      <c r="AT21" s="1">
        <f>Data!J23</f>
        <v>2.9527424525604001E-2</v>
      </c>
      <c r="AU21" s="1">
        <f>Data!K23</f>
        <v>0.40439023722942202</v>
      </c>
      <c r="AV21" s="1">
        <f>Data!L23</f>
        <v>0.18555728334819599</v>
      </c>
      <c r="AW21" s="1" t="str">
        <f>Data!N23</f>
        <v>Subj21</v>
      </c>
      <c r="AX21" s="1">
        <f>Data!AG23</f>
        <v>-1.4168979450529501E-2</v>
      </c>
      <c r="AY21" s="1">
        <f>Data!AH23</f>
        <v>7.7885902165509002E-2</v>
      </c>
      <c r="AZ21" s="1">
        <f>Data!AI23</f>
        <v>0.31760604553530802</v>
      </c>
      <c r="BA21" s="1">
        <f>Data!AJ23</f>
        <v>4.7859247799406E-2</v>
      </c>
      <c r="BB21" s="1" t="str">
        <f>Data!AL23</f>
        <v>Subj21</v>
      </c>
      <c r="BC21" s="1">
        <f>Data!AM23</f>
        <v>2.3683273335783499E-2</v>
      </c>
      <c r="BD21" s="1">
        <f>Data!AN23</f>
        <v>-2.0299948573528799E-2</v>
      </c>
      <c r="BE21" s="1">
        <f>Data!AO23</f>
        <v>-0.28927426717278498</v>
      </c>
      <c r="BF21" s="1">
        <f>Data!AP23</f>
        <v>-0.202999485735288</v>
      </c>
      <c r="BV21" s="1"/>
      <c r="BW21" s="1"/>
      <c r="BX21" s="1"/>
      <c r="BY21" s="1"/>
      <c r="BZ21" s="1"/>
      <c r="CA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</row>
    <row r="22" spans="1:111" s="17" customFormat="1">
      <c r="A22" s="28" t="s">
        <v>23</v>
      </c>
      <c r="B22" s="13">
        <v>0.44444444444444442</v>
      </c>
      <c r="C22" s="15">
        <v>0.490277548765779</v>
      </c>
      <c r="D22" s="20">
        <v>0.828125</v>
      </c>
      <c r="E22" s="17">
        <v>-10</v>
      </c>
      <c r="F22" s="17">
        <v>0.21464548255125704</v>
      </c>
      <c r="G22" s="25">
        <v>0.28125</v>
      </c>
      <c r="H22" s="23">
        <f t="shared" si="4"/>
        <v>0.22222222222222221</v>
      </c>
      <c r="I22" s="23">
        <f t="shared" si="8"/>
        <v>0.5487376976676932</v>
      </c>
      <c r="J22" s="20">
        <f t="shared" si="9"/>
        <v>0.68</v>
      </c>
      <c r="K22" s="23">
        <f t="shared" si="1"/>
        <v>0</v>
      </c>
      <c r="L22" s="23">
        <f t="shared" si="2"/>
        <v>0.50425354441895942</v>
      </c>
      <c r="M22" s="20">
        <f t="shared" si="3"/>
        <v>0.75</v>
      </c>
      <c r="N22" s="17">
        <f t="shared" si="5"/>
        <v>0.4836533066299718</v>
      </c>
      <c r="O22" s="17">
        <f t="shared" si="6"/>
        <v>0.41808451480631986</v>
      </c>
      <c r="P22" s="17">
        <f t="shared" si="7"/>
        <v>0.62712677220947977</v>
      </c>
      <c r="R22" s="1" t="str">
        <f>Data!AV24</f>
        <v>Subj22</v>
      </c>
      <c r="S22" s="1">
        <f>Data!AW24</f>
        <v>0.13708407090653699</v>
      </c>
      <c r="T22" s="1">
        <f>Data!AX24</f>
        <v>-5.3064577500796802E-2</v>
      </c>
      <c r="U22" s="1">
        <f>Data!AY24</f>
        <v>-7.9239026033663201E-2</v>
      </c>
      <c r="V22" s="1">
        <f>Data!AZ24</f>
        <v>0.117719009037384</v>
      </c>
      <c r="W22" s="1" t="str">
        <f>Data!BB24</f>
        <v>Subj22</v>
      </c>
      <c r="X22" s="1">
        <f>Data!BC24</f>
        <v>0.11091542796211901</v>
      </c>
      <c r="Y22" s="1">
        <f>Data!BD24</f>
        <v>-2.96629032969568E-2</v>
      </c>
      <c r="Z22" s="1">
        <f>Data!BE24</f>
        <v>3.59609292575356E-2</v>
      </c>
      <c r="AA22" s="1">
        <f>Data!BF24</f>
        <v>0.11146081686218</v>
      </c>
      <c r="AB22" s="1" t="str">
        <f>Data!BH24</f>
        <v>Subj22</v>
      </c>
      <c r="AC22" s="1">
        <f>Data!CA24</f>
        <v>-0.195855573964973</v>
      </c>
      <c r="AD22" s="1">
        <f>Data!CB24</f>
        <v>0.315013212949035</v>
      </c>
      <c r="AE22" s="1">
        <f>Data!CC24</f>
        <v>0.211358750102626</v>
      </c>
      <c r="AF22" s="1">
        <f>Data!CD24</f>
        <v>0.177185944107312</v>
      </c>
      <c r="AG22" s="1" t="str">
        <f>Data!CF24</f>
        <v>Subj22</v>
      </c>
      <c r="AH22" s="1">
        <f>Data!CG24</f>
        <v>0.16747457573161201</v>
      </c>
      <c r="AI22" s="1">
        <f>Data!CH24</f>
        <v>-6.7666495245095803E-3</v>
      </c>
      <c r="AJ22" s="1">
        <f>Data!CI24</f>
        <v>-9.1349768580879398E-2</v>
      </c>
      <c r="AK22" s="1">
        <f>Data!CJ24</f>
        <v>-8.7966443818624604E-2</v>
      </c>
      <c r="AL22" s="1"/>
      <c r="AM22" s="1" t="str">
        <f>Data!CL24</f>
        <v>Subj22</v>
      </c>
      <c r="AN22" s="1">
        <f>Data!C24</f>
        <v>5.7657439321934199E-2</v>
      </c>
      <c r="AO22" s="1">
        <f>Data!D24</f>
        <v>0.12164482889962699</v>
      </c>
      <c r="AP22" s="1">
        <f>Data!E24</f>
        <v>-4.35661779402901E-2</v>
      </c>
      <c r="AQ22" s="1">
        <f>Data!F24</f>
        <v>0.16476631220065399</v>
      </c>
      <c r="AR22" s="1" t="str">
        <f>Data!H24</f>
        <v>Subj22</v>
      </c>
      <c r="AS22" s="1">
        <f>Data!I24</f>
        <v>4.7841375360778697E-2</v>
      </c>
      <c r="AT22" s="1">
        <f>Data!J24</f>
        <v>-2.9690693814157398E-2</v>
      </c>
      <c r="AU22" s="1">
        <f>Data!K24</f>
        <v>-4.3471316530989297E-2</v>
      </c>
      <c r="AV22" s="1">
        <f>Data!L24</f>
        <v>9.2629267644144794E-2</v>
      </c>
      <c r="AW22" s="1" t="str">
        <f>Data!N24</f>
        <v>Subj22</v>
      </c>
      <c r="AX22" s="1">
        <f>Data!AG24</f>
        <v>-0.25061515696501702</v>
      </c>
      <c r="AY22" s="1">
        <f>Data!AH24</f>
        <v>9.1357620333248499E-2</v>
      </c>
      <c r="AZ22" s="1">
        <f>Data!AI24</f>
        <v>-8.9353863665239799E-2</v>
      </c>
      <c r="BA22" s="1">
        <f>Data!AJ24</f>
        <v>-3.0762132683394599E-2</v>
      </c>
      <c r="BB22" s="1" t="str">
        <f>Data!AL24</f>
        <v>Subj22</v>
      </c>
      <c r="BC22" s="1">
        <f>Data!AM24</f>
        <v>5.0749871433821902E-3</v>
      </c>
      <c r="BD22" s="1">
        <f>Data!AN24</f>
        <v>0.22668275907107099</v>
      </c>
      <c r="BE22" s="1">
        <f>Data!AO24</f>
        <v>0.11672470429779</v>
      </c>
      <c r="BF22" s="1">
        <f>Data!AP24</f>
        <v>8.7966443818624604E-2</v>
      </c>
      <c r="BV22" s="1"/>
      <c r="BW22" s="1"/>
      <c r="BX22" s="1"/>
      <c r="BY22" s="1"/>
      <c r="BZ22" s="1"/>
      <c r="CA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</row>
    <row r="23" spans="1:111" s="17" customFormat="1">
      <c r="A23" s="9" t="s">
        <v>24</v>
      </c>
      <c r="B23" s="11">
        <v>0.81944444444444442</v>
      </c>
      <c r="C23" s="15">
        <v>0.53959344581638002</v>
      </c>
      <c r="D23" s="20">
        <v>0.875</v>
      </c>
      <c r="E23" s="17">
        <v>-10</v>
      </c>
      <c r="F23" s="17">
        <v>0.21271932626521795</v>
      </c>
      <c r="G23" s="25">
        <v>0.1875</v>
      </c>
      <c r="H23" s="23">
        <f t="shared" si="4"/>
        <v>0.88888888888888884</v>
      </c>
      <c r="I23" s="23">
        <f t="shared" si="8"/>
        <v>0.60938127912965245</v>
      </c>
      <c r="J23" s="20">
        <f t="shared" si="9"/>
        <v>0.8</v>
      </c>
      <c r="K23" s="23">
        <f t="shared" si="1"/>
        <v>0</v>
      </c>
      <c r="L23" s="23">
        <f t="shared" si="2"/>
        <v>0.50203106110015605</v>
      </c>
      <c r="M23" s="20">
        <f t="shared" si="3"/>
        <v>0.6</v>
      </c>
      <c r="N23" s="17">
        <f t="shared" si="5"/>
        <v>0.76609005600618041</v>
      </c>
      <c r="O23" s="17">
        <f t="shared" si="6"/>
        <v>0.36734368703338532</v>
      </c>
      <c r="P23" s="17">
        <f t="shared" si="7"/>
        <v>0.55101553055007801</v>
      </c>
      <c r="R23" s="1" t="str">
        <f>Data!AV25</f>
        <v>Subj23</v>
      </c>
      <c r="S23" s="1">
        <f>Data!AW25</f>
        <v>-8.4276582494063598E-2</v>
      </c>
      <c r="T23" s="1">
        <f>Data!AX25</f>
        <v>-6.5272835019311901E-2</v>
      </c>
      <c r="U23" s="1">
        <f>Data!AY25</f>
        <v>-2.0150225841601501E-2</v>
      </c>
      <c r="V23" s="1">
        <f>Data!AZ25</f>
        <v>-9.33302874153073E-2</v>
      </c>
      <c r="W23" s="1" t="str">
        <f>Data!BB25</f>
        <v>Subj23</v>
      </c>
      <c r="X23" s="1">
        <f>Data!BC25</f>
        <v>5.2451127401422902E-2</v>
      </c>
      <c r="Y23" s="1">
        <f>Data!BD25</f>
        <v>-2.0287077556415001E-3</v>
      </c>
      <c r="Z23" s="1">
        <f>Data!BE25</f>
        <v>-3.7023916540457398E-2</v>
      </c>
      <c r="AA23" s="1">
        <f>Data!BF25</f>
        <v>-1.3742410755681099E-2</v>
      </c>
      <c r="AB23" s="1" t="str">
        <f>Data!BH25</f>
        <v>Subj23</v>
      </c>
      <c r="AC23" s="1">
        <f>Data!CA25</f>
        <v>-0.12951403616697099</v>
      </c>
      <c r="AD23" s="1">
        <f>Data!CB25</f>
        <v>-3.6433699422329498E-2</v>
      </c>
      <c r="AE23" s="1">
        <f>Data!CC25</f>
        <v>-0.456375348075305</v>
      </c>
      <c r="AF23" s="1">
        <f>Data!CD25</f>
        <v>0.22739329025749699</v>
      </c>
      <c r="AG23" s="1" t="str">
        <f>Data!CF25</f>
        <v>Subj23</v>
      </c>
      <c r="AH23" s="1">
        <f>Data!CG25</f>
        <v>-0.14379130239582899</v>
      </c>
      <c r="AI23" s="1">
        <f>Data!CH25</f>
        <v>-0.16916623811274001</v>
      </c>
      <c r="AJ23" s="1">
        <f>Data!CI25</f>
        <v>-9.1349768580879398E-2</v>
      </c>
      <c r="AK23" s="1">
        <f>Data!CJ25</f>
        <v>-0.197924498591905</v>
      </c>
      <c r="AL23" s="1"/>
      <c r="AM23" s="1" t="str">
        <f>Data!CL25</f>
        <v>Subj23</v>
      </c>
      <c r="AN23" s="1">
        <f>Data!C25</f>
        <v>9.4087657972801997E-2</v>
      </c>
      <c r="AO23" s="1">
        <f>Data!D25</f>
        <v>0.21817830738837499</v>
      </c>
      <c r="AP23" s="1">
        <f>Data!E25</f>
        <v>-6.4341755618355099E-3</v>
      </c>
      <c r="AQ23" s="1">
        <f>Data!F25</f>
        <v>1.2882247831148001E-2</v>
      </c>
      <c r="AR23" s="1" t="str">
        <f>Data!H25</f>
        <v>Subj23</v>
      </c>
      <c r="AS23" s="1">
        <f>Data!I25</f>
        <v>0.18155197505666401</v>
      </c>
      <c r="AT23" s="1">
        <f>Data!J25</f>
        <v>0.108063426134411</v>
      </c>
      <c r="AU23" s="1">
        <f>Data!K25</f>
        <v>0.103464095537716</v>
      </c>
      <c r="AV23" s="1">
        <f>Data!L25</f>
        <v>1.6271347820932799E-2</v>
      </c>
      <c r="AW23" s="1" t="str">
        <f>Data!N25</f>
        <v>Subj23</v>
      </c>
      <c r="AX23" s="1">
        <f>Data!AG25</f>
        <v>-0.26710104620598002</v>
      </c>
      <c r="AY23" s="1">
        <f>Data!AH25</f>
        <v>-6.8774237006734906E-2</v>
      </c>
      <c r="AZ23" s="1">
        <f>Data!AI25</f>
        <v>1.53738642378294E-2</v>
      </c>
      <c r="BA23" s="1">
        <f>Data!AJ25</f>
        <v>0.20349218844987599</v>
      </c>
      <c r="BB23" s="1" t="str">
        <f>Data!AL25</f>
        <v>Subj23</v>
      </c>
      <c r="BC23" s="1">
        <f>Data!AM25</f>
        <v>-4.90582090526945E-2</v>
      </c>
      <c r="BD23" s="1">
        <f>Data!AN25</f>
        <v>9.3041430962006802E-2</v>
      </c>
      <c r="BE23" s="1">
        <f>Data!AO25</f>
        <v>1.6916623811274002E-2</v>
      </c>
      <c r="BF23" s="1">
        <f>Data!AP25</f>
        <v>6.5974832863968505E-2</v>
      </c>
      <c r="BV23" s="1"/>
      <c r="BW23" s="1"/>
      <c r="BX23" s="1"/>
      <c r="BY23" s="1"/>
      <c r="BZ23" s="1"/>
      <c r="CA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</row>
    <row r="24" spans="1:111" s="17" customFormat="1">
      <c r="A24" s="9" t="s">
        <v>25</v>
      </c>
      <c r="B24" s="11">
        <v>0.39583333333333331</v>
      </c>
      <c r="C24" s="15">
        <v>0.48943063172273199</v>
      </c>
      <c r="D24" s="21">
        <v>0.6875</v>
      </c>
      <c r="E24" s="17">
        <v>4</v>
      </c>
      <c r="F24" s="17">
        <v>0.64429332000416695</v>
      </c>
      <c r="G24" s="25">
        <v>0.4375</v>
      </c>
      <c r="H24" s="23">
        <f t="shared" si="4"/>
        <v>0.13580246913580249</v>
      </c>
      <c r="I24" s="23">
        <f t="shared" si="8"/>
        <v>0.54769624682195783</v>
      </c>
      <c r="J24" s="20">
        <f t="shared" si="9"/>
        <v>0.32</v>
      </c>
      <c r="K24" s="23">
        <f t="shared" si="1"/>
        <v>0.56000000000000005</v>
      </c>
      <c r="L24" s="23">
        <f t="shared" si="2"/>
        <v>1</v>
      </c>
      <c r="M24" s="20">
        <f t="shared" si="3"/>
        <v>1</v>
      </c>
      <c r="N24" s="17">
        <f t="shared" si="5"/>
        <v>0.33449957198592012</v>
      </c>
      <c r="O24" s="17">
        <f t="shared" si="6"/>
        <v>0.85333333333333339</v>
      </c>
      <c r="P24" s="17">
        <f t="shared" si="7"/>
        <v>1</v>
      </c>
      <c r="R24" s="1" t="str">
        <f>Data!AV26</f>
        <v>Subj25</v>
      </c>
      <c r="S24" s="1">
        <f>Data!AW26</f>
        <v>1.1826098062898501E-2</v>
      </c>
      <c r="T24" s="1">
        <f>Data!AX26</f>
        <v>-0.106900422266565</v>
      </c>
      <c r="U24" s="1">
        <f>Data!AY26</f>
        <v>1.8204686794826199E-3</v>
      </c>
      <c r="V24" s="1">
        <f>Data!AZ26</f>
        <v>3.1198108285789899E-3</v>
      </c>
      <c r="W24" s="1" t="str">
        <f>Data!BB26</f>
        <v>Subj25</v>
      </c>
      <c r="X24" s="1">
        <f>Data!BC26</f>
        <v>-8.7720767543594397E-2</v>
      </c>
      <c r="Y24" s="1">
        <f>Data!BD26</f>
        <v>8.0998936195706903E-2</v>
      </c>
      <c r="Z24" s="1">
        <f>Data!BE26</f>
        <v>-6.8072871882792499E-2</v>
      </c>
      <c r="AA24" s="1">
        <f>Data!BF26</f>
        <v>9.1649651912824801E-2</v>
      </c>
      <c r="AB24" s="1" t="str">
        <f>Data!BH26</f>
        <v>Subj25</v>
      </c>
      <c r="AC24" s="1">
        <f>Data!CA26</f>
        <v>0.169342280887468</v>
      </c>
      <c r="AD24" s="1">
        <f>Data!CB26</f>
        <v>-3.2619649937275397E-2</v>
      </c>
      <c r="AE24" s="1">
        <f>Data!CC26</f>
        <v>-0.212357869097894</v>
      </c>
      <c r="AF24" s="1">
        <f>Data!CD26</f>
        <v>-1.8298869815896301E-2</v>
      </c>
      <c r="AG24" s="1" t="str">
        <f>Data!CF26</f>
        <v>Subj25</v>
      </c>
      <c r="AH24" s="1">
        <f>Data!CG26</f>
        <v>9.3041430962006802E-2</v>
      </c>
      <c r="AI24" s="1">
        <f>Data!CH26</f>
        <v>-0.309574215746314</v>
      </c>
      <c r="AJ24" s="1">
        <f>Data!CI26</f>
        <v>1.3533299049019201E-2</v>
      </c>
      <c r="AK24" s="1">
        <f>Data!CJ26</f>
        <v>-0.17424122525612201</v>
      </c>
      <c r="AL24" s="1"/>
      <c r="AM24" s="1" t="str">
        <f>Data!CL26</f>
        <v>Subj25</v>
      </c>
      <c r="AN24" s="1">
        <f>Data!C26</f>
        <v>7.1165038989545695E-2</v>
      </c>
      <c r="AO24" s="1">
        <f>Data!D26</f>
        <v>4.1836037859407801E-2</v>
      </c>
      <c r="AP24" s="1">
        <f>Data!E26</f>
        <v>6.7815932487596695E-2</v>
      </c>
      <c r="AQ24" s="1">
        <f>Data!F26</f>
        <v>-1.8663278141566101E-2</v>
      </c>
      <c r="AR24" s="1" t="str">
        <f>Data!H26</f>
        <v>Subj25</v>
      </c>
      <c r="AS24" s="1">
        <f>Data!I26</f>
        <v>3.7482460074266699E-2</v>
      </c>
      <c r="AT24" s="1">
        <f>Data!J26</f>
        <v>-4.8692459950046098E-2</v>
      </c>
      <c r="AU24" s="1">
        <f>Data!K26</f>
        <v>-1.1324635759231701E-3</v>
      </c>
      <c r="AV24" s="1">
        <f>Data!L26</f>
        <v>5.0669060485936501E-2</v>
      </c>
      <c r="AW24" s="1" t="str">
        <f>Data!N26</f>
        <v>Subj25</v>
      </c>
      <c r="AX24" s="1">
        <f>Data!AG26</f>
        <v>-0.29020513318899999</v>
      </c>
      <c r="AY24" s="1">
        <f>Data!AH26</f>
        <v>0.121614756333987</v>
      </c>
      <c r="AZ24" s="1">
        <f>Data!AI26</f>
        <v>0.29001128941096499</v>
      </c>
      <c r="BA24" s="1">
        <f>Data!AJ26</f>
        <v>0.189287156633967</v>
      </c>
      <c r="BB24" s="1" t="str">
        <f>Data!AL26</f>
        <v>Subj25</v>
      </c>
      <c r="BC24" s="1">
        <f>Data!AM26</f>
        <v>-8.4583119056369799E-3</v>
      </c>
      <c r="BD24" s="1">
        <f>Data!AN26</f>
        <v>4.2291559528184898E-2</v>
      </c>
      <c r="BE24" s="1">
        <f>Data!AO26</f>
        <v>-5.9208183339458903E-2</v>
      </c>
      <c r="BF24" s="1">
        <f>Data!AP26</f>
        <v>-3.3833247622547899E-2</v>
      </c>
      <c r="BV24" s="1"/>
      <c r="BW24" s="1"/>
      <c r="BX24" s="1"/>
      <c r="BY24" s="1"/>
      <c r="BZ24" s="1"/>
      <c r="CA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</row>
    <row r="25" spans="1:111" s="17" customFormat="1">
      <c r="A25" s="28" t="s">
        <v>26</v>
      </c>
      <c r="B25" s="12">
        <v>0.63888888888888884</v>
      </c>
      <c r="C25" s="14">
        <v>0.68107202961199698</v>
      </c>
      <c r="D25" s="20">
        <v>0.84375</v>
      </c>
      <c r="E25" s="17">
        <v>-4</v>
      </c>
      <c r="F25" s="17">
        <v>-0.14821000065860301</v>
      </c>
      <c r="G25" s="25">
        <v>-0.1875</v>
      </c>
      <c r="H25" s="23">
        <f t="shared" si="4"/>
        <v>0.5679012345679012</v>
      </c>
      <c r="I25" s="23">
        <f t="shared" si="8"/>
        <v>0.78335698543646004</v>
      </c>
      <c r="J25" s="20">
        <f t="shared" si="9"/>
        <v>0.72</v>
      </c>
      <c r="K25" s="23">
        <f t="shared" si="1"/>
        <v>0.24</v>
      </c>
      <c r="L25" s="23">
        <f t="shared" si="2"/>
        <v>8.5575026784969296E-2</v>
      </c>
      <c r="M25" s="20">
        <f t="shared" si="3"/>
        <v>0</v>
      </c>
      <c r="N25" s="17">
        <f t="shared" si="5"/>
        <v>0.69041940666812041</v>
      </c>
      <c r="O25" s="17">
        <f t="shared" si="6"/>
        <v>0.10852500892832311</v>
      </c>
      <c r="P25" s="17">
        <f t="shared" si="7"/>
        <v>4.2787513392484648E-2</v>
      </c>
      <c r="R25" s="1" t="str">
        <f>Data!AV27</f>
        <v>Subj26</v>
      </c>
      <c r="S25" s="1">
        <f>Data!AW27</f>
        <v>5.5454811186834999E-2</v>
      </c>
      <c r="T25" s="1">
        <f>Data!AX27</f>
        <v>-0.180066587132794</v>
      </c>
      <c r="U25" s="1">
        <f>Data!AY27</f>
        <v>7.63137691097618E-2</v>
      </c>
      <c r="V25" s="1">
        <f>Data!AZ27</f>
        <v>0.105705305423546</v>
      </c>
      <c r="W25" s="1" t="str">
        <f>Data!BB27</f>
        <v>Subj26</v>
      </c>
      <c r="X25" s="1">
        <f>Data!BC27</f>
        <v>8.4215688561672705E-2</v>
      </c>
      <c r="Y25" s="1">
        <f>Data!BD27</f>
        <v>-0.18111427441075501</v>
      </c>
      <c r="Z25" s="1">
        <f>Data!BE27</f>
        <v>-2.0915838008077899E-2</v>
      </c>
      <c r="AA25" s="1">
        <f>Data!BF27</f>
        <v>0.11078342300541601</v>
      </c>
      <c r="AB25" s="1" t="str">
        <f>Data!BH27</f>
        <v>Subj26</v>
      </c>
      <c r="AC25" s="1">
        <f>Data!CA27</f>
        <v>2.97858016269846E-2</v>
      </c>
      <c r="AD25" s="1">
        <f>Data!CB27</f>
        <v>3.8529937060516298E-3</v>
      </c>
      <c r="AE25" s="1">
        <f>Data!CC27</f>
        <v>0.224868254353363</v>
      </c>
      <c r="AF25" s="1">
        <f>Data!CD27</f>
        <v>-6.4564014185623797E-2</v>
      </c>
      <c r="AG25" s="1" t="str">
        <f>Data!CF27</f>
        <v>Subj26</v>
      </c>
      <c r="AH25" s="1">
        <f>Data!CG27</f>
        <v>-0.21484112240317901</v>
      </c>
      <c r="AI25" s="1">
        <f>Data!CH27</f>
        <v>8.2891456675242406E-2</v>
      </c>
      <c r="AJ25" s="1">
        <f>Data!CI27</f>
        <v>0.21822444716543399</v>
      </c>
      <c r="AK25" s="1">
        <f>Data!CJ27</f>
        <v>-4.7366546671567103E-2</v>
      </c>
      <c r="AL25" s="1"/>
      <c r="AM25" s="1" t="str">
        <f>Data!CL27</f>
        <v>Subj26</v>
      </c>
      <c r="AN25" s="1">
        <f>Data!C27</f>
        <v>4.4149839654322703E-2</v>
      </c>
      <c r="AO25" s="1">
        <f>Data!D27</f>
        <v>-0.15850584548228</v>
      </c>
      <c r="AP25" s="1">
        <f>Data!E27</f>
        <v>0.16380743938474299</v>
      </c>
      <c r="AQ25" s="1">
        <f>Data!F27</f>
        <v>-2.7932382028702799E-2</v>
      </c>
      <c r="AR25" s="1" t="str">
        <f>Data!H27</f>
        <v>Subj26</v>
      </c>
      <c r="AS25" s="1">
        <f>Data!I27</f>
        <v>2.51990514716155E-2</v>
      </c>
      <c r="AT25" s="1">
        <f>Data!J27</f>
        <v>-7.6500346223864896E-2</v>
      </c>
      <c r="AU25" s="1">
        <f>Data!K27</f>
        <v>0.173659468171702</v>
      </c>
      <c r="AV25" s="1">
        <f>Data!L27</f>
        <v>-8.9666103747634202E-2</v>
      </c>
      <c r="AW25" s="1" t="str">
        <f>Data!N27</f>
        <v>Subj26</v>
      </c>
      <c r="AX25" s="1">
        <f>Data!AG27</f>
        <v>9.8934708440247696E-2</v>
      </c>
      <c r="AY25" s="1">
        <f>Data!AH27</f>
        <v>-0.27307541478606101</v>
      </c>
      <c r="AZ25" s="1">
        <f>Data!AI27</f>
        <v>0.21459406797193101</v>
      </c>
      <c r="BA25" s="1">
        <f>Data!AJ27</f>
        <v>-8.1971769029092797E-2</v>
      </c>
      <c r="BB25" s="1" t="str">
        <f>Data!AL27</f>
        <v>Subj26</v>
      </c>
      <c r="BC25" s="1">
        <f>Data!AM27</f>
        <v>-2.1991610954656099E-2</v>
      </c>
      <c r="BD25" s="1">
        <f>Data!AN27</f>
        <v>-9.6424755724261596E-2</v>
      </c>
      <c r="BE25" s="1">
        <f>Data!AO27</f>
        <v>-0.236832733357835</v>
      </c>
      <c r="BF25" s="1">
        <f>Data!AP27</f>
        <v>0.160707926207103</v>
      </c>
      <c r="BV25" s="1"/>
      <c r="BW25" s="1"/>
      <c r="BX25" s="1"/>
      <c r="BY25" s="1"/>
      <c r="BZ25" s="1"/>
      <c r="CA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</row>
    <row r="26" spans="1:111" s="17" customFormat="1">
      <c r="A26" s="9" t="s">
        <v>27</v>
      </c>
      <c r="B26" s="13">
        <v>0.58333333333333337</v>
      </c>
      <c r="C26" s="16">
        <v>0.32388432977396597</v>
      </c>
      <c r="D26" s="22">
        <v>0.5625</v>
      </c>
      <c r="E26" s="17">
        <v>-8</v>
      </c>
      <c r="F26" s="17">
        <v>-0.21775401274534303</v>
      </c>
      <c r="G26" s="25">
        <v>0.125</v>
      </c>
      <c r="H26" s="23">
        <f t="shared" si="4"/>
        <v>0.46913580246913589</v>
      </c>
      <c r="I26" s="23">
        <f t="shared" si="8"/>
        <v>0.34412455395271618</v>
      </c>
      <c r="J26" s="20">
        <f t="shared" si="9"/>
        <v>0</v>
      </c>
      <c r="K26" s="23">
        <f t="shared" si="1"/>
        <v>0.08</v>
      </c>
      <c r="L26" s="23">
        <f t="shared" si="2"/>
        <v>5.3321057376474893E-3</v>
      </c>
      <c r="M26" s="20">
        <f t="shared" si="3"/>
        <v>0.5</v>
      </c>
      <c r="N26" s="17">
        <f t="shared" si="5"/>
        <v>0.27108678547395071</v>
      </c>
      <c r="O26" s="17">
        <f t="shared" si="6"/>
        <v>0.19511070191254917</v>
      </c>
      <c r="P26" s="17">
        <f t="shared" si="7"/>
        <v>0.25266605286882377</v>
      </c>
      <c r="R26" s="1" t="str">
        <f>Data!AV28</f>
        <v>Subj27</v>
      </c>
      <c r="S26" s="1">
        <f>Data!AW28</f>
        <v>6.7093303698794501E-2</v>
      </c>
      <c r="T26" s="1">
        <f>Data!AX28</f>
        <v>1.5661589326541301E-2</v>
      </c>
      <c r="U26" s="1">
        <f>Data!AY28</f>
        <v>5.0639602046066101E-2</v>
      </c>
      <c r="V26" s="1">
        <f>Data!AZ28</f>
        <v>0.13106679656900999</v>
      </c>
      <c r="W26" s="1" t="str">
        <f>Data!BB28</f>
        <v>Subj27</v>
      </c>
      <c r="X26" s="1">
        <f>Data!BC28</f>
        <v>-2.1377855356537301E-2</v>
      </c>
      <c r="Y26" s="1">
        <f>Data!BD28</f>
        <v>5.7630585044678898E-2</v>
      </c>
      <c r="Z26" s="1">
        <f>Data!BE28</f>
        <v>2.93954195689013E-2</v>
      </c>
      <c r="AA26" s="1">
        <f>Data!BF28</f>
        <v>2.3423932185429201E-2</v>
      </c>
      <c r="AB26" s="1" t="str">
        <f>Data!BH28</f>
        <v>Subj27</v>
      </c>
      <c r="AC26" s="1">
        <f>Data!CA28</f>
        <v>-0.12336488625747501</v>
      </c>
      <c r="AD26" s="1">
        <f>Data!CB28</f>
        <v>1.6579128952201001E-2</v>
      </c>
      <c r="AE26" s="1">
        <f>Data!CC28</f>
        <v>-0.155048965302616</v>
      </c>
      <c r="AF26" s="1">
        <f>Data!CD28</f>
        <v>-7.2664115246366498E-2</v>
      </c>
      <c r="AG26" s="1" t="str">
        <f>Data!CF28</f>
        <v>Subj27</v>
      </c>
      <c r="AH26" s="1">
        <f>Data!CG28</f>
        <v>7.2741482388477996E-2</v>
      </c>
      <c r="AI26" s="1">
        <f>Data!CH28</f>
        <v>-4.5674884290439699E-2</v>
      </c>
      <c r="AJ26" s="1">
        <f>Data!CI28</f>
        <v>-9.9808080486516404E-2</v>
      </c>
      <c r="AK26" s="1">
        <f>Data!CJ28</f>
        <v>5.4133196196076698E-2</v>
      </c>
      <c r="AL26" s="1"/>
      <c r="AM26" s="1" t="str">
        <f>Data!CL28</f>
        <v>Subj27</v>
      </c>
      <c r="AN26" s="1">
        <f>Data!C28</f>
        <v>0.14145458540804201</v>
      </c>
      <c r="AO26" s="1">
        <f>Data!D28</f>
        <v>-1.4362247177444901E-2</v>
      </c>
      <c r="AP26" s="1">
        <f>Data!E28</f>
        <v>0.14592932521562599</v>
      </c>
      <c r="AQ26" s="1">
        <f>Data!F28</f>
        <v>-3.5394913943833803E-2</v>
      </c>
      <c r="AR26" s="1" t="str">
        <f>Data!H28</f>
        <v>Subj27</v>
      </c>
      <c r="AS26" s="1">
        <f>Data!I28</f>
        <v>9.4515548999133406E-2</v>
      </c>
      <c r="AT26" s="1">
        <f>Data!J28</f>
        <v>-4.2092212114911001E-2</v>
      </c>
      <c r="AU26" s="1">
        <f>Data!K28</f>
        <v>0.155703320245485</v>
      </c>
      <c r="AV26" s="1">
        <f>Data!L28</f>
        <v>-2.3344034448477501E-2</v>
      </c>
      <c r="AW26" s="1" t="str">
        <f>Data!N28</f>
        <v>Subj27</v>
      </c>
      <c r="AX26" s="1">
        <f>Data!AG28</f>
        <v>0.22942390761402701</v>
      </c>
      <c r="AY26" s="1">
        <f>Data!AH28</f>
        <v>-9.7384763228864302E-2</v>
      </c>
      <c r="AZ26" s="1">
        <f>Data!AI28</f>
        <v>9.2022000450904001E-2</v>
      </c>
      <c r="BA26" s="1">
        <f>Data!AJ28</f>
        <v>7.9461619308631201E-2</v>
      </c>
      <c r="BB26" s="1" t="str">
        <f>Data!AL28</f>
        <v>Subj27</v>
      </c>
      <c r="BC26" s="1">
        <f>Data!AM28</f>
        <v>-2.8758260479165701E-2</v>
      </c>
      <c r="BD26" s="1">
        <f>Data!AN28</f>
        <v>-1.18416366678918E-2</v>
      </c>
      <c r="BE26" s="1">
        <f>Data!AO28</f>
        <v>-0.22668275907107099</v>
      </c>
      <c r="BF26" s="1">
        <f>Data!AP28</f>
        <v>7.7816469531860194E-2</v>
      </c>
      <c r="BV26" s="1"/>
      <c r="BW26" s="1"/>
      <c r="BX26" s="1"/>
      <c r="BY26" s="1"/>
      <c r="BZ26" s="1"/>
      <c r="CA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</row>
    <row r="27" spans="1:111" s="17" customFormat="1">
      <c r="A27" s="28" t="s">
        <v>28</v>
      </c>
      <c r="B27" s="11">
        <v>0.8125</v>
      </c>
      <c r="C27" s="14">
        <v>0.68484849903854195</v>
      </c>
      <c r="D27" s="20">
        <v>0.75</v>
      </c>
      <c r="E27" s="17">
        <v>-3</v>
      </c>
      <c r="F27" s="17">
        <v>0.312941707683837</v>
      </c>
      <c r="G27" s="25">
        <v>0.1875</v>
      </c>
      <c r="H27" s="23">
        <f t="shared" si="4"/>
        <v>0.87654320987654322</v>
      </c>
      <c r="I27" s="23">
        <f t="shared" si="8"/>
        <v>0.788000896325322</v>
      </c>
      <c r="J27" s="20">
        <f t="shared" si="9"/>
        <v>0.48</v>
      </c>
      <c r="K27" s="23">
        <f t="shared" si="1"/>
        <v>0.28000000000000003</v>
      </c>
      <c r="L27" s="23">
        <f t="shared" si="2"/>
        <v>0.61767202569273849</v>
      </c>
      <c r="M27" s="20">
        <f t="shared" si="3"/>
        <v>0.6</v>
      </c>
      <c r="N27" s="17">
        <f t="shared" si="5"/>
        <v>0.71484803540062181</v>
      </c>
      <c r="O27" s="17">
        <f t="shared" si="6"/>
        <v>0.49922400856424615</v>
      </c>
      <c r="P27" s="17">
        <f t="shared" si="7"/>
        <v>0.60883601284636923</v>
      </c>
      <c r="R27" s="1" t="str">
        <f>Data!AV29</f>
        <v>Subj28</v>
      </c>
      <c r="S27" s="1">
        <f>Data!AW29</f>
        <v>2.2443182575301E-2</v>
      </c>
      <c r="T27" s="1">
        <f>Data!AX29</f>
        <v>-8.2615925950566098E-3</v>
      </c>
      <c r="U27" s="1">
        <f>Data!AY29</f>
        <v>9.5748314516299504E-2</v>
      </c>
      <c r="V27" s="1">
        <f>Data!AZ29</f>
        <v>8.4561464997341407E-3</v>
      </c>
      <c r="W27" s="1" t="str">
        <f>Data!BB29</f>
        <v>Subj28</v>
      </c>
      <c r="X27" s="1">
        <f>Data!BC29</f>
        <v>6.7940866926089805E-2</v>
      </c>
      <c r="Y27" s="1">
        <f>Data!BD29</f>
        <v>-0.142499350760565</v>
      </c>
      <c r="Z27" s="1">
        <f>Data!BE29</f>
        <v>0.102415003513395</v>
      </c>
      <c r="AA27" s="1">
        <f>Data!BF29</f>
        <v>3.0649466657577E-2</v>
      </c>
      <c r="AB27" s="1" t="str">
        <f>Data!BH29</f>
        <v>Subj28</v>
      </c>
      <c r="AC27" s="1">
        <f>Data!CA29</f>
        <v>0.11063092450303701</v>
      </c>
      <c r="AD27" s="1">
        <f>Data!CB29</f>
        <v>0.50851920005617102</v>
      </c>
      <c r="AE27" s="1">
        <f>Data!CC29</f>
        <v>-0.37978017191871</v>
      </c>
      <c r="AF27" s="1">
        <f>Data!CD29</f>
        <v>-0.13047304987040201</v>
      </c>
      <c r="AG27" s="1" t="str">
        <f>Data!CF29</f>
        <v>Subj28</v>
      </c>
      <c r="AH27" s="1">
        <f>Data!CG29</f>
        <v>-1.6916623811274002E-2</v>
      </c>
      <c r="AI27" s="1">
        <f>Data!CH29</f>
        <v>0.26220766907474602</v>
      </c>
      <c r="AJ27" s="1">
        <f>Data!CI29</f>
        <v>-5.9208183339458903E-2</v>
      </c>
      <c r="AK27" s="1">
        <f>Data!CJ29</f>
        <v>-0.22668275907107099</v>
      </c>
      <c r="AL27" s="1"/>
      <c r="AM27" s="1" t="str">
        <f>Data!CL29</f>
        <v>Subj28</v>
      </c>
      <c r="AN27" s="1">
        <f>Data!C29</f>
        <v>5.5607674969081602E-2</v>
      </c>
      <c r="AO27" s="1">
        <f>Data!D29</f>
        <v>1.0255770118001301E-2</v>
      </c>
      <c r="AP27" s="1">
        <f>Data!E29</f>
        <v>0.12605008516982499</v>
      </c>
      <c r="AQ27" s="1">
        <f>Data!F29</f>
        <v>-0.109686712115697</v>
      </c>
      <c r="AR27" s="1" t="str">
        <f>Data!H29</f>
        <v>Subj28</v>
      </c>
      <c r="AS27" s="1">
        <f>Data!I29</f>
        <v>-4.0945853280387599E-2</v>
      </c>
      <c r="AT27" s="1">
        <f>Data!J29</f>
        <v>-1.07966159324209E-2</v>
      </c>
      <c r="AU27" s="1">
        <f>Data!K29</f>
        <v>9.0871517431208901E-2</v>
      </c>
      <c r="AV27" s="1">
        <f>Data!L29</f>
        <v>-0.120617792279767</v>
      </c>
      <c r="AW27" s="1" t="str">
        <f>Data!N29</f>
        <v>Subj28</v>
      </c>
      <c r="AX27" s="1">
        <f>Data!AG29</f>
        <v>0.135500192044537</v>
      </c>
      <c r="AY27" s="1">
        <f>Data!AH29</f>
        <v>7.8799722851134804E-2</v>
      </c>
      <c r="AZ27" s="1">
        <f>Data!AI29</f>
        <v>9.5195441532238606E-2</v>
      </c>
      <c r="BA27" s="1">
        <f>Data!AJ29</f>
        <v>8.2489661589220997E-2</v>
      </c>
      <c r="BB27" s="1" t="str">
        <f>Data!AL29</f>
        <v>Subj28</v>
      </c>
      <c r="BC27" s="1">
        <f>Data!AM29</f>
        <v>0.17762455001837699</v>
      </c>
      <c r="BD27" s="1">
        <f>Data!AN29</f>
        <v>3.72165723848027E-2</v>
      </c>
      <c r="BE27" s="1">
        <f>Data!AO29</f>
        <v>-3.3833247622547902E-3</v>
      </c>
      <c r="BF27" s="1">
        <f>Data!AP29</f>
        <v>6.9358157626223202E-2</v>
      </c>
      <c r="BV27" s="1"/>
      <c r="BW27" s="1"/>
      <c r="BX27" s="1"/>
      <c r="BY27" s="1"/>
      <c r="BZ27" s="1"/>
      <c r="CA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</row>
    <row r="28" spans="1:111" s="17" customFormat="1">
      <c r="A28" s="28" t="s">
        <v>29</v>
      </c>
      <c r="B28" s="11">
        <v>0.86111111111111116</v>
      </c>
      <c r="C28" s="14">
        <v>0.79531826069664902</v>
      </c>
      <c r="D28" s="20">
        <v>0.8125</v>
      </c>
      <c r="E28" s="17">
        <v>6</v>
      </c>
      <c r="F28" s="17">
        <v>0.16479937245020204</v>
      </c>
      <c r="G28" s="25">
        <v>0.125</v>
      </c>
      <c r="H28" s="23">
        <f t="shared" si="4"/>
        <v>0.96296296296296313</v>
      </c>
      <c r="I28" s="23">
        <f t="shared" si="8"/>
        <v>0.92384516543235617</v>
      </c>
      <c r="J28" s="20">
        <f t="shared" si="9"/>
        <v>0.64</v>
      </c>
      <c r="K28" s="23">
        <f t="shared" si="1"/>
        <v>0.64</v>
      </c>
      <c r="L28" s="23">
        <f t="shared" si="2"/>
        <v>0.44673892371565221</v>
      </c>
      <c r="M28" s="20">
        <f t="shared" si="3"/>
        <v>0.5</v>
      </c>
      <c r="N28" s="17">
        <f t="shared" si="5"/>
        <v>0.84226937613177311</v>
      </c>
      <c r="O28" s="17">
        <f t="shared" si="6"/>
        <v>0.52891297457188402</v>
      </c>
      <c r="P28" s="17">
        <f t="shared" si="7"/>
        <v>0.47336946185782613</v>
      </c>
      <c r="R28" s="1" t="str">
        <f>Data!AV30</f>
        <v>Subj30</v>
      </c>
      <c r="S28" s="1">
        <f>Data!AW30</f>
        <v>6.5974618746898694E-2</v>
      </c>
      <c r="T28" s="1">
        <f>Data!AX30</f>
        <v>-2.8648062463766499E-2</v>
      </c>
      <c r="U28" s="1">
        <f>Data!AY30</f>
        <v>-2.80921941646879E-2</v>
      </c>
      <c r="V28" s="1">
        <f>Data!AZ30</f>
        <v>7.4646164212525803E-2</v>
      </c>
      <c r="W28" s="1" t="str">
        <f>Data!BB30</f>
        <v>Subj30</v>
      </c>
      <c r="X28" s="1">
        <f>Data!BC30</f>
        <v>5.9992779006727203E-3</v>
      </c>
      <c r="Y28" s="1">
        <f>Data!BD30</f>
        <v>-4.8831412536048897E-2</v>
      </c>
      <c r="Z28" s="1">
        <f>Data!BE30</f>
        <v>-5.9106956270959098E-2</v>
      </c>
      <c r="AA28" s="1">
        <f>Data!BF30</f>
        <v>3.3782847471941102E-2</v>
      </c>
      <c r="AB28" s="1" t="str">
        <f>Data!BH30</f>
        <v>Subj30</v>
      </c>
      <c r="AC28" s="1">
        <f>Data!CA30</f>
        <v>0.192336282870604</v>
      </c>
      <c r="AD28" s="1">
        <f>Data!CB30</f>
        <v>-6.7655102770206393E-2</v>
      </c>
      <c r="AE28" s="1">
        <f>Data!CC30</f>
        <v>-5.2721201537680104E-3</v>
      </c>
      <c r="AF28" s="1">
        <f>Data!CD30</f>
        <v>0.207563527767234</v>
      </c>
      <c r="AG28" s="1" t="str">
        <f>Data!CF30</f>
        <v>Subj30</v>
      </c>
      <c r="AH28" s="1">
        <f>Data!CG30</f>
        <v>-0.104883067629899</v>
      </c>
      <c r="AI28" s="1">
        <f>Data!CH30</f>
        <v>7.9508131912987598E-2</v>
      </c>
      <c r="AJ28" s="1">
        <f>Data!CI30</f>
        <v>6.9358157626223202E-2</v>
      </c>
      <c r="AK28" s="1">
        <f>Data!CJ30</f>
        <v>-0.10826639239215299</v>
      </c>
      <c r="AL28" s="1"/>
      <c r="AM28" s="1" t="str">
        <f>Data!CL30</f>
        <v>Subj30</v>
      </c>
      <c r="AN28" s="1">
        <f>Data!C30</f>
        <v>8.0691231965006202E-2</v>
      </c>
      <c r="AO28" s="1">
        <f>Data!D30</f>
        <v>6.7690862120303993E-2</v>
      </c>
      <c r="AP28" s="1">
        <f>Data!E30</f>
        <v>0.197889114472004</v>
      </c>
      <c r="AQ28" s="1">
        <f>Data!F30</f>
        <v>0.163522556881465</v>
      </c>
      <c r="AR28" s="1" t="str">
        <f>Data!H30</f>
        <v>Subj30</v>
      </c>
      <c r="AS28" s="1">
        <f>Data!I30</f>
        <v>3.3522311373185699E-3</v>
      </c>
      <c r="AT28" s="1">
        <f>Data!J30</f>
        <v>-0.101789716876382</v>
      </c>
      <c r="AU28" s="1">
        <f>Data!K30</f>
        <v>0.24213182873925301</v>
      </c>
      <c r="AV28" s="1">
        <f>Data!L30</f>
        <v>0.26806038128738302</v>
      </c>
      <c r="AW28" s="1" t="str">
        <f>Data!N30</f>
        <v>Subj30</v>
      </c>
      <c r="AX28" s="1">
        <f>Data!AG30</f>
        <v>-0.160964514868084</v>
      </c>
      <c r="AY28" s="1">
        <f>Data!AH30</f>
        <v>-0.15706497288726101</v>
      </c>
      <c r="AZ28" s="1">
        <f>Data!AI30</f>
        <v>4.8789268812840902E-2</v>
      </c>
      <c r="BA28" s="1">
        <f>Data!AJ30</f>
        <v>-0.21385960316452399</v>
      </c>
      <c r="BB28" s="1" t="str">
        <f>Data!AL30</f>
        <v>Subj30</v>
      </c>
      <c r="BC28" s="1">
        <f>Data!AM30</f>
        <v>0.13194966572793701</v>
      </c>
      <c r="BD28" s="1">
        <f>Data!AN30</f>
        <v>5.5824858577204102E-2</v>
      </c>
      <c r="BE28" s="1">
        <f>Data!AO30</f>
        <v>-0.22160777192768899</v>
      </c>
      <c r="BF28" s="1">
        <f>Data!AP30</f>
        <v>-0.34340746336886102</v>
      </c>
      <c r="BV28" s="1"/>
      <c r="BW28" s="1"/>
      <c r="BX28" s="1"/>
      <c r="BY28" s="1"/>
      <c r="BZ28" s="1"/>
      <c r="CA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</row>
    <row r="30" spans="1:111">
      <c r="AQ30" s="1"/>
    </row>
    <row r="31" spans="1:111" s="45" customFormat="1">
      <c r="P31" s="53" t="s">
        <v>52</v>
      </c>
      <c r="S31" s="46">
        <f>CORREL($N5:$N28,S5:S28)</f>
        <v>-0.23477397949156908</v>
      </c>
      <c r="T31" s="46">
        <f t="shared" ref="T31:AB31" si="10">CORREL($N5:$N28,T5:T28)</f>
        <v>-0.18067325045194044</v>
      </c>
      <c r="U31" s="46">
        <f t="shared" si="10"/>
        <v>-7.7147181472818183E-2</v>
      </c>
      <c r="V31" s="46">
        <f t="shared" si="10"/>
        <v>-0.12375754497786362</v>
      </c>
      <c r="W31" s="46" t="e">
        <f t="shared" si="10"/>
        <v>#DIV/0!</v>
      </c>
      <c r="X31" s="46">
        <f t="shared" si="10"/>
        <v>0.20354343325096758</v>
      </c>
      <c r="Y31" s="50">
        <f t="shared" si="10"/>
        <v>-0.49811918503083646</v>
      </c>
      <c r="Z31" s="46">
        <f t="shared" si="10"/>
        <v>-0.16733731388227049</v>
      </c>
      <c r="AA31" s="51">
        <f t="shared" si="10"/>
        <v>-9.6262853651977162E-2</v>
      </c>
      <c r="AB31" s="46" t="e">
        <f t="shared" si="10"/>
        <v>#DIV/0!</v>
      </c>
      <c r="AC31" s="46">
        <f t="shared" ref="AC31:BF31" si="11">CORREL($N5:$N28,AC5:AC28)</f>
        <v>5.9993518625462018E-2</v>
      </c>
      <c r="AD31" s="46">
        <f t="shared" si="11"/>
        <v>1.2831348533133459E-2</v>
      </c>
      <c r="AE31" s="46">
        <f t="shared" si="11"/>
        <v>7.6274474380590457E-2</v>
      </c>
      <c r="AF31" s="46">
        <f t="shared" si="11"/>
        <v>0.17395971990016434</v>
      </c>
      <c r="AG31" s="46" t="e">
        <f t="shared" si="11"/>
        <v>#DIV/0!</v>
      </c>
      <c r="AH31" s="46">
        <f t="shared" si="11"/>
        <v>-0.16787453422226603</v>
      </c>
      <c r="AI31" s="51">
        <f t="shared" si="11"/>
        <v>0.2857445425943122</v>
      </c>
      <c r="AJ31" s="46">
        <f t="shared" si="11"/>
        <v>8.0950411931858715E-2</v>
      </c>
      <c r="AK31" s="46">
        <f t="shared" si="11"/>
        <v>0.2825886485532198</v>
      </c>
      <c r="AL31" s="46" t="e">
        <f t="shared" si="11"/>
        <v>#DIV/0!</v>
      </c>
      <c r="AM31" s="46" t="e">
        <f t="shared" si="11"/>
        <v>#DIV/0!</v>
      </c>
      <c r="AN31" s="84">
        <f t="shared" si="11"/>
        <v>-0.39148037238327232</v>
      </c>
      <c r="AO31" s="46">
        <f t="shared" si="11"/>
        <v>3.2453548668983159E-2</v>
      </c>
      <c r="AP31" s="51">
        <f t="shared" si="11"/>
        <v>0.10449771409471735</v>
      </c>
      <c r="AQ31" s="46">
        <f t="shared" si="11"/>
        <v>-5.87792124077538E-2</v>
      </c>
      <c r="AR31" s="46" t="e">
        <f t="shared" si="11"/>
        <v>#DIV/0!</v>
      </c>
      <c r="AS31" s="84">
        <f t="shared" si="11"/>
        <v>-0.31418569565381571</v>
      </c>
      <c r="AT31" s="46">
        <f t="shared" si="11"/>
        <v>-0.16768067210557103</v>
      </c>
      <c r="AU31" s="51">
        <f t="shared" si="11"/>
        <v>9.9522288536554274E-2</v>
      </c>
      <c r="AV31" s="85">
        <f t="shared" si="11"/>
        <v>0.19910778660824482</v>
      </c>
      <c r="AW31" s="46" t="e">
        <f t="shared" si="11"/>
        <v>#DIV/0!</v>
      </c>
      <c r="AX31" s="46">
        <f t="shared" si="11"/>
        <v>-0.1913539268668937</v>
      </c>
      <c r="AY31" s="46">
        <f t="shared" si="11"/>
        <v>-0.1139124832387074</v>
      </c>
      <c r="AZ31" s="46">
        <f t="shared" si="11"/>
        <v>-3.9291808708701477E-2</v>
      </c>
      <c r="BA31" s="46">
        <f t="shared" si="11"/>
        <v>-0.19497872424703599</v>
      </c>
      <c r="BB31" s="46" t="e">
        <f t="shared" si="11"/>
        <v>#DIV/0!</v>
      </c>
      <c r="BC31" s="46">
        <f t="shared" si="11"/>
        <v>0.27877671858300962</v>
      </c>
      <c r="BD31" s="46">
        <f t="shared" si="11"/>
        <v>0.31732704914367948</v>
      </c>
      <c r="BE31" s="46">
        <f t="shared" si="11"/>
        <v>0.10071855649214524</v>
      </c>
      <c r="BF31" s="85">
        <f t="shared" si="11"/>
        <v>-0.35660830352949846</v>
      </c>
      <c r="BV31" s="46"/>
      <c r="BW31" s="46"/>
      <c r="BX31" s="85"/>
      <c r="BY31" s="46"/>
      <c r="BZ31" s="85"/>
      <c r="CA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 spans="1:111" s="45" customFormat="1">
      <c r="P32" s="53" t="s">
        <v>153</v>
      </c>
      <c r="S32" s="46">
        <f>CORREL($P5:$P28,S5:S28)</f>
        <v>-0.13664728005509869</v>
      </c>
      <c r="T32" s="46">
        <f t="shared" ref="T32:AB32" si="12">CORREL($P5:$P28,T5:T28)</f>
        <v>6.3362105590606774E-2</v>
      </c>
      <c r="U32" s="46">
        <f t="shared" si="12"/>
        <v>9.7772485831766585E-3</v>
      </c>
      <c r="V32" s="46">
        <f t="shared" si="12"/>
        <v>-0.4156882563882634</v>
      </c>
      <c r="W32" s="46" t="e">
        <f t="shared" si="12"/>
        <v>#DIV/0!</v>
      </c>
      <c r="X32" s="46">
        <f t="shared" si="12"/>
        <v>-0.30273626266211601</v>
      </c>
      <c r="Y32" s="46">
        <f t="shared" si="12"/>
        <v>0.36879521822640732</v>
      </c>
      <c r="Z32" s="46">
        <f t="shared" si="12"/>
        <v>-0.13114045522821616</v>
      </c>
      <c r="AA32" s="51">
        <f t="shared" si="12"/>
        <v>-0.1384088488967638</v>
      </c>
      <c r="AB32" s="46" t="e">
        <f t="shared" si="12"/>
        <v>#DIV/0!</v>
      </c>
      <c r="AC32" s="46">
        <f t="shared" ref="AC32:BF32" si="13">CORREL($P5:$P28,AC5:AC28)</f>
        <v>0.2844892554660548</v>
      </c>
      <c r="AD32" s="46">
        <f t="shared" si="13"/>
        <v>9.2991987700174833E-2</v>
      </c>
      <c r="AE32" s="46">
        <f t="shared" si="13"/>
        <v>-0.10589042428630858</v>
      </c>
      <c r="AF32" s="46">
        <f t="shared" si="13"/>
        <v>0.1813042071302437</v>
      </c>
      <c r="AG32" s="46" t="e">
        <f t="shared" si="13"/>
        <v>#DIV/0!</v>
      </c>
      <c r="AH32" s="46">
        <f t="shared" si="13"/>
        <v>0.25801648351667489</v>
      </c>
      <c r="AI32" s="84">
        <f t="shared" si="13"/>
        <v>-0.33727109050189774</v>
      </c>
      <c r="AJ32" s="46">
        <f t="shared" si="13"/>
        <v>-2.2489721062826703E-2</v>
      </c>
      <c r="AK32" s="46">
        <f t="shared" si="13"/>
        <v>-0.40117495935668429</v>
      </c>
      <c r="AL32" s="46" t="e">
        <f t="shared" si="13"/>
        <v>#DIV/0!</v>
      </c>
      <c r="AM32" s="46" t="e">
        <f t="shared" si="13"/>
        <v>#DIV/0!</v>
      </c>
      <c r="AN32" s="51">
        <f t="shared" si="13"/>
        <v>7.5462268108201877E-2</v>
      </c>
      <c r="AO32" s="46">
        <f t="shared" si="13"/>
        <v>0.54224236502313516</v>
      </c>
      <c r="AP32" s="51">
        <f t="shared" si="13"/>
        <v>-0.13656216586489217</v>
      </c>
      <c r="AQ32" s="46">
        <f t="shared" si="13"/>
        <v>8.9647481452541353E-2</v>
      </c>
      <c r="AR32" s="46" t="e">
        <f t="shared" si="13"/>
        <v>#DIV/0!</v>
      </c>
      <c r="AS32" s="51">
        <f t="shared" si="13"/>
        <v>-7.4987306084275715E-2</v>
      </c>
      <c r="AT32" s="46">
        <f t="shared" si="13"/>
        <v>-5.4972343996703942E-2</v>
      </c>
      <c r="AU32" s="84">
        <f t="shared" si="13"/>
        <v>-0.39771943630848766</v>
      </c>
      <c r="AV32" s="46">
        <f t="shared" si="13"/>
        <v>-2.947746060657519E-2</v>
      </c>
      <c r="AW32" s="46" t="e">
        <f t="shared" si="13"/>
        <v>#DIV/0!</v>
      </c>
      <c r="AX32" s="46">
        <f t="shared" si="13"/>
        <v>-0.10958446211152743</v>
      </c>
      <c r="AY32" s="46">
        <f t="shared" si="13"/>
        <v>0.34348636194528548</v>
      </c>
      <c r="AZ32" s="46">
        <f t="shared" si="13"/>
        <v>3.8814063743999108E-3</v>
      </c>
      <c r="BA32" s="46">
        <f t="shared" si="13"/>
        <v>0.10777966512677779</v>
      </c>
      <c r="BB32" s="46" t="e">
        <f t="shared" si="13"/>
        <v>#DIV/0!</v>
      </c>
      <c r="BC32" s="46">
        <f t="shared" si="13"/>
        <v>0.17806035677569701</v>
      </c>
      <c r="BD32" s="46">
        <f t="shared" si="13"/>
        <v>0.30354580464949577</v>
      </c>
      <c r="BE32" s="46">
        <f t="shared" si="13"/>
        <v>0.47155357157436079</v>
      </c>
      <c r="BF32" s="46">
        <f t="shared" si="13"/>
        <v>6.5746011058607529E-2</v>
      </c>
      <c r="BV32" s="46"/>
      <c r="BW32" s="46"/>
      <c r="BX32" s="46"/>
      <c r="BY32" s="46"/>
      <c r="BZ32" s="46"/>
      <c r="CA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 spans="2:107" s="45" customFormat="1">
      <c r="AA33" s="53"/>
      <c r="AI33" s="87"/>
      <c r="AN33" s="53"/>
      <c r="AP33" s="53"/>
      <c r="AS33" s="53"/>
      <c r="AU33" s="53"/>
    </row>
    <row r="34" spans="2:107" s="45" customFormat="1">
      <c r="B34" s="46"/>
      <c r="C34" s="46"/>
      <c r="D34" s="53" t="s">
        <v>70</v>
      </c>
      <c r="H34" s="46">
        <f t="shared" ref="H34:P34" si="14">CORREL($R47:$R70,H5:H28)</f>
        <v>-0.31574360230409204</v>
      </c>
      <c r="I34" s="46">
        <f t="shared" si="14"/>
        <v>-0.21876142651716993</v>
      </c>
      <c r="J34" s="50">
        <f t="shared" si="14"/>
        <v>-0.51059704822322904</v>
      </c>
      <c r="K34" s="46">
        <f t="shared" si="14"/>
        <v>0.16466730835013724</v>
      </c>
      <c r="L34" s="50">
        <f t="shared" si="14"/>
        <v>0.46574179555565731</v>
      </c>
      <c r="M34" s="50">
        <f t="shared" si="14"/>
        <v>0.5575641455162933</v>
      </c>
      <c r="N34" s="46">
        <f t="shared" si="14"/>
        <v>-0.39416217354897626</v>
      </c>
      <c r="O34" s="50">
        <f t="shared" si="14"/>
        <v>0.63036961109364109</v>
      </c>
      <c r="P34" s="50">
        <f t="shared" si="14"/>
        <v>0.60318659675655106</v>
      </c>
      <c r="Q34" s="46"/>
      <c r="R34" s="46"/>
      <c r="S34" s="51">
        <f t="shared" ref="S34" si="15">CORREL($R47:$R70,S5:S28)</f>
        <v>-8.3255847783967538E-3</v>
      </c>
      <c r="T34" s="46">
        <f t="shared" ref="T34:BF34" si="16">CORREL($R47:$R70,T5:T28)</f>
        <v>7.5016959105480313E-2</v>
      </c>
      <c r="U34" s="46">
        <f t="shared" si="16"/>
        <v>-2.4999419535382426E-3</v>
      </c>
      <c r="V34" s="46">
        <f t="shared" si="16"/>
        <v>-0.12748705717400702</v>
      </c>
      <c r="W34" s="46" t="e">
        <f t="shared" si="16"/>
        <v>#DIV/0!</v>
      </c>
      <c r="X34" s="46">
        <f t="shared" si="16"/>
        <v>-0.48446732652978808</v>
      </c>
      <c r="Y34" s="46">
        <f t="shared" si="16"/>
        <v>0.40750761703962779</v>
      </c>
      <c r="Z34" s="46">
        <f t="shared" si="16"/>
        <v>-8.3248690046476448E-2</v>
      </c>
      <c r="AA34" s="51">
        <f t="shared" si="16"/>
        <v>-2.6978448326303622E-2</v>
      </c>
      <c r="AB34" s="46" t="e">
        <f t="shared" si="16"/>
        <v>#DIV/0!</v>
      </c>
      <c r="AC34" s="46">
        <f t="shared" si="16"/>
        <v>0.31505187220477437</v>
      </c>
      <c r="AD34" s="46">
        <f t="shared" si="16"/>
        <v>-8.4751169928653211E-2</v>
      </c>
      <c r="AE34" s="46">
        <f t="shared" si="16"/>
        <v>-0.10686689783008739</v>
      </c>
      <c r="AF34" s="85">
        <f t="shared" si="16"/>
        <v>-0.306555966230732</v>
      </c>
      <c r="AG34" s="46" t="e">
        <f t="shared" si="16"/>
        <v>#DIV/0!</v>
      </c>
      <c r="AH34" s="46">
        <f t="shared" si="16"/>
        <v>0.32181645931806108</v>
      </c>
      <c r="AI34" s="84">
        <f t="shared" si="16"/>
        <v>-0.28268933804633811</v>
      </c>
      <c r="AJ34" s="46">
        <f t="shared" si="16"/>
        <v>6.0159637275540585E-2</v>
      </c>
      <c r="AK34" s="46">
        <f t="shared" si="16"/>
        <v>-7.892811464672507E-2</v>
      </c>
      <c r="AL34" s="46" t="e">
        <f t="shared" si="16"/>
        <v>#DIV/0!</v>
      </c>
      <c r="AM34" s="46" t="e">
        <f t="shared" si="16"/>
        <v>#DIV/0!</v>
      </c>
      <c r="AN34" s="51">
        <f t="shared" si="16"/>
        <v>6.936967318395533E-2</v>
      </c>
      <c r="AO34" s="46">
        <f t="shared" si="16"/>
        <v>3.270240767984578E-2</v>
      </c>
      <c r="AP34" s="51">
        <f t="shared" si="16"/>
        <v>0.13586568850112346</v>
      </c>
      <c r="AQ34" s="46">
        <f t="shared" si="16"/>
        <v>-0.21984096784926296</v>
      </c>
      <c r="AR34" s="46" t="e">
        <f t="shared" si="16"/>
        <v>#DIV/0!</v>
      </c>
      <c r="AS34" s="51">
        <f t="shared" si="16"/>
        <v>-0.16814716705594099</v>
      </c>
      <c r="AT34" s="46">
        <f t="shared" si="16"/>
        <v>-3.4976706546737839E-2</v>
      </c>
      <c r="AU34" s="51">
        <f t="shared" si="16"/>
        <v>-0.12288083505671986</v>
      </c>
      <c r="AV34" s="46">
        <f t="shared" si="16"/>
        <v>7.6250651876705983E-4</v>
      </c>
      <c r="AW34" s="46" t="e">
        <f t="shared" si="16"/>
        <v>#DIV/0!</v>
      </c>
      <c r="AX34" s="46">
        <f t="shared" si="16"/>
        <v>-0.18342909114806832</v>
      </c>
      <c r="AY34" s="85">
        <f t="shared" si="16"/>
        <v>0.30056600574336823</v>
      </c>
      <c r="AZ34" s="46">
        <f t="shared" si="16"/>
        <v>0.30163358379299549</v>
      </c>
      <c r="BA34" s="46">
        <f t="shared" si="16"/>
        <v>2.5627874020389779E-2</v>
      </c>
      <c r="BB34" s="46" t="e">
        <f t="shared" si="16"/>
        <v>#DIV/0!</v>
      </c>
      <c r="BC34" s="46">
        <f t="shared" si="16"/>
        <v>4.8905150197015891E-2</v>
      </c>
      <c r="BD34" s="46">
        <f t="shared" si="16"/>
        <v>-3.3786081986426339E-2</v>
      </c>
      <c r="BE34" s="46">
        <f t="shared" si="16"/>
        <v>8.5668677823676362E-2</v>
      </c>
      <c r="BF34" s="46">
        <f t="shared" si="16"/>
        <v>-0.1078358229900821</v>
      </c>
      <c r="BV34" s="46"/>
      <c r="BW34" s="46"/>
      <c r="BX34" s="46"/>
      <c r="BY34" s="46"/>
      <c r="BZ34" s="46"/>
      <c r="CA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 spans="2:107" s="45" customFormat="1">
      <c r="D35" s="53" t="s">
        <v>236</v>
      </c>
      <c r="H35" s="50">
        <f>CORREL($I5:$I28,H5:H28)</f>
        <v>0.65333931786394761</v>
      </c>
      <c r="I35" s="46">
        <f t="shared" ref="I35:P35" si="17">CORREL($I5:$I28,I5:I28)</f>
        <v>1.0000000000000002</v>
      </c>
      <c r="J35" s="50">
        <f t="shared" si="17"/>
        <v>0.74644049940967561</v>
      </c>
      <c r="K35" s="50">
        <f t="shared" si="17"/>
        <v>0.41358340307447644</v>
      </c>
      <c r="L35" s="46">
        <f t="shared" si="17"/>
        <v>3.6030479585204341E-2</v>
      </c>
      <c r="M35" s="46">
        <f t="shared" si="17"/>
        <v>-0.24725392823616171</v>
      </c>
      <c r="N35" s="46">
        <f t="shared" si="17"/>
        <v>0.90041801432752866</v>
      </c>
      <c r="O35" s="46">
        <f t="shared" si="17"/>
        <v>0.1780359084468616</v>
      </c>
      <c r="P35" s="46">
        <f t="shared" si="17"/>
        <v>-0.11292214215568946</v>
      </c>
      <c r="S35" s="51">
        <f t="shared" ref="S35" si="18">CORREL($I5:$I28,S5:S28)</f>
        <v>-0.10251001882378923</v>
      </c>
      <c r="AA35" s="51">
        <f t="shared" ref="AA35" si="19">CORREL($I5:$I28,AA5:AA28)</f>
        <v>-1.3654254903906633E-2</v>
      </c>
      <c r="AI35" s="84">
        <f t="shared" ref="AI35" si="20">CORREL($I5:$I28,AI5:AI28)</f>
        <v>0.34032556766486521</v>
      </c>
      <c r="AN35" s="83">
        <f t="shared" ref="AN35:AP35" si="21">CORREL($I5:$I28,AN5:AN28)</f>
        <v>-0.55591902083019762</v>
      </c>
      <c r="AO35" s="51"/>
      <c r="AP35" s="51">
        <f t="shared" si="21"/>
        <v>0.19369226153973787</v>
      </c>
      <c r="AS35" s="84">
        <f t="shared" ref="AS35:AU35" si="22">CORREL($I5:$I28,AS5:AS28)</f>
        <v>-0.38359403116473262</v>
      </c>
      <c r="AT35" s="51"/>
      <c r="AU35" s="51">
        <f t="shared" si="22"/>
        <v>7.302085487159074E-2</v>
      </c>
    </row>
    <row r="36" spans="2:107">
      <c r="D36" s="10" t="s">
        <v>237</v>
      </c>
      <c r="H36" s="50">
        <f>CORREL($J5:$J28,H5:H28)</f>
        <v>0.54232453855892593</v>
      </c>
      <c r="I36" s="50">
        <f t="shared" ref="I36:P36" si="23">CORREL($J5:$J28,I5:I28)</f>
        <v>0.74644049940967561</v>
      </c>
      <c r="J36" s="46">
        <f t="shared" si="23"/>
        <v>0.99999999999999989</v>
      </c>
      <c r="K36" s="46">
        <f t="shared" si="23"/>
        <v>0.34762810709613606</v>
      </c>
      <c r="L36" s="46">
        <f t="shared" si="23"/>
        <v>-0.20990656121045939</v>
      </c>
      <c r="M36" s="46">
        <f t="shared" si="23"/>
        <v>-0.19873739900114387</v>
      </c>
      <c r="N36" s="46">
        <f t="shared" si="23"/>
        <v>0.86167581949775385</v>
      </c>
      <c r="O36" s="46">
        <f t="shared" si="23"/>
        <v>2.3458119094526182E-2</v>
      </c>
      <c r="P36" s="46">
        <f t="shared" si="23"/>
        <v>-0.24585556780293769</v>
      </c>
      <c r="S36" s="51">
        <f t="shared" ref="S36" si="24">CORREL($J5:$J28,S5:S28)</f>
        <v>-0.28425336861873862</v>
      </c>
      <c r="AA36" s="51">
        <f t="shared" ref="AA36" si="25">CORREL($J5:$J28,AA5:AA28)</f>
        <v>-3.0167581473931386E-2</v>
      </c>
      <c r="AI36" s="51">
        <f t="shared" ref="AI36" si="26">CORREL($J5:$J28,AI5:AI28)</f>
        <v>0.17148912914215106</v>
      </c>
      <c r="AN36" s="84">
        <f t="shared" ref="AN36:AP36" si="27">CORREL($J5:$J28,AN5:AN28)</f>
        <v>-0.33738017594294084</v>
      </c>
      <c r="AO36" s="51"/>
      <c r="AP36" s="51">
        <f t="shared" si="27"/>
        <v>-0.15034285912664141</v>
      </c>
      <c r="AS36" s="51">
        <f t="shared" ref="AS36:AU36" si="28">CORREL($J5:$J28,AS5:AS28)</f>
        <v>-0.23337442964548716</v>
      </c>
      <c r="AT36" s="51"/>
      <c r="AU36" s="51">
        <f t="shared" si="28"/>
        <v>-7.3399462306863214E-2</v>
      </c>
    </row>
    <row r="37" spans="2:107">
      <c r="D37" s="10" t="s">
        <v>246</v>
      </c>
      <c r="H37" s="85">
        <f>CORREL($K5:$K28,H5:H28)</f>
        <v>0.44273609733325386</v>
      </c>
      <c r="I37" s="85">
        <f>CORREL($K5:$K28,I5:I28)</f>
        <v>0.41358340307447644</v>
      </c>
      <c r="J37" s="85">
        <f>CORREL($K5:$K28,J5:J28)</f>
        <v>0.34762810709613606</v>
      </c>
      <c r="K37" s="46">
        <f t="shared" ref="K37:P37" si="29">CORREL($K5:$K28,K5:K28)</f>
        <v>0.99999999999999989</v>
      </c>
      <c r="L37" s="46">
        <f t="shared" si="29"/>
        <v>-9.6653454922378743E-2</v>
      </c>
      <c r="M37" s="46">
        <f t="shared" si="29"/>
        <v>-0.10488239037691759</v>
      </c>
      <c r="N37" s="46">
        <f t="shared" si="29"/>
        <v>0.46232778595241064</v>
      </c>
      <c r="O37" s="46">
        <f t="shared" si="29"/>
        <v>0.55792270950540246</v>
      </c>
      <c r="P37" s="46">
        <f t="shared" si="29"/>
        <v>-0.12057869466444682</v>
      </c>
      <c r="S37" s="46">
        <f t="shared" ref="S37" si="30">CORREL($K5:$K28,S5:S28)</f>
        <v>-3.2399793995398052E-2</v>
      </c>
      <c r="AA37" s="46">
        <f t="shared" ref="AA37" si="31">CORREL($K5:$K28,AA5:AA28)</f>
        <v>6.7519584946848649E-2</v>
      </c>
      <c r="AI37" s="46">
        <f t="shared" ref="AI37" si="32">CORREL($K5:$K28,AI5:AI28)</f>
        <v>0.10459001701702307</v>
      </c>
      <c r="AN37" s="46">
        <f t="shared" ref="AN37" si="33">CORREL($K5:$K28,AN5:AN28)</f>
        <v>-0.12808295765186462</v>
      </c>
      <c r="AO37" s="51"/>
      <c r="AP37" s="46">
        <f t="shared" ref="AP37" si="34">CORREL($K5:$K28,AP5:AP28)</f>
        <v>0.18918122174076457</v>
      </c>
      <c r="AS37" s="46">
        <f t="shared" ref="AS37" si="35">CORREL($K5:$K28,AS5:AS28)</f>
        <v>1.0612750230916521E-2</v>
      </c>
      <c r="AT37" s="51"/>
      <c r="AU37" s="46">
        <f t="shared" ref="AU37" si="36">CORREL($K5:$K28,AU5:AU28)</f>
        <v>0.14445058852475218</v>
      </c>
    </row>
    <row r="38" spans="2:107">
      <c r="D38" s="10" t="s">
        <v>238</v>
      </c>
      <c r="H38" s="46">
        <f>CORREL($L5:$L28,H5:H28)</f>
        <v>-0.15734851724656149</v>
      </c>
      <c r="I38" s="46">
        <f t="shared" ref="I38:P38" si="37">CORREL($L5:$L28,I5:I28)</f>
        <v>3.6030479585204341E-2</v>
      </c>
      <c r="J38" s="46">
        <f t="shared" si="37"/>
        <v>-0.20990656121045939</v>
      </c>
      <c r="K38" s="46">
        <f t="shared" si="37"/>
        <v>-9.6653454922378743E-2</v>
      </c>
      <c r="L38" s="46">
        <f t="shared" si="37"/>
        <v>0.99999999999999978</v>
      </c>
      <c r="M38" s="46">
        <f t="shared" si="37"/>
        <v>0.3834014328100393</v>
      </c>
      <c r="N38" s="46">
        <f t="shared" si="37"/>
        <v>-0.13518575537838398</v>
      </c>
      <c r="O38" s="46">
        <f t="shared" si="37"/>
        <v>0.6558329103217454</v>
      </c>
      <c r="P38" s="46">
        <f t="shared" si="37"/>
        <v>0.86065486090811338</v>
      </c>
      <c r="S38" s="51">
        <f t="shared" ref="S38" si="38">CORREL($L5:$L28,S5:S28)</f>
        <v>3.0382230883524122E-2</v>
      </c>
      <c r="AA38" s="51">
        <f t="shared" ref="AA38" si="39">CORREL($L5:$L28,AA5:AA28)</f>
        <v>-2.9329305299344312E-3</v>
      </c>
      <c r="AI38" s="51">
        <f t="shared" ref="AI38" si="40">CORREL($L5:$L28,AI5:AI28)</f>
        <v>-0.22004732281869158</v>
      </c>
      <c r="AN38" s="51">
        <f t="shared" ref="AN38:AP38" si="41">CORREL($L5:$L28,AN5:AN28)</f>
        <v>-0.10499609104537416</v>
      </c>
      <c r="AO38" s="51"/>
      <c r="AP38" s="51">
        <f t="shared" si="41"/>
        <v>-0.1485893027917484</v>
      </c>
      <c r="AS38" s="51">
        <f t="shared" ref="AS38:AU38" si="42">CORREL($L5:$L28,AS5:AS28)</f>
        <v>5.586023317395656E-2</v>
      </c>
      <c r="AT38" s="51"/>
      <c r="AU38" s="84">
        <f t="shared" si="42"/>
        <v>-0.31765512780165278</v>
      </c>
    </row>
    <row r="39" spans="2:107">
      <c r="D39" s="10" t="s">
        <v>239</v>
      </c>
      <c r="H39" s="46">
        <f>CORREL($M5:$M28,H5:H28)</f>
        <v>-0.22893188887429661</v>
      </c>
      <c r="I39" s="46">
        <f t="shared" ref="I39:P39" si="43">CORREL($M5:$M28,I5:I28)</f>
        <v>-0.24725392823616171</v>
      </c>
      <c r="J39" s="46">
        <f t="shared" si="43"/>
        <v>-0.19873739900114387</v>
      </c>
      <c r="K39" s="46">
        <f t="shared" si="43"/>
        <v>-0.10488239037691759</v>
      </c>
      <c r="L39" s="46">
        <f t="shared" si="43"/>
        <v>0.3834014328100393</v>
      </c>
      <c r="M39" s="46">
        <f t="shared" si="43"/>
        <v>1</v>
      </c>
      <c r="N39" s="46">
        <f t="shared" si="43"/>
        <v>-0.25737712113627809</v>
      </c>
      <c r="O39" s="46">
        <f t="shared" si="43"/>
        <v>0.59991746042323857</v>
      </c>
      <c r="P39" s="46">
        <f t="shared" si="43"/>
        <v>0.80025379382992334</v>
      </c>
      <c r="S39" s="51">
        <f t="shared" ref="S39" si="44">CORREL($M5:$M28,S5:S28)</f>
        <v>-0.28363546167555315</v>
      </c>
      <c r="AA39" s="51">
        <f t="shared" ref="AA39" si="45">CORREL($M5:$M28,AA5:AA28)</f>
        <v>-0.24759604718578243</v>
      </c>
      <c r="AI39" s="84">
        <f t="shared" ref="AI39" si="46">CORREL($M5:$M28,AI5:AI28)</f>
        <v>-0.35260702982416176</v>
      </c>
      <c r="AN39" s="51">
        <f t="shared" ref="AN39:AP39" si="47">CORREL($M5:$M28,AN5:AN28)</f>
        <v>0.25968923168833696</v>
      </c>
      <c r="AO39" s="51"/>
      <c r="AP39" s="51">
        <f t="shared" si="47"/>
        <v>-7.2636152517929375E-2</v>
      </c>
      <c r="AS39" s="51">
        <f t="shared" ref="AS39:AU39" si="48">CORREL($M5:$M28,AS5:AS28)</f>
        <v>-0.20117331636918359</v>
      </c>
      <c r="AT39" s="84"/>
      <c r="AU39" s="84">
        <f t="shared" si="48"/>
        <v>-0.34659398353960336</v>
      </c>
      <c r="BJ39" s="7" t="s">
        <v>80</v>
      </c>
    </row>
    <row r="40" spans="2:107">
      <c r="D40" s="10"/>
      <c r="H40" s="46"/>
      <c r="I40" s="46"/>
      <c r="J40" s="46"/>
      <c r="K40" s="46"/>
      <c r="L40" s="46"/>
      <c r="M40" s="46"/>
      <c r="N40" s="46"/>
      <c r="O40" s="46"/>
      <c r="P40" s="46"/>
      <c r="S40" s="51"/>
      <c r="AA40" s="51"/>
      <c r="AI40" s="84"/>
      <c r="AN40" s="51"/>
      <c r="AO40" s="51"/>
      <c r="AP40" s="51"/>
      <c r="AS40" s="51"/>
      <c r="AT40" s="84"/>
      <c r="AU40" s="84"/>
      <c r="BJ40" s="7"/>
    </row>
    <row r="41" spans="2:107">
      <c r="R41" t="s">
        <v>245</v>
      </c>
      <c r="S41">
        <f>TDIST(ABS(S37/SQRT((1-S37^2)/(24-2))),23,2)</f>
        <v>0.88047471198148253</v>
      </c>
      <c r="AA41">
        <f>TDIST(ABS(AA37/SQRT((1-AA37^2)/(24-2))),23,2)</f>
        <v>0.75378911954191863</v>
      </c>
      <c r="AI41">
        <f>TDIST(ABS(AI37/SQRT((1-AI37^2)/(24-2))),23,2)</f>
        <v>0.62649458734035379</v>
      </c>
      <c r="AN41">
        <f>TDIST(ABS(AN37/SQRT((1-AN37^2)/(24-2))),23,2)</f>
        <v>0.55061130247926837</v>
      </c>
      <c r="AP41">
        <f>TDIST(ABS(AP37/SQRT((1-AP37^2)/(24-2))),23,2)</f>
        <v>0.37554534984129517</v>
      </c>
      <c r="AS41">
        <f>TDIST(ABS(AS37/SQRT((1-AS37^2)/(24-2))),23,2)</f>
        <v>0.96072668502332237</v>
      </c>
      <c r="AU41">
        <f>TDIST(ABS(AU37/SQRT((1-AU37^2)/(24-2))),23,2)</f>
        <v>0.50036648576117804</v>
      </c>
      <c r="BJ41" t="s">
        <v>87</v>
      </c>
      <c r="BK41" t="s">
        <v>81</v>
      </c>
      <c r="BL41" t="s">
        <v>83</v>
      </c>
      <c r="BM41" t="s">
        <v>82</v>
      </c>
      <c r="BN41" t="s">
        <v>84</v>
      </c>
      <c r="BO41" t="s">
        <v>85</v>
      </c>
      <c r="BP41" t="s">
        <v>86</v>
      </c>
      <c r="BR41" t="s">
        <v>88</v>
      </c>
      <c r="BS41" t="s">
        <v>81</v>
      </c>
      <c r="BT41" t="s">
        <v>83</v>
      </c>
      <c r="BU41" t="s">
        <v>82</v>
      </c>
      <c r="BV41" t="s">
        <v>84</v>
      </c>
      <c r="BW41" t="s">
        <v>85</v>
      </c>
      <c r="BX41" t="s">
        <v>86</v>
      </c>
    </row>
    <row r="42" spans="2:107">
      <c r="S42">
        <f>TDIST(ABS(S38/SQRT((1-S38^2)/(24-2))),23,2)</f>
        <v>0.88787051866258504</v>
      </c>
      <c r="AA42">
        <f>TDIST(ABS(AA38/SQRT((1-AA38^2)/(24-2))),23,2)</f>
        <v>0.98914270484375311</v>
      </c>
      <c r="AI42">
        <f>TDIST(ABS(AI38/SQRT((1-AI38^2)/(24-2))),23,2)</f>
        <v>0.30102038858442437</v>
      </c>
      <c r="AN42">
        <f>TDIST(ABS(AN38/SQRT((1-AN38^2)/(24-2))),23,2)</f>
        <v>0.62514819284899892</v>
      </c>
      <c r="AP42">
        <f>TDIST(ABS(AP38/SQRT((1-AP38^2)/(24-2))),23,2)</f>
        <v>0.48802981465268425</v>
      </c>
      <c r="AS42">
        <f>TDIST(ABS(AS38/SQRT((1-AS38^2)/(24-2))),23,2)</f>
        <v>0.79533576509349679</v>
      </c>
      <c r="AU42">
        <f>TDIST(ABS(AU38/SQRT((1-AU38^2)/(24-2))),23,2)</f>
        <v>0.12976507380764116</v>
      </c>
      <c r="BK42" s="17">
        <f t="shared" ref="BK42:BK65" si="49">BW5</f>
        <v>0</v>
      </c>
      <c r="BL42" s="17" t="str">
        <f t="shared" ref="BL42:BL65" si="50">BB5</f>
        <v>Subj01</v>
      </c>
      <c r="BM42" s="17" t="e">
        <f>#REF!</f>
        <v>#REF!</v>
      </c>
      <c r="BN42" s="17">
        <f t="shared" ref="BN42:BN65" si="51">AZ5</f>
        <v>-0.31669853311610502</v>
      </c>
      <c r="BO42" s="17">
        <f t="shared" ref="BO42:BO65" si="52">CT5</f>
        <v>0</v>
      </c>
      <c r="BP42" s="17">
        <f t="shared" ref="BP42:BP65" si="53">DC5</f>
        <v>0</v>
      </c>
      <c r="BR42" t="s">
        <v>81</v>
      </c>
      <c r="BS42" t="e">
        <f t="shared" ref="BS42:BX42" si="54">CORREL($BK42:$BK65,BK42:BK65)</f>
        <v>#DIV/0!</v>
      </c>
      <c r="BT42" t="e">
        <f t="shared" si="54"/>
        <v>#DIV/0!</v>
      </c>
      <c r="BU42" t="e">
        <f t="shared" si="54"/>
        <v>#REF!</v>
      </c>
      <c r="BV42" t="e">
        <f t="shared" si="54"/>
        <v>#DIV/0!</v>
      </c>
      <c r="BW42" t="e">
        <f t="shared" si="54"/>
        <v>#DIV/0!</v>
      </c>
      <c r="BX42" t="e">
        <f t="shared" si="54"/>
        <v>#DIV/0!</v>
      </c>
    </row>
    <row r="43" spans="2:107">
      <c r="M43" s="45"/>
      <c r="N43" s="47" t="s">
        <v>53</v>
      </c>
      <c r="O43" s="45"/>
      <c r="P43" s="45"/>
      <c r="Q43" s="45"/>
      <c r="R43" s="45"/>
      <c r="S43">
        <f>TDIST(ABS(S39/SQRT((1-S39^2)/(24-2))),23,2)</f>
        <v>0.17863443677136767</v>
      </c>
      <c r="AA43">
        <f>TDIST(ABS(AA39/SQRT((1-AA39^2)/(24-2))),23,2)</f>
        <v>0.24286890290158558</v>
      </c>
      <c r="AI43">
        <f>TDIST(ABS(AI39/SQRT((1-AI39^2)/(24-2))),23,2)</f>
        <v>9.0430048802087076E-2</v>
      </c>
      <c r="AN43">
        <f>TDIST(ABS(AN39/SQRT((1-AN39^2)/(24-2))),23,2)</f>
        <v>0.2198359255746182</v>
      </c>
      <c r="AP43">
        <f>TDIST(ABS(AP39/SQRT((1-AP39^2)/(24-2))),23,2)</f>
        <v>0.73575620783757278</v>
      </c>
      <c r="AS43">
        <f>TDIST(ABS(AS39/SQRT((1-AS39^2)/(24-2))),23,2)</f>
        <v>0.34542622787687483</v>
      </c>
      <c r="AU43">
        <f>TDIST(ABS(AU39/SQRT((1-AU39^2)/(24-2))),23,2)</f>
        <v>9.6467643330734446E-2</v>
      </c>
      <c r="BK43" s="17">
        <f t="shared" si="49"/>
        <v>0</v>
      </c>
      <c r="BL43" s="17" t="str">
        <f t="shared" si="50"/>
        <v>Subj02</v>
      </c>
      <c r="BM43" s="17" t="e">
        <f>#REF!</f>
        <v>#REF!</v>
      </c>
      <c r="BN43" s="17">
        <f t="shared" si="51"/>
        <v>-3.8420446350373498E-2</v>
      </c>
      <c r="BO43" s="17">
        <f t="shared" si="52"/>
        <v>0</v>
      </c>
      <c r="BP43" s="17">
        <f t="shared" si="53"/>
        <v>0</v>
      </c>
      <c r="BR43" t="s">
        <v>83</v>
      </c>
      <c r="BS43" s="35" t="e">
        <f t="shared" ref="BS43:BX43" si="55">CORREL($BL42:$BL65,BK42:BK65)</f>
        <v>#DIV/0!</v>
      </c>
      <c r="BT43" t="e">
        <f t="shared" si="55"/>
        <v>#DIV/0!</v>
      </c>
      <c r="BU43" t="e">
        <f t="shared" si="55"/>
        <v>#REF!</v>
      </c>
      <c r="BV43" t="e">
        <f t="shared" si="55"/>
        <v>#DIV/0!</v>
      </c>
      <c r="BW43" t="e">
        <f t="shared" si="55"/>
        <v>#DIV/0!</v>
      </c>
      <c r="BX43" t="e">
        <f t="shared" si="55"/>
        <v>#DIV/0!</v>
      </c>
    </row>
    <row r="44" spans="2:107">
      <c r="N44" s="26" t="s">
        <v>46</v>
      </c>
      <c r="O44" s="26" t="s">
        <v>47</v>
      </c>
      <c r="Q44" s="10" t="s">
        <v>69</v>
      </c>
      <c r="BK44" s="17">
        <f t="shared" si="49"/>
        <v>0</v>
      </c>
      <c r="BL44" s="17" t="str">
        <f t="shared" si="50"/>
        <v>Subj04</v>
      </c>
      <c r="BM44" s="17" t="e">
        <f>#REF!</f>
        <v>#REF!</v>
      </c>
      <c r="BN44" s="17">
        <f t="shared" si="51"/>
        <v>-2.0444116986306601E-2</v>
      </c>
      <c r="BO44" s="17">
        <f t="shared" si="52"/>
        <v>0</v>
      </c>
      <c r="BP44" s="17">
        <f t="shared" si="53"/>
        <v>0</v>
      </c>
      <c r="BR44" t="s">
        <v>82</v>
      </c>
      <c r="BS44" s="1" t="e">
        <f t="shared" ref="BS44:BX44" si="56">CORREL($BM42:$BM65,BK42:BK65)</f>
        <v>#REF!</v>
      </c>
      <c r="BT44" s="1" t="e">
        <f t="shared" si="56"/>
        <v>#REF!</v>
      </c>
      <c r="BU44" t="e">
        <f t="shared" si="56"/>
        <v>#REF!</v>
      </c>
      <c r="BV44" t="e">
        <f t="shared" si="56"/>
        <v>#REF!</v>
      </c>
      <c r="BW44" t="e">
        <f t="shared" si="56"/>
        <v>#REF!</v>
      </c>
      <c r="BX44" t="e">
        <f t="shared" si="56"/>
        <v>#REF!</v>
      </c>
    </row>
    <row r="45" spans="2:107">
      <c r="N45" s="17">
        <f>MEDIAN(N5:N28)</f>
        <v>0.7428440125273128</v>
      </c>
      <c r="O45" s="17">
        <f>MEDIAN(O5:O28)</f>
        <v>0.42818294695033232</v>
      </c>
      <c r="BK45" s="17">
        <f t="shared" si="49"/>
        <v>0</v>
      </c>
      <c r="BL45" s="17" t="str">
        <f t="shared" si="50"/>
        <v>Subj05</v>
      </c>
      <c r="BM45" s="17" t="e">
        <f>#REF!</f>
        <v>#REF!</v>
      </c>
      <c r="BN45" s="17">
        <f t="shared" si="51"/>
        <v>-1.6954208420608099E-2</v>
      </c>
      <c r="BO45" s="17">
        <f t="shared" si="52"/>
        <v>0</v>
      </c>
      <c r="BP45" s="17">
        <f t="shared" si="53"/>
        <v>0</v>
      </c>
      <c r="BR45" t="s">
        <v>84</v>
      </c>
      <c r="BS45" s="1" t="e">
        <f t="shared" ref="BS45:BX45" si="57">CORREL($BN42:$BN65,BK42:BK65)</f>
        <v>#DIV/0!</v>
      </c>
      <c r="BT45" s="1" t="e">
        <f t="shared" si="57"/>
        <v>#DIV/0!</v>
      </c>
      <c r="BU45" s="35" t="e">
        <f t="shared" si="57"/>
        <v>#REF!</v>
      </c>
      <c r="BV45">
        <f t="shared" si="57"/>
        <v>0.99999999999999978</v>
      </c>
      <c r="BW45" t="e">
        <f t="shared" si="57"/>
        <v>#DIV/0!</v>
      </c>
      <c r="BX45" t="e">
        <f t="shared" si="57"/>
        <v>#DIV/0!</v>
      </c>
    </row>
    <row r="46" spans="2:107">
      <c r="BK46" s="17">
        <f t="shared" si="49"/>
        <v>0</v>
      </c>
      <c r="BL46" s="17" t="str">
        <f t="shared" si="50"/>
        <v>Subj06</v>
      </c>
      <c r="BM46" s="17" t="e">
        <f>#REF!</f>
        <v>#REF!</v>
      </c>
      <c r="BN46" s="17">
        <f t="shared" si="51"/>
        <v>-2.9095392989008501E-2</v>
      </c>
      <c r="BO46" s="17">
        <f t="shared" si="52"/>
        <v>0</v>
      </c>
      <c r="BP46" s="17">
        <f t="shared" si="53"/>
        <v>0</v>
      </c>
      <c r="BR46" t="s">
        <v>85</v>
      </c>
      <c r="BS46" t="e">
        <f t="shared" ref="BS46:BX46" si="58">CORREL($BO42:$BO65,BK42:BK65)</f>
        <v>#DIV/0!</v>
      </c>
      <c r="BT46" t="e">
        <f t="shared" si="58"/>
        <v>#DIV/0!</v>
      </c>
      <c r="BU46" s="1" t="e">
        <f t="shared" si="58"/>
        <v>#REF!</v>
      </c>
      <c r="BV46" s="1" t="e">
        <f t="shared" si="58"/>
        <v>#DIV/0!</v>
      </c>
      <c r="BW46" t="e">
        <f t="shared" si="58"/>
        <v>#DIV/0!</v>
      </c>
      <c r="BX46" t="e">
        <f t="shared" si="58"/>
        <v>#DIV/0!</v>
      </c>
    </row>
    <row r="47" spans="2:107">
      <c r="M47">
        <v>1</v>
      </c>
      <c r="N47" s="10" t="b">
        <f t="shared" ref="N47:O70" si="59">N5&gt;N$45</f>
        <v>1</v>
      </c>
      <c r="O47" t="b">
        <f t="shared" si="59"/>
        <v>0</v>
      </c>
      <c r="Q47" s="34">
        <v>1</v>
      </c>
      <c r="R47" s="34">
        <f>(Q47-1)*10</f>
        <v>0</v>
      </c>
      <c r="BK47" s="17">
        <f t="shared" si="49"/>
        <v>0</v>
      </c>
      <c r="BL47" s="17" t="str">
        <f t="shared" si="50"/>
        <v>Subj08</v>
      </c>
      <c r="BM47" s="17" t="e">
        <f>#REF!</f>
        <v>#REF!</v>
      </c>
      <c r="BN47" s="17">
        <f t="shared" si="51"/>
        <v>0.22608558424342601</v>
      </c>
      <c r="BO47" s="17">
        <f t="shared" si="52"/>
        <v>0</v>
      </c>
      <c r="BP47" s="17">
        <f t="shared" si="53"/>
        <v>0</v>
      </c>
      <c r="BR47" t="s">
        <v>86</v>
      </c>
      <c r="BS47" t="e">
        <f t="shared" ref="BS47:BX47" si="60">CORREL($BP42:$BP65,BK42:BK65)</f>
        <v>#DIV/0!</v>
      </c>
      <c r="BT47" t="e">
        <f t="shared" si="60"/>
        <v>#DIV/0!</v>
      </c>
      <c r="BU47" s="1" t="e">
        <f t="shared" si="60"/>
        <v>#REF!</v>
      </c>
      <c r="BV47" s="1" t="e">
        <f t="shared" si="60"/>
        <v>#DIV/0!</v>
      </c>
      <c r="BW47" s="35" t="e">
        <f t="shared" si="60"/>
        <v>#DIV/0!</v>
      </c>
      <c r="BX47" t="e">
        <f t="shared" si="60"/>
        <v>#DIV/0!</v>
      </c>
    </row>
    <row r="48" spans="2:107">
      <c r="M48">
        <v>2</v>
      </c>
      <c r="N48" s="10" t="b">
        <f t="shared" si="59"/>
        <v>1</v>
      </c>
      <c r="O48" s="10" t="b">
        <f t="shared" si="59"/>
        <v>1</v>
      </c>
      <c r="Q48" s="34">
        <v>1.3333333333333333</v>
      </c>
      <c r="R48" s="34">
        <f t="shared" ref="R48:R70" si="61">(Q48-1)*10</f>
        <v>3.3333333333333326</v>
      </c>
      <c r="BK48" s="17">
        <f t="shared" si="49"/>
        <v>0</v>
      </c>
      <c r="BL48" s="17" t="str">
        <f t="shared" si="50"/>
        <v>Subj09</v>
      </c>
      <c r="BM48" s="17" t="e">
        <f>#REF!</f>
        <v>#REF!</v>
      </c>
      <c r="BN48" s="17">
        <f t="shared" si="51"/>
        <v>2.1610445924863102E-2</v>
      </c>
      <c r="BO48" s="17">
        <f t="shared" si="52"/>
        <v>0</v>
      </c>
      <c r="BP48" s="17">
        <f t="shared" si="53"/>
        <v>0</v>
      </c>
    </row>
    <row r="49" spans="13:68">
      <c r="M49">
        <v>3</v>
      </c>
      <c r="N49" t="b">
        <f t="shared" si="59"/>
        <v>0</v>
      </c>
      <c r="O49" s="10" t="b">
        <f t="shared" si="59"/>
        <v>1</v>
      </c>
      <c r="Q49" s="34">
        <v>1.25</v>
      </c>
      <c r="R49" s="34">
        <f t="shared" si="61"/>
        <v>2.5</v>
      </c>
      <c r="BK49" s="17">
        <f t="shared" si="49"/>
        <v>0</v>
      </c>
      <c r="BL49" s="17" t="str">
        <f t="shared" si="50"/>
        <v>Subj11</v>
      </c>
      <c r="BM49" s="17" t="e">
        <f>#REF!</f>
        <v>#REF!</v>
      </c>
      <c r="BN49" s="17">
        <f t="shared" si="51"/>
        <v>0.111131366460094</v>
      </c>
      <c r="BO49" s="17">
        <f t="shared" si="52"/>
        <v>0</v>
      </c>
      <c r="BP49" s="17">
        <f t="shared" si="53"/>
        <v>0</v>
      </c>
    </row>
    <row r="50" spans="13:68">
      <c r="M50">
        <v>4</v>
      </c>
      <c r="N50" t="b">
        <f t="shared" si="59"/>
        <v>0</v>
      </c>
      <c r="O50" t="b">
        <f t="shared" si="59"/>
        <v>0</v>
      </c>
      <c r="Q50" s="34">
        <v>1</v>
      </c>
      <c r="R50" s="34">
        <f t="shared" si="61"/>
        <v>0</v>
      </c>
      <c r="BK50" s="17">
        <f t="shared" si="49"/>
        <v>0</v>
      </c>
      <c r="BL50" s="17" t="str">
        <f t="shared" si="50"/>
        <v>Subj12</v>
      </c>
      <c r="BM50" s="17" t="e">
        <f>#REF!</f>
        <v>#REF!</v>
      </c>
      <c r="BN50" s="17" t="str">
        <f t="shared" si="51"/>
        <v>NaN</v>
      </c>
      <c r="BO50" s="17">
        <f t="shared" si="52"/>
        <v>0</v>
      </c>
      <c r="BP50" s="17">
        <f t="shared" si="53"/>
        <v>0</v>
      </c>
    </row>
    <row r="51" spans="13:68">
      <c r="M51">
        <v>5</v>
      </c>
      <c r="N51" s="10" t="b">
        <f t="shared" si="59"/>
        <v>1</v>
      </c>
      <c r="O51" t="b">
        <f t="shared" si="59"/>
        <v>0</v>
      </c>
      <c r="Q51" s="34">
        <v>1.5</v>
      </c>
      <c r="R51" s="34">
        <f t="shared" si="61"/>
        <v>5</v>
      </c>
      <c r="BK51" s="17">
        <f t="shared" si="49"/>
        <v>0</v>
      </c>
      <c r="BL51" s="17" t="str">
        <f t="shared" si="50"/>
        <v>Subj13</v>
      </c>
      <c r="BM51" s="17" t="e">
        <f>#REF!</f>
        <v>#REF!</v>
      </c>
      <c r="BN51" s="17">
        <f t="shared" si="51"/>
        <v>-5.8114361820615898E-2</v>
      </c>
      <c r="BO51" s="17">
        <f t="shared" si="52"/>
        <v>0</v>
      </c>
      <c r="BP51" s="17">
        <f t="shared" si="53"/>
        <v>0</v>
      </c>
    </row>
    <row r="52" spans="13:68">
      <c r="M52">
        <v>6</v>
      </c>
      <c r="N52" s="10" t="b">
        <f t="shared" si="59"/>
        <v>1</v>
      </c>
      <c r="O52" s="10" t="b">
        <f t="shared" si="59"/>
        <v>1</v>
      </c>
      <c r="Q52" s="34">
        <v>1.25</v>
      </c>
      <c r="R52" s="34">
        <f t="shared" si="61"/>
        <v>2.5</v>
      </c>
      <c r="BK52" s="17">
        <f t="shared" si="49"/>
        <v>0</v>
      </c>
      <c r="BL52" s="17" t="str">
        <f t="shared" si="50"/>
        <v>Subj14</v>
      </c>
      <c r="BM52" s="17" t="e">
        <f>#REF!</f>
        <v>#REF!</v>
      </c>
      <c r="BN52" s="17">
        <f t="shared" si="51"/>
        <v>2.4180809916651801E-3</v>
      </c>
      <c r="BO52" s="17">
        <f t="shared" si="52"/>
        <v>0</v>
      </c>
      <c r="BP52" s="17">
        <f t="shared" si="53"/>
        <v>0</v>
      </c>
    </row>
    <row r="53" spans="13:68">
      <c r="M53">
        <v>7</v>
      </c>
      <c r="N53" t="b">
        <f t="shared" si="59"/>
        <v>0</v>
      </c>
      <c r="O53" s="10" t="b">
        <f t="shared" si="59"/>
        <v>1</v>
      </c>
      <c r="Q53" s="34">
        <v>1.1000000000000001</v>
      </c>
      <c r="R53" s="34">
        <f t="shared" si="61"/>
        <v>1.0000000000000009</v>
      </c>
      <c r="BK53" s="17">
        <f t="shared" si="49"/>
        <v>0</v>
      </c>
      <c r="BL53" s="17" t="str">
        <f t="shared" si="50"/>
        <v>Subj15</v>
      </c>
      <c r="BM53" s="17" t="e">
        <f>#REF!</f>
        <v>#REF!</v>
      </c>
      <c r="BN53" s="17">
        <f t="shared" si="51"/>
        <v>4.9200287219740298E-2</v>
      </c>
      <c r="BO53" s="17">
        <f t="shared" si="52"/>
        <v>0</v>
      </c>
      <c r="BP53" s="17">
        <f t="shared" si="53"/>
        <v>0</v>
      </c>
    </row>
    <row r="54" spans="13:68">
      <c r="M54">
        <v>8</v>
      </c>
      <c r="N54" s="10" t="b">
        <f t="shared" si="59"/>
        <v>1</v>
      </c>
      <c r="O54" s="10" t="b">
        <f t="shared" si="59"/>
        <v>1</v>
      </c>
      <c r="Q54" s="34">
        <v>1.3333333333333333</v>
      </c>
      <c r="R54" s="34">
        <f t="shared" si="61"/>
        <v>3.3333333333333326</v>
      </c>
      <c r="BK54" s="17">
        <f t="shared" si="49"/>
        <v>0</v>
      </c>
      <c r="BL54" s="17" t="str">
        <f t="shared" si="50"/>
        <v>Subj17</v>
      </c>
      <c r="BM54" s="17" t="e">
        <f>#REF!</f>
        <v>#REF!</v>
      </c>
      <c r="BN54" s="17">
        <f t="shared" si="51"/>
        <v>-3.5743701912652297E-2</v>
      </c>
      <c r="BO54" s="17">
        <f t="shared" si="52"/>
        <v>0</v>
      </c>
      <c r="BP54" s="17">
        <f t="shared" si="53"/>
        <v>0</v>
      </c>
    </row>
    <row r="55" spans="13:68">
      <c r="M55">
        <v>9</v>
      </c>
      <c r="N55" t="b">
        <f t="shared" si="59"/>
        <v>0</v>
      </c>
      <c r="O55" t="b">
        <f t="shared" si="59"/>
        <v>0</v>
      </c>
      <c r="Q55" s="34">
        <v>1.1666666666666667</v>
      </c>
      <c r="R55" s="34">
        <f t="shared" si="61"/>
        <v>1.6666666666666674</v>
      </c>
      <c r="BK55" s="17">
        <f t="shared" si="49"/>
        <v>0</v>
      </c>
      <c r="BL55" s="17" t="str">
        <f t="shared" si="50"/>
        <v>Subj18</v>
      </c>
      <c r="BM55" s="17" t="e">
        <f>#REF!</f>
        <v>#REF!</v>
      </c>
      <c r="BN55" s="17">
        <f t="shared" si="51"/>
        <v>0.10678311066021499</v>
      </c>
      <c r="BO55" s="17">
        <f t="shared" si="52"/>
        <v>0</v>
      </c>
      <c r="BP55" s="17">
        <f t="shared" si="53"/>
        <v>0</v>
      </c>
    </row>
    <row r="56" spans="13:68">
      <c r="M56">
        <v>10</v>
      </c>
      <c r="N56" s="10" t="b">
        <f t="shared" si="59"/>
        <v>1</v>
      </c>
      <c r="O56" t="b">
        <f t="shared" si="59"/>
        <v>0</v>
      </c>
      <c r="Q56" s="34">
        <v>1.3333333333333333</v>
      </c>
      <c r="R56" s="34">
        <f t="shared" si="61"/>
        <v>3.3333333333333326</v>
      </c>
      <c r="BK56" s="17">
        <f t="shared" si="49"/>
        <v>0</v>
      </c>
      <c r="BL56" s="17" t="str">
        <f t="shared" si="50"/>
        <v>Subj19</v>
      </c>
      <c r="BM56" s="17" t="e">
        <f>#REF!</f>
        <v>#REF!</v>
      </c>
      <c r="BN56" s="17">
        <f t="shared" si="51"/>
        <v>-7.2677822002413905E-2</v>
      </c>
      <c r="BO56" s="17">
        <f t="shared" si="52"/>
        <v>0</v>
      </c>
      <c r="BP56" s="17">
        <f t="shared" si="53"/>
        <v>0</v>
      </c>
    </row>
    <row r="57" spans="13:68">
      <c r="M57">
        <v>11</v>
      </c>
      <c r="N57" s="10" t="b">
        <f t="shared" si="59"/>
        <v>1</v>
      </c>
      <c r="O57" s="10" t="b">
        <f t="shared" si="59"/>
        <v>1</v>
      </c>
      <c r="Q57" s="34">
        <v>1.5714285714285714</v>
      </c>
      <c r="R57" s="34">
        <f t="shared" si="61"/>
        <v>5.7142857142857135</v>
      </c>
      <c r="BK57" s="17">
        <f t="shared" si="49"/>
        <v>0</v>
      </c>
      <c r="BL57" s="17" t="str">
        <f t="shared" si="50"/>
        <v>Subj20</v>
      </c>
      <c r="BM57" s="17" t="e">
        <f>#REF!</f>
        <v>#REF!</v>
      </c>
      <c r="BN57" s="17">
        <f t="shared" si="51"/>
        <v>5.9550795709708698E-2</v>
      </c>
      <c r="BO57" s="17">
        <f t="shared" si="52"/>
        <v>0</v>
      </c>
      <c r="BP57" s="17">
        <f t="shared" si="53"/>
        <v>0</v>
      </c>
    </row>
    <row r="58" spans="13:68">
      <c r="M58">
        <v>12</v>
      </c>
      <c r="N58" s="10" t="b">
        <f t="shared" si="59"/>
        <v>1</v>
      </c>
      <c r="O58" s="10" t="b">
        <f t="shared" si="59"/>
        <v>1</v>
      </c>
      <c r="Q58" s="34">
        <v>1.1428571428571428</v>
      </c>
      <c r="R58" s="34">
        <f t="shared" si="61"/>
        <v>1.4285714285714279</v>
      </c>
      <c r="BK58" s="17">
        <f t="shared" si="49"/>
        <v>0</v>
      </c>
      <c r="BL58" s="17" t="str">
        <f t="shared" si="50"/>
        <v>Subj21</v>
      </c>
      <c r="BM58" s="17" t="e">
        <f>#REF!</f>
        <v>#REF!</v>
      </c>
      <c r="BN58" s="17">
        <f t="shared" si="51"/>
        <v>0.31760604553530802</v>
      </c>
      <c r="BO58" s="17">
        <f t="shared" si="52"/>
        <v>0</v>
      </c>
      <c r="BP58" s="17">
        <f t="shared" si="53"/>
        <v>0</v>
      </c>
    </row>
    <row r="59" spans="13:68">
      <c r="M59">
        <v>13</v>
      </c>
      <c r="N59" t="b">
        <f t="shared" si="59"/>
        <v>0</v>
      </c>
      <c r="O59" s="10" t="b">
        <f t="shared" si="59"/>
        <v>1</v>
      </c>
      <c r="Q59" s="34">
        <v>1.4285714285714286</v>
      </c>
      <c r="R59" s="34">
        <f t="shared" si="61"/>
        <v>4.2857142857142865</v>
      </c>
      <c r="BK59" s="17">
        <f t="shared" si="49"/>
        <v>0</v>
      </c>
      <c r="BL59" s="17" t="str">
        <f t="shared" si="50"/>
        <v>Subj22</v>
      </c>
      <c r="BM59" s="17" t="e">
        <f>#REF!</f>
        <v>#REF!</v>
      </c>
      <c r="BN59" s="17">
        <f t="shared" si="51"/>
        <v>-8.9353863665239799E-2</v>
      </c>
      <c r="BO59" s="17">
        <f t="shared" si="52"/>
        <v>0</v>
      </c>
      <c r="BP59" s="17">
        <f t="shared" si="53"/>
        <v>0</v>
      </c>
    </row>
    <row r="60" spans="13:68">
      <c r="M60">
        <v>14</v>
      </c>
      <c r="N60" s="10" t="b">
        <f t="shared" si="59"/>
        <v>1</v>
      </c>
      <c r="O60" t="b">
        <f t="shared" si="59"/>
        <v>0</v>
      </c>
      <c r="Q60" s="34">
        <v>1</v>
      </c>
      <c r="R60" s="34">
        <f t="shared" si="61"/>
        <v>0</v>
      </c>
      <c r="BK60" s="17">
        <f t="shared" si="49"/>
        <v>0</v>
      </c>
      <c r="BL60" s="17" t="str">
        <f t="shared" si="50"/>
        <v>Subj23</v>
      </c>
      <c r="BM60" s="17" t="e">
        <f>#REF!</f>
        <v>#REF!</v>
      </c>
      <c r="BN60" s="17">
        <f t="shared" si="51"/>
        <v>1.53738642378294E-2</v>
      </c>
      <c r="BO60" s="17">
        <f t="shared" si="52"/>
        <v>0</v>
      </c>
      <c r="BP60" s="17">
        <f t="shared" si="53"/>
        <v>0</v>
      </c>
    </row>
    <row r="61" spans="13:68">
      <c r="M61">
        <v>15</v>
      </c>
      <c r="N61" t="b">
        <f t="shared" si="59"/>
        <v>0</v>
      </c>
      <c r="O61" s="10" t="b">
        <f t="shared" si="59"/>
        <v>1</v>
      </c>
      <c r="Q61" s="34">
        <v>1.5</v>
      </c>
      <c r="R61" s="34">
        <f t="shared" si="61"/>
        <v>5</v>
      </c>
      <c r="BK61" s="17">
        <f t="shared" si="49"/>
        <v>0</v>
      </c>
      <c r="BL61" s="17" t="str">
        <f t="shared" si="50"/>
        <v>Subj25</v>
      </c>
      <c r="BM61" s="17" t="e">
        <f>#REF!</f>
        <v>#REF!</v>
      </c>
      <c r="BN61" s="17">
        <f t="shared" si="51"/>
        <v>0.29001128941096499</v>
      </c>
      <c r="BO61" s="17">
        <f t="shared" si="52"/>
        <v>0</v>
      </c>
      <c r="BP61" s="17">
        <f t="shared" si="53"/>
        <v>0</v>
      </c>
    </row>
    <row r="62" spans="13:68">
      <c r="M62">
        <v>16</v>
      </c>
      <c r="N62" t="b">
        <f t="shared" si="59"/>
        <v>0</v>
      </c>
      <c r="O62" t="b">
        <f t="shared" si="59"/>
        <v>0</v>
      </c>
      <c r="Q62" s="34">
        <v>1.3333333333333333</v>
      </c>
      <c r="R62" s="34">
        <f t="shared" si="61"/>
        <v>3.3333333333333326</v>
      </c>
      <c r="BK62" s="17">
        <f t="shared" si="49"/>
        <v>0</v>
      </c>
      <c r="BL62" s="17" t="str">
        <f t="shared" si="50"/>
        <v>Subj26</v>
      </c>
      <c r="BM62" s="17" t="e">
        <f>#REF!</f>
        <v>#REF!</v>
      </c>
      <c r="BN62" s="17">
        <f t="shared" si="51"/>
        <v>0.21459406797193101</v>
      </c>
      <c r="BO62" s="17">
        <f t="shared" si="52"/>
        <v>0</v>
      </c>
      <c r="BP62" s="17">
        <f t="shared" si="53"/>
        <v>0</v>
      </c>
    </row>
    <row r="63" spans="13:68">
      <c r="M63">
        <v>17</v>
      </c>
      <c r="N63" s="10" t="b">
        <f t="shared" si="59"/>
        <v>1</v>
      </c>
      <c r="O63" t="b">
        <f t="shared" si="59"/>
        <v>0</v>
      </c>
      <c r="Q63" s="34">
        <v>1</v>
      </c>
      <c r="R63" s="34">
        <f t="shared" si="61"/>
        <v>0</v>
      </c>
      <c r="BK63" s="17">
        <f t="shared" si="49"/>
        <v>0</v>
      </c>
      <c r="BL63" s="17" t="str">
        <f t="shared" si="50"/>
        <v>Subj27</v>
      </c>
      <c r="BM63" s="17" t="e">
        <f>#REF!</f>
        <v>#REF!</v>
      </c>
      <c r="BN63" s="17">
        <f t="shared" si="51"/>
        <v>9.2022000450904001E-2</v>
      </c>
      <c r="BO63" s="17">
        <f t="shared" si="52"/>
        <v>0</v>
      </c>
      <c r="BP63" s="17">
        <f t="shared" si="53"/>
        <v>0</v>
      </c>
    </row>
    <row r="64" spans="13:68">
      <c r="M64">
        <v>18</v>
      </c>
      <c r="N64" t="b">
        <f t="shared" si="59"/>
        <v>0</v>
      </c>
      <c r="O64" t="b">
        <f t="shared" si="59"/>
        <v>0</v>
      </c>
      <c r="Q64" s="34">
        <v>1</v>
      </c>
      <c r="R64" s="34">
        <f t="shared" si="61"/>
        <v>0</v>
      </c>
      <c r="BK64" s="17">
        <f t="shared" si="49"/>
        <v>0</v>
      </c>
      <c r="BL64" s="17" t="str">
        <f t="shared" si="50"/>
        <v>Subj28</v>
      </c>
      <c r="BM64" s="17" t="e">
        <f>#REF!</f>
        <v>#REF!</v>
      </c>
      <c r="BN64" s="17">
        <f t="shared" si="51"/>
        <v>9.5195441532238606E-2</v>
      </c>
      <c r="BO64" s="17">
        <f t="shared" si="52"/>
        <v>0</v>
      </c>
      <c r="BP64" s="17">
        <f t="shared" si="53"/>
        <v>0</v>
      </c>
    </row>
    <row r="65" spans="13:68">
      <c r="M65">
        <v>19</v>
      </c>
      <c r="N65" s="10" t="b">
        <f t="shared" si="59"/>
        <v>1</v>
      </c>
      <c r="O65" t="b">
        <f t="shared" si="59"/>
        <v>0</v>
      </c>
      <c r="Q65" s="34">
        <v>0.8</v>
      </c>
      <c r="R65" s="34">
        <f t="shared" si="61"/>
        <v>-1.9999999999999996</v>
      </c>
      <c r="BK65" s="17">
        <f t="shared" si="49"/>
        <v>0</v>
      </c>
      <c r="BL65" s="17" t="str">
        <f t="shared" si="50"/>
        <v>Subj30</v>
      </c>
      <c r="BM65" s="17" t="e">
        <f>#REF!</f>
        <v>#REF!</v>
      </c>
      <c r="BN65" s="17">
        <f t="shared" si="51"/>
        <v>4.8789268812840902E-2</v>
      </c>
      <c r="BO65" s="17">
        <f t="shared" si="52"/>
        <v>0</v>
      </c>
      <c r="BP65" s="17">
        <f t="shared" si="53"/>
        <v>0</v>
      </c>
    </row>
    <row r="66" spans="13:68">
      <c r="M66">
        <v>20</v>
      </c>
      <c r="N66" t="b">
        <f t="shared" si="59"/>
        <v>0</v>
      </c>
      <c r="O66" s="10" t="b">
        <f t="shared" si="59"/>
        <v>1</v>
      </c>
      <c r="Q66" s="34">
        <v>3</v>
      </c>
      <c r="R66" s="34">
        <f t="shared" si="61"/>
        <v>20</v>
      </c>
    </row>
    <row r="67" spans="13:68">
      <c r="M67">
        <v>21</v>
      </c>
      <c r="N67" t="b">
        <f t="shared" si="59"/>
        <v>0</v>
      </c>
      <c r="O67" t="b">
        <f t="shared" si="59"/>
        <v>0</v>
      </c>
      <c r="Q67" s="34">
        <v>1</v>
      </c>
      <c r="R67" s="34">
        <f>(Q67-1)*10</f>
        <v>0</v>
      </c>
      <c r="Z67" t="e">
        <f>CORREL(Z41:Z64,AA41:AA64)</f>
        <v>#DIV/0!</v>
      </c>
    </row>
    <row r="68" spans="13:68">
      <c r="M68">
        <v>22</v>
      </c>
      <c r="N68" t="b">
        <f t="shared" si="59"/>
        <v>0</v>
      </c>
      <c r="O68" t="b">
        <f t="shared" si="59"/>
        <v>0</v>
      </c>
      <c r="Q68" s="34"/>
      <c r="R68" s="34"/>
    </row>
    <row r="69" spans="13:68">
      <c r="M69">
        <v>23</v>
      </c>
      <c r="N69" t="b">
        <f t="shared" si="59"/>
        <v>0</v>
      </c>
      <c r="O69" s="10" t="b">
        <f t="shared" si="59"/>
        <v>1</v>
      </c>
      <c r="Q69" s="34">
        <v>1.3333333333333333</v>
      </c>
      <c r="R69" s="34">
        <f t="shared" si="61"/>
        <v>3.3333333333333326</v>
      </c>
    </row>
    <row r="70" spans="13:68">
      <c r="M70">
        <v>24</v>
      </c>
      <c r="N70" s="10" t="b">
        <f t="shared" si="59"/>
        <v>1</v>
      </c>
      <c r="O70" s="10" t="b">
        <f t="shared" si="59"/>
        <v>1</v>
      </c>
      <c r="Q70" s="34">
        <v>1.25</v>
      </c>
      <c r="R70" s="34">
        <f t="shared" si="61"/>
        <v>2.5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All_results</vt:lpstr>
      <vt:lpstr>Data</vt:lpstr>
      <vt:lpstr>Correlations_SR_NoiseNr_NPstats</vt:lpstr>
      <vt:lpstr>Marchette results</vt:lpstr>
      <vt:lpstr>Behavior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michaelpeer1</cp:lastModifiedBy>
  <cp:lastPrinted>2020-08-08T09:57:46Z</cp:lastPrinted>
  <dcterms:created xsi:type="dcterms:W3CDTF">2019-07-07T23:41:43Z</dcterms:created>
  <dcterms:modified xsi:type="dcterms:W3CDTF">2021-06-13T01:18:54Z</dcterms:modified>
</cp:coreProperties>
</file>