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sell\Dropbox (Epstein Lab)\Epstein Lab Team Folder\Michael_Peer\1 - Segmentation\Segmentation_data\"/>
    </mc:Choice>
  </mc:AlternateContent>
  <xr:revisionPtr revIDLastSave="0" documentId="13_ncr:1_{2951E182-3F68-4BDC-B375-25B3A1DC4852}" xr6:coauthVersionLast="36" xr6:coauthVersionMax="46" xr10:uidLastSave="{00000000-0000-0000-0000-000000000000}"/>
  <bookViews>
    <workbookView xWindow="-105" yWindow="-105" windowWidth="19425" windowHeight="10425" xr2:uid="{00000000-000D-0000-FFFF-FFFF00000000}"/>
  </bookViews>
  <sheets>
    <sheet name="All_results" sheetId="11" r:id="rId1"/>
    <sheet name="Graphs" sheetId="13" r:id="rId2"/>
    <sheet name="Correlations_SR_NoiseNr_NPstats" sheetId="21" r:id="rId3"/>
    <sheet name="Correlations_SR_NN_CV_NPstats" sheetId="22" r:id="rId4"/>
    <sheet name="Marchette results" sheetId="15" r:id="rId5"/>
    <sheet name="Resting_state" sheetId="14" r:id="rId6"/>
    <sheet name="Behavior correlation" sheetId="5" r:id="rId7"/>
    <sheet name="Adaptation" sheetId="2" r:id="rId8"/>
    <sheet name="JRD single trials" sheetId="8" r:id="rId9"/>
    <sheet name="Navigation" sheetId="3" r:id="rId10"/>
    <sheet name="Neural distances" sheetId="9" r:id="rId11"/>
    <sheet name="MDS" sheetId="6" r:id="rId12"/>
    <sheet name="Sheet1" sheetId="12" r:id="rId13"/>
    <sheet name="MVPA" sheetId="1" r:id="rId14"/>
    <sheet name="MVPA - partial correlation" sheetId="4" r:id="rId15"/>
    <sheet name="Correlations_original" sheetId="20" r:id="rId16"/>
    <sheet name="Correlations_SR_NPstats" sheetId="17" r:id="rId17"/>
    <sheet name="Correlations_SeparateRunsOnly" sheetId="16" r:id="rId18"/>
    <sheet name="Correlations_SR_CrossValOnly" sheetId="18" r:id="rId1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7" i="5" l="1"/>
  <c r="AO102" i="13"/>
  <c r="AO103" i="13"/>
  <c r="AN103" i="13"/>
  <c r="AN102" i="13"/>
  <c r="AL93" i="13"/>
  <c r="AL106" i="13"/>
  <c r="AL105" i="13"/>
  <c r="AL103" i="13"/>
  <c r="AL102" i="13"/>
  <c r="AL100" i="13"/>
  <c r="AL99" i="13"/>
  <c r="AL98" i="13"/>
  <c r="AL97" i="13"/>
  <c r="AL96" i="13"/>
  <c r="AL95" i="13"/>
  <c r="AL94" i="13"/>
  <c r="AL92" i="13"/>
  <c r="AL91" i="13"/>
  <c r="AL90" i="13"/>
  <c r="AL89" i="13"/>
  <c r="AL88" i="13"/>
  <c r="AL87" i="13"/>
  <c r="AL86" i="13"/>
  <c r="AL85" i="13"/>
  <c r="AL83" i="13"/>
  <c r="AL82" i="13"/>
  <c r="AL81" i="13"/>
  <c r="AL80" i="13"/>
  <c r="AL79" i="13"/>
  <c r="AL78" i="13"/>
  <c r="AL77" i="13"/>
  <c r="AL76" i="13"/>
  <c r="AL75" i="13"/>
  <c r="AL74" i="13"/>
  <c r="AL73" i="13"/>
  <c r="AL72" i="13"/>
  <c r="AL71" i="13"/>
  <c r="AL70" i="13"/>
  <c r="AL69" i="13"/>
  <c r="AL68" i="13"/>
  <c r="AK106" i="13"/>
  <c r="AK105" i="13"/>
  <c r="AK103" i="13"/>
  <c r="AK102" i="13"/>
  <c r="AK100" i="13"/>
  <c r="AK99" i="13"/>
  <c r="AK98" i="13"/>
  <c r="AK97" i="13"/>
  <c r="AK96" i="13"/>
  <c r="AK95" i="13"/>
  <c r="AK94" i="13"/>
  <c r="AK93" i="13"/>
  <c r="AK92" i="13"/>
  <c r="AK91" i="13"/>
  <c r="AK90" i="13"/>
  <c r="AK89" i="13"/>
  <c r="AK88" i="13"/>
  <c r="AK87" i="13"/>
  <c r="AK86" i="13"/>
  <c r="AK85" i="13"/>
  <c r="AK83" i="13"/>
  <c r="AK82" i="13"/>
  <c r="AK81" i="13"/>
  <c r="AK80" i="13"/>
  <c r="AK79" i="13"/>
  <c r="AK78" i="13"/>
  <c r="AK77" i="13"/>
  <c r="AK76" i="13"/>
  <c r="AK75" i="13"/>
  <c r="AK74" i="13"/>
  <c r="AK73" i="13"/>
  <c r="AK72" i="13"/>
  <c r="AK71" i="13"/>
  <c r="AK70" i="13"/>
  <c r="AK69" i="13"/>
  <c r="AK68" i="13"/>
  <c r="AG102" i="13"/>
  <c r="AH102" i="13"/>
  <c r="AI102" i="13"/>
  <c r="AG103" i="13"/>
  <c r="AH103" i="13"/>
  <c r="AI103" i="13"/>
  <c r="AF103" i="13"/>
  <c r="AF102" i="13"/>
  <c r="AE103" i="13"/>
  <c r="AD103" i="13"/>
  <c r="AC103" i="13"/>
  <c r="AB103" i="13"/>
  <c r="AE102" i="13"/>
  <c r="AD102" i="13"/>
  <c r="AC102" i="13"/>
  <c r="AB102" i="13"/>
  <c r="U102" i="13"/>
  <c r="V102" i="13"/>
  <c r="W102" i="13"/>
  <c r="X102" i="13"/>
  <c r="Y102" i="13"/>
  <c r="Z102" i="13"/>
  <c r="AA102" i="13"/>
  <c r="U103" i="13"/>
  <c r="V103" i="13"/>
  <c r="W103" i="13"/>
  <c r="X103" i="13"/>
  <c r="Y103" i="13"/>
  <c r="Z103" i="13"/>
  <c r="AA103" i="13"/>
  <c r="T103" i="13"/>
  <c r="T102" i="13"/>
  <c r="T100" i="13"/>
  <c r="K102" i="13"/>
  <c r="L102" i="13"/>
  <c r="M102" i="13"/>
  <c r="N102" i="13"/>
  <c r="O102" i="13"/>
  <c r="P102" i="13"/>
  <c r="Q102" i="13"/>
  <c r="R102" i="13"/>
  <c r="K103" i="13"/>
  <c r="L103" i="13"/>
  <c r="M103" i="13"/>
  <c r="N103" i="13"/>
  <c r="O103" i="13"/>
  <c r="P103" i="13"/>
  <c r="Q103" i="13"/>
  <c r="R103" i="13"/>
  <c r="D102" i="13"/>
  <c r="E102" i="13"/>
  <c r="F102" i="13"/>
  <c r="G102" i="13"/>
  <c r="H102" i="13"/>
  <c r="I102" i="13"/>
  <c r="J102" i="13"/>
  <c r="D103" i="13"/>
  <c r="E103" i="13"/>
  <c r="F103" i="13"/>
  <c r="G103" i="13"/>
  <c r="H103" i="13"/>
  <c r="I103" i="13"/>
  <c r="J103" i="13"/>
  <c r="C103" i="13"/>
  <c r="C102" i="13"/>
  <c r="C100" i="13"/>
  <c r="G68" i="13"/>
  <c r="T90" i="11"/>
  <c r="T91" i="11"/>
  <c r="P90" i="11"/>
  <c r="Q90" i="11"/>
  <c r="R90" i="11"/>
  <c r="P91" i="11"/>
  <c r="Q91" i="11"/>
  <c r="R91" i="11"/>
  <c r="S91" i="11"/>
  <c r="S90" i="11"/>
  <c r="C90" i="11"/>
  <c r="D90" i="11"/>
  <c r="E90" i="11"/>
  <c r="F90" i="11"/>
  <c r="G90" i="11"/>
  <c r="H90" i="11"/>
  <c r="I90" i="11"/>
  <c r="C91" i="11"/>
  <c r="D91" i="11"/>
  <c r="E91" i="11"/>
  <c r="F91" i="11"/>
  <c r="G91" i="11"/>
  <c r="H91" i="11"/>
  <c r="I91" i="11"/>
  <c r="P94" i="11"/>
  <c r="Q94" i="11"/>
  <c r="R94" i="11"/>
  <c r="T94" i="11"/>
  <c r="P95" i="11"/>
  <c r="Q95" i="11"/>
  <c r="R95" i="11"/>
  <c r="T95" i="11"/>
  <c r="S95" i="11"/>
  <c r="S94" i="11"/>
  <c r="C94" i="11"/>
  <c r="D94" i="11"/>
  <c r="E94" i="11"/>
  <c r="F94" i="11"/>
  <c r="G94" i="11"/>
  <c r="H94" i="11"/>
  <c r="I94" i="11"/>
  <c r="C95" i="11"/>
  <c r="D95" i="11"/>
  <c r="E95" i="11"/>
  <c r="F95" i="11"/>
  <c r="G95" i="11"/>
  <c r="H95" i="11"/>
  <c r="I95" i="11"/>
  <c r="B95" i="11"/>
  <c r="B91" i="11"/>
  <c r="B90" i="11"/>
  <c r="B94" i="11"/>
  <c r="AA86" i="11"/>
  <c r="Z86" i="11"/>
  <c r="Y86" i="11"/>
  <c r="X86" i="11"/>
  <c r="AA85" i="11"/>
  <c r="Z85" i="11"/>
  <c r="Y85" i="11"/>
  <c r="X85" i="11"/>
  <c r="AA84" i="11"/>
  <c r="Z84" i="11"/>
  <c r="Y84" i="11"/>
  <c r="X84" i="11"/>
  <c r="AA83" i="11"/>
  <c r="Z83" i="11"/>
  <c r="Y83" i="11"/>
  <c r="X83" i="11"/>
  <c r="AA81" i="11"/>
  <c r="Z81" i="11"/>
  <c r="Y81" i="11"/>
  <c r="X81" i="11"/>
  <c r="AA80" i="11"/>
  <c r="Z80" i="11"/>
  <c r="Y80" i="11"/>
  <c r="X80" i="11"/>
  <c r="AA79" i="11"/>
  <c r="Z79" i="11"/>
  <c r="Y79" i="11"/>
  <c r="X79" i="11"/>
  <c r="AA78" i="11"/>
  <c r="Z78" i="11"/>
  <c r="Y78" i="11"/>
  <c r="X78" i="11"/>
  <c r="AA77" i="11"/>
  <c r="Z77" i="11"/>
  <c r="Y77" i="11"/>
  <c r="X77" i="11"/>
  <c r="AA75" i="11"/>
  <c r="Z75" i="11"/>
  <c r="Y75" i="11"/>
  <c r="X75" i="11"/>
  <c r="AA74" i="11"/>
  <c r="Z74" i="11"/>
  <c r="Y74" i="11"/>
  <c r="X74" i="11"/>
  <c r="AA73" i="11"/>
  <c r="Z73" i="11"/>
  <c r="Y73" i="11"/>
  <c r="X73" i="11"/>
  <c r="AA72" i="11"/>
  <c r="Z72" i="11"/>
  <c r="Y72" i="11"/>
  <c r="X72" i="11"/>
  <c r="AA71" i="11"/>
  <c r="Z71" i="11"/>
  <c r="Y71" i="11"/>
  <c r="X71" i="11"/>
  <c r="AA70" i="11"/>
  <c r="Z70" i="11"/>
  <c r="Y70" i="11"/>
  <c r="X70" i="11"/>
  <c r="AA69" i="11"/>
  <c r="Z69" i="11"/>
  <c r="Y69" i="11"/>
  <c r="X69" i="11"/>
  <c r="AA68" i="11"/>
  <c r="Z68" i="11"/>
  <c r="Y68" i="11"/>
  <c r="X68" i="11"/>
  <c r="AA67" i="11"/>
  <c r="Z67" i="11"/>
  <c r="Y67" i="11"/>
  <c r="X67" i="11"/>
  <c r="AA65" i="11"/>
  <c r="Z65" i="11"/>
  <c r="Y65" i="11"/>
  <c r="X65" i="11"/>
  <c r="AA64" i="11"/>
  <c r="Z64" i="11"/>
  <c r="Y64" i="11"/>
  <c r="X64" i="11"/>
  <c r="AA63" i="11"/>
  <c r="Z63" i="11"/>
  <c r="Y63" i="11"/>
  <c r="X63" i="11"/>
  <c r="AA61" i="11"/>
  <c r="Z61" i="11"/>
  <c r="Y61" i="11"/>
  <c r="X61" i="11"/>
  <c r="AA60" i="11"/>
  <c r="Z60" i="11"/>
  <c r="Y60" i="11"/>
  <c r="X60" i="11"/>
  <c r="AA59" i="11"/>
  <c r="Z59" i="11"/>
  <c r="Y59" i="11"/>
  <c r="X59" i="11"/>
  <c r="AA57" i="11"/>
  <c r="Z57" i="11"/>
  <c r="Y57" i="11"/>
  <c r="X57" i="11"/>
  <c r="AA56" i="11"/>
  <c r="Z56" i="11"/>
  <c r="Y56" i="11"/>
  <c r="X56" i="11"/>
  <c r="AA54" i="11"/>
  <c r="Z54" i="11"/>
  <c r="Y54" i="11"/>
  <c r="X54" i="11"/>
  <c r="AA53" i="11"/>
  <c r="Z53" i="11"/>
  <c r="Y53" i="11"/>
  <c r="X53" i="11"/>
  <c r="AA52" i="11"/>
  <c r="Z52" i="11"/>
  <c r="Y52" i="11"/>
  <c r="X52" i="11"/>
  <c r="AA51" i="11"/>
  <c r="Z51" i="11"/>
  <c r="Y51" i="11"/>
  <c r="X51" i="11"/>
  <c r="AA50" i="11"/>
  <c r="Z50" i="11"/>
  <c r="Y50" i="11"/>
  <c r="X50" i="11"/>
  <c r="T86" i="11"/>
  <c r="R86" i="11"/>
  <c r="Q86" i="11"/>
  <c r="P86" i="11"/>
  <c r="T85" i="11"/>
  <c r="R85" i="11"/>
  <c r="Q85" i="11"/>
  <c r="P85" i="11"/>
  <c r="T84" i="11"/>
  <c r="R84" i="11"/>
  <c r="Q84" i="11"/>
  <c r="P84" i="11"/>
  <c r="T83" i="11"/>
  <c r="R83" i="11"/>
  <c r="Q83" i="11"/>
  <c r="P83" i="11"/>
  <c r="T81" i="11"/>
  <c r="R81" i="11"/>
  <c r="Q81" i="11"/>
  <c r="P81" i="11"/>
  <c r="T80" i="11"/>
  <c r="R80" i="11"/>
  <c r="Q80" i="11"/>
  <c r="P80" i="11"/>
  <c r="T79" i="11"/>
  <c r="R79" i="11"/>
  <c r="Q79" i="11"/>
  <c r="P79" i="11"/>
  <c r="T78" i="11"/>
  <c r="R78" i="11"/>
  <c r="Q78" i="11"/>
  <c r="P78" i="11"/>
  <c r="T77" i="11"/>
  <c r="R77" i="11"/>
  <c r="Q77" i="11"/>
  <c r="P77" i="11"/>
  <c r="T75" i="11"/>
  <c r="R75" i="11"/>
  <c r="Q75" i="11"/>
  <c r="P75" i="11"/>
  <c r="T74" i="11"/>
  <c r="R74" i="11"/>
  <c r="Q74" i="11"/>
  <c r="P74" i="11"/>
  <c r="T73" i="11"/>
  <c r="R73" i="11"/>
  <c r="Q73" i="11"/>
  <c r="P73" i="11"/>
  <c r="T72" i="11"/>
  <c r="R72" i="11"/>
  <c r="Q72" i="11"/>
  <c r="P72" i="11"/>
  <c r="T71" i="11"/>
  <c r="R71" i="11"/>
  <c r="Q71" i="11"/>
  <c r="P71" i="11"/>
  <c r="T70" i="11"/>
  <c r="R70" i="11"/>
  <c r="Q70" i="11"/>
  <c r="P70" i="11"/>
  <c r="T69" i="11"/>
  <c r="R69" i="11"/>
  <c r="Q69" i="11"/>
  <c r="P69" i="11"/>
  <c r="T68" i="11"/>
  <c r="R68" i="11"/>
  <c r="Q68" i="11"/>
  <c r="P68" i="11"/>
  <c r="T67" i="11"/>
  <c r="R67" i="11"/>
  <c r="Q67" i="11"/>
  <c r="P67" i="11"/>
  <c r="T65" i="11"/>
  <c r="R65" i="11"/>
  <c r="Q65" i="11"/>
  <c r="P65" i="11"/>
  <c r="T64" i="11"/>
  <c r="R64" i="11"/>
  <c r="Q64" i="11"/>
  <c r="P64" i="11"/>
  <c r="T63" i="11"/>
  <c r="R63" i="11"/>
  <c r="Q63" i="11"/>
  <c r="P63" i="11"/>
  <c r="T61" i="11"/>
  <c r="R61" i="11"/>
  <c r="Q61" i="11"/>
  <c r="P61" i="11"/>
  <c r="T60" i="11"/>
  <c r="R60" i="11"/>
  <c r="Q60" i="11"/>
  <c r="P60" i="11"/>
  <c r="T59" i="11"/>
  <c r="R59" i="11"/>
  <c r="Q59" i="11"/>
  <c r="P59" i="11"/>
  <c r="T57" i="11"/>
  <c r="R57" i="11"/>
  <c r="Q57" i="11"/>
  <c r="P57" i="11"/>
  <c r="T56" i="11"/>
  <c r="R56" i="11"/>
  <c r="Q56" i="11"/>
  <c r="P56" i="11"/>
  <c r="T54" i="11"/>
  <c r="R54" i="11"/>
  <c r="Q54" i="11"/>
  <c r="P54" i="11"/>
  <c r="T53" i="11"/>
  <c r="R53" i="11"/>
  <c r="Q53" i="11"/>
  <c r="P53" i="11"/>
  <c r="T52" i="11"/>
  <c r="R52" i="11"/>
  <c r="Q52" i="11"/>
  <c r="P52" i="11"/>
  <c r="T51" i="11"/>
  <c r="R51" i="11"/>
  <c r="Q51" i="11"/>
  <c r="P51" i="11"/>
  <c r="T50" i="11"/>
  <c r="R50" i="11"/>
  <c r="Q50" i="11"/>
  <c r="P50" i="11"/>
  <c r="S86" i="11"/>
  <c r="S85" i="11"/>
  <c r="S84" i="11"/>
  <c r="S83" i="11"/>
  <c r="S81" i="11"/>
  <c r="S80" i="11"/>
  <c r="S79" i="11"/>
  <c r="S78" i="11"/>
  <c r="S77" i="11"/>
  <c r="S75" i="11"/>
  <c r="S74" i="11"/>
  <c r="S73" i="11"/>
  <c r="S72" i="11"/>
  <c r="S71" i="11"/>
  <c r="S70" i="11"/>
  <c r="S69" i="11"/>
  <c r="S68" i="11"/>
  <c r="S67" i="11"/>
  <c r="S65" i="11"/>
  <c r="S64" i="11"/>
  <c r="S63" i="11"/>
  <c r="S61" i="11"/>
  <c r="S60" i="11"/>
  <c r="S59" i="11"/>
  <c r="S57" i="11"/>
  <c r="S56" i="11"/>
  <c r="S54" i="11"/>
  <c r="S53" i="11"/>
  <c r="S52" i="11"/>
  <c r="S51" i="11"/>
  <c r="S50" i="11"/>
  <c r="I86" i="11"/>
  <c r="I85" i="11"/>
  <c r="I84" i="11"/>
  <c r="I83" i="11"/>
  <c r="I81" i="11"/>
  <c r="I80" i="11"/>
  <c r="I79" i="11"/>
  <c r="I78" i="11"/>
  <c r="I77" i="11"/>
  <c r="I75" i="11"/>
  <c r="I74" i="11"/>
  <c r="I73" i="11"/>
  <c r="I72" i="11"/>
  <c r="I71" i="11"/>
  <c r="I70" i="11"/>
  <c r="I69" i="11"/>
  <c r="I68" i="11"/>
  <c r="I67" i="11"/>
  <c r="I65" i="11"/>
  <c r="I64" i="11"/>
  <c r="I63" i="11"/>
  <c r="I61" i="11"/>
  <c r="I60" i="11"/>
  <c r="I59" i="11"/>
  <c r="I57" i="11"/>
  <c r="I56" i="11"/>
  <c r="I54" i="11"/>
  <c r="I53" i="11"/>
  <c r="I52" i="11"/>
  <c r="I51" i="11"/>
  <c r="I50" i="11"/>
  <c r="E86" i="11"/>
  <c r="E85" i="11"/>
  <c r="E84" i="11"/>
  <c r="E83" i="11"/>
  <c r="E81" i="11"/>
  <c r="E80" i="11"/>
  <c r="E79" i="11"/>
  <c r="E78" i="11"/>
  <c r="E77" i="11"/>
  <c r="E75" i="11"/>
  <c r="E74" i="11"/>
  <c r="E73" i="11"/>
  <c r="E72" i="11"/>
  <c r="E71" i="11"/>
  <c r="E70" i="11"/>
  <c r="E69" i="11"/>
  <c r="E68" i="11"/>
  <c r="E67" i="11"/>
  <c r="E65" i="11"/>
  <c r="E64" i="11"/>
  <c r="E63" i="11"/>
  <c r="E61" i="11"/>
  <c r="E60" i="11"/>
  <c r="E59" i="11"/>
  <c r="E57" i="11"/>
  <c r="E56" i="11"/>
  <c r="E54" i="11"/>
  <c r="E53" i="11"/>
  <c r="E52" i="11"/>
  <c r="E51" i="11"/>
  <c r="E50" i="11"/>
  <c r="D86" i="11"/>
  <c r="D85" i="11"/>
  <c r="D84" i="11"/>
  <c r="D83" i="11"/>
  <c r="D81" i="11"/>
  <c r="D80" i="11"/>
  <c r="D79" i="11"/>
  <c r="D78" i="11"/>
  <c r="D77" i="11"/>
  <c r="D75" i="11"/>
  <c r="D74" i="11"/>
  <c r="D73" i="11"/>
  <c r="D72" i="11"/>
  <c r="D71" i="11"/>
  <c r="D70" i="11"/>
  <c r="D69" i="11"/>
  <c r="D68" i="11"/>
  <c r="D67" i="11"/>
  <c r="D65" i="11"/>
  <c r="D64" i="11"/>
  <c r="D63" i="11"/>
  <c r="D61" i="11"/>
  <c r="D60" i="11"/>
  <c r="D59" i="11"/>
  <c r="D57" i="11"/>
  <c r="D56" i="11"/>
  <c r="D54" i="11"/>
  <c r="D53" i="11"/>
  <c r="D52" i="11"/>
  <c r="D51" i="11"/>
  <c r="D50" i="11"/>
  <c r="C86" i="11"/>
  <c r="C85" i="11"/>
  <c r="C84" i="11"/>
  <c r="C83" i="11"/>
  <c r="C81" i="11"/>
  <c r="C80" i="11"/>
  <c r="C79" i="11"/>
  <c r="C78" i="11"/>
  <c r="C77" i="11"/>
  <c r="C75" i="11"/>
  <c r="C74" i="11"/>
  <c r="C73" i="11"/>
  <c r="C72" i="11"/>
  <c r="C71" i="11"/>
  <c r="C70" i="11"/>
  <c r="C69" i="11"/>
  <c r="C68" i="11"/>
  <c r="C67" i="11"/>
  <c r="C65" i="11"/>
  <c r="C64" i="11"/>
  <c r="C63" i="11"/>
  <c r="C61" i="11"/>
  <c r="C60" i="11"/>
  <c r="C59" i="11"/>
  <c r="C57" i="11"/>
  <c r="C56" i="11"/>
  <c r="C54" i="11"/>
  <c r="C53" i="11"/>
  <c r="C52" i="11"/>
  <c r="C51" i="11"/>
  <c r="C50" i="11"/>
  <c r="B85" i="11"/>
  <c r="B86" i="11"/>
  <c r="B84" i="11"/>
  <c r="B83" i="11"/>
  <c r="B81" i="11"/>
  <c r="B80" i="11"/>
  <c r="B79" i="11"/>
  <c r="B78" i="11"/>
  <c r="B77" i="11"/>
  <c r="Y31" i="11"/>
  <c r="Z31" i="11"/>
  <c r="AA31" i="11"/>
  <c r="Y32" i="11"/>
  <c r="Z32" i="11"/>
  <c r="AA32" i="11"/>
  <c r="Y33" i="11"/>
  <c r="Z33" i="11"/>
  <c r="AA33" i="11"/>
  <c r="X33" i="11"/>
  <c r="X32" i="11"/>
  <c r="X31" i="11"/>
  <c r="P31" i="11"/>
  <c r="Q31" i="11"/>
  <c r="R31" i="11"/>
  <c r="T31" i="11"/>
  <c r="P32" i="11"/>
  <c r="Q32" i="11"/>
  <c r="R32" i="11"/>
  <c r="T32" i="11"/>
  <c r="P33" i="11"/>
  <c r="Q33" i="11"/>
  <c r="R33" i="11"/>
  <c r="T33" i="11"/>
  <c r="S33" i="11"/>
  <c r="S32" i="11"/>
  <c r="S31" i="11"/>
  <c r="C31" i="11"/>
  <c r="D31" i="11"/>
  <c r="E31" i="11"/>
  <c r="F31" i="11"/>
  <c r="G31" i="11"/>
  <c r="H31" i="11"/>
  <c r="I31" i="11"/>
  <c r="C32" i="11"/>
  <c r="D32" i="11"/>
  <c r="E32" i="11"/>
  <c r="F32" i="11"/>
  <c r="G32" i="11"/>
  <c r="H32" i="11"/>
  <c r="I32" i="11"/>
  <c r="C33" i="11"/>
  <c r="D33" i="11"/>
  <c r="E33" i="11"/>
  <c r="F33" i="11"/>
  <c r="G33" i="11"/>
  <c r="H33" i="11"/>
  <c r="I33" i="11"/>
  <c r="B33" i="11"/>
  <c r="B32" i="11"/>
  <c r="B31" i="11"/>
  <c r="B75" i="11"/>
  <c r="B74" i="11"/>
  <c r="B73" i="11"/>
  <c r="B68" i="11"/>
  <c r="B69" i="11"/>
  <c r="B70" i="11"/>
  <c r="B71" i="11"/>
  <c r="B72" i="11"/>
  <c r="B67" i="11"/>
  <c r="B65" i="11"/>
  <c r="B64" i="11"/>
  <c r="B63" i="11"/>
  <c r="B60" i="11"/>
  <c r="B61" i="11"/>
  <c r="B59" i="11"/>
  <c r="B57" i="11"/>
  <c r="B56" i="11"/>
  <c r="B51" i="11"/>
  <c r="B52" i="11"/>
  <c r="B53" i="11"/>
  <c r="B54" i="11"/>
  <c r="B50" i="11"/>
  <c r="AA44" i="11"/>
  <c r="AA43" i="11"/>
  <c r="AA42" i="11"/>
  <c r="AA41" i="11"/>
  <c r="AA39" i="11"/>
  <c r="AA38" i="11"/>
  <c r="AA37" i="11"/>
  <c r="AA36" i="11"/>
  <c r="AA35" i="11"/>
  <c r="AA30" i="11"/>
  <c r="AA29" i="11"/>
  <c r="AA28" i="11"/>
  <c r="AA27" i="11"/>
  <c r="AA26" i="11"/>
  <c r="AA25" i="11"/>
  <c r="AA23" i="11"/>
  <c r="AA22" i="11"/>
  <c r="AA21" i="11"/>
  <c r="AA19" i="11"/>
  <c r="AA18" i="11"/>
  <c r="AA17" i="11"/>
  <c r="AA15" i="11"/>
  <c r="AA14" i="11"/>
  <c r="AA12" i="11"/>
  <c r="AA11" i="11"/>
  <c r="AA10" i="11"/>
  <c r="AA9" i="11"/>
  <c r="AA8" i="11"/>
  <c r="Z44" i="11"/>
  <c r="Z43" i="11"/>
  <c r="Z42" i="11"/>
  <c r="Z41" i="11"/>
  <c r="Z39" i="11"/>
  <c r="Z38" i="11"/>
  <c r="Z37" i="11"/>
  <c r="Z36" i="11"/>
  <c r="Z35" i="11"/>
  <c r="Z30" i="11"/>
  <c r="Z29" i="11"/>
  <c r="Z28" i="11"/>
  <c r="Z27" i="11"/>
  <c r="Z26" i="11"/>
  <c r="Z25" i="11"/>
  <c r="Z23" i="11"/>
  <c r="Z22" i="11"/>
  <c r="Z21" i="11"/>
  <c r="Z19" i="11"/>
  <c r="Z18" i="11"/>
  <c r="Z17" i="11"/>
  <c r="Z15" i="11"/>
  <c r="Z14" i="11"/>
  <c r="Z12" i="11"/>
  <c r="Z11" i="11"/>
  <c r="Z10" i="11"/>
  <c r="Z9" i="11"/>
  <c r="Z8" i="11"/>
  <c r="Y44" i="11"/>
  <c r="Y43" i="11"/>
  <c r="Y42" i="11"/>
  <c r="Y41" i="11"/>
  <c r="Y39" i="11"/>
  <c r="Y38" i="11"/>
  <c r="Y37" i="11"/>
  <c r="Y36" i="11"/>
  <c r="Y35" i="11"/>
  <c r="Y30" i="11"/>
  <c r="Y29" i="11"/>
  <c r="Y28" i="11"/>
  <c r="Y27" i="11"/>
  <c r="Y26" i="11"/>
  <c r="Y25" i="11"/>
  <c r="Y23" i="11"/>
  <c r="Y22" i="11"/>
  <c r="Y21" i="11"/>
  <c r="Y19" i="11"/>
  <c r="Y18" i="11"/>
  <c r="Y17" i="11"/>
  <c r="Y15" i="11"/>
  <c r="Y14" i="11"/>
  <c r="Y12" i="11"/>
  <c r="Y11" i="11"/>
  <c r="Y10" i="11"/>
  <c r="Y9" i="11"/>
  <c r="Y8" i="11"/>
  <c r="X44" i="11"/>
  <c r="X43" i="11"/>
  <c r="X42" i="11"/>
  <c r="X41" i="11"/>
  <c r="X39" i="11"/>
  <c r="X38" i="11"/>
  <c r="X37" i="11"/>
  <c r="X36" i="11"/>
  <c r="X35" i="11"/>
  <c r="X30" i="11"/>
  <c r="X29" i="11"/>
  <c r="X28" i="11"/>
  <c r="X27" i="11"/>
  <c r="X26" i="11"/>
  <c r="X25" i="11"/>
  <c r="X23" i="11"/>
  <c r="X22" i="11"/>
  <c r="X21" i="11"/>
  <c r="X19" i="11"/>
  <c r="X18" i="11"/>
  <c r="X17" i="11"/>
  <c r="X15" i="11"/>
  <c r="X14" i="11"/>
  <c r="X12" i="11"/>
  <c r="X11" i="11"/>
  <c r="X10" i="11"/>
  <c r="X9" i="11"/>
  <c r="X8" i="11"/>
  <c r="S8" i="11"/>
  <c r="P8" i="11"/>
  <c r="Q8" i="11"/>
  <c r="R8" i="11"/>
  <c r="T8" i="11"/>
  <c r="P9" i="11"/>
  <c r="Q9" i="11"/>
  <c r="R9" i="11"/>
  <c r="T9" i="11"/>
  <c r="P10" i="11"/>
  <c r="Q10" i="11"/>
  <c r="R10" i="11"/>
  <c r="T10" i="11"/>
  <c r="P11" i="11"/>
  <c r="Q11" i="11"/>
  <c r="R11" i="11"/>
  <c r="T11" i="11"/>
  <c r="P12" i="11"/>
  <c r="Q12" i="11"/>
  <c r="R12" i="11"/>
  <c r="T12" i="11"/>
  <c r="P14" i="11"/>
  <c r="Q14" i="11"/>
  <c r="R14" i="11"/>
  <c r="T14" i="11"/>
  <c r="P15" i="11"/>
  <c r="Q15" i="11"/>
  <c r="R15" i="11"/>
  <c r="T15" i="11"/>
  <c r="P17" i="11"/>
  <c r="Q17" i="11"/>
  <c r="R17" i="11"/>
  <c r="T17" i="11"/>
  <c r="P18" i="11"/>
  <c r="Q18" i="11"/>
  <c r="R18" i="11"/>
  <c r="T18" i="11"/>
  <c r="P19" i="11"/>
  <c r="Q19" i="11"/>
  <c r="R19" i="11"/>
  <c r="T19" i="11"/>
  <c r="P21" i="11"/>
  <c r="Q21" i="11"/>
  <c r="R21" i="11"/>
  <c r="T21" i="11"/>
  <c r="P22" i="11"/>
  <c r="Q22" i="11"/>
  <c r="R22" i="11"/>
  <c r="T22" i="11"/>
  <c r="P23" i="11"/>
  <c r="Q23" i="11"/>
  <c r="R23" i="11"/>
  <c r="T23" i="11"/>
  <c r="P25" i="11"/>
  <c r="Q25" i="11"/>
  <c r="R25" i="11"/>
  <c r="T25" i="11"/>
  <c r="P26" i="11"/>
  <c r="Q26" i="11"/>
  <c r="R26" i="11"/>
  <c r="T26" i="11"/>
  <c r="P27" i="11"/>
  <c r="Q27" i="11"/>
  <c r="R27" i="11"/>
  <c r="T27" i="11"/>
  <c r="P28" i="11"/>
  <c r="Q28" i="11"/>
  <c r="R28" i="11"/>
  <c r="T28" i="11"/>
  <c r="P29" i="11"/>
  <c r="Q29" i="11"/>
  <c r="R29" i="11"/>
  <c r="T29" i="11"/>
  <c r="P30" i="11"/>
  <c r="Q30" i="11"/>
  <c r="R30" i="11"/>
  <c r="T30" i="11"/>
  <c r="P35" i="11"/>
  <c r="Q35" i="11"/>
  <c r="R35" i="11"/>
  <c r="T35" i="11"/>
  <c r="P36" i="11"/>
  <c r="Q36" i="11"/>
  <c r="R36" i="11"/>
  <c r="T36" i="11"/>
  <c r="P37" i="11"/>
  <c r="Q37" i="11"/>
  <c r="R37" i="11"/>
  <c r="T37" i="11"/>
  <c r="P38" i="11"/>
  <c r="Q38" i="11"/>
  <c r="R38" i="11"/>
  <c r="T38" i="11"/>
  <c r="P39" i="11"/>
  <c r="Q39" i="11"/>
  <c r="R39" i="11"/>
  <c r="T39" i="11"/>
  <c r="P41" i="11"/>
  <c r="Q41" i="11"/>
  <c r="R41" i="11"/>
  <c r="T41" i="11"/>
  <c r="P42" i="11"/>
  <c r="Q42" i="11"/>
  <c r="R42" i="11"/>
  <c r="T42" i="11"/>
  <c r="P43" i="11"/>
  <c r="Q43" i="11"/>
  <c r="R43" i="11"/>
  <c r="T43" i="11"/>
  <c r="P44" i="11"/>
  <c r="Q44" i="11"/>
  <c r="R44" i="11"/>
  <c r="T44" i="11"/>
  <c r="S44" i="11"/>
  <c r="S43" i="11"/>
  <c r="S42" i="11"/>
  <c r="S41" i="11"/>
  <c r="S39" i="11"/>
  <c r="S38" i="11"/>
  <c r="S37" i="11"/>
  <c r="S36" i="11"/>
  <c r="S35" i="11"/>
  <c r="S30" i="11"/>
  <c r="S29" i="11"/>
  <c r="S28" i="11"/>
  <c r="S27" i="11"/>
  <c r="S26" i="11"/>
  <c r="S25" i="11"/>
  <c r="S23" i="11"/>
  <c r="S22" i="11"/>
  <c r="S21" i="11"/>
  <c r="S19" i="11"/>
  <c r="S18" i="11"/>
  <c r="S17" i="11"/>
  <c r="S15" i="11"/>
  <c r="S14" i="11"/>
  <c r="S12" i="11"/>
  <c r="S11" i="11"/>
  <c r="S10" i="11"/>
  <c r="S9" i="11"/>
  <c r="C8" i="11"/>
  <c r="D8" i="11"/>
  <c r="E8" i="11"/>
  <c r="F8" i="11"/>
  <c r="G8" i="11"/>
  <c r="H8" i="11"/>
  <c r="I8" i="11"/>
  <c r="I19" i="13" s="1"/>
  <c r="C9" i="11"/>
  <c r="D9" i="11"/>
  <c r="E9" i="11"/>
  <c r="F9" i="11"/>
  <c r="G9" i="11"/>
  <c r="H9" i="11"/>
  <c r="I9" i="11"/>
  <c r="C10" i="11"/>
  <c r="D10" i="11"/>
  <c r="E10" i="11"/>
  <c r="F10" i="11"/>
  <c r="G10" i="11"/>
  <c r="H10" i="11"/>
  <c r="I10" i="11"/>
  <c r="C11" i="11"/>
  <c r="D11" i="11"/>
  <c r="E11" i="11"/>
  <c r="F11" i="11"/>
  <c r="G11" i="11"/>
  <c r="H11" i="11"/>
  <c r="I11" i="11"/>
  <c r="C12" i="11"/>
  <c r="D12" i="11"/>
  <c r="E12" i="11"/>
  <c r="F12" i="11"/>
  <c r="G12" i="11"/>
  <c r="H12" i="11"/>
  <c r="I12" i="11"/>
  <c r="C14" i="11"/>
  <c r="D14" i="11"/>
  <c r="E14" i="11"/>
  <c r="F14" i="11"/>
  <c r="G14" i="11"/>
  <c r="H14" i="11"/>
  <c r="I14" i="11"/>
  <c r="C15" i="11"/>
  <c r="D15" i="11"/>
  <c r="E15" i="11"/>
  <c r="F15" i="11"/>
  <c r="G15" i="11"/>
  <c r="H15" i="11"/>
  <c r="I15" i="11"/>
  <c r="C17" i="11"/>
  <c r="D17" i="11"/>
  <c r="E17" i="11"/>
  <c r="F17" i="11"/>
  <c r="G17" i="11"/>
  <c r="H17" i="11"/>
  <c r="I17" i="11"/>
  <c r="C18" i="11"/>
  <c r="D18" i="11"/>
  <c r="E18" i="11"/>
  <c r="F18" i="11"/>
  <c r="G18" i="11"/>
  <c r="H18" i="11"/>
  <c r="I18" i="11"/>
  <c r="C19" i="11"/>
  <c r="D19" i="11"/>
  <c r="E19" i="11"/>
  <c r="F19" i="11"/>
  <c r="G19" i="11"/>
  <c r="H19" i="11"/>
  <c r="I19" i="11"/>
  <c r="C21" i="11"/>
  <c r="D21" i="11"/>
  <c r="E21" i="11"/>
  <c r="F21" i="11"/>
  <c r="G21" i="11"/>
  <c r="H21" i="11"/>
  <c r="I21" i="11"/>
  <c r="I22" i="13" s="1"/>
  <c r="C22" i="11"/>
  <c r="D22" i="11"/>
  <c r="E22" i="11"/>
  <c r="F22" i="11"/>
  <c r="G22" i="11"/>
  <c r="H22" i="11"/>
  <c r="I22" i="11"/>
  <c r="I21" i="13" s="1"/>
  <c r="C23" i="11"/>
  <c r="D23" i="11"/>
  <c r="E23" i="11"/>
  <c r="F23" i="11"/>
  <c r="G23" i="11"/>
  <c r="H23" i="11"/>
  <c r="I23" i="11"/>
  <c r="I20" i="13" s="1"/>
  <c r="C25" i="11"/>
  <c r="D25" i="11"/>
  <c r="E25" i="11"/>
  <c r="F25" i="11"/>
  <c r="G25" i="11"/>
  <c r="H25" i="11"/>
  <c r="I25" i="11"/>
  <c r="C26" i="11"/>
  <c r="D26" i="11"/>
  <c r="E26" i="11"/>
  <c r="F26" i="11"/>
  <c r="G26" i="11"/>
  <c r="H26" i="11"/>
  <c r="I26" i="11"/>
  <c r="C27" i="11"/>
  <c r="D27" i="11"/>
  <c r="E27" i="11"/>
  <c r="F27" i="11"/>
  <c r="G27" i="11"/>
  <c r="H27" i="11"/>
  <c r="I27" i="11"/>
  <c r="C28" i="11"/>
  <c r="D28" i="11"/>
  <c r="E28" i="11"/>
  <c r="F28" i="11"/>
  <c r="G28" i="11"/>
  <c r="H28" i="11"/>
  <c r="I28" i="11"/>
  <c r="C29" i="11"/>
  <c r="D29" i="11"/>
  <c r="E29" i="11"/>
  <c r="F29" i="11"/>
  <c r="G29" i="11"/>
  <c r="H29" i="11"/>
  <c r="I29" i="11"/>
  <c r="C30" i="11"/>
  <c r="D30" i="11"/>
  <c r="E30" i="11"/>
  <c r="F30" i="11"/>
  <c r="G30" i="11"/>
  <c r="H30" i="11"/>
  <c r="I30" i="11"/>
  <c r="C35" i="11"/>
  <c r="D35" i="11"/>
  <c r="E35" i="11"/>
  <c r="F35" i="11"/>
  <c r="G35" i="11"/>
  <c r="H35" i="11"/>
  <c r="I35" i="11"/>
  <c r="C36" i="11"/>
  <c r="D36" i="11"/>
  <c r="E36" i="11"/>
  <c r="F36" i="11"/>
  <c r="G36" i="11"/>
  <c r="H36" i="11"/>
  <c r="I36" i="11"/>
  <c r="C37" i="11"/>
  <c r="D37" i="11"/>
  <c r="E37" i="11"/>
  <c r="F37" i="11"/>
  <c r="G37" i="11"/>
  <c r="H37" i="11"/>
  <c r="I37" i="11"/>
  <c r="C38" i="11"/>
  <c r="D38" i="11"/>
  <c r="E38" i="11"/>
  <c r="F38" i="11"/>
  <c r="G38" i="11"/>
  <c r="H38" i="11"/>
  <c r="I38" i="11"/>
  <c r="C39" i="11"/>
  <c r="D39" i="11"/>
  <c r="E39" i="11"/>
  <c r="F39" i="11"/>
  <c r="G39" i="11"/>
  <c r="H39" i="11"/>
  <c r="I39" i="11"/>
  <c r="C41" i="11"/>
  <c r="D41" i="11"/>
  <c r="E41" i="11"/>
  <c r="F41" i="11"/>
  <c r="G41" i="11"/>
  <c r="H41" i="11"/>
  <c r="I41" i="11"/>
  <c r="C42" i="11"/>
  <c r="D42" i="11"/>
  <c r="E42" i="11"/>
  <c r="F42" i="11"/>
  <c r="G42" i="11"/>
  <c r="H42" i="11"/>
  <c r="I42" i="11"/>
  <c r="C43" i="11"/>
  <c r="D43" i="11"/>
  <c r="E43" i="11"/>
  <c r="F43" i="11"/>
  <c r="G43" i="11"/>
  <c r="H43" i="11"/>
  <c r="I43" i="11"/>
  <c r="C44" i="11"/>
  <c r="D44" i="11"/>
  <c r="E44" i="11"/>
  <c r="F44" i="11"/>
  <c r="G44" i="11"/>
  <c r="H44" i="11"/>
  <c r="I44" i="11"/>
  <c r="B44" i="11"/>
  <c r="B43" i="11"/>
  <c r="B42" i="11"/>
  <c r="B41" i="11"/>
  <c r="B39" i="11"/>
  <c r="B38" i="11"/>
  <c r="B37" i="11"/>
  <c r="B36" i="11"/>
  <c r="B35" i="11"/>
  <c r="B26" i="11"/>
  <c r="B27" i="11"/>
  <c r="B28" i="11"/>
  <c r="B29" i="11"/>
  <c r="B30" i="11"/>
  <c r="B25" i="11"/>
  <c r="B23" i="11"/>
  <c r="B22" i="11"/>
  <c r="B21" i="11"/>
  <c r="B18" i="11"/>
  <c r="B19" i="11"/>
  <c r="B17" i="11"/>
  <c r="B15" i="11"/>
  <c r="B14" i="11"/>
  <c r="B9" i="11"/>
  <c r="B10" i="11"/>
  <c r="B11" i="11"/>
  <c r="B12" i="11"/>
  <c r="B8" i="11"/>
  <c r="J68" i="13"/>
  <c r="V152" i="8"/>
  <c r="U152" i="8"/>
  <c r="T152" i="8"/>
  <c r="S152" i="8"/>
  <c r="R152" i="8"/>
  <c r="V121" i="8"/>
  <c r="U121" i="8"/>
  <c r="T121" i="8"/>
  <c r="S121" i="8"/>
  <c r="R121" i="8"/>
  <c r="V90" i="8"/>
  <c r="U90" i="8"/>
  <c r="T90" i="8"/>
  <c r="S90" i="8"/>
  <c r="R90" i="8"/>
  <c r="V28" i="8"/>
  <c r="U28" i="8"/>
  <c r="T28" i="8"/>
  <c r="S28" i="8"/>
  <c r="R28" i="8"/>
  <c r="G152" i="8"/>
  <c r="F152" i="8"/>
  <c r="E152" i="8"/>
  <c r="D152" i="8"/>
  <c r="C152" i="8"/>
  <c r="G121" i="8"/>
  <c r="F121" i="8"/>
  <c r="E121" i="8"/>
  <c r="D121" i="8"/>
  <c r="C121" i="8"/>
  <c r="G90" i="8"/>
  <c r="F90" i="8"/>
  <c r="E90" i="8"/>
  <c r="D90" i="8"/>
  <c r="C90" i="8"/>
  <c r="L95" i="11"/>
  <c r="M95" i="11"/>
  <c r="N95" i="11"/>
  <c r="L94" i="11"/>
  <c r="M94" i="11"/>
  <c r="N94" i="11"/>
  <c r="L91" i="11"/>
  <c r="M91" i="11"/>
  <c r="N91" i="11"/>
  <c r="L90" i="11"/>
  <c r="M90" i="11"/>
  <c r="N90" i="11"/>
  <c r="BD12" i="13"/>
  <c r="BD13" i="13"/>
  <c r="BD14" i="13"/>
  <c r="BD15" i="13"/>
  <c r="BD25" i="13"/>
  <c r="BD26" i="13"/>
  <c r="BD27" i="13"/>
  <c r="BD28" i="13"/>
  <c r="BT5" i="13"/>
  <c r="BD16" i="13" s="1"/>
  <c r="BT6" i="13"/>
  <c r="BD29" i="13" s="1"/>
  <c r="BZ5" i="13"/>
  <c r="BD17" i="13" s="1"/>
  <c r="BZ6" i="13"/>
  <c r="BD30" i="13" s="1"/>
  <c r="AZ12" i="13"/>
  <c r="AF3" i="13"/>
  <c r="AF4" i="13"/>
  <c r="Y3" i="13"/>
  <c r="Y4" i="13"/>
  <c r="F29" i="13"/>
  <c r="G29" i="13"/>
  <c r="H29" i="13"/>
  <c r="I29" i="13"/>
  <c r="F30" i="13"/>
  <c r="G30" i="13"/>
  <c r="H30" i="13"/>
  <c r="I30" i="13"/>
  <c r="E30" i="13"/>
  <c r="E29" i="13"/>
  <c r="E28" i="13"/>
  <c r="E25" i="13"/>
  <c r="F16" i="13"/>
  <c r="G16" i="13"/>
  <c r="H16" i="13"/>
  <c r="I16" i="13"/>
  <c r="F17" i="13"/>
  <c r="G17" i="13"/>
  <c r="H17" i="13"/>
  <c r="I17" i="13"/>
  <c r="E17" i="13"/>
  <c r="E16" i="13"/>
  <c r="I12" i="13"/>
  <c r="I13" i="13"/>
  <c r="I14" i="13"/>
  <c r="I15" i="13"/>
  <c r="I25" i="13"/>
  <c r="I26" i="13"/>
  <c r="I27" i="13"/>
  <c r="I28" i="13"/>
  <c r="E12" i="13"/>
  <c r="I4" i="13"/>
  <c r="E3" i="13"/>
  <c r="I3" i="13"/>
  <c r="BD19" i="13"/>
  <c r="BD22" i="13"/>
  <c r="BD21" i="13"/>
  <c r="BD20" i="13"/>
  <c r="F50" i="11"/>
  <c r="G50" i="11"/>
  <c r="H50" i="11"/>
  <c r="F51" i="11"/>
  <c r="G51" i="11"/>
  <c r="H51" i="11"/>
  <c r="F52" i="11"/>
  <c r="G52" i="11"/>
  <c r="H52" i="11"/>
  <c r="F53" i="11"/>
  <c r="G53" i="11"/>
  <c r="H53" i="11"/>
  <c r="F54" i="11"/>
  <c r="G54" i="11"/>
  <c r="H54" i="11"/>
  <c r="F56" i="11"/>
  <c r="G56" i="11"/>
  <c r="H56" i="11"/>
  <c r="F57" i="11"/>
  <c r="G57" i="11"/>
  <c r="H57" i="11"/>
  <c r="F59" i="11"/>
  <c r="G59" i="11"/>
  <c r="H59" i="11"/>
  <c r="F60" i="11"/>
  <c r="G60" i="11"/>
  <c r="H60" i="11"/>
  <c r="F61" i="11"/>
  <c r="G61" i="11"/>
  <c r="H61" i="11"/>
  <c r="F63" i="11"/>
  <c r="G63" i="11"/>
  <c r="H63" i="11"/>
  <c r="F64" i="11"/>
  <c r="G64" i="11"/>
  <c r="H64" i="11"/>
  <c r="F65" i="11"/>
  <c r="G65" i="11"/>
  <c r="H65" i="11"/>
  <c r="F67" i="11"/>
  <c r="G67" i="11"/>
  <c r="H67" i="11"/>
  <c r="F68" i="11"/>
  <c r="G68" i="11"/>
  <c r="H68" i="11"/>
  <c r="F69" i="11"/>
  <c r="G69" i="11"/>
  <c r="H69" i="11"/>
  <c r="F70" i="11"/>
  <c r="G70" i="11"/>
  <c r="H70" i="11"/>
  <c r="F71" i="11"/>
  <c r="G71" i="11"/>
  <c r="H71" i="11"/>
  <c r="F72" i="11"/>
  <c r="G72" i="11"/>
  <c r="H72" i="11"/>
  <c r="F73" i="11"/>
  <c r="G73" i="11"/>
  <c r="H73" i="11"/>
  <c r="F74" i="11"/>
  <c r="G74" i="11"/>
  <c r="H74" i="11"/>
  <c r="F75" i="11"/>
  <c r="G75" i="11"/>
  <c r="H75" i="11"/>
  <c r="F77" i="11"/>
  <c r="G77" i="11"/>
  <c r="H77" i="11"/>
  <c r="F78" i="11"/>
  <c r="G78" i="11"/>
  <c r="H78" i="11"/>
  <c r="F79" i="11"/>
  <c r="G79" i="11"/>
  <c r="H79" i="11"/>
  <c r="F80" i="11"/>
  <c r="G80" i="11"/>
  <c r="H80" i="11"/>
  <c r="F81" i="11"/>
  <c r="G81" i="11"/>
  <c r="H81" i="11"/>
  <c r="F83" i="11"/>
  <c r="G83" i="11"/>
  <c r="H83" i="11"/>
  <c r="F84" i="11"/>
  <c r="G84" i="11"/>
  <c r="H84" i="11"/>
  <c r="F85" i="11"/>
  <c r="G85" i="11"/>
  <c r="H85" i="11"/>
  <c r="F86" i="11"/>
  <c r="G86" i="11"/>
  <c r="H86" i="11"/>
  <c r="L77" i="11" l="1"/>
  <c r="M77" i="11"/>
  <c r="N77" i="11"/>
  <c r="L78" i="11"/>
  <c r="M78" i="11"/>
  <c r="N78" i="11"/>
  <c r="L79" i="11"/>
  <c r="M79" i="11"/>
  <c r="N79" i="11"/>
  <c r="L80" i="11"/>
  <c r="M80" i="11"/>
  <c r="N80" i="11"/>
  <c r="L81" i="11"/>
  <c r="M81" i="11"/>
  <c r="N81" i="11"/>
  <c r="L83" i="11"/>
  <c r="M83" i="11"/>
  <c r="N83" i="11"/>
  <c r="L84" i="11"/>
  <c r="M84" i="11"/>
  <c r="N84" i="11"/>
  <c r="L85" i="11"/>
  <c r="M85" i="11"/>
  <c r="N85" i="11"/>
  <c r="L86" i="11"/>
  <c r="M86" i="11"/>
  <c r="N86" i="11"/>
  <c r="L35" i="11"/>
  <c r="M35" i="11"/>
  <c r="N35" i="11"/>
  <c r="L36" i="11"/>
  <c r="M36" i="11"/>
  <c r="N36" i="11"/>
  <c r="L37" i="11"/>
  <c r="M37" i="11"/>
  <c r="N37" i="11"/>
  <c r="L38" i="11"/>
  <c r="M38" i="11"/>
  <c r="N38" i="11"/>
  <c r="L39" i="11"/>
  <c r="M39" i="11"/>
  <c r="N39" i="11"/>
  <c r="L41" i="11"/>
  <c r="M41" i="11"/>
  <c r="N41" i="11"/>
  <c r="L42" i="11"/>
  <c r="M42" i="11"/>
  <c r="N42" i="11"/>
  <c r="L43" i="11"/>
  <c r="M43" i="11"/>
  <c r="N43" i="11"/>
  <c r="L44" i="11"/>
  <c r="M44" i="11"/>
  <c r="N44" i="11"/>
  <c r="L29" i="15" l="1"/>
  <c r="L33" i="15" s="1"/>
  <c r="M29" i="15"/>
  <c r="N29" i="15"/>
  <c r="M33" i="15" s="1"/>
  <c r="O29" i="15"/>
  <c r="Q29" i="15"/>
  <c r="L34" i="15" s="1"/>
  <c r="R29" i="15"/>
  <c r="S29" i="15"/>
  <c r="M34" i="15" s="1"/>
  <c r="T29" i="15"/>
  <c r="V29" i="15"/>
  <c r="L35" i="15" s="1"/>
  <c r="W29" i="15"/>
  <c r="X29" i="15"/>
  <c r="M35" i="15" s="1"/>
  <c r="Y29" i="15"/>
  <c r="L30" i="15"/>
  <c r="M30" i="15"/>
  <c r="N30" i="15"/>
  <c r="O30" i="15"/>
  <c r="Q30" i="15"/>
  <c r="R30" i="15"/>
  <c r="S30" i="15"/>
  <c r="T30" i="15"/>
  <c r="V30" i="15"/>
  <c r="W30" i="15"/>
  <c r="X30" i="15"/>
  <c r="Y30" i="15"/>
  <c r="C29" i="15"/>
  <c r="C33" i="15" s="1"/>
  <c r="D29" i="15"/>
  <c r="D33" i="15" s="1"/>
  <c r="E29" i="15"/>
  <c r="E33" i="15" s="1"/>
  <c r="G29" i="15"/>
  <c r="B34" i="15" s="1"/>
  <c r="H29" i="15"/>
  <c r="C34" i="15" s="1"/>
  <c r="I29" i="15"/>
  <c r="D34" i="15" s="1"/>
  <c r="J29" i="15"/>
  <c r="E34" i="15" s="1"/>
  <c r="C30" i="15"/>
  <c r="D30" i="15"/>
  <c r="E30" i="15"/>
  <c r="G30" i="15"/>
  <c r="H30" i="15"/>
  <c r="I30" i="15"/>
  <c r="J30" i="15"/>
  <c r="B30" i="15"/>
  <c r="B29" i="15"/>
  <c r="B33" i="15" s="1"/>
  <c r="BD1" i="14" l="1"/>
  <c r="BD29" i="14" s="1"/>
  <c r="BD2" i="14"/>
  <c r="BD30" i="14" s="1"/>
  <c r="BE2" i="14"/>
  <c r="BE30" i="14" s="1"/>
  <c r="BD3" i="14"/>
  <c r="BE3" i="14"/>
  <c r="BD4" i="14"/>
  <c r="BE4" i="14"/>
  <c r="BD5" i="14"/>
  <c r="BE5" i="14"/>
  <c r="BD6" i="14"/>
  <c r="BE6" i="14"/>
  <c r="BD7" i="14"/>
  <c r="BE7" i="14"/>
  <c r="BD8" i="14"/>
  <c r="BE8" i="14"/>
  <c r="BD9" i="14"/>
  <c r="BE9" i="14"/>
  <c r="BD10" i="14"/>
  <c r="BE10" i="14"/>
  <c r="BD11" i="14"/>
  <c r="BE11" i="14"/>
  <c r="BD12" i="14"/>
  <c r="BE12" i="14"/>
  <c r="BD13" i="14"/>
  <c r="BE13" i="14"/>
  <c r="BD14" i="14"/>
  <c r="BE14" i="14"/>
  <c r="BD15" i="14"/>
  <c r="BE15" i="14"/>
  <c r="BD16" i="14"/>
  <c r="BE16" i="14"/>
  <c r="BD17" i="14"/>
  <c r="BE17" i="14"/>
  <c r="BD18" i="14"/>
  <c r="BE18" i="14"/>
  <c r="BD19" i="14"/>
  <c r="BE19" i="14"/>
  <c r="BD20" i="14"/>
  <c r="BE20" i="14"/>
  <c r="BD21" i="14"/>
  <c r="BE21" i="14"/>
  <c r="BD22" i="14"/>
  <c r="BE22" i="14"/>
  <c r="BD23" i="14"/>
  <c r="BE23" i="14"/>
  <c r="BD24" i="14"/>
  <c r="BE24" i="14"/>
  <c r="BD25" i="14"/>
  <c r="BE25" i="14"/>
  <c r="BD26" i="14"/>
  <c r="BE26" i="14"/>
  <c r="AT1" i="14"/>
  <c r="AT29" i="14" s="1"/>
  <c r="AY1" i="14"/>
  <c r="AY29" i="14" s="1"/>
  <c r="AT2" i="14"/>
  <c r="AT30" i="14" s="1"/>
  <c r="AU2" i="14"/>
  <c r="AU30" i="14" s="1"/>
  <c r="AV2" i="14"/>
  <c r="AV30" i="14" s="1"/>
  <c r="AW2" i="14"/>
  <c r="AW30" i="14" s="1"/>
  <c r="AX2" i="14"/>
  <c r="AY2" i="14"/>
  <c r="AY30" i="14" s="1"/>
  <c r="AZ2" i="14"/>
  <c r="AZ30" i="14" s="1"/>
  <c r="BA2" i="14"/>
  <c r="BA30" i="14" s="1"/>
  <c r="BB2" i="14"/>
  <c r="BB30" i="14" s="1"/>
  <c r="AT3" i="14"/>
  <c r="AU3" i="14"/>
  <c r="AV3" i="14"/>
  <c r="AW3" i="14"/>
  <c r="AX3" i="14"/>
  <c r="AY3" i="14"/>
  <c r="AZ3" i="14"/>
  <c r="BA3" i="14"/>
  <c r="BB3" i="14"/>
  <c r="AT4" i="14"/>
  <c r="AU4" i="14"/>
  <c r="AV4" i="14"/>
  <c r="AW4" i="14"/>
  <c r="AX4" i="14"/>
  <c r="AY4" i="14"/>
  <c r="AZ4" i="14"/>
  <c r="BA4" i="14"/>
  <c r="BB4" i="14"/>
  <c r="AT5" i="14"/>
  <c r="AU5" i="14"/>
  <c r="AV5" i="14"/>
  <c r="AW5" i="14"/>
  <c r="AX5" i="14"/>
  <c r="AY5" i="14"/>
  <c r="AZ5" i="14"/>
  <c r="BA5" i="14"/>
  <c r="BB5" i="14"/>
  <c r="AT6" i="14"/>
  <c r="AU6" i="14"/>
  <c r="AV6" i="14"/>
  <c r="AW6" i="14"/>
  <c r="AX6" i="14"/>
  <c r="AY6" i="14"/>
  <c r="AZ6" i="14"/>
  <c r="BA6" i="14"/>
  <c r="BB6" i="14"/>
  <c r="AT7" i="14"/>
  <c r="AU7" i="14"/>
  <c r="AV7" i="14"/>
  <c r="AW7" i="14"/>
  <c r="AX7" i="14"/>
  <c r="AY7" i="14"/>
  <c r="AZ7" i="14"/>
  <c r="BA7" i="14"/>
  <c r="BB7" i="14"/>
  <c r="AT8" i="14"/>
  <c r="AU8" i="14"/>
  <c r="AV8" i="14"/>
  <c r="AW8" i="14"/>
  <c r="AX8" i="14"/>
  <c r="AY8" i="14"/>
  <c r="AZ8" i="14"/>
  <c r="BA8" i="14"/>
  <c r="BB8" i="14"/>
  <c r="AT9" i="14"/>
  <c r="AU9" i="14"/>
  <c r="AV9" i="14"/>
  <c r="AW9" i="14"/>
  <c r="AX9" i="14"/>
  <c r="AY9" i="14"/>
  <c r="AZ9" i="14"/>
  <c r="BA9" i="14"/>
  <c r="BB9" i="14"/>
  <c r="AT10" i="14"/>
  <c r="AU10" i="14"/>
  <c r="AV10" i="14"/>
  <c r="AW10" i="14"/>
  <c r="AX10" i="14"/>
  <c r="AY10" i="14"/>
  <c r="AZ10" i="14"/>
  <c r="BA10" i="14"/>
  <c r="BB10" i="14"/>
  <c r="AT11" i="14"/>
  <c r="AU11" i="14"/>
  <c r="AV11" i="14"/>
  <c r="AW11" i="14"/>
  <c r="AX11" i="14"/>
  <c r="AY11" i="14"/>
  <c r="AZ11" i="14"/>
  <c r="BA11" i="14"/>
  <c r="BB11" i="14"/>
  <c r="AT12" i="14"/>
  <c r="AU12" i="14"/>
  <c r="AV12" i="14"/>
  <c r="AW12" i="14"/>
  <c r="AX12" i="14"/>
  <c r="AY12" i="14"/>
  <c r="AZ12" i="14"/>
  <c r="BA12" i="14"/>
  <c r="BB12" i="14"/>
  <c r="AT13" i="14"/>
  <c r="AU13" i="14"/>
  <c r="AV13" i="14"/>
  <c r="AW13" i="14"/>
  <c r="AX13" i="14"/>
  <c r="AY13" i="14"/>
  <c r="AZ13" i="14"/>
  <c r="BA13" i="14"/>
  <c r="BB13" i="14"/>
  <c r="AT14" i="14"/>
  <c r="AU14" i="14"/>
  <c r="AV14" i="14"/>
  <c r="AW14" i="14"/>
  <c r="AX14" i="14"/>
  <c r="AY14" i="14"/>
  <c r="AZ14" i="14"/>
  <c r="BA14" i="14"/>
  <c r="BB14" i="14"/>
  <c r="AT15" i="14"/>
  <c r="AU15" i="14"/>
  <c r="AV15" i="14"/>
  <c r="AW15" i="14"/>
  <c r="AX15" i="14"/>
  <c r="AY15" i="14"/>
  <c r="AZ15" i="14"/>
  <c r="BA15" i="14"/>
  <c r="BB15" i="14"/>
  <c r="AT16" i="14"/>
  <c r="AU16" i="14"/>
  <c r="AV16" i="14"/>
  <c r="AW16" i="14"/>
  <c r="AX16" i="14"/>
  <c r="AY16" i="14"/>
  <c r="AZ16" i="14"/>
  <c r="BA16" i="14"/>
  <c r="BB16" i="14"/>
  <c r="AT17" i="14"/>
  <c r="AU17" i="14"/>
  <c r="AV17" i="14"/>
  <c r="AW17" i="14"/>
  <c r="AX17" i="14"/>
  <c r="AY17" i="14"/>
  <c r="AZ17" i="14"/>
  <c r="BA17" i="14"/>
  <c r="BB17" i="14"/>
  <c r="AT18" i="14"/>
  <c r="AU18" i="14"/>
  <c r="AV18" i="14"/>
  <c r="AW18" i="14"/>
  <c r="AX18" i="14"/>
  <c r="AY18" i="14"/>
  <c r="AZ18" i="14"/>
  <c r="BA18" i="14"/>
  <c r="BB18" i="14"/>
  <c r="AT19" i="14"/>
  <c r="AU19" i="14"/>
  <c r="AV19" i="14"/>
  <c r="AW19" i="14"/>
  <c r="AX19" i="14"/>
  <c r="AY19" i="14"/>
  <c r="AZ19" i="14"/>
  <c r="BA19" i="14"/>
  <c r="BB19" i="14"/>
  <c r="AT20" i="14"/>
  <c r="AU20" i="14"/>
  <c r="AV20" i="14"/>
  <c r="AW20" i="14"/>
  <c r="AX20" i="14"/>
  <c r="AY20" i="14"/>
  <c r="AZ20" i="14"/>
  <c r="BA20" i="14"/>
  <c r="BB20" i="14"/>
  <c r="AT21" i="14"/>
  <c r="AU21" i="14"/>
  <c r="AV21" i="14"/>
  <c r="AW21" i="14"/>
  <c r="AX21" i="14"/>
  <c r="AY21" i="14"/>
  <c r="AZ21" i="14"/>
  <c r="BA21" i="14"/>
  <c r="BB21" i="14"/>
  <c r="AT22" i="14"/>
  <c r="AU22" i="14"/>
  <c r="AV22" i="14"/>
  <c r="AW22" i="14"/>
  <c r="AX22" i="14"/>
  <c r="AY22" i="14"/>
  <c r="AZ22" i="14"/>
  <c r="BA22" i="14"/>
  <c r="BB22" i="14"/>
  <c r="AT23" i="14"/>
  <c r="AU23" i="14"/>
  <c r="AV23" i="14"/>
  <c r="AW23" i="14"/>
  <c r="AX23" i="14"/>
  <c r="AY23" i="14"/>
  <c r="AZ23" i="14"/>
  <c r="BA23" i="14"/>
  <c r="BB23" i="14"/>
  <c r="AT24" i="14"/>
  <c r="AU24" i="14"/>
  <c r="AV24" i="14"/>
  <c r="AW24" i="14"/>
  <c r="AX24" i="14"/>
  <c r="AY24" i="14"/>
  <c r="AZ24" i="14"/>
  <c r="BA24" i="14"/>
  <c r="BB24" i="14"/>
  <c r="AT25" i="14"/>
  <c r="AU25" i="14"/>
  <c r="AV25" i="14"/>
  <c r="AW25" i="14"/>
  <c r="AX25" i="14"/>
  <c r="AY25" i="14"/>
  <c r="AZ25" i="14"/>
  <c r="BA25" i="14"/>
  <c r="BB25" i="14"/>
  <c r="AT26" i="14"/>
  <c r="AU26" i="14"/>
  <c r="AV26" i="14"/>
  <c r="AW26" i="14"/>
  <c r="AX26" i="14"/>
  <c r="AY26" i="14"/>
  <c r="AZ26" i="14"/>
  <c r="BA26" i="14"/>
  <c r="BB26" i="14"/>
  <c r="T1" i="14"/>
  <c r="T29" i="14" s="1"/>
  <c r="Y1" i="14"/>
  <c r="Y29" i="14" s="1"/>
  <c r="AD1" i="14"/>
  <c r="AD29" i="14" s="1"/>
  <c r="AJ1" i="14"/>
  <c r="AJ29" i="14" s="1"/>
  <c r="AO1" i="14"/>
  <c r="AO29" i="14" s="1"/>
  <c r="P2" i="14"/>
  <c r="P30" i="14" s="1"/>
  <c r="Q2" i="14"/>
  <c r="Q30" i="14" s="1"/>
  <c r="R2" i="14"/>
  <c r="R30" i="14" s="1"/>
  <c r="S2" i="14"/>
  <c r="T2" i="14"/>
  <c r="T30" i="14" s="1"/>
  <c r="U2" i="14"/>
  <c r="U30" i="14" s="1"/>
  <c r="V2" i="14"/>
  <c r="V30" i="14" s="1"/>
  <c r="W2" i="14"/>
  <c r="W30" i="14" s="1"/>
  <c r="X2" i="14"/>
  <c r="Y2" i="14"/>
  <c r="Y30" i="14" s="1"/>
  <c r="Z2" i="14"/>
  <c r="Z30" i="14" s="1"/>
  <c r="AA2" i="14"/>
  <c r="AA30" i="14" s="1"/>
  <c r="AB2" i="14"/>
  <c r="AB30" i="14" s="1"/>
  <c r="AC2" i="14"/>
  <c r="AD2" i="14"/>
  <c r="AD30" i="14" s="1"/>
  <c r="AE2" i="14"/>
  <c r="AE30" i="14" s="1"/>
  <c r="AF2" i="14"/>
  <c r="AF30" i="14" s="1"/>
  <c r="AG2" i="14"/>
  <c r="AG30" i="14" s="1"/>
  <c r="AH2" i="14"/>
  <c r="AI2" i="14"/>
  <c r="AJ2" i="14"/>
  <c r="AJ30" i="14" s="1"/>
  <c r="AK2" i="14"/>
  <c r="AK30" i="14" s="1"/>
  <c r="AL2" i="14"/>
  <c r="AL30" i="14" s="1"/>
  <c r="AM2" i="14"/>
  <c r="AM30" i="14" s="1"/>
  <c r="AN2" i="14"/>
  <c r="AO2" i="14"/>
  <c r="AO30" i="14" s="1"/>
  <c r="AP2" i="14"/>
  <c r="AP30" i="14" s="1"/>
  <c r="AQ2" i="14"/>
  <c r="AQ30" i="14" s="1"/>
  <c r="AR2" i="14"/>
  <c r="AR30" i="14" s="1"/>
  <c r="AS2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AH3" i="14"/>
  <c r="AI3" i="14"/>
  <c r="AJ3" i="14"/>
  <c r="AK3" i="14"/>
  <c r="AL3" i="14"/>
  <c r="AM3" i="14"/>
  <c r="AN3" i="14"/>
  <c r="AO3" i="14"/>
  <c r="AP3" i="14"/>
  <c r="AQ3" i="14"/>
  <c r="AR3" i="14"/>
  <c r="AS3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O26" i="14"/>
  <c r="N26" i="14"/>
  <c r="O25" i="14"/>
  <c r="N25" i="14"/>
  <c r="O24" i="14"/>
  <c r="N24" i="14"/>
  <c r="O23" i="14"/>
  <c r="N23" i="14"/>
  <c r="O22" i="14"/>
  <c r="N22" i="14"/>
  <c r="O21" i="14"/>
  <c r="N21" i="14"/>
  <c r="O20" i="14"/>
  <c r="N20" i="14"/>
  <c r="O19" i="14"/>
  <c r="N19" i="14"/>
  <c r="O18" i="14"/>
  <c r="N18" i="14"/>
  <c r="O17" i="14"/>
  <c r="N17" i="14"/>
  <c r="O16" i="14"/>
  <c r="N16" i="14"/>
  <c r="O15" i="14"/>
  <c r="N15" i="14"/>
  <c r="O14" i="14"/>
  <c r="N14" i="14"/>
  <c r="O13" i="14"/>
  <c r="N13" i="14"/>
  <c r="O12" i="14"/>
  <c r="N12" i="14"/>
  <c r="O11" i="14"/>
  <c r="N11" i="14"/>
  <c r="O10" i="14"/>
  <c r="N10" i="14"/>
  <c r="O9" i="14"/>
  <c r="N9" i="14"/>
  <c r="O8" i="14"/>
  <c r="N8" i="14"/>
  <c r="O7" i="14"/>
  <c r="N7" i="14"/>
  <c r="O6" i="14"/>
  <c r="N6" i="14"/>
  <c r="O5" i="14"/>
  <c r="N5" i="14"/>
  <c r="O4" i="14"/>
  <c r="N4" i="14"/>
  <c r="O3" i="14"/>
  <c r="N3" i="14"/>
  <c r="O2" i="14"/>
  <c r="O30" i="14" s="1"/>
  <c r="O1" i="14"/>
  <c r="O29" i="14" s="1"/>
  <c r="O31" i="14" l="1"/>
  <c r="BD44" i="14"/>
  <c r="BD46" i="14"/>
  <c r="BD45" i="14"/>
  <c r="BE44" i="14"/>
  <c r="BE46" i="14"/>
  <c r="BE45" i="14"/>
  <c r="AM32" i="14"/>
  <c r="V31" i="14"/>
  <c r="R33" i="14"/>
  <c r="AK31" i="14"/>
  <c r="Y32" i="14"/>
  <c r="AO32" i="14"/>
  <c r="AG33" i="14"/>
  <c r="T31" i="14"/>
  <c r="AV32" i="14"/>
  <c r="O33" i="14"/>
  <c r="AQ31" i="14"/>
  <c r="AE32" i="14"/>
  <c r="R32" i="14"/>
  <c r="AY31" i="14"/>
  <c r="AU33" i="14"/>
  <c r="BD32" i="14"/>
  <c r="BD39" i="14" s="1"/>
  <c r="T32" i="14"/>
  <c r="AE33" i="14"/>
  <c r="BD31" i="14"/>
  <c r="BD38" i="14" s="1"/>
  <c r="AK32" i="14"/>
  <c r="Y33" i="14"/>
  <c r="P32" i="14"/>
  <c r="P31" i="14"/>
  <c r="AZ33" i="14"/>
  <c r="BI31" i="14"/>
  <c r="BI38" i="14" s="1"/>
  <c r="P33" i="14"/>
  <c r="AM31" i="14"/>
  <c r="AA31" i="14"/>
  <c r="V33" i="14"/>
  <c r="O32" i="14"/>
  <c r="R31" i="14"/>
  <c r="V32" i="14"/>
  <c r="AG31" i="14"/>
  <c r="AK33" i="14"/>
  <c r="BH33" i="14"/>
  <c r="BH40" i="14" s="1"/>
  <c r="AJ31" i="14"/>
  <c r="AP32" i="14"/>
  <c r="AP31" i="14"/>
  <c r="AP33" i="14"/>
  <c r="AL31" i="14"/>
  <c r="AL33" i="14"/>
  <c r="AL32" i="14"/>
  <c r="AD31" i="14"/>
  <c r="AD32" i="14"/>
  <c r="AD33" i="14"/>
  <c r="Z31" i="14"/>
  <c r="Z32" i="14"/>
  <c r="Z33" i="14"/>
  <c r="U31" i="14"/>
  <c r="U32" i="14"/>
  <c r="Q33" i="14"/>
  <c r="Q31" i="14"/>
  <c r="AY33" i="14"/>
  <c r="AU32" i="14"/>
  <c r="AZ32" i="14"/>
  <c r="AV31" i="14"/>
  <c r="BA31" i="14"/>
  <c r="BB31" i="14"/>
  <c r="BB32" i="14"/>
  <c r="BB33" i="14"/>
  <c r="AT31" i="14"/>
  <c r="AT32" i="14"/>
  <c r="AT33" i="14"/>
  <c r="BA32" i="14"/>
  <c r="AW31" i="14"/>
  <c r="U33" i="14"/>
  <c r="Q32" i="14"/>
  <c r="AR31" i="14"/>
  <c r="AJ33" i="14"/>
  <c r="AF33" i="14"/>
  <c r="AB31" i="14"/>
  <c r="W31" i="14"/>
  <c r="BE33" i="14"/>
  <c r="BE40" i="14" s="1"/>
  <c r="T33" i="14"/>
  <c r="W32" i="14"/>
  <c r="Y31" i="14"/>
  <c r="AG32" i="14"/>
  <c r="AF31" i="14"/>
  <c r="AJ32" i="14"/>
  <c r="AO33" i="14"/>
  <c r="AQ32" i="14"/>
  <c r="AO31" i="14"/>
  <c r="AW33" i="14"/>
  <c r="AR33" i="14"/>
  <c r="AY32" i="14"/>
  <c r="AZ31" i="14"/>
  <c r="AU31" i="14"/>
  <c r="BD33" i="14"/>
  <c r="BD40" i="14" s="1"/>
  <c r="BI33" i="14"/>
  <c r="BI40" i="14" s="1"/>
  <c r="BE32" i="14"/>
  <c r="BE39" i="14" s="1"/>
  <c r="AB33" i="14"/>
  <c r="AB32" i="14"/>
  <c r="AF32" i="14"/>
  <c r="AE31" i="14"/>
  <c r="AM33" i="14"/>
  <c r="BA33" i="14"/>
  <c r="AV33" i="14"/>
  <c r="AW32" i="14"/>
  <c r="AR32" i="14"/>
  <c r="BH31" i="14"/>
  <c r="BH38" i="14" s="1"/>
  <c r="BI32" i="14"/>
  <c r="BI39" i="14" s="1"/>
  <c r="BE31" i="14"/>
  <c r="BE38" i="14" s="1"/>
  <c r="W33" i="14"/>
  <c r="AA33" i="14"/>
  <c r="AA32" i="14"/>
  <c r="AQ33" i="14"/>
  <c r="BH32" i="14"/>
  <c r="BH39" i="14" s="1"/>
  <c r="AX3" i="5"/>
  <c r="BC3" i="5"/>
  <c r="AX4" i="5"/>
  <c r="AY4" i="5"/>
  <c r="AZ4" i="5"/>
  <c r="BA4" i="5"/>
  <c r="BC4" i="5"/>
  <c r="BD4" i="5"/>
  <c r="BE4" i="5"/>
  <c r="BF4" i="5"/>
  <c r="AX5" i="5"/>
  <c r="AY5" i="5"/>
  <c r="AZ5" i="5"/>
  <c r="BA5" i="5"/>
  <c r="BB5" i="5"/>
  <c r="BC5" i="5"/>
  <c r="BD5" i="5"/>
  <c r="BE5" i="5"/>
  <c r="BF5" i="5"/>
  <c r="AX6" i="5"/>
  <c r="AY6" i="5"/>
  <c r="AZ6" i="5"/>
  <c r="BA6" i="5"/>
  <c r="BB6" i="5"/>
  <c r="BC6" i="5"/>
  <c r="BD6" i="5"/>
  <c r="BE6" i="5"/>
  <c r="BF6" i="5"/>
  <c r="AX7" i="5"/>
  <c r="AY7" i="5"/>
  <c r="AZ7" i="5"/>
  <c r="BA7" i="5"/>
  <c r="BB7" i="5"/>
  <c r="BC7" i="5"/>
  <c r="BD7" i="5"/>
  <c r="BE7" i="5"/>
  <c r="BF7" i="5"/>
  <c r="AX8" i="5"/>
  <c r="AY8" i="5"/>
  <c r="AZ8" i="5"/>
  <c r="BA8" i="5"/>
  <c r="BB8" i="5"/>
  <c r="BC8" i="5"/>
  <c r="BD8" i="5"/>
  <c r="BE8" i="5"/>
  <c r="BF8" i="5"/>
  <c r="AX9" i="5"/>
  <c r="AY9" i="5"/>
  <c r="AZ9" i="5"/>
  <c r="BA9" i="5"/>
  <c r="BB9" i="5"/>
  <c r="BC9" i="5"/>
  <c r="BD9" i="5"/>
  <c r="BE9" i="5"/>
  <c r="BF9" i="5"/>
  <c r="AX10" i="5"/>
  <c r="AY10" i="5"/>
  <c r="AZ10" i="5"/>
  <c r="BA10" i="5"/>
  <c r="BB10" i="5"/>
  <c r="BC10" i="5"/>
  <c r="BD10" i="5"/>
  <c r="BE10" i="5"/>
  <c r="BF10" i="5"/>
  <c r="AX11" i="5"/>
  <c r="AY11" i="5"/>
  <c r="AZ11" i="5"/>
  <c r="BA11" i="5"/>
  <c r="BB11" i="5"/>
  <c r="BC11" i="5"/>
  <c r="BD11" i="5"/>
  <c r="BE11" i="5"/>
  <c r="BF11" i="5"/>
  <c r="AX12" i="5"/>
  <c r="AY12" i="5"/>
  <c r="AZ12" i="5"/>
  <c r="BA12" i="5"/>
  <c r="BB12" i="5"/>
  <c r="BC12" i="5"/>
  <c r="BD12" i="5"/>
  <c r="BE12" i="5"/>
  <c r="BF12" i="5"/>
  <c r="AX13" i="5"/>
  <c r="AY13" i="5"/>
  <c r="AZ13" i="5"/>
  <c r="BA13" i="5"/>
  <c r="BB13" i="5"/>
  <c r="BC13" i="5"/>
  <c r="BD13" i="5"/>
  <c r="BE13" i="5"/>
  <c r="BF13" i="5"/>
  <c r="AX14" i="5"/>
  <c r="AY14" i="5"/>
  <c r="AZ14" i="5"/>
  <c r="BA14" i="5"/>
  <c r="BB14" i="5"/>
  <c r="BC14" i="5"/>
  <c r="BD14" i="5"/>
  <c r="BE14" i="5"/>
  <c r="BF14" i="5"/>
  <c r="AX15" i="5"/>
  <c r="AY15" i="5"/>
  <c r="AZ15" i="5"/>
  <c r="BA15" i="5"/>
  <c r="BB15" i="5"/>
  <c r="BC15" i="5"/>
  <c r="BD15" i="5"/>
  <c r="BE15" i="5"/>
  <c r="BF15" i="5"/>
  <c r="AX16" i="5"/>
  <c r="AY16" i="5"/>
  <c r="AZ16" i="5"/>
  <c r="BA16" i="5"/>
  <c r="BB16" i="5"/>
  <c r="BC16" i="5"/>
  <c r="BD16" i="5"/>
  <c r="BE16" i="5"/>
  <c r="BF16" i="5"/>
  <c r="AX17" i="5"/>
  <c r="AY17" i="5"/>
  <c r="AZ17" i="5"/>
  <c r="BA17" i="5"/>
  <c r="BB17" i="5"/>
  <c r="BC17" i="5"/>
  <c r="BD17" i="5"/>
  <c r="BE17" i="5"/>
  <c r="BF17" i="5"/>
  <c r="AX18" i="5"/>
  <c r="AY18" i="5"/>
  <c r="AZ18" i="5"/>
  <c r="BA18" i="5"/>
  <c r="BB18" i="5"/>
  <c r="BC18" i="5"/>
  <c r="BD18" i="5"/>
  <c r="BE18" i="5"/>
  <c r="BF18" i="5"/>
  <c r="AX19" i="5"/>
  <c r="AY19" i="5"/>
  <c r="AZ19" i="5"/>
  <c r="BA19" i="5"/>
  <c r="BB19" i="5"/>
  <c r="BC19" i="5"/>
  <c r="BD19" i="5"/>
  <c r="BE19" i="5"/>
  <c r="BF19" i="5"/>
  <c r="AX20" i="5"/>
  <c r="AY20" i="5"/>
  <c r="AZ20" i="5"/>
  <c r="BA20" i="5"/>
  <c r="BB20" i="5"/>
  <c r="BC20" i="5"/>
  <c r="BD20" i="5"/>
  <c r="BE20" i="5"/>
  <c r="BF20" i="5"/>
  <c r="AX21" i="5"/>
  <c r="AY21" i="5"/>
  <c r="AZ21" i="5"/>
  <c r="BA21" i="5"/>
  <c r="BB21" i="5"/>
  <c r="BC21" i="5"/>
  <c r="BD21" i="5"/>
  <c r="BE21" i="5"/>
  <c r="BF21" i="5"/>
  <c r="AX22" i="5"/>
  <c r="AY22" i="5"/>
  <c r="AZ22" i="5"/>
  <c r="BA22" i="5"/>
  <c r="BB22" i="5"/>
  <c r="BC22" i="5"/>
  <c r="BD22" i="5"/>
  <c r="BE22" i="5"/>
  <c r="BF22" i="5"/>
  <c r="AX23" i="5"/>
  <c r="AY23" i="5"/>
  <c r="AZ23" i="5"/>
  <c r="BA23" i="5"/>
  <c r="BB23" i="5"/>
  <c r="BC23" i="5"/>
  <c r="BD23" i="5"/>
  <c r="BE23" i="5"/>
  <c r="BF23" i="5"/>
  <c r="AX24" i="5"/>
  <c r="AY24" i="5"/>
  <c r="AZ24" i="5"/>
  <c r="BA24" i="5"/>
  <c r="BB24" i="5"/>
  <c r="BC24" i="5"/>
  <c r="BD24" i="5"/>
  <c r="BE24" i="5"/>
  <c r="BF24" i="5"/>
  <c r="AX25" i="5"/>
  <c r="AY25" i="5"/>
  <c r="AZ25" i="5"/>
  <c r="BA25" i="5"/>
  <c r="BB25" i="5"/>
  <c r="BC25" i="5"/>
  <c r="BD25" i="5"/>
  <c r="BE25" i="5"/>
  <c r="BF25" i="5"/>
  <c r="AX26" i="5"/>
  <c r="AY26" i="5"/>
  <c r="AZ26" i="5"/>
  <c r="BA26" i="5"/>
  <c r="BB26" i="5"/>
  <c r="BC26" i="5"/>
  <c r="BD26" i="5"/>
  <c r="BE26" i="5"/>
  <c r="BF26" i="5"/>
  <c r="AX27" i="5"/>
  <c r="AY27" i="5"/>
  <c r="AZ27" i="5"/>
  <c r="BA27" i="5"/>
  <c r="BB27" i="5"/>
  <c r="BC27" i="5"/>
  <c r="BD27" i="5"/>
  <c r="BE27" i="5"/>
  <c r="BF27" i="5"/>
  <c r="AX28" i="5"/>
  <c r="AY28" i="5"/>
  <c r="AZ28" i="5"/>
  <c r="BA28" i="5"/>
  <c r="BB28" i="5"/>
  <c r="BC28" i="5"/>
  <c r="BD28" i="5"/>
  <c r="BE28" i="5"/>
  <c r="BF28" i="5"/>
  <c r="AS3" i="5"/>
  <c r="AQ4" i="5"/>
  <c r="AS4" i="5"/>
  <c r="AT4" i="5"/>
  <c r="AU4" i="5"/>
  <c r="AV4" i="5"/>
  <c r="AQ5" i="5"/>
  <c r="AR5" i="5"/>
  <c r="AS5" i="5"/>
  <c r="AT5" i="5"/>
  <c r="AU5" i="5"/>
  <c r="AV5" i="5"/>
  <c r="AW5" i="5"/>
  <c r="AQ6" i="5"/>
  <c r="AR6" i="5"/>
  <c r="AS6" i="5"/>
  <c r="AT6" i="5"/>
  <c r="AU6" i="5"/>
  <c r="AV6" i="5"/>
  <c r="AW6" i="5"/>
  <c r="AQ7" i="5"/>
  <c r="AR7" i="5"/>
  <c r="AS7" i="5"/>
  <c r="AT7" i="5"/>
  <c r="AU7" i="5"/>
  <c r="AV7" i="5"/>
  <c r="AW7" i="5"/>
  <c r="AQ8" i="5"/>
  <c r="AR8" i="5"/>
  <c r="AS8" i="5"/>
  <c r="AT8" i="5"/>
  <c r="AU8" i="5"/>
  <c r="AV8" i="5"/>
  <c r="AW8" i="5"/>
  <c r="AQ9" i="5"/>
  <c r="AR9" i="5"/>
  <c r="AS9" i="5"/>
  <c r="AT9" i="5"/>
  <c r="AU9" i="5"/>
  <c r="AV9" i="5"/>
  <c r="AW9" i="5"/>
  <c r="AQ10" i="5"/>
  <c r="AR10" i="5"/>
  <c r="AS10" i="5"/>
  <c r="AT10" i="5"/>
  <c r="AU10" i="5"/>
  <c r="AV10" i="5"/>
  <c r="AW10" i="5"/>
  <c r="AQ11" i="5"/>
  <c r="AR11" i="5"/>
  <c r="AS11" i="5"/>
  <c r="AT11" i="5"/>
  <c r="AU11" i="5"/>
  <c r="AV11" i="5"/>
  <c r="AW11" i="5"/>
  <c r="AQ12" i="5"/>
  <c r="AR12" i="5"/>
  <c r="AS12" i="5"/>
  <c r="AT12" i="5"/>
  <c r="AU12" i="5"/>
  <c r="AV12" i="5"/>
  <c r="AW12" i="5"/>
  <c r="AQ13" i="5"/>
  <c r="AR13" i="5"/>
  <c r="AS13" i="5"/>
  <c r="AT13" i="5"/>
  <c r="AU13" i="5"/>
  <c r="AV13" i="5"/>
  <c r="AW13" i="5"/>
  <c r="AQ14" i="5"/>
  <c r="AR14" i="5"/>
  <c r="AS14" i="5"/>
  <c r="AT14" i="5"/>
  <c r="AU14" i="5"/>
  <c r="AV14" i="5"/>
  <c r="AW14" i="5"/>
  <c r="AQ15" i="5"/>
  <c r="AR15" i="5"/>
  <c r="AS15" i="5"/>
  <c r="AT15" i="5"/>
  <c r="AU15" i="5"/>
  <c r="AV15" i="5"/>
  <c r="AW15" i="5"/>
  <c r="AQ16" i="5"/>
  <c r="AR16" i="5"/>
  <c r="AS16" i="5"/>
  <c r="AT16" i="5"/>
  <c r="AU16" i="5"/>
  <c r="AV16" i="5"/>
  <c r="AW16" i="5"/>
  <c r="AQ17" i="5"/>
  <c r="AR17" i="5"/>
  <c r="AS17" i="5"/>
  <c r="AT17" i="5"/>
  <c r="AU17" i="5"/>
  <c r="AV17" i="5"/>
  <c r="AW17" i="5"/>
  <c r="AQ18" i="5"/>
  <c r="AR18" i="5"/>
  <c r="AS18" i="5"/>
  <c r="AT18" i="5"/>
  <c r="AU18" i="5"/>
  <c r="AV18" i="5"/>
  <c r="AW18" i="5"/>
  <c r="AQ19" i="5"/>
  <c r="AR19" i="5"/>
  <c r="AS19" i="5"/>
  <c r="AT19" i="5"/>
  <c r="AU19" i="5"/>
  <c r="AV19" i="5"/>
  <c r="AW19" i="5"/>
  <c r="AQ20" i="5"/>
  <c r="AR20" i="5"/>
  <c r="AS20" i="5"/>
  <c r="AT20" i="5"/>
  <c r="AU20" i="5"/>
  <c r="AV20" i="5"/>
  <c r="AW20" i="5"/>
  <c r="AQ21" i="5"/>
  <c r="AR21" i="5"/>
  <c r="AS21" i="5"/>
  <c r="AT21" i="5"/>
  <c r="AU21" i="5"/>
  <c r="AV21" i="5"/>
  <c r="AW21" i="5"/>
  <c r="AQ22" i="5"/>
  <c r="AR22" i="5"/>
  <c r="AS22" i="5"/>
  <c r="AT22" i="5"/>
  <c r="AU22" i="5"/>
  <c r="AV22" i="5"/>
  <c r="AW22" i="5"/>
  <c r="AQ23" i="5"/>
  <c r="AR23" i="5"/>
  <c r="AS23" i="5"/>
  <c r="AT23" i="5"/>
  <c r="AU23" i="5"/>
  <c r="AV23" i="5"/>
  <c r="AW23" i="5"/>
  <c r="AQ24" i="5"/>
  <c r="AR24" i="5"/>
  <c r="AS24" i="5"/>
  <c r="AT24" i="5"/>
  <c r="AU24" i="5"/>
  <c r="AV24" i="5"/>
  <c r="AW24" i="5"/>
  <c r="AQ25" i="5"/>
  <c r="AR25" i="5"/>
  <c r="AS25" i="5"/>
  <c r="AT25" i="5"/>
  <c r="AU25" i="5"/>
  <c r="AV25" i="5"/>
  <c r="AW25" i="5"/>
  <c r="AQ26" i="5"/>
  <c r="AR26" i="5"/>
  <c r="AS26" i="5"/>
  <c r="AT26" i="5"/>
  <c r="AU26" i="5"/>
  <c r="AV26" i="5"/>
  <c r="AW26" i="5"/>
  <c r="AQ27" i="5"/>
  <c r="AR27" i="5"/>
  <c r="AS27" i="5"/>
  <c r="AT27" i="5"/>
  <c r="AU27" i="5"/>
  <c r="AV27" i="5"/>
  <c r="AW27" i="5"/>
  <c r="AQ28" i="5"/>
  <c r="AR28" i="5"/>
  <c r="AS28" i="5"/>
  <c r="AT28" i="5"/>
  <c r="AU28" i="5"/>
  <c r="AV28" i="5"/>
  <c r="AW28" i="5"/>
  <c r="AC3" i="5"/>
  <c r="AH3" i="5"/>
  <c r="AN3" i="5"/>
  <c r="AC4" i="5"/>
  <c r="AD4" i="5"/>
  <c r="AE4" i="5"/>
  <c r="AF4" i="5"/>
  <c r="AH4" i="5"/>
  <c r="AI4" i="5"/>
  <c r="AJ4" i="5"/>
  <c r="AK4" i="5"/>
  <c r="AN4" i="5"/>
  <c r="AO4" i="5"/>
  <c r="AP4" i="5"/>
  <c r="AB5" i="5"/>
  <c r="AC5" i="5"/>
  <c r="AD5" i="5"/>
  <c r="AE5" i="5"/>
  <c r="AF5" i="5"/>
  <c r="AG5" i="5"/>
  <c r="AH5" i="5"/>
  <c r="AI5" i="5"/>
  <c r="AJ5" i="5"/>
  <c r="AK5" i="5"/>
  <c r="AM5" i="5"/>
  <c r="AN5" i="5"/>
  <c r="AO5" i="5"/>
  <c r="AP5" i="5"/>
  <c r="AB6" i="5"/>
  <c r="AC6" i="5"/>
  <c r="AD6" i="5"/>
  <c r="AE6" i="5"/>
  <c r="AF6" i="5"/>
  <c r="AG6" i="5"/>
  <c r="AH6" i="5"/>
  <c r="AI6" i="5"/>
  <c r="AJ6" i="5"/>
  <c r="AK6" i="5"/>
  <c r="AM6" i="5"/>
  <c r="AN6" i="5"/>
  <c r="AO6" i="5"/>
  <c r="AP6" i="5"/>
  <c r="AB7" i="5"/>
  <c r="AC7" i="5"/>
  <c r="AD7" i="5"/>
  <c r="AE7" i="5"/>
  <c r="AF7" i="5"/>
  <c r="AG7" i="5"/>
  <c r="AH7" i="5"/>
  <c r="AI7" i="5"/>
  <c r="AJ7" i="5"/>
  <c r="AK7" i="5"/>
  <c r="AM7" i="5"/>
  <c r="AN7" i="5"/>
  <c r="AO7" i="5"/>
  <c r="AP7" i="5"/>
  <c r="AB8" i="5"/>
  <c r="AC8" i="5"/>
  <c r="AD8" i="5"/>
  <c r="AE8" i="5"/>
  <c r="AF8" i="5"/>
  <c r="AG8" i="5"/>
  <c r="AH8" i="5"/>
  <c r="AI8" i="5"/>
  <c r="AJ8" i="5"/>
  <c r="AK8" i="5"/>
  <c r="AM8" i="5"/>
  <c r="AN8" i="5"/>
  <c r="AO8" i="5"/>
  <c r="AP8" i="5"/>
  <c r="AB9" i="5"/>
  <c r="AC9" i="5"/>
  <c r="AD9" i="5"/>
  <c r="AE9" i="5"/>
  <c r="AF9" i="5"/>
  <c r="AG9" i="5"/>
  <c r="AH9" i="5"/>
  <c r="AI9" i="5"/>
  <c r="AJ9" i="5"/>
  <c r="AK9" i="5"/>
  <c r="AM9" i="5"/>
  <c r="AN9" i="5"/>
  <c r="AO9" i="5"/>
  <c r="AP9" i="5"/>
  <c r="AB10" i="5"/>
  <c r="AC10" i="5"/>
  <c r="AD10" i="5"/>
  <c r="AE10" i="5"/>
  <c r="AF10" i="5"/>
  <c r="AG10" i="5"/>
  <c r="AH10" i="5"/>
  <c r="AI10" i="5"/>
  <c r="AJ10" i="5"/>
  <c r="AK10" i="5"/>
  <c r="AM10" i="5"/>
  <c r="AN10" i="5"/>
  <c r="AO10" i="5"/>
  <c r="AP10" i="5"/>
  <c r="AB11" i="5"/>
  <c r="AC11" i="5"/>
  <c r="AD11" i="5"/>
  <c r="AE11" i="5"/>
  <c r="AF11" i="5"/>
  <c r="AG11" i="5"/>
  <c r="AH11" i="5"/>
  <c r="AI11" i="5"/>
  <c r="AJ11" i="5"/>
  <c r="AK11" i="5"/>
  <c r="AM11" i="5"/>
  <c r="AN11" i="5"/>
  <c r="AO11" i="5"/>
  <c r="AP11" i="5"/>
  <c r="AB12" i="5"/>
  <c r="AC12" i="5"/>
  <c r="AD12" i="5"/>
  <c r="AE12" i="5"/>
  <c r="AF12" i="5"/>
  <c r="AG12" i="5"/>
  <c r="AH12" i="5"/>
  <c r="AI12" i="5"/>
  <c r="AJ12" i="5"/>
  <c r="AK12" i="5"/>
  <c r="AM12" i="5"/>
  <c r="AN12" i="5"/>
  <c r="AO12" i="5"/>
  <c r="AP12" i="5"/>
  <c r="AB13" i="5"/>
  <c r="AC13" i="5"/>
  <c r="AD13" i="5"/>
  <c r="AE13" i="5"/>
  <c r="AF13" i="5"/>
  <c r="AG13" i="5"/>
  <c r="AH13" i="5"/>
  <c r="AI13" i="5"/>
  <c r="AJ13" i="5"/>
  <c r="AK13" i="5"/>
  <c r="AM13" i="5"/>
  <c r="AN13" i="5"/>
  <c r="AO13" i="5"/>
  <c r="AP13" i="5"/>
  <c r="AB14" i="5"/>
  <c r="AC14" i="5"/>
  <c r="AD14" i="5"/>
  <c r="AE14" i="5"/>
  <c r="AF14" i="5"/>
  <c r="AG14" i="5"/>
  <c r="AH14" i="5"/>
  <c r="AI14" i="5"/>
  <c r="AJ14" i="5"/>
  <c r="AK14" i="5"/>
  <c r="AM14" i="5"/>
  <c r="AN14" i="5"/>
  <c r="AO14" i="5"/>
  <c r="AP14" i="5"/>
  <c r="AB15" i="5"/>
  <c r="AC15" i="5"/>
  <c r="AD15" i="5"/>
  <c r="AE15" i="5"/>
  <c r="AF15" i="5"/>
  <c r="AG15" i="5"/>
  <c r="AH15" i="5"/>
  <c r="AI15" i="5"/>
  <c r="AJ15" i="5"/>
  <c r="AK15" i="5"/>
  <c r="AM15" i="5"/>
  <c r="AN15" i="5"/>
  <c r="AO15" i="5"/>
  <c r="AP15" i="5"/>
  <c r="AB16" i="5"/>
  <c r="AC16" i="5"/>
  <c r="AD16" i="5"/>
  <c r="AE16" i="5"/>
  <c r="AF16" i="5"/>
  <c r="AG16" i="5"/>
  <c r="AH16" i="5"/>
  <c r="AI16" i="5"/>
  <c r="AJ16" i="5"/>
  <c r="AK16" i="5"/>
  <c r="AM16" i="5"/>
  <c r="AN16" i="5"/>
  <c r="AO16" i="5"/>
  <c r="AP16" i="5"/>
  <c r="AB17" i="5"/>
  <c r="AC17" i="5"/>
  <c r="AD17" i="5"/>
  <c r="AE17" i="5"/>
  <c r="AF17" i="5"/>
  <c r="AG17" i="5"/>
  <c r="AH17" i="5"/>
  <c r="AI17" i="5"/>
  <c r="AJ17" i="5"/>
  <c r="AK17" i="5"/>
  <c r="AM17" i="5"/>
  <c r="AN17" i="5"/>
  <c r="AO17" i="5"/>
  <c r="AP17" i="5"/>
  <c r="AB18" i="5"/>
  <c r="AC18" i="5"/>
  <c r="AD18" i="5"/>
  <c r="AE18" i="5"/>
  <c r="AF18" i="5"/>
  <c r="AG18" i="5"/>
  <c r="AH18" i="5"/>
  <c r="AI18" i="5"/>
  <c r="AJ18" i="5"/>
  <c r="AK18" i="5"/>
  <c r="AM18" i="5"/>
  <c r="AN18" i="5"/>
  <c r="AO18" i="5"/>
  <c r="AP18" i="5"/>
  <c r="AB19" i="5"/>
  <c r="AC19" i="5"/>
  <c r="AD19" i="5"/>
  <c r="AE19" i="5"/>
  <c r="AF19" i="5"/>
  <c r="AG19" i="5"/>
  <c r="AH19" i="5"/>
  <c r="AI19" i="5"/>
  <c r="AJ19" i="5"/>
  <c r="AK19" i="5"/>
  <c r="AM19" i="5"/>
  <c r="AN19" i="5"/>
  <c r="AO19" i="5"/>
  <c r="AP19" i="5"/>
  <c r="AB20" i="5"/>
  <c r="AC20" i="5"/>
  <c r="AD20" i="5"/>
  <c r="AE20" i="5"/>
  <c r="AF20" i="5"/>
  <c r="AG20" i="5"/>
  <c r="AH20" i="5"/>
  <c r="AI20" i="5"/>
  <c r="AJ20" i="5"/>
  <c r="AK20" i="5"/>
  <c r="AM20" i="5"/>
  <c r="AN20" i="5"/>
  <c r="AO20" i="5"/>
  <c r="AP20" i="5"/>
  <c r="AB21" i="5"/>
  <c r="AC21" i="5"/>
  <c r="AD21" i="5"/>
  <c r="AE21" i="5"/>
  <c r="AF21" i="5"/>
  <c r="AG21" i="5"/>
  <c r="AH21" i="5"/>
  <c r="AI21" i="5"/>
  <c r="AJ21" i="5"/>
  <c r="AK21" i="5"/>
  <c r="AM21" i="5"/>
  <c r="AN21" i="5"/>
  <c r="AO21" i="5"/>
  <c r="AP21" i="5"/>
  <c r="AB22" i="5"/>
  <c r="AC22" i="5"/>
  <c r="AD22" i="5"/>
  <c r="AE22" i="5"/>
  <c r="AF22" i="5"/>
  <c r="AG22" i="5"/>
  <c r="AH22" i="5"/>
  <c r="AI22" i="5"/>
  <c r="AJ22" i="5"/>
  <c r="AK22" i="5"/>
  <c r="AM22" i="5"/>
  <c r="AN22" i="5"/>
  <c r="AO22" i="5"/>
  <c r="AP22" i="5"/>
  <c r="AB23" i="5"/>
  <c r="AC23" i="5"/>
  <c r="AD23" i="5"/>
  <c r="AE23" i="5"/>
  <c r="AF23" i="5"/>
  <c r="AG23" i="5"/>
  <c r="AH23" i="5"/>
  <c r="AI23" i="5"/>
  <c r="AJ23" i="5"/>
  <c r="AK23" i="5"/>
  <c r="AM23" i="5"/>
  <c r="AN23" i="5"/>
  <c r="AO23" i="5"/>
  <c r="AP23" i="5"/>
  <c r="AB24" i="5"/>
  <c r="AC24" i="5"/>
  <c r="AD24" i="5"/>
  <c r="AE24" i="5"/>
  <c r="AF24" i="5"/>
  <c r="AG24" i="5"/>
  <c r="AH24" i="5"/>
  <c r="AI24" i="5"/>
  <c r="AJ24" i="5"/>
  <c r="AK24" i="5"/>
  <c r="AM24" i="5"/>
  <c r="AN24" i="5"/>
  <c r="AO24" i="5"/>
  <c r="AP24" i="5"/>
  <c r="AB25" i="5"/>
  <c r="AC25" i="5"/>
  <c r="AD25" i="5"/>
  <c r="AE25" i="5"/>
  <c r="AF25" i="5"/>
  <c r="AG25" i="5"/>
  <c r="AH25" i="5"/>
  <c r="AI25" i="5"/>
  <c r="AJ25" i="5"/>
  <c r="AK25" i="5"/>
  <c r="AM25" i="5"/>
  <c r="AN25" i="5"/>
  <c r="AO25" i="5"/>
  <c r="AP25" i="5"/>
  <c r="AB26" i="5"/>
  <c r="AC26" i="5"/>
  <c r="AD26" i="5"/>
  <c r="AE26" i="5"/>
  <c r="AF26" i="5"/>
  <c r="AG26" i="5"/>
  <c r="AH26" i="5"/>
  <c r="AI26" i="5"/>
  <c r="AJ26" i="5"/>
  <c r="AK26" i="5"/>
  <c r="AM26" i="5"/>
  <c r="AN26" i="5"/>
  <c r="AO26" i="5"/>
  <c r="AP26" i="5"/>
  <c r="AB27" i="5"/>
  <c r="AC27" i="5"/>
  <c r="AD27" i="5"/>
  <c r="AE27" i="5"/>
  <c r="AF27" i="5"/>
  <c r="AG27" i="5"/>
  <c r="AH27" i="5"/>
  <c r="AI27" i="5"/>
  <c r="AJ27" i="5"/>
  <c r="AK27" i="5"/>
  <c r="AM27" i="5"/>
  <c r="AN27" i="5"/>
  <c r="AO27" i="5"/>
  <c r="AP27" i="5"/>
  <c r="AB28" i="5"/>
  <c r="AC28" i="5"/>
  <c r="AD28" i="5"/>
  <c r="AE28" i="5"/>
  <c r="AF28" i="5"/>
  <c r="AG28" i="5"/>
  <c r="AH28" i="5"/>
  <c r="AI28" i="5"/>
  <c r="AJ28" i="5"/>
  <c r="AK28" i="5"/>
  <c r="AM28" i="5"/>
  <c r="AN28" i="5"/>
  <c r="AO28" i="5"/>
  <c r="AP28" i="5"/>
  <c r="X3" i="5"/>
  <c r="T4" i="5"/>
  <c r="U4" i="5"/>
  <c r="V4" i="5"/>
  <c r="X4" i="5"/>
  <c r="Y4" i="5"/>
  <c r="Z4" i="5"/>
  <c r="AA4" i="5"/>
  <c r="T5" i="5"/>
  <c r="U5" i="5"/>
  <c r="V5" i="5"/>
  <c r="W5" i="5"/>
  <c r="X5" i="5"/>
  <c r="Y5" i="5"/>
  <c r="Z5" i="5"/>
  <c r="AA5" i="5"/>
  <c r="T6" i="5"/>
  <c r="U6" i="5"/>
  <c r="V6" i="5"/>
  <c r="W6" i="5"/>
  <c r="X6" i="5"/>
  <c r="Y6" i="5"/>
  <c r="Z6" i="5"/>
  <c r="AA6" i="5"/>
  <c r="T7" i="5"/>
  <c r="U7" i="5"/>
  <c r="V7" i="5"/>
  <c r="W7" i="5"/>
  <c r="X7" i="5"/>
  <c r="Y7" i="5"/>
  <c r="Z7" i="5"/>
  <c r="AA7" i="5"/>
  <c r="T8" i="5"/>
  <c r="U8" i="5"/>
  <c r="V8" i="5"/>
  <c r="W8" i="5"/>
  <c r="X8" i="5"/>
  <c r="Y8" i="5"/>
  <c r="Z8" i="5"/>
  <c r="AA8" i="5"/>
  <c r="T9" i="5"/>
  <c r="U9" i="5"/>
  <c r="V9" i="5"/>
  <c r="W9" i="5"/>
  <c r="X9" i="5"/>
  <c r="Y9" i="5"/>
  <c r="Z9" i="5"/>
  <c r="AA9" i="5"/>
  <c r="T10" i="5"/>
  <c r="U10" i="5"/>
  <c r="V10" i="5"/>
  <c r="W10" i="5"/>
  <c r="X10" i="5"/>
  <c r="Y10" i="5"/>
  <c r="Z10" i="5"/>
  <c r="AA10" i="5"/>
  <c r="T11" i="5"/>
  <c r="U11" i="5"/>
  <c r="V11" i="5"/>
  <c r="W11" i="5"/>
  <c r="X11" i="5"/>
  <c r="Y11" i="5"/>
  <c r="Z11" i="5"/>
  <c r="AA11" i="5"/>
  <c r="T12" i="5"/>
  <c r="U12" i="5"/>
  <c r="V12" i="5"/>
  <c r="W12" i="5"/>
  <c r="X12" i="5"/>
  <c r="Y12" i="5"/>
  <c r="Z12" i="5"/>
  <c r="AA12" i="5"/>
  <c r="T13" i="5"/>
  <c r="U13" i="5"/>
  <c r="V13" i="5"/>
  <c r="W13" i="5"/>
  <c r="X13" i="5"/>
  <c r="Y13" i="5"/>
  <c r="Z13" i="5"/>
  <c r="AA13" i="5"/>
  <c r="T14" i="5"/>
  <c r="U14" i="5"/>
  <c r="V14" i="5"/>
  <c r="W14" i="5"/>
  <c r="X14" i="5"/>
  <c r="Y14" i="5"/>
  <c r="Z14" i="5"/>
  <c r="AA14" i="5"/>
  <c r="T15" i="5"/>
  <c r="U15" i="5"/>
  <c r="V15" i="5"/>
  <c r="W15" i="5"/>
  <c r="X15" i="5"/>
  <c r="Y15" i="5"/>
  <c r="Z15" i="5"/>
  <c r="AA15" i="5"/>
  <c r="T16" i="5"/>
  <c r="U16" i="5"/>
  <c r="V16" i="5"/>
  <c r="W16" i="5"/>
  <c r="X16" i="5"/>
  <c r="Y16" i="5"/>
  <c r="Z16" i="5"/>
  <c r="AA16" i="5"/>
  <c r="T17" i="5"/>
  <c r="U17" i="5"/>
  <c r="V17" i="5"/>
  <c r="W17" i="5"/>
  <c r="X17" i="5"/>
  <c r="Y17" i="5"/>
  <c r="Z17" i="5"/>
  <c r="AA17" i="5"/>
  <c r="T18" i="5"/>
  <c r="U18" i="5"/>
  <c r="V18" i="5"/>
  <c r="W18" i="5"/>
  <c r="X18" i="5"/>
  <c r="Y18" i="5"/>
  <c r="Z18" i="5"/>
  <c r="AA18" i="5"/>
  <c r="T19" i="5"/>
  <c r="U19" i="5"/>
  <c r="V19" i="5"/>
  <c r="W19" i="5"/>
  <c r="X19" i="5"/>
  <c r="Y19" i="5"/>
  <c r="Z19" i="5"/>
  <c r="AA19" i="5"/>
  <c r="T20" i="5"/>
  <c r="U20" i="5"/>
  <c r="V20" i="5"/>
  <c r="W20" i="5"/>
  <c r="X20" i="5"/>
  <c r="Y20" i="5"/>
  <c r="Z20" i="5"/>
  <c r="AA20" i="5"/>
  <c r="T21" i="5"/>
  <c r="U21" i="5"/>
  <c r="V21" i="5"/>
  <c r="W21" i="5"/>
  <c r="X21" i="5"/>
  <c r="Y21" i="5"/>
  <c r="Z21" i="5"/>
  <c r="AA21" i="5"/>
  <c r="T22" i="5"/>
  <c r="U22" i="5"/>
  <c r="V22" i="5"/>
  <c r="W22" i="5"/>
  <c r="X22" i="5"/>
  <c r="Y22" i="5"/>
  <c r="Z22" i="5"/>
  <c r="AA22" i="5"/>
  <c r="T23" i="5"/>
  <c r="U23" i="5"/>
  <c r="V23" i="5"/>
  <c r="W23" i="5"/>
  <c r="X23" i="5"/>
  <c r="Y23" i="5"/>
  <c r="Z23" i="5"/>
  <c r="AA23" i="5"/>
  <c r="T24" i="5"/>
  <c r="U24" i="5"/>
  <c r="V24" i="5"/>
  <c r="W24" i="5"/>
  <c r="X24" i="5"/>
  <c r="Y24" i="5"/>
  <c r="Z24" i="5"/>
  <c r="AA24" i="5"/>
  <c r="T25" i="5"/>
  <c r="U25" i="5"/>
  <c r="V25" i="5"/>
  <c r="W25" i="5"/>
  <c r="X25" i="5"/>
  <c r="Y25" i="5"/>
  <c r="Z25" i="5"/>
  <c r="AA25" i="5"/>
  <c r="T26" i="5"/>
  <c r="U26" i="5"/>
  <c r="V26" i="5"/>
  <c r="W26" i="5"/>
  <c r="X26" i="5"/>
  <c r="Y26" i="5"/>
  <c r="Z26" i="5"/>
  <c r="AA26" i="5"/>
  <c r="T27" i="5"/>
  <c r="U27" i="5"/>
  <c r="V27" i="5"/>
  <c r="W27" i="5"/>
  <c r="X27" i="5"/>
  <c r="Y27" i="5"/>
  <c r="Z27" i="5"/>
  <c r="AA27" i="5"/>
  <c r="T28" i="5"/>
  <c r="U28" i="5"/>
  <c r="V28" i="5"/>
  <c r="W28" i="5"/>
  <c r="X28" i="5"/>
  <c r="Y28" i="5"/>
  <c r="Z28" i="5"/>
  <c r="AA28" i="5"/>
  <c r="S4" i="5"/>
  <c r="R5" i="5"/>
  <c r="S5" i="5"/>
  <c r="R6" i="5"/>
  <c r="S6" i="5"/>
  <c r="R7" i="5"/>
  <c r="S7" i="5"/>
  <c r="R8" i="5"/>
  <c r="S8" i="5"/>
  <c r="R9" i="5"/>
  <c r="S9" i="5"/>
  <c r="R10" i="5"/>
  <c r="S10" i="5"/>
  <c r="R11" i="5"/>
  <c r="S11" i="5"/>
  <c r="R12" i="5"/>
  <c r="S12" i="5"/>
  <c r="R13" i="5"/>
  <c r="S13" i="5"/>
  <c r="R14" i="5"/>
  <c r="S14" i="5"/>
  <c r="R15" i="5"/>
  <c r="S15" i="5"/>
  <c r="R16" i="5"/>
  <c r="S16" i="5"/>
  <c r="R17" i="5"/>
  <c r="S17" i="5"/>
  <c r="R18" i="5"/>
  <c r="S18" i="5"/>
  <c r="R19" i="5"/>
  <c r="S19" i="5"/>
  <c r="R20" i="5"/>
  <c r="S20" i="5"/>
  <c r="R21" i="5"/>
  <c r="S21" i="5"/>
  <c r="R22" i="5"/>
  <c r="S22" i="5"/>
  <c r="R23" i="5"/>
  <c r="S23" i="5"/>
  <c r="R24" i="5"/>
  <c r="S24" i="5"/>
  <c r="R25" i="5"/>
  <c r="S25" i="5"/>
  <c r="R26" i="5"/>
  <c r="S26" i="5"/>
  <c r="R27" i="5"/>
  <c r="S27" i="5"/>
  <c r="R28" i="5"/>
  <c r="S28" i="5"/>
  <c r="S3" i="5"/>
  <c r="F4" i="13"/>
  <c r="G4" i="13"/>
  <c r="H4" i="13"/>
  <c r="E4" i="13"/>
  <c r="F3" i="13"/>
  <c r="G3" i="13"/>
  <c r="H3" i="13"/>
  <c r="F12" i="13"/>
  <c r="G12" i="13"/>
  <c r="H12" i="13"/>
  <c r="F13" i="13"/>
  <c r="G13" i="13"/>
  <c r="H13" i="13"/>
  <c r="F14" i="13"/>
  <c r="G14" i="13"/>
  <c r="H14" i="13"/>
  <c r="F15" i="13"/>
  <c r="G15" i="13"/>
  <c r="H15" i="13"/>
  <c r="E15" i="13"/>
  <c r="E14" i="13"/>
  <c r="E27" i="13"/>
  <c r="E13" i="13"/>
  <c r="E26" i="13"/>
  <c r="AZ25" i="13"/>
  <c r="DF5" i="13" l="1"/>
  <c r="CK17" i="13" s="1"/>
  <c r="DG5" i="13"/>
  <c r="CL17" i="13" s="1"/>
  <c r="DF6" i="13"/>
  <c r="CK30" i="13" s="1"/>
  <c r="DG6" i="13"/>
  <c r="CL30" i="13" s="1"/>
  <c r="DE6" i="13"/>
  <c r="CJ30" i="13" s="1"/>
  <c r="DE5" i="13"/>
  <c r="CJ17" i="13" s="1"/>
  <c r="DA5" i="13"/>
  <c r="CK16" i="13" s="1"/>
  <c r="DB5" i="13"/>
  <c r="CL16" i="13" s="1"/>
  <c r="DA6" i="13"/>
  <c r="CK29" i="13" s="1"/>
  <c r="DB6" i="13"/>
  <c r="CL29" i="13" s="1"/>
  <c r="CZ6" i="13"/>
  <c r="CJ29" i="13" s="1"/>
  <c r="CZ5" i="13"/>
  <c r="CJ16" i="13" s="1"/>
  <c r="CK25" i="13"/>
  <c r="CL25" i="13"/>
  <c r="CK26" i="13"/>
  <c r="CL26" i="13"/>
  <c r="CK27" i="13"/>
  <c r="CL27" i="13"/>
  <c r="CK28" i="13"/>
  <c r="CL28" i="13"/>
  <c r="CJ28" i="13"/>
  <c r="CJ27" i="13"/>
  <c r="CJ26" i="13"/>
  <c r="CJ25" i="13"/>
  <c r="CK12" i="13"/>
  <c r="CL12" i="13"/>
  <c r="CK13" i="13"/>
  <c r="CL13" i="13"/>
  <c r="CK14" i="13"/>
  <c r="CL14" i="13"/>
  <c r="CK15" i="13"/>
  <c r="CL15" i="13"/>
  <c r="CJ15" i="13"/>
  <c r="CJ14" i="13"/>
  <c r="CJ13" i="13"/>
  <c r="CJ12" i="13"/>
  <c r="BV6" i="13"/>
  <c r="AZ30" i="13" s="1"/>
  <c r="BV5" i="13"/>
  <c r="AZ17" i="13" s="1"/>
  <c r="BP6" i="13"/>
  <c r="AZ29" i="13" s="1"/>
  <c r="BP5" i="13"/>
  <c r="AZ16" i="13" s="1"/>
  <c r="BA25" i="13"/>
  <c r="BB25" i="13"/>
  <c r="BC25" i="13"/>
  <c r="BA26" i="13"/>
  <c r="BB26" i="13"/>
  <c r="BC26" i="13"/>
  <c r="BA27" i="13"/>
  <c r="BB27" i="13"/>
  <c r="BC27" i="13"/>
  <c r="BA28" i="13"/>
  <c r="BB28" i="13"/>
  <c r="BC28" i="13"/>
  <c r="AZ28" i="13"/>
  <c r="AZ27" i="13"/>
  <c r="BA14" i="13"/>
  <c r="BB14" i="13"/>
  <c r="BC14" i="13"/>
  <c r="BA15" i="13"/>
  <c r="BB15" i="13"/>
  <c r="BC15" i="13"/>
  <c r="AZ15" i="13"/>
  <c r="AZ14" i="13"/>
  <c r="BA12" i="13"/>
  <c r="BB12" i="13"/>
  <c r="BC12" i="13"/>
  <c r="BA13" i="13"/>
  <c r="BB13" i="13"/>
  <c r="BC13" i="13"/>
  <c r="AZ13" i="13"/>
  <c r="BW5" i="13" l="1"/>
  <c r="BA17" i="13" s="1"/>
  <c r="BX5" i="13"/>
  <c r="BB17" i="13" s="1"/>
  <c r="BY5" i="13"/>
  <c r="BC17" i="13" s="1"/>
  <c r="BW6" i="13"/>
  <c r="BA30" i="13" s="1"/>
  <c r="BX6" i="13"/>
  <c r="BB30" i="13" s="1"/>
  <c r="BY6" i="13"/>
  <c r="BC30" i="13" s="1"/>
  <c r="BS5" i="13"/>
  <c r="BC16" i="13" s="1"/>
  <c r="BS6" i="13"/>
  <c r="BC29" i="13" s="1"/>
  <c r="BQ5" i="13"/>
  <c r="BA16" i="13" s="1"/>
  <c r="BR5" i="13"/>
  <c r="BB16" i="13" s="1"/>
  <c r="BQ6" i="13"/>
  <c r="BA29" i="13" s="1"/>
  <c r="BR6" i="13"/>
  <c r="BB29" i="13" s="1"/>
  <c r="AZ26" i="13"/>
  <c r="H28" i="13" l="1"/>
  <c r="G28" i="13"/>
  <c r="F28" i="13"/>
  <c r="H27" i="13"/>
  <c r="G27" i="13"/>
  <c r="F27" i="13"/>
  <c r="H26" i="13" l="1"/>
  <c r="G26" i="13"/>
  <c r="F26" i="13"/>
  <c r="H25" i="13"/>
  <c r="G25" i="13"/>
  <c r="F25" i="13"/>
  <c r="AE4" i="13"/>
  <c r="AD4" i="13"/>
  <c r="AC4" i="13"/>
  <c r="AB4" i="13"/>
  <c r="AE3" i="13"/>
  <c r="AD3" i="13"/>
  <c r="AC3" i="13"/>
  <c r="AB3" i="13"/>
  <c r="V4" i="13"/>
  <c r="W4" i="13"/>
  <c r="X4" i="13"/>
  <c r="U4" i="13"/>
  <c r="V3" i="13"/>
  <c r="W3" i="13"/>
  <c r="X3" i="13"/>
  <c r="U3" i="13"/>
  <c r="AB68" i="13" l="1"/>
  <c r="AC68" i="13"/>
  <c r="AD68" i="13"/>
  <c r="AE68" i="13"/>
  <c r="AF68" i="13"/>
  <c r="AG68" i="13"/>
  <c r="AH68" i="13"/>
  <c r="AI68" i="13"/>
  <c r="AN68" i="13"/>
  <c r="AO68" i="13"/>
  <c r="AB69" i="13"/>
  <c r="AC69" i="13"/>
  <c r="AD69" i="13"/>
  <c r="AE69" i="13"/>
  <c r="AF69" i="13"/>
  <c r="AG69" i="13"/>
  <c r="AH69" i="13"/>
  <c r="AI69" i="13"/>
  <c r="AN69" i="13"/>
  <c r="AO69" i="13"/>
  <c r="AB70" i="13"/>
  <c r="AC70" i="13"/>
  <c r="AD70" i="13"/>
  <c r="AE70" i="13"/>
  <c r="AF70" i="13"/>
  <c r="AG70" i="13"/>
  <c r="AH70" i="13"/>
  <c r="AI70" i="13"/>
  <c r="AN70" i="13"/>
  <c r="AO70" i="13"/>
  <c r="AB71" i="13"/>
  <c r="AC71" i="13"/>
  <c r="AD71" i="13"/>
  <c r="AE71" i="13"/>
  <c r="AF71" i="13"/>
  <c r="AG71" i="13"/>
  <c r="AH71" i="13"/>
  <c r="AI71" i="13"/>
  <c r="AN71" i="13"/>
  <c r="AO71" i="13"/>
  <c r="AB72" i="13"/>
  <c r="AC72" i="13"/>
  <c r="AD72" i="13"/>
  <c r="AE72" i="13"/>
  <c r="AF72" i="13"/>
  <c r="AG72" i="13"/>
  <c r="AH72" i="13"/>
  <c r="AI72" i="13"/>
  <c r="AN72" i="13"/>
  <c r="AO72" i="13"/>
  <c r="AB73" i="13"/>
  <c r="AC73" i="13"/>
  <c r="AD73" i="13"/>
  <c r="AE73" i="13"/>
  <c r="AF73" i="13"/>
  <c r="AG73" i="13"/>
  <c r="AH73" i="13"/>
  <c r="AI73" i="13"/>
  <c r="AN73" i="13"/>
  <c r="AO73" i="13"/>
  <c r="AB74" i="13"/>
  <c r="AC74" i="13"/>
  <c r="AD74" i="13"/>
  <c r="AE74" i="13"/>
  <c r="AF74" i="13"/>
  <c r="AG74" i="13"/>
  <c r="AH74" i="13"/>
  <c r="AI74" i="13"/>
  <c r="AN74" i="13"/>
  <c r="AO74" i="13"/>
  <c r="AB75" i="13"/>
  <c r="AC75" i="13"/>
  <c r="AD75" i="13"/>
  <c r="AE75" i="13"/>
  <c r="AF75" i="13"/>
  <c r="AG75" i="13"/>
  <c r="AH75" i="13"/>
  <c r="AI75" i="13"/>
  <c r="AN75" i="13"/>
  <c r="AO75" i="13"/>
  <c r="AB76" i="13"/>
  <c r="AC76" i="13"/>
  <c r="AD76" i="13"/>
  <c r="AE76" i="13"/>
  <c r="AF76" i="13"/>
  <c r="AG76" i="13"/>
  <c r="AH76" i="13"/>
  <c r="AI76" i="13"/>
  <c r="AN76" i="13"/>
  <c r="AO76" i="13"/>
  <c r="AB77" i="13"/>
  <c r="AC77" i="13"/>
  <c r="AD77" i="13"/>
  <c r="AE77" i="13"/>
  <c r="AF77" i="13"/>
  <c r="AG77" i="13"/>
  <c r="AH77" i="13"/>
  <c r="AI77" i="13"/>
  <c r="AN77" i="13"/>
  <c r="AO77" i="13"/>
  <c r="AB78" i="13"/>
  <c r="AC78" i="13"/>
  <c r="AD78" i="13"/>
  <c r="AE78" i="13"/>
  <c r="AF78" i="13"/>
  <c r="AG78" i="13"/>
  <c r="AH78" i="13"/>
  <c r="AI78" i="13"/>
  <c r="AN78" i="13"/>
  <c r="AO78" i="13"/>
  <c r="AB79" i="13"/>
  <c r="AC79" i="13"/>
  <c r="AD79" i="13"/>
  <c r="AE79" i="13"/>
  <c r="AF79" i="13"/>
  <c r="AG79" i="13"/>
  <c r="AH79" i="13"/>
  <c r="AI79" i="13"/>
  <c r="AN79" i="13"/>
  <c r="AO79" i="13"/>
  <c r="AB80" i="13"/>
  <c r="AC80" i="13"/>
  <c r="AD80" i="13"/>
  <c r="AE80" i="13"/>
  <c r="AF80" i="13"/>
  <c r="AG80" i="13"/>
  <c r="AH80" i="13"/>
  <c r="AI80" i="13"/>
  <c r="AN80" i="13"/>
  <c r="AO80" i="13"/>
  <c r="AB81" i="13"/>
  <c r="AC81" i="13"/>
  <c r="AD81" i="13"/>
  <c r="AE81" i="13"/>
  <c r="AF81" i="13"/>
  <c r="AG81" i="13"/>
  <c r="AH81" i="13"/>
  <c r="AI81" i="13"/>
  <c r="AN81" i="13"/>
  <c r="AO81" i="13"/>
  <c r="AB82" i="13"/>
  <c r="AC82" i="13"/>
  <c r="AD82" i="13"/>
  <c r="AE82" i="13"/>
  <c r="AF82" i="13"/>
  <c r="AG82" i="13"/>
  <c r="AH82" i="13"/>
  <c r="AI82" i="13"/>
  <c r="AN82" i="13"/>
  <c r="AO82" i="13"/>
  <c r="AB83" i="13"/>
  <c r="AC83" i="13"/>
  <c r="AD83" i="13"/>
  <c r="AE83" i="13"/>
  <c r="AF83" i="13"/>
  <c r="AG83" i="13"/>
  <c r="AH83" i="13"/>
  <c r="AI83" i="13"/>
  <c r="AN83" i="13"/>
  <c r="AO83" i="13"/>
  <c r="AB85" i="13"/>
  <c r="AC85" i="13"/>
  <c r="AD85" i="13"/>
  <c r="AE85" i="13"/>
  <c r="AF85" i="13"/>
  <c r="AG85" i="13"/>
  <c r="AH85" i="13"/>
  <c r="AI85" i="13"/>
  <c r="AN85" i="13"/>
  <c r="AO85" i="13"/>
  <c r="AB86" i="13"/>
  <c r="AC86" i="13"/>
  <c r="AD86" i="13"/>
  <c r="AE86" i="13"/>
  <c r="AF86" i="13"/>
  <c r="AG86" i="13"/>
  <c r="AH86" i="13"/>
  <c r="AI86" i="13"/>
  <c r="AN86" i="13"/>
  <c r="AO86" i="13"/>
  <c r="AB87" i="13"/>
  <c r="AC87" i="13"/>
  <c r="AD87" i="13"/>
  <c r="AE87" i="13"/>
  <c r="AF87" i="13"/>
  <c r="AG87" i="13"/>
  <c r="AH87" i="13"/>
  <c r="AI87" i="13"/>
  <c r="AN87" i="13"/>
  <c r="AO87" i="13"/>
  <c r="AB88" i="13"/>
  <c r="AC88" i="13"/>
  <c r="AD88" i="13"/>
  <c r="AE88" i="13"/>
  <c r="AF88" i="13"/>
  <c r="AG88" i="13"/>
  <c r="AH88" i="13"/>
  <c r="AI88" i="13"/>
  <c r="AN88" i="13"/>
  <c r="AO88" i="13"/>
  <c r="AB89" i="13"/>
  <c r="AC89" i="13"/>
  <c r="AD89" i="13"/>
  <c r="AE89" i="13"/>
  <c r="AF89" i="13"/>
  <c r="AG89" i="13"/>
  <c r="AH89" i="13"/>
  <c r="AI89" i="13"/>
  <c r="AN89" i="13"/>
  <c r="AO89" i="13"/>
  <c r="AB90" i="13"/>
  <c r="AC90" i="13"/>
  <c r="AD90" i="13"/>
  <c r="AE90" i="13"/>
  <c r="AF90" i="13"/>
  <c r="AG90" i="13"/>
  <c r="AH90" i="13"/>
  <c r="AI90" i="13"/>
  <c r="AN90" i="13"/>
  <c r="AO90" i="13"/>
  <c r="AB91" i="13"/>
  <c r="AC91" i="13"/>
  <c r="AD91" i="13"/>
  <c r="AE91" i="13"/>
  <c r="AF91" i="13"/>
  <c r="AG91" i="13"/>
  <c r="AH91" i="13"/>
  <c r="AI91" i="13"/>
  <c r="AN91" i="13"/>
  <c r="AO91" i="13"/>
  <c r="AB92" i="13"/>
  <c r="AC92" i="13"/>
  <c r="AD92" i="13"/>
  <c r="AE92" i="13"/>
  <c r="AF92" i="13"/>
  <c r="AG92" i="13"/>
  <c r="AH92" i="13"/>
  <c r="AI92" i="13"/>
  <c r="AN92" i="13"/>
  <c r="AO92" i="13"/>
  <c r="AB93" i="13"/>
  <c r="AC93" i="13"/>
  <c r="AD93" i="13"/>
  <c r="AE93" i="13"/>
  <c r="AF93" i="13"/>
  <c r="AG93" i="13"/>
  <c r="AH93" i="13"/>
  <c r="AI93" i="13"/>
  <c r="AN93" i="13"/>
  <c r="AO93" i="13"/>
  <c r="AB94" i="13"/>
  <c r="AC94" i="13"/>
  <c r="AD94" i="13"/>
  <c r="AE94" i="13"/>
  <c r="AF94" i="13"/>
  <c r="AG94" i="13"/>
  <c r="AH94" i="13"/>
  <c r="AI94" i="13"/>
  <c r="AN94" i="13"/>
  <c r="AO94" i="13"/>
  <c r="AB95" i="13"/>
  <c r="AC95" i="13"/>
  <c r="AD95" i="13"/>
  <c r="AE95" i="13"/>
  <c r="AF95" i="13"/>
  <c r="AG95" i="13"/>
  <c r="AH95" i="13"/>
  <c r="AI95" i="13"/>
  <c r="AN95" i="13"/>
  <c r="AO95" i="13"/>
  <c r="AB96" i="13"/>
  <c r="AC96" i="13"/>
  <c r="AD96" i="13"/>
  <c r="AE96" i="13"/>
  <c r="AF96" i="13"/>
  <c r="AG96" i="13"/>
  <c r="AH96" i="13"/>
  <c r="AI96" i="13"/>
  <c r="AN96" i="13"/>
  <c r="AO96" i="13"/>
  <c r="AB97" i="13"/>
  <c r="AC97" i="13"/>
  <c r="AD97" i="13"/>
  <c r="AE97" i="13"/>
  <c r="AF97" i="13"/>
  <c r="AG97" i="13"/>
  <c r="AH97" i="13"/>
  <c r="AI97" i="13"/>
  <c r="AN97" i="13"/>
  <c r="AO97" i="13"/>
  <c r="AB98" i="13"/>
  <c r="AC98" i="13"/>
  <c r="AD98" i="13"/>
  <c r="AE98" i="13"/>
  <c r="AF98" i="13"/>
  <c r="AG98" i="13"/>
  <c r="AH98" i="13"/>
  <c r="AI98" i="13"/>
  <c r="AN98" i="13"/>
  <c r="AO98" i="13"/>
  <c r="AB99" i="13"/>
  <c r="AC99" i="13"/>
  <c r="AD99" i="13"/>
  <c r="AE99" i="13"/>
  <c r="AF99" i="13"/>
  <c r="AG99" i="13"/>
  <c r="AH99" i="13"/>
  <c r="AI99" i="13"/>
  <c r="AN99" i="13"/>
  <c r="AO99" i="13"/>
  <c r="AB100" i="13"/>
  <c r="AC100" i="13"/>
  <c r="AD100" i="13"/>
  <c r="AE100" i="13"/>
  <c r="AF100" i="13"/>
  <c r="AG100" i="13"/>
  <c r="AH100" i="13"/>
  <c r="AI100" i="13"/>
  <c r="AN100" i="13"/>
  <c r="AO100" i="13"/>
  <c r="AB105" i="13"/>
  <c r="AC105" i="13"/>
  <c r="AD105" i="13"/>
  <c r="AE105" i="13"/>
  <c r="AF105" i="13"/>
  <c r="AG105" i="13"/>
  <c r="AH105" i="13"/>
  <c r="AI105" i="13"/>
  <c r="AN105" i="13"/>
  <c r="AO105" i="13"/>
  <c r="AB106" i="13"/>
  <c r="AC106" i="13"/>
  <c r="AD106" i="13"/>
  <c r="AE106" i="13"/>
  <c r="AF106" i="13"/>
  <c r="AG106" i="13"/>
  <c r="AH106" i="13"/>
  <c r="AI106" i="13"/>
  <c r="AN106" i="13"/>
  <c r="AO106" i="13"/>
  <c r="P68" i="13"/>
  <c r="Q68" i="13"/>
  <c r="R68" i="13"/>
  <c r="T68" i="13"/>
  <c r="U68" i="13"/>
  <c r="V68" i="13"/>
  <c r="W68" i="13"/>
  <c r="X68" i="13"/>
  <c r="Y68" i="13"/>
  <c r="Z68" i="13"/>
  <c r="AA68" i="13"/>
  <c r="P69" i="13"/>
  <c r="Q69" i="13"/>
  <c r="R69" i="13"/>
  <c r="T69" i="13"/>
  <c r="U69" i="13"/>
  <c r="V69" i="13"/>
  <c r="W69" i="13"/>
  <c r="X69" i="13"/>
  <c r="Y69" i="13"/>
  <c r="Z69" i="13"/>
  <c r="AA69" i="13"/>
  <c r="P70" i="13"/>
  <c r="Q70" i="13"/>
  <c r="R70" i="13"/>
  <c r="T70" i="13"/>
  <c r="U70" i="13"/>
  <c r="V70" i="13"/>
  <c r="W70" i="13"/>
  <c r="X70" i="13"/>
  <c r="Y70" i="13"/>
  <c r="Z70" i="13"/>
  <c r="AA70" i="13"/>
  <c r="P71" i="13"/>
  <c r="Q71" i="13"/>
  <c r="R71" i="13"/>
  <c r="T71" i="13"/>
  <c r="U71" i="13"/>
  <c r="V71" i="13"/>
  <c r="W71" i="13"/>
  <c r="X71" i="13"/>
  <c r="Y71" i="13"/>
  <c r="Z71" i="13"/>
  <c r="AA71" i="13"/>
  <c r="P72" i="13"/>
  <c r="Q72" i="13"/>
  <c r="R72" i="13"/>
  <c r="T72" i="13"/>
  <c r="U72" i="13"/>
  <c r="V72" i="13"/>
  <c r="W72" i="13"/>
  <c r="X72" i="13"/>
  <c r="Y72" i="13"/>
  <c r="Z72" i="13"/>
  <c r="AA72" i="13"/>
  <c r="P73" i="13"/>
  <c r="Q73" i="13"/>
  <c r="R73" i="13"/>
  <c r="T73" i="13"/>
  <c r="U73" i="13"/>
  <c r="V73" i="13"/>
  <c r="W73" i="13"/>
  <c r="X73" i="13"/>
  <c r="Y73" i="13"/>
  <c r="Z73" i="13"/>
  <c r="AA73" i="13"/>
  <c r="P74" i="13"/>
  <c r="Q74" i="13"/>
  <c r="R74" i="13"/>
  <c r="T74" i="13"/>
  <c r="U74" i="13"/>
  <c r="V74" i="13"/>
  <c r="W74" i="13"/>
  <c r="X74" i="13"/>
  <c r="Y74" i="13"/>
  <c r="Z74" i="13"/>
  <c r="AA74" i="13"/>
  <c r="P75" i="13"/>
  <c r="Q75" i="13"/>
  <c r="R75" i="13"/>
  <c r="T75" i="13"/>
  <c r="U75" i="13"/>
  <c r="V75" i="13"/>
  <c r="W75" i="13"/>
  <c r="X75" i="13"/>
  <c r="Y75" i="13"/>
  <c r="Z75" i="13"/>
  <c r="AA75" i="13"/>
  <c r="P76" i="13"/>
  <c r="Q76" i="13"/>
  <c r="R76" i="13"/>
  <c r="T76" i="13"/>
  <c r="U76" i="13"/>
  <c r="V76" i="13"/>
  <c r="W76" i="13"/>
  <c r="X76" i="13"/>
  <c r="Y76" i="13"/>
  <c r="Z76" i="13"/>
  <c r="AA76" i="13"/>
  <c r="P77" i="13"/>
  <c r="Q77" i="13"/>
  <c r="R77" i="13"/>
  <c r="T77" i="13"/>
  <c r="U77" i="13"/>
  <c r="V77" i="13"/>
  <c r="W77" i="13"/>
  <c r="X77" i="13"/>
  <c r="Y77" i="13"/>
  <c r="Z77" i="13"/>
  <c r="AA77" i="13"/>
  <c r="P78" i="13"/>
  <c r="Q78" i="13"/>
  <c r="R78" i="13"/>
  <c r="T78" i="13"/>
  <c r="U78" i="13"/>
  <c r="V78" i="13"/>
  <c r="W78" i="13"/>
  <c r="X78" i="13"/>
  <c r="Y78" i="13"/>
  <c r="Z78" i="13"/>
  <c r="AA78" i="13"/>
  <c r="P79" i="13"/>
  <c r="Q79" i="13"/>
  <c r="R79" i="13"/>
  <c r="T79" i="13"/>
  <c r="U79" i="13"/>
  <c r="V79" i="13"/>
  <c r="W79" i="13"/>
  <c r="X79" i="13"/>
  <c r="Y79" i="13"/>
  <c r="Z79" i="13"/>
  <c r="AA79" i="13"/>
  <c r="P80" i="13"/>
  <c r="Q80" i="13"/>
  <c r="R80" i="13"/>
  <c r="T80" i="13"/>
  <c r="U80" i="13"/>
  <c r="V80" i="13"/>
  <c r="W80" i="13"/>
  <c r="X80" i="13"/>
  <c r="Y80" i="13"/>
  <c r="Z80" i="13"/>
  <c r="AA80" i="13"/>
  <c r="P81" i="13"/>
  <c r="Q81" i="13"/>
  <c r="R81" i="13"/>
  <c r="T81" i="13"/>
  <c r="U81" i="13"/>
  <c r="V81" i="13"/>
  <c r="W81" i="13"/>
  <c r="X81" i="13"/>
  <c r="Y81" i="13"/>
  <c r="Z81" i="13"/>
  <c r="AA81" i="13"/>
  <c r="P82" i="13"/>
  <c r="Q82" i="13"/>
  <c r="R82" i="13"/>
  <c r="T82" i="13"/>
  <c r="U82" i="13"/>
  <c r="V82" i="13"/>
  <c r="W82" i="13"/>
  <c r="X82" i="13"/>
  <c r="Y82" i="13"/>
  <c r="Z82" i="13"/>
  <c r="AA82" i="13"/>
  <c r="P83" i="13"/>
  <c r="Q83" i="13"/>
  <c r="R83" i="13"/>
  <c r="T83" i="13"/>
  <c r="U83" i="13"/>
  <c r="V83" i="13"/>
  <c r="W83" i="13"/>
  <c r="X83" i="13"/>
  <c r="Y83" i="13"/>
  <c r="Z83" i="13"/>
  <c r="AA83" i="13"/>
  <c r="P85" i="13"/>
  <c r="Q85" i="13"/>
  <c r="R85" i="13"/>
  <c r="T85" i="13"/>
  <c r="U85" i="13"/>
  <c r="V85" i="13"/>
  <c r="W85" i="13"/>
  <c r="X85" i="13"/>
  <c r="Y85" i="13"/>
  <c r="Z85" i="13"/>
  <c r="AA85" i="13"/>
  <c r="P86" i="13"/>
  <c r="Q86" i="13"/>
  <c r="R86" i="13"/>
  <c r="T86" i="13"/>
  <c r="U86" i="13"/>
  <c r="V86" i="13"/>
  <c r="W86" i="13"/>
  <c r="X86" i="13"/>
  <c r="Y86" i="13"/>
  <c r="Z86" i="13"/>
  <c r="AA86" i="13"/>
  <c r="P87" i="13"/>
  <c r="Q87" i="13"/>
  <c r="R87" i="13"/>
  <c r="T87" i="13"/>
  <c r="U87" i="13"/>
  <c r="V87" i="13"/>
  <c r="W87" i="13"/>
  <c r="X87" i="13"/>
  <c r="Y87" i="13"/>
  <c r="Z87" i="13"/>
  <c r="AA87" i="13"/>
  <c r="P88" i="13"/>
  <c r="Q88" i="13"/>
  <c r="R88" i="13"/>
  <c r="T88" i="13"/>
  <c r="U88" i="13"/>
  <c r="V88" i="13"/>
  <c r="W88" i="13"/>
  <c r="X88" i="13"/>
  <c r="Y88" i="13"/>
  <c r="Z88" i="13"/>
  <c r="AA88" i="13"/>
  <c r="P89" i="13"/>
  <c r="Q89" i="13"/>
  <c r="R89" i="13"/>
  <c r="T89" i="13"/>
  <c r="U89" i="13"/>
  <c r="V89" i="13"/>
  <c r="W89" i="13"/>
  <c r="X89" i="13"/>
  <c r="Y89" i="13"/>
  <c r="Z89" i="13"/>
  <c r="AA89" i="13"/>
  <c r="P90" i="13"/>
  <c r="Q90" i="13"/>
  <c r="R90" i="13"/>
  <c r="T90" i="13"/>
  <c r="U90" i="13"/>
  <c r="V90" i="13"/>
  <c r="W90" i="13"/>
  <c r="X90" i="13"/>
  <c r="Y90" i="13"/>
  <c r="Z90" i="13"/>
  <c r="AA90" i="13"/>
  <c r="P91" i="13"/>
  <c r="Q91" i="13"/>
  <c r="R91" i="13"/>
  <c r="T91" i="13"/>
  <c r="U91" i="13"/>
  <c r="V91" i="13"/>
  <c r="W91" i="13"/>
  <c r="X91" i="13"/>
  <c r="Y91" i="13"/>
  <c r="Z91" i="13"/>
  <c r="AA91" i="13"/>
  <c r="P92" i="13"/>
  <c r="Q92" i="13"/>
  <c r="R92" i="13"/>
  <c r="T92" i="13"/>
  <c r="U92" i="13"/>
  <c r="V92" i="13"/>
  <c r="W92" i="13"/>
  <c r="X92" i="13"/>
  <c r="Y92" i="13"/>
  <c r="Z92" i="13"/>
  <c r="AA92" i="13"/>
  <c r="P93" i="13"/>
  <c r="Q93" i="13"/>
  <c r="R93" i="13"/>
  <c r="T93" i="13"/>
  <c r="U93" i="13"/>
  <c r="V93" i="13"/>
  <c r="W93" i="13"/>
  <c r="X93" i="13"/>
  <c r="Y93" i="13"/>
  <c r="Z93" i="13"/>
  <c r="AA93" i="13"/>
  <c r="P94" i="13"/>
  <c r="Q94" i="13"/>
  <c r="R94" i="13"/>
  <c r="T94" i="13"/>
  <c r="U94" i="13"/>
  <c r="V94" i="13"/>
  <c r="W94" i="13"/>
  <c r="X94" i="13"/>
  <c r="Y94" i="13"/>
  <c r="Z94" i="13"/>
  <c r="AA94" i="13"/>
  <c r="P95" i="13"/>
  <c r="Q95" i="13"/>
  <c r="R95" i="13"/>
  <c r="T95" i="13"/>
  <c r="U95" i="13"/>
  <c r="V95" i="13"/>
  <c r="W95" i="13"/>
  <c r="X95" i="13"/>
  <c r="Y95" i="13"/>
  <c r="Z95" i="13"/>
  <c r="AA95" i="13"/>
  <c r="P96" i="13"/>
  <c r="Q96" i="13"/>
  <c r="R96" i="13"/>
  <c r="T96" i="13"/>
  <c r="U96" i="13"/>
  <c r="V96" i="13"/>
  <c r="W96" i="13"/>
  <c r="X96" i="13"/>
  <c r="Y96" i="13"/>
  <c r="Z96" i="13"/>
  <c r="AA96" i="13"/>
  <c r="P97" i="13"/>
  <c r="Q97" i="13"/>
  <c r="R97" i="13"/>
  <c r="T97" i="13"/>
  <c r="U97" i="13"/>
  <c r="V97" i="13"/>
  <c r="W97" i="13"/>
  <c r="X97" i="13"/>
  <c r="Y97" i="13"/>
  <c r="Z97" i="13"/>
  <c r="AA97" i="13"/>
  <c r="P98" i="13"/>
  <c r="Q98" i="13"/>
  <c r="R98" i="13"/>
  <c r="T98" i="13"/>
  <c r="U98" i="13"/>
  <c r="V98" i="13"/>
  <c r="W98" i="13"/>
  <c r="X98" i="13"/>
  <c r="Y98" i="13"/>
  <c r="Z98" i="13"/>
  <c r="AA98" i="13"/>
  <c r="P99" i="13"/>
  <c r="Q99" i="13"/>
  <c r="R99" i="13"/>
  <c r="T99" i="13"/>
  <c r="U99" i="13"/>
  <c r="V99" i="13"/>
  <c r="W99" i="13"/>
  <c r="X99" i="13"/>
  <c r="Y99" i="13"/>
  <c r="Z99" i="13"/>
  <c r="AA99" i="13"/>
  <c r="P100" i="13"/>
  <c r="Q100" i="13"/>
  <c r="R100" i="13"/>
  <c r="U100" i="13"/>
  <c r="V100" i="13"/>
  <c r="W100" i="13"/>
  <c r="X100" i="13"/>
  <c r="Y100" i="13"/>
  <c r="Z100" i="13"/>
  <c r="AA100" i="13"/>
  <c r="P105" i="13"/>
  <c r="Q105" i="13"/>
  <c r="R105" i="13"/>
  <c r="T105" i="13"/>
  <c r="U105" i="13"/>
  <c r="V105" i="13"/>
  <c r="W105" i="13"/>
  <c r="X105" i="13"/>
  <c r="Y105" i="13"/>
  <c r="Z105" i="13"/>
  <c r="AA105" i="13"/>
  <c r="P106" i="13"/>
  <c r="Q106" i="13"/>
  <c r="R106" i="13"/>
  <c r="T106" i="13"/>
  <c r="U106" i="13"/>
  <c r="V106" i="13"/>
  <c r="W106" i="13"/>
  <c r="X106" i="13"/>
  <c r="Y106" i="13"/>
  <c r="Z106" i="13"/>
  <c r="AA106" i="13"/>
  <c r="D68" i="13"/>
  <c r="E68" i="13"/>
  <c r="F68" i="13"/>
  <c r="H68" i="13"/>
  <c r="I68" i="13"/>
  <c r="K68" i="13"/>
  <c r="L68" i="13"/>
  <c r="M68" i="13"/>
  <c r="N68" i="13"/>
  <c r="O68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C106" i="13"/>
  <c r="C68" i="13"/>
  <c r="C69" i="13"/>
  <c r="C105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 l="1"/>
  <c r="C70" i="13"/>
  <c r="M162" i="11" l="1"/>
  <c r="N162" i="11"/>
  <c r="P162" i="11"/>
  <c r="Q162" i="11"/>
  <c r="R162" i="11"/>
  <c r="M163" i="11"/>
  <c r="N163" i="11"/>
  <c r="P163" i="11"/>
  <c r="Q163" i="11"/>
  <c r="R163" i="11"/>
  <c r="M164" i="11"/>
  <c r="N164" i="11"/>
  <c r="P164" i="11"/>
  <c r="Q164" i="11"/>
  <c r="R164" i="11"/>
  <c r="M165" i="11"/>
  <c r="N165" i="11"/>
  <c r="P165" i="11"/>
  <c r="Q165" i="11"/>
  <c r="R165" i="11"/>
  <c r="L163" i="11"/>
  <c r="L164" i="11"/>
  <c r="L165" i="11"/>
  <c r="L162" i="11"/>
  <c r="BP65" i="5" l="1"/>
  <c r="BO65" i="5"/>
  <c r="BL65" i="5"/>
  <c r="BN65" i="5"/>
  <c r="BK65" i="5"/>
  <c r="BM65" i="5"/>
  <c r="BP64" i="5"/>
  <c r="BO64" i="5"/>
  <c r="BL64" i="5"/>
  <c r="BN64" i="5"/>
  <c r="BK64" i="5"/>
  <c r="BM64" i="5"/>
  <c r="BP63" i="5"/>
  <c r="BO63" i="5"/>
  <c r="BL63" i="5"/>
  <c r="BN63" i="5"/>
  <c r="BK63" i="5"/>
  <c r="BM63" i="5"/>
  <c r="BP62" i="5"/>
  <c r="BO62" i="5"/>
  <c r="BL62" i="5"/>
  <c r="BN62" i="5"/>
  <c r="BK62" i="5"/>
  <c r="BM62" i="5"/>
  <c r="BP61" i="5"/>
  <c r="BO61" i="5"/>
  <c r="BL61" i="5"/>
  <c r="BN61" i="5"/>
  <c r="BK61" i="5"/>
  <c r="BM61" i="5"/>
  <c r="BP60" i="5"/>
  <c r="BO60" i="5"/>
  <c r="BL60" i="5"/>
  <c r="BN60" i="5"/>
  <c r="BK60" i="5"/>
  <c r="BM60" i="5"/>
  <c r="BP59" i="5"/>
  <c r="BO59" i="5"/>
  <c r="BL59" i="5"/>
  <c r="BN59" i="5"/>
  <c r="BK59" i="5"/>
  <c r="BM59" i="5"/>
  <c r="BP58" i="5"/>
  <c r="BO58" i="5"/>
  <c r="BL58" i="5"/>
  <c r="BN58" i="5"/>
  <c r="BK58" i="5"/>
  <c r="BM58" i="5"/>
  <c r="BP57" i="5"/>
  <c r="BO57" i="5"/>
  <c r="BL57" i="5"/>
  <c r="BN57" i="5"/>
  <c r="BK57" i="5"/>
  <c r="BM57" i="5"/>
  <c r="BP56" i="5"/>
  <c r="BO56" i="5"/>
  <c r="BL56" i="5"/>
  <c r="BN56" i="5"/>
  <c r="BK56" i="5"/>
  <c r="BM56" i="5"/>
  <c r="BP55" i="5"/>
  <c r="BO55" i="5"/>
  <c r="BL55" i="5"/>
  <c r="BN55" i="5"/>
  <c r="BK55" i="5"/>
  <c r="BM55" i="5"/>
  <c r="BP54" i="5"/>
  <c r="BO54" i="5"/>
  <c r="BL54" i="5"/>
  <c r="BN54" i="5"/>
  <c r="BK54" i="5"/>
  <c r="BM54" i="5"/>
  <c r="BP53" i="5"/>
  <c r="BO53" i="5"/>
  <c r="BL53" i="5"/>
  <c r="BN53" i="5"/>
  <c r="BK53" i="5"/>
  <c r="BM53" i="5"/>
  <c r="BP52" i="5"/>
  <c r="BO52" i="5"/>
  <c r="BL52" i="5"/>
  <c r="BN52" i="5"/>
  <c r="BK52" i="5"/>
  <c r="BM52" i="5"/>
  <c r="BP51" i="5"/>
  <c r="BO51" i="5"/>
  <c r="BL51" i="5"/>
  <c r="BN51" i="5"/>
  <c r="BK51" i="5"/>
  <c r="BM51" i="5"/>
  <c r="BP50" i="5"/>
  <c r="BO50" i="5"/>
  <c r="BL50" i="5"/>
  <c r="BN50" i="5"/>
  <c r="BK50" i="5"/>
  <c r="BM50" i="5"/>
  <c r="BP49" i="5"/>
  <c r="BO49" i="5"/>
  <c r="BL49" i="5"/>
  <c r="BN49" i="5"/>
  <c r="BK49" i="5"/>
  <c r="BM49" i="5"/>
  <c r="BP48" i="5"/>
  <c r="BO48" i="5"/>
  <c r="BL48" i="5"/>
  <c r="BN48" i="5"/>
  <c r="BK48" i="5"/>
  <c r="BM48" i="5"/>
  <c r="BP47" i="5"/>
  <c r="BO47" i="5"/>
  <c r="BL47" i="5"/>
  <c r="BN47" i="5"/>
  <c r="BK47" i="5"/>
  <c r="BM47" i="5"/>
  <c r="BP46" i="5"/>
  <c r="BO46" i="5"/>
  <c r="BL46" i="5"/>
  <c r="BN46" i="5"/>
  <c r="BK46" i="5"/>
  <c r="BM46" i="5"/>
  <c r="BP45" i="5"/>
  <c r="BO45" i="5"/>
  <c r="BL45" i="5"/>
  <c r="BN45" i="5"/>
  <c r="BK45" i="5"/>
  <c r="BM45" i="5"/>
  <c r="BP44" i="5"/>
  <c r="BO44" i="5"/>
  <c r="BL44" i="5"/>
  <c r="BN44" i="5"/>
  <c r="BK44" i="5"/>
  <c r="BM44" i="5"/>
  <c r="BP43" i="5"/>
  <c r="BO43" i="5"/>
  <c r="BL43" i="5"/>
  <c r="BN43" i="5"/>
  <c r="BK43" i="5"/>
  <c r="BM43" i="5"/>
  <c r="BN42" i="5" l="1"/>
  <c r="BO42" i="5"/>
  <c r="BK42" i="5"/>
  <c r="BP42" i="5"/>
  <c r="BL42" i="5"/>
  <c r="BM42" i="5"/>
  <c r="H138" i="11"/>
  <c r="H104" i="11"/>
  <c r="H105" i="11"/>
  <c r="H107" i="11"/>
  <c r="H108" i="11"/>
  <c r="H109" i="11"/>
  <c r="H111" i="11"/>
  <c r="H112" i="11"/>
  <c r="H113" i="11"/>
  <c r="H114" i="11"/>
  <c r="H115" i="11"/>
  <c r="H117" i="11"/>
  <c r="H118" i="11"/>
  <c r="H119" i="11"/>
  <c r="H120" i="11"/>
  <c r="H127" i="11" l="1"/>
  <c r="H131" i="11"/>
  <c r="H124" i="11"/>
  <c r="H125" i="11"/>
  <c r="H137" i="11"/>
  <c r="H139" i="11"/>
  <c r="H129" i="11"/>
  <c r="H128" i="11"/>
  <c r="H140" i="11"/>
  <c r="H132" i="11"/>
  <c r="H133" i="11"/>
  <c r="H134" i="11"/>
  <c r="H135" i="11"/>
  <c r="BB19" i="13"/>
  <c r="BB22" i="13"/>
  <c r="BB21" i="13"/>
  <c r="BB20" i="13"/>
  <c r="R149" i="11"/>
  <c r="R150" i="11"/>
  <c r="H149" i="11"/>
  <c r="H150" i="11"/>
  <c r="H162" i="11"/>
  <c r="H163" i="11"/>
  <c r="H164" i="11"/>
  <c r="H165" i="11"/>
  <c r="H31" i="2"/>
  <c r="R154" i="11" s="1"/>
  <c r="H63" i="2"/>
  <c r="R155" i="11" s="1"/>
  <c r="H97" i="2"/>
  <c r="H154" i="11" s="1"/>
  <c r="H129" i="2"/>
  <c r="H155" i="11" s="1"/>
  <c r="L59" i="11" l="1"/>
  <c r="M59" i="11"/>
  <c r="N59" i="11"/>
  <c r="L60" i="11"/>
  <c r="M60" i="11"/>
  <c r="N60" i="11"/>
  <c r="L50" i="11"/>
  <c r="M50" i="11"/>
  <c r="N50" i="11"/>
  <c r="F19" i="13"/>
  <c r="G19" i="13"/>
  <c r="H19" i="13"/>
  <c r="F22" i="13"/>
  <c r="G22" i="13"/>
  <c r="H22" i="13"/>
  <c r="F21" i="13"/>
  <c r="G21" i="13"/>
  <c r="H21" i="13"/>
  <c r="F20" i="13"/>
  <c r="G20" i="13"/>
  <c r="H20" i="13"/>
  <c r="E19" i="13"/>
  <c r="L17" i="11" l="1"/>
  <c r="M17" i="11"/>
  <c r="N17" i="11"/>
  <c r="L18" i="11"/>
  <c r="M18" i="11"/>
  <c r="N18" i="11"/>
  <c r="L8" i="11"/>
  <c r="M8" i="11"/>
  <c r="N8" i="11"/>
  <c r="BC19" i="13"/>
  <c r="AZ19" i="13"/>
  <c r="BA19" i="13"/>
  <c r="M73" i="11" l="1"/>
  <c r="N73" i="11"/>
  <c r="M74" i="11"/>
  <c r="N74" i="11"/>
  <c r="M75" i="11"/>
  <c r="N75" i="11"/>
  <c r="L75" i="11"/>
  <c r="L74" i="11"/>
  <c r="L73" i="11"/>
  <c r="M31" i="11"/>
  <c r="N31" i="11"/>
  <c r="M32" i="11"/>
  <c r="N32" i="11"/>
  <c r="M33" i="11"/>
  <c r="N33" i="11"/>
  <c r="L33" i="11"/>
  <c r="L32" i="11"/>
  <c r="L31" i="11"/>
  <c r="L71" i="11" l="1"/>
  <c r="M71" i="11"/>
  <c r="N71" i="11"/>
  <c r="L72" i="11"/>
  <c r="M72" i="11"/>
  <c r="N72" i="11"/>
  <c r="L29" i="11"/>
  <c r="M29" i="11"/>
  <c r="N29" i="11"/>
  <c r="L30" i="11"/>
  <c r="M30" i="11"/>
  <c r="N30" i="11"/>
  <c r="BS42" i="5" l="1"/>
  <c r="BW47" i="5" l="1"/>
  <c r="BT47" i="5"/>
  <c r="BX47" i="5"/>
  <c r="BU47" i="5"/>
  <c r="BS47" i="5"/>
  <c r="BV47" i="5"/>
  <c r="BW43" i="5"/>
  <c r="BT43" i="5"/>
  <c r="BX43" i="5"/>
  <c r="BU43" i="5"/>
  <c r="BS43" i="5"/>
  <c r="BV43" i="5"/>
  <c r="BV44" i="5"/>
  <c r="BW44" i="5"/>
  <c r="BS44" i="5"/>
  <c r="BT44" i="5"/>
  <c r="BX44" i="5"/>
  <c r="BU44" i="5"/>
  <c r="BT46" i="5"/>
  <c r="BX46" i="5"/>
  <c r="BU46" i="5"/>
  <c r="BV46" i="5"/>
  <c r="BW46" i="5"/>
  <c r="BS46" i="5"/>
  <c r="BU45" i="5"/>
  <c r="BS45" i="5"/>
  <c r="BV45" i="5"/>
  <c r="BW45" i="5"/>
  <c r="BT45" i="5"/>
  <c r="BX45" i="5"/>
  <c r="BT42" i="5"/>
  <c r="BX42" i="5"/>
  <c r="BU42" i="5"/>
  <c r="BV42" i="5"/>
  <c r="BW42" i="5"/>
  <c r="AC30" i="1"/>
  <c r="AB30" i="1"/>
  <c r="AA30" i="1"/>
  <c r="Z30" i="1"/>
  <c r="Y30" i="1"/>
  <c r="X30" i="1"/>
  <c r="V30" i="1" l="1"/>
  <c r="U30" i="1"/>
  <c r="T30" i="1"/>
  <c r="S30" i="1"/>
  <c r="R30" i="1"/>
  <c r="Q30" i="1"/>
  <c r="M63" i="11" l="1"/>
  <c r="N63" i="11"/>
  <c r="M64" i="11"/>
  <c r="N64" i="11"/>
  <c r="M65" i="11"/>
  <c r="N65" i="11"/>
  <c r="L65" i="11"/>
  <c r="L64" i="11"/>
  <c r="L63" i="11"/>
  <c r="M21" i="11"/>
  <c r="N21" i="11"/>
  <c r="BC22" i="13"/>
  <c r="AZ22" i="13"/>
  <c r="BA22" i="13"/>
  <c r="L21" i="11"/>
  <c r="M22" i="11"/>
  <c r="N22" i="11"/>
  <c r="BC21" i="13"/>
  <c r="AZ21" i="13"/>
  <c r="BA21" i="13"/>
  <c r="M23" i="11"/>
  <c r="N23" i="11"/>
  <c r="BC20" i="13"/>
  <c r="AZ20" i="13"/>
  <c r="BA20" i="13"/>
  <c r="L23" i="11"/>
  <c r="L22" i="11"/>
  <c r="E20" i="13"/>
  <c r="E21" i="13"/>
  <c r="E22" i="13"/>
  <c r="BR64" i="4" l="1"/>
  <c r="BS64" i="4"/>
  <c r="BT64" i="4"/>
  <c r="BU64" i="4"/>
  <c r="BV64" i="4"/>
  <c r="BW64" i="4"/>
  <c r="BW132" i="4"/>
  <c r="BV132" i="4"/>
  <c r="BU132" i="4"/>
  <c r="BT132" i="4"/>
  <c r="BS132" i="4"/>
  <c r="BR132" i="4"/>
  <c r="BO132" i="4"/>
  <c r="BN132" i="4"/>
  <c r="BM132" i="4"/>
  <c r="BL132" i="4"/>
  <c r="BK132" i="4"/>
  <c r="BJ132" i="4"/>
  <c r="BG132" i="4"/>
  <c r="BF132" i="4"/>
  <c r="BE132" i="4"/>
  <c r="BD132" i="4"/>
  <c r="BC132" i="4"/>
  <c r="BB132" i="4"/>
  <c r="AS132" i="4"/>
  <c r="AR132" i="4"/>
  <c r="AQ132" i="4"/>
  <c r="AP132" i="4"/>
  <c r="AO132" i="4"/>
  <c r="AN132" i="4"/>
  <c r="BW98" i="4"/>
  <c r="BV98" i="4"/>
  <c r="BU98" i="4"/>
  <c r="BT98" i="4"/>
  <c r="BS98" i="4"/>
  <c r="BR98" i="4"/>
  <c r="BO98" i="4"/>
  <c r="BN98" i="4"/>
  <c r="BM98" i="4"/>
  <c r="BL98" i="4"/>
  <c r="BK98" i="4"/>
  <c r="BJ98" i="4"/>
  <c r="BG98" i="4"/>
  <c r="BF98" i="4"/>
  <c r="BE98" i="4"/>
  <c r="BD98" i="4"/>
  <c r="BC98" i="4"/>
  <c r="BB98" i="4"/>
  <c r="AS98" i="4"/>
  <c r="AR98" i="4"/>
  <c r="AQ98" i="4"/>
  <c r="AP98" i="4"/>
  <c r="AO98" i="4"/>
  <c r="AN98" i="4"/>
  <c r="AJ98" i="4"/>
  <c r="AI98" i="4"/>
  <c r="AH98" i="4"/>
  <c r="AG98" i="4"/>
  <c r="AF98" i="4"/>
  <c r="AE98" i="4"/>
  <c r="AD98" i="4"/>
  <c r="AC98" i="4"/>
  <c r="AB98" i="4"/>
  <c r="AA98" i="4"/>
  <c r="X98" i="4"/>
  <c r="W98" i="4"/>
  <c r="V98" i="4"/>
  <c r="U98" i="4"/>
  <c r="T98" i="4"/>
  <c r="S98" i="4"/>
  <c r="R98" i="4"/>
  <c r="Q98" i="4"/>
  <c r="P98" i="4"/>
  <c r="O98" i="4"/>
  <c r="L98" i="4"/>
  <c r="K98" i="4"/>
  <c r="J98" i="4"/>
  <c r="I98" i="4"/>
  <c r="H98" i="4"/>
  <c r="G98" i="4"/>
  <c r="F98" i="4"/>
  <c r="E98" i="4"/>
  <c r="D98" i="4"/>
  <c r="C98" i="4"/>
  <c r="BO64" i="4"/>
  <c r="BN64" i="4"/>
  <c r="BM64" i="4"/>
  <c r="BL64" i="4"/>
  <c r="BK64" i="4"/>
  <c r="BJ64" i="4"/>
  <c r="BG64" i="4"/>
  <c r="BF64" i="4"/>
  <c r="BE64" i="4"/>
  <c r="BD64" i="4"/>
  <c r="BC64" i="4"/>
  <c r="BB64" i="4"/>
  <c r="AS64" i="4"/>
  <c r="AR64" i="4"/>
  <c r="AQ64" i="4"/>
  <c r="AP64" i="4"/>
  <c r="AO64" i="4"/>
  <c r="AN64" i="4"/>
  <c r="AJ64" i="4"/>
  <c r="AI64" i="4"/>
  <c r="AH64" i="4"/>
  <c r="AG64" i="4"/>
  <c r="AF64" i="4"/>
  <c r="AE64" i="4"/>
  <c r="AD64" i="4"/>
  <c r="AC64" i="4"/>
  <c r="AB64" i="4"/>
  <c r="AA64" i="4"/>
  <c r="X64" i="4"/>
  <c r="W64" i="4"/>
  <c r="V64" i="4"/>
  <c r="U64" i="4"/>
  <c r="T64" i="4"/>
  <c r="S64" i="4"/>
  <c r="R64" i="4"/>
  <c r="Q64" i="4"/>
  <c r="P64" i="4"/>
  <c r="O64" i="4"/>
  <c r="L64" i="4"/>
  <c r="K64" i="4"/>
  <c r="J64" i="4"/>
  <c r="I64" i="4"/>
  <c r="H64" i="4"/>
  <c r="G64" i="4"/>
  <c r="F64" i="4"/>
  <c r="E64" i="4"/>
  <c r="D64" i="4"/>
  <c r="C64" i="4"/>
  <c r="BW30" i="4"/>
  <c r="BV30" i="4"/>
  <c r="BU30" i="4"/>
  <c r="BT30" i="4"/>
  <c r="BS30" i="4"/>
  <c r="BR30" i="4"/>
  <c r="BO30" i="4"/>
  <c r="BN30" i="4"/>
  <c r="BM30" i="4"/>
  <c r="BL30" i="4"/>
  <c r="BK30" i="4"/>
  <c r="BJ30" i="4"/>
  <c r="BG30" i="4"/>
  <c r="BF30" i="4"/>
  <c r="BE30" i="4"/>
  <c r="BD30" i="4"/>
  <c r="BC30" i="4"/>
  <c r="BB30" i="4"/>
  <c r="AS30" i="4"/>
  <c r="AR30" i="4"/>
  <c r="AQ30" i="4"/>
  <c r="AP30" i="4"/>
  <c r="AO30" i="4"/>
  <c r="AN30" i="4"/>
  <c r="AJ30" i="4"/>
  <c r="AI30" i="4"/>
  <c r="AH30" i="4"/>
  <c r="AG30" i="4"/>
  <c r="AF30" i="4"/>
  <c r="AE30" i="4"/>
  <c r="AD30" i="4"/>
  <c r="AC30" i="4"/>
  <c r="AB30" i="4"/>
  <c r="AA30" i="4"/>
  <c r="X30" i="4"/>
  <c r="W30" i="4"/>
  <c r="V30" i="4"/>
  <c r="U30" i="4"/>
  <c r="T30" i="4"/>
  <c r="S30" i="4"/>
  <c r="R30" i="4"/>
  <c r="Q30" i="4"/>
  <c r="P30" i="4"/>
  <c r="O30" i="4"/>
  <c r="L30" i="4"/>
  <c r="K30" i="4"/>
  <c r="J30" i="4"/>
  <c r="I30" i="4"/>
  <c r="H30" i="4"/>
  <c r="G30" i="4"/>
  <c r="F30" i="4"/>
  <c r="E30" i="4"/>
  <c r="D30" i="4"/>
  <c r="C30" i="4"/>
  <c r="M69" i="11" l="1"/>
  <c r="N69" i="11"/>
  <c r="M70" i="11"/>
  <c r="N70" i="11"/>
  <c r="L69" i="11"/>
  <c r="L70" i="11"/>
  <c r="M27" i="11"/>
  <c r="N27" i="11"/>
  <c r="M28" i="11"/>
  <c r="N28" i="11"/>
  <c r="L27" i="11"/>
  <c r="L28" i="11"/>
  <c r="M25" i="11" l="1"/>
  <c r="N25" i="11"/>
  <c r="M26" i="11"/>
  <c r="N26" i="11"/>
  <c r="L26" i="11"/>
  <c r="L25" i="11"/>
  <c r="M67" i="11"/>
  <c r="N67" i="11"/>
  <c r="M68" i="11"/>
  <c r="N68" i="11"/>
  <c r="L68" i="11"/>
  <c r="L67" i="11"/>
  <c r="C162" i="11" l="1"/>
  <c r="D162" i="11"/>
  <c r="F162" i="11"/>
  <c r="G162" i="11"/>
  <c r="C163" i="11"/>
  <c r="D163" i="11"/>
  <c r="F163" i="11"/>
  <c r="G163" i="11"/>
  <c r="C164" i="11"/>
  <c r="D164" i="11"/>
  <c r="F164" i="11"/>
  <c r="G164" i="11"/>
  <c r="C165" i="11"/>
  <c r="D165" i="11"/>
  <c r="F165" i="11"/>
  <c r="G165" i="11"/>
  <c r="B163" i="11"/>
  <c r="B164" i="11"/>
  <c r="B165" i="11"/>
  <c r="B162" i="11"/>
  <c r="C104" i="11"/>
  <c r="D104" i="11"/>
  <c r="F104" i="11"/>
  <c r="G104" i="11"/>
  <c r="C105" i="11"/>
  <c r="D105" i="11"/>
  <c r="F105" i="11"/>
  <c r="G105" i="11"/>
  <c r="C107" i="11"/>
  <c r="D107" i="11"/>
  <c r="F107" i="11"/>
  <c r="G107" i="11"/>
  <c r="C108" i="11"/>
  <c r="D108" i="11"/>
  <c r="F108" i="11"/>
  <c r="G108" i="11"/>
  <c r="C109" i="11"/>
  <c r="D109" i="11"/>
  <c r="F109" i="11"/>
  <c r="G109" i="11"/>
  <c r="C111" i="11"/>
  <c r="D111" i="11"/>
  <c r="F111" i="11"/>
  <c r="G111" i="11"/>
  <c r="C112" i="11"/>
  <c r="D112" i="11"/>
  <c r="F112" i="11"/>
  <c r="G112" i="11"/>
  <c r="C113" i="11"/>
  <c r="D113" i="11"/>
  <c r="F113" i="11"/>
  <c r="G113" i="11"/>
  <c r="C114" i="11"/>
  <c r="D114" i="11"/>
  <c r="F114" i="11"/>
  <c r="G114" i="11"/>
  <c r="C115" i="11"/>
  <c r="D115" i="11"/>
  <c r="F115" i="11"/>
  <c r="G115" i="11"/>
  <c r="C117" i="11"/>
  <c r="D117" i="11"/>
  <c r="F117" i="11"/>
  <c r="G117" i="11"/>
  <c r="C118" i="11"/>
  <c r="D118" i="11"/>
  <c r="F118" i="11"/>
  <c r="G118" i="11"/>
  <c r="C119" i="11"/>
  <c r="D119" i="11"/>
  <c r="F119" i="11"/>
  <c r="G119" i="11"/>
  <c r="C120" i="11"/>
  <c r="D120" i="11"/>
  <c r="F120" i="11"/>
  <c r="G120" i="11"/>
  <c r="B120" i="11"/>
  <c r="B119" i="11"/>
  <c r="B118" i="11"/>
  <c r="B117" i="11"/>
  <c r="B115" i="11"/>
  <c r="B114" i="11"/>
  <c r="B113" i="11"/>
  <c r="B112" i="11"/>
  <c r="B111" i="11"/>
  <c r="B109" i="11"/>
  <c r="B108" i="11"/>
  <c r="B107" i="11"/>
  <c r="B105" i="11"/>
  <c r="B104" i="11"/>
  <c r="L150" i="11"/>
  <c r="M150" i="11"/>
  <c r="N150" i="11"/>
  <c r="S150" i="11"/>
  <c r="P150" i="11"/>
  <c r="Q150" i="11"/>
  <c r="L149" i="11"/>
  <c r="M149" i="11"/>
  <c r="N149" i="11"/>
  <c r="S149" i="11"/>
  <c r="P149" i="11"/>
  <c r="Q149" i="11"/>
  <c r="B150" i="11"/>
  <c r="C150" i="11"/>
  <c r="D150" i="11"/>
  <c r="E150" i="11"/>
  <c r="F150" i="11"/>
  <c r="G150" i="11"/>
  <c r="C149" i="11"/>
  <c r="D149" i="11"/>
  <c r="E149" i="11"/>
  <c r="F149" i="11"/>
  <c r="G149" i="11"/>
  <c r="B149" i="11"/>
  <c r="M56" i="11"/>
  <c r="N56" i="11"/>
  <c r="M57" i="11"/>
  <c r="N57" i="11"/>
  <c r="L57" i="11"/>
  <c r="L56" i="11"/>
  <c r="L52" i="11"/>
  <c r="M52" i="11"/>
  <c r="N52" i="11"/>
  <c r="L53" i="11"/>
  <c r="M53" i="11"/>
  <c r="N53" i="11"/>
  <c r="L54" i="11"/>
  <c r="M54" i="11"/>
  <c r="N54" i="11"/>
  <c r="M51" i="11"/>
  <c r="N51" i="11"/>
  <c r="L51" i="11"/>
  <c r="M61" i="11"/>
  <c r="N61" i="11"/>
  <c r="L61" i="11"/>
  <c r="L10" i="11"/>
  <c r="M10" i="11"/>
  <c r="N10" i="11"/>
  <c r="L11" i="11"/>
  <c r="M11" i="11"/>
  <c r="N11" i="11"/>
  <c r="L12" i="11"/>
  <c r="M12" i="11"/>
  <c r="N12" i="11"/>
  <c r="M9" i="11"/>
  <c r="N9" i="11"/>
  <c r="L9" i="11"/>
  <c r="L19" i="11"/>
  <c r="M14" i="11" l="1"/>
  <c r="N14" i="11"/>
  <c r="M15" i="11"/>
  <c r="N15" i="11"/>
  <c r="L15" i="11"/>
  <c r="L14" i="11"/>
  <c r="M19" i="11"/>
  <c r="N19" i="11"/>
  <c r="G128" i="11" l="1"/>
  <c r="F128" i="11"/>
  <c r="D128" i="11"/>
  <c r="C128" i="11"/>
  <c r="B128" i="11"/>
  <c r="G140" i="11"/>
  <c r="F140" i="11"/>
  <c r="D140" i="11"/>
  <c r="C140" i="11"/>
  <c r="B140" i="11"/>
  <c r="G139" i="11"/>
  <c r="F139" i="11"/>
  <c r="D139" i="11"/>
  <c r="C139" i="11"/>
  <c r="B139" i="11"/>
  <c r="G138" i="11"/>
  <c r="F138" i="11"/>
  <c r="D138" i="11"/>
  <c r="C138" i="11"/>
  <c r="B138" i="11"/>
  <c r="G135" i="11"/>
  <c r="F135" i="11"/>
  <c r="D135" i="11"/>
  <c r="C135" i="11"/>
  <c r="B135" i="11"/>
  <c r="G134" i="11"/>
  <c r="F134" i="11"/>
  <c r="D134" i="11"/>
  <c r="C134" i="11"/>
  <c r="B134" i="11"/>
  <c r="G133" i="11"/>
  <c r="N121" i="8"/>
  <c r="F133" i="11" s="1"/>
  <c r="M121" i="8"/>
  <c r="L121" i="8"/>
  <c r="D133" i="11" s="1"/>
  <c r="K121" i="8"/>
  <c r="C133" i="11" s="1"/>
  <c r="J121" i="8"/>
  <c r="B133" i="11" s="1"/>
  <c r="G132" i="11"/>
  <c r="N90" i="8"/>
  <c r="F132" i="11" s="1"/>
  <c r="M90" i="8"/>
  <c r="L90" i="8"/>
  <c r="D132" i="11" s="1"/>
  <c r="K90" i="8"/>
  <c r="C132" i="11" s="1"/>
  <c r="J90" i="8"/>
  <c r="B132" i="11" s="1"/>
  <c r="R48" i="5" l="1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9" i="5"/>
  <c r="R70" i="5"/>
  <c r="R47" i="5"/>
  <c r="S34" i="5" l="1"/>
  <c r="AG34" i="5"/>
  <c r="T34" i="5"/>
  <c r="AS34" i="5"/>
  <c r="AO34" i="5"/>
  <c r="AQ34" i="5"/>
  <c r="BD34" i="5"/>
  <c r="W34" i="5"/>
  <c r="AN34" i="5"/>
  <c r="BF34" i="5"/>
  <c r="AH34" i="5"/>
  <c r="AC34" i="5"/>
  <c r="AV34" i="5"/>
  <c r="AI34" i="5"/>
  <c r="AB34" i="5"/>
  <c r="X34" i="5"/>
  <c r="AU34" i="5"/>
  <c r="AE34" i="5"/>
  <c r="AJ34" i="5"/>
  <c r="BA34" i="5"/>
  <c r="Z34" i="5"/>
  <c r="AW34" i="5"/>
  <c r="AX34" i="5"/>
  <c r="U34" i="5"/>
  <c r="AL34" i="5"/>
  <c r="AY34" i="5"/>
  <c r="AK34" i="5"/>
  <c r="AZ34" i="5"/>
  <c r="AD34" i="5"/>
  <c r="AA34" i="5"/>
  <c r="AR34" i="5"/>
  <c r="BE34" i="5"/>
  <c r="Y34" i="5"/>
  <c r="AP34" i="5"/>
  <c r="BC34" i="5"/>
  <c r="AM34" i="5"/>
  <c r="V34" i="5"/>
  <c r="AF34" i="5"/>
  <c r="BB34" i="5"/>
  <c r="AT34" i="5"/>
  <c r="I127" i="1"/>
  <c r="J127" i="1"/>
  <c r="K127" i="1"/>
  <c r="L127" i="1"/>
  <c r="M127" i="1"/>
  <c r="N127" i="1"/>
  <c r="G137" i="11" l="1"/>
  <c r="N59" i="8"/>
  <c r="F137" i="11" s="1"/>
  <c r="M59" i="8"/>
  <c r="L59" i="8"/>
  <c r="D137" i="11" s="1"/>
  <c r="K59" i="8"/>
  <c r="C137" i="11" s="1"/>
  <c r="J59" i="8"/>
  <c r="B137" i="11" s="1"/>
  <c r="G125" i="11"/>
  <c r="G59" i="8"/>
  <c r="F125" i="11" s="1"/>
  <c r="F59" i="8"/>
  <c r="E59" i="8"/>
  <c r="D125" i="11" s="1"/>
  <c r="D59" i="8"/>
  <c r="C125" i="11" s="1"/>
  <c r="C59" i="8"/>
  <c r="B125" i="11" s="1"/>
  <c r="AB113" i="9"/>
  <c r="AA113" i="9"/>
  <c r="Z113" i="9"/>
  <c r="Y113" i="9"/>
  <c r="X113" i="9"/>
  <c r="G113" i="9"/>
  <c r="F113" i="9"/>
  <c r="E113" i="9"/>
  <c r="D113" i="9"/>
  <c r="C113" i="9"/>
  <c r="B113" i="9"/>
  <c r="AB66" i="9"/>
  <c r="AA66" i="9"/>
  <c r="Z66" i="9"/>
  <c r="Y66" i="9"/>
  <c r="X66" i="9"/>
  <c r="G66" i="9"/>
  <c r="F66" i="9"/>
  <c r="E66" i="9"/>
  <c r="D66" i="9"/>
  <c r="C66" i="9"/>
  <c r="B66" i="9"/>
  <c r="B29" i="9"/>
  <c r="C29" i="9"/>
  <c r="D29" i="9"/>
  <c r="E29" i="9"/>
  <c r="F29" i="9"/>
  <c r="G29" i="9"/>
  <c r="I29" i="9"/>
  <c r="J29" i="9"/>
  <c r="K29" i="9"/>
  <c r="L29" i="9"/>
  <c r="M29" i="9"/>
  <c r="N29" i="9"/>
  <c r="P29" i="9"/>
  <c r="Q29" i="9"/>
  <c r="R29" i="9"/>
  <c r="S29" i="9"/>
  <c r="T29" i="9"/>
  <c r="U29" i="9"/>
  <c r="W29" i="9"/>
  <c r="X29" i="9"/>
  <c r="Y29" i="9"/>
  <c r="Z29" i="9"/>
  <c r="AA29" i="9"/>
  <c r="AB29" i="9"/>
  <c r="AG256" i="1" l="1"/>
  <c r="AF256" i="1"/>
  <c r="AE256" i="1"/>
  <c r="AD256" i="1"/>
  <c r="AC256" i="1"/>
  <c r="AB256" i="1"/>
  <c r="V256" i="1"/>
  <c r="U256" i="1"/>
  <c r="T256" i="1"/>
  <c r="S256" i="1"/>
  <c r="R256" i="1"/>
  <c r="Q256" i="1"/>
  <c r="AG254" i="1"/>
  <c r="AF254" i="1"/>
  <c r="AE254" i="1"/>
  <c r="AD254" i="1"/>
  <c r="AC254" i="1"/>
  <c r="AB254" i="1"/>
  <c r="V254" i="1"/>
  <c r="U254" i="1"/>
  <c r="T254" i="1"/>
  <c r="S254" i="1"/>
  <c r="R254" i="1"/>
  <c r="Q254" i="1"/>
  <c r="V252" i="1"/>
  <c r="U252" i="1"/>
  <c r="T252" i="1"/>
  <c r="S252" i="1"/>
  <c r="R252" i="1"/>
  <c r="Q252" i="1"/>
  <c r="AR252" i="1"/>
  <c r="AS252" i="1"/>
  <c r="AT252" i="1"/>
  <c r="AU252" i="1"/>
  <c r="AV252" i="1"/>
  <c r="AG225" i="1"/>
  <c r="AF225" i="1"/>
  <c r="AE225" i="1"/>
  <c r="AD225" i="1"/>
  <c r="AC225" i="1"/>
  <c r="AB225" i="1"/>
  <c r="V225" i="1"/>
  <c r="U225" i="1"/>
  <c r="T225" i="1"/>
  <c r="S225" i="1"/>
  <c r="R225" i="1"/>
  <c r="Q225" i="1"/>
  <c r="AG223" i="1"/>
  <c r="AF223" i="1"/>
  <c r="AE223" i="1"/>
  <c r="AD223" i="1"/>
  <c r="AC223" i="1"/>
  <c r="AB223" i="1"/>
  <c r="V223" i="1"/>
  <c r="U223" i="1"/>
  <c r="T223" i="1"/>
  <c r="S223" i="1"/>
  <c r="R223" i="1"/>
  <c r="Q223" i="1"/>
  <c r="V221" i="1"/>
  <c r="U221" i="1"/>
  <c r="T221" i="1"/>
  <c r="S221" i="1"/>
  <c r="R221" i="1"/>
  <c r="Q221" i="1"/>
  <c r="AG194" i="1"/>
  <c r="AF194" i="1"/>
  <c r="AE194" i="1"/>
  <c r="AD194" i="1"/>
  <c r="AC194" i="1"/>
  <c r="AB194" i="1"/>
  <c r="V194" i="1"/>
  <c r="U194" i="1"/>
  <c r="T194" i="1"/>
  <c r="S194" i="1"/>
  <c r="R194" i="1"/>
  <c r="Q194" i="1"/>
  <c r="AG192" i="1"/>
  <c r="AF192" i="1"/>
  <c r="AE192" i="1"/>
  <c r="AD192" i="1"/>
  <c r="AC192" i="1"/>
  <c r="AB192" i="1"/>
  <c r="V192" i="1"/>
  <c r="U192" i="1"/>
  <c r="T192" i="1"/>
  <c r="S192" i="1"/>
  <c r="R192" i="1"/>
  <c r="Q192" i="1"/>
  <c r="V190" i="1"/>
  <c r="U190" i="1"/>
  <c r="T190" i="1"/>
  <c r="S190" i="1"/>
  <c r="R190" i="1"/>
  <c r="Q190" i="1"/>
  <c r="AG162" i="1"/>
  <c r="AF162" i="1"/>
  <c r="AE162" i="1"/>
  <c r="AD162" i="1"/>
  <c r="AC162" i="1"/>
  <c r="AB162" i="1"/>
  <c r="V162" i="1"/>
  <c r="U162" i="1"/>
  <c r="T162" i="1"/>
  <c r="S162" i="1"/>
  <c r="R162" i="1"/>
  <c r="Q162" i="1"/>
  <c r="AG160" i="1"/>
  <c r="AF160" i="1"/>
  <c r="AE160" i="1"/>
  <c r="AD160" i="1"/>
  <c r="AC160" i="1"/>
  <c r="AB160" i="1"/>
  <c r="V160" i="1"/>
  <c r="U160" i="1"/>
  <c r="T160" i="1"/>
  <c r="S160" i="1"/>
  <c r="R160" i="1"/>
  <c r="Q160" i="1"/>
  <c r="V158" i="1"/>
  <c r="U158" i="1"/>
  <c r="T158" i="1"/>
  <c r="S158" i="1"/>
  <c r="R158" i="1"/>
  <c r="Q158" i="1"/>
  <c r="AG131" i="1"/>
  <c r="AF131" i="1"/>
  <c r="AE131" i="1"/>
  <c r="AD131" i="1"/>
  <c r="AC131" i="1"/>
  <c r="AB131" i="1"/>
  <c r="V131" i="1"/>
  <c r="U131" i="1"/>
  <c r="T131" i="1"/>
  <c r="S131" i="1"/>
  <c r="R131" i="1"/>
  <c r="Q131" i="1"/>
  <c r="AG129" i="1"/>
  <c r="AF129" i="1"/>
  <c r="AE129" i="1"/>
  <c r="AD129" i="1"/>
  <c r="AC129" i="1"/>
  <c r="AB129" i="1"/>
  <c r="V129" i="1"/>
  <c r="U129" i="1"/>
  <c r="T129" i="1"/>
  <c r="S129" i="1"/>
  <c r="R129" i="1"/>
  <c r="Q129" i="1"/>
  <c r="V127" i="1"/>
  <c r="U127" i="1"/>
  <c r="T127" i="1"/>
  <c r="S127" i="1"/>
  <c r="R127" i="1"/>
  <c r="Q127" i="1"/>
  <c r="AC98" i="1"/>
  <c r="AD98" i="1"/>
  <c r="AE98" i="1"/>
  <c r="AF98" i="1"/>
  <c r="AG98" i="1"/>
  <c r="AB98" i="1"/>
  <c r="Q98" i="1"/>
  <c r="R98" i="1"/>
  <c r="S98" i="1"/>
  <c r="T98" i="1"/>
  <c r="U98" i="1"/>
  <c r="V98" i="1"/>
  <c r="AG100" i="1"/>
  <c r="AC100" i="1"/>
  <c r="AD100" i="1"/>
  <c r="AE100" i="1"/>
  <c r="AF100" i="1"/>
  <c r="AB100" i="1"/>
  <c r="Q100" i="1"/>
  <c r="R100" i="1"/>
  <c r="S100" i="1"/>
  <c r="T100" i="1"/>
  <c r="U100" i="1"/>
  <c r="V100" i="1"/>
  <c r="V96" i="1"/>
  <c r="R96" i="1"/>
  <c r="S96" i="1"/>
  <c r="T96" i="1"/>
  <c r="U96" i="1"/>
  <c r="Q96" i="1"/>
  <c r="G131" i="11" l="1"/>
  <c r="N28" i="8"/>
  <c r="F131" i="11" s="1"/>
  <c r="M28" i="8"/>
  <c r="L28" i="8"/>
  <c r="D131" i="11" s="1"/>
  <c r="K28" i="8"/>
  <c r="C131" i="11" s="1"/>
  <c r="J28" i="8"/>
  <c r="B131" i="11" s="1"/>
  <c r="G129" i="11"/>
  <c r="F129" i="11"/>
  <c r="D129" i="11"/>
  <c r="C129" i="11"/>
  <c r="B129" i="11"/>
  <c r="G127" i="11"/>
  <c r="F127" i="11"/>
  <c r="D127" i="11"/>
  <c r="C127" i="11"/>
  <c r="B127" i="11"/>
  <c r="G124" i="11"/>
  <c r="G28" i="8"/>
  <c r="F124" i="11" s="1"/>
  <c r="F28" i="8"/>
  <c r="E28" i="8"/>
  <c r="D124" i="11" s="1"/>
  <c r="D28" i="8"/>
  <c r="C124" i="11" s="1"/>
  <c r="C28" i="8"/>
  <c r="B124" i="11" s="1"/>
  <c r="K24" i="5" l="1"/>
  <c r="K13" i="5"/>
  <c r="H24" i="5"/>
  <c r="H13" i="5"/>
  <c r="H20" i="5" l="1"/>
  <c r="I20" i="5"/>
  <c r="J20" i="5"/>
  <c r="K20" i="5"/>
  <c r="L20" i="5"/>
  <c r="M20" i="5"/>
  <c r="H22" i="5"/>
  <c r="I22" i="5"/>
  <c r="J22" i="5"/>
  <c r="K22" i="5"/>
  <c r="L22" i="5"/>
  <c r="M22" i="5"/>
  <c r="H26" i="5"/>
  <c r="I26" i="5"/>
  <c r="J26" i="5"/>
  <c r="K26" i="5"/>
  <c r="L26" i="5"/>
  <c r="M26" i="5"/>
  <c r="K5" i="5"/>
  <c r="L5" i="5"/>
  <c r="M5" i="5"/>
  <c r="K6" i="5"/>
  <c r="L6" i="5"/>
  <c r="M6" i="5"/>
  <c r="K7" i="5"/>
  <c r="L7" i="5"/>
  <c r="M7" i="5"/>
  <c r="K8" i="5"/>
  <c r="L8" i="5"/>
  <c r="M8" i="5"/>
  <c r="K9" i="5"/>
  <c r="L9" i="5"/>
  <c r="M9" i="5"/>
  <c r="K10" i="5"/>
  <c r="L10" i="5"/>
  <c r="M10" i="5"/>
  <c r="K11" i="5"/>
  <c r="L11" i="5"/>
  <c r="M11" i="5"/>
  <c r="K12" i="5"/>
  <c r="L12" i="5"/>
  <c r="M12" i="5"/>
  <c r="L13" i="5"/>
  <c r="M13" i="5"/>
  <c r="K14" i="5"/>
  <c r="L14" i="5"/>
  <c r="M14" i="5"/>
  <c r="K15" i="5"/>
  <c r="L15" i="5"/>
  <c r="M15" i="5"/>
  <c r="K16" i="5"/>
  <c r="L16" i="5"/>
  <c r="M16" i="5"/>
  <c r="K17" i="5"/>
  <c r="L17" i="5"/>
  <c r="M17" i="5"/>
  <c r="K18" i="5"/>
  <c r="L18" i="5"/>
  <c r="M18" i="5"/>
  <c r="K19" i="5"/>
  <c r="L19" i="5"/>
  <c r="M19" i="5"/>
  <c r="K21" i="5"/>
  <c r="L21" i="5"/>
  <c r="M21" i="5"/>
  <c r="K23" i="5"/>
  <c r="L23" i="5"/>
  <c r="M23" i="5"/>
  <c r="L24" i="5"/>
  <c r="M24" i="5"/>
  <c r="K25" i="5"/>
  <c r="L25" i="5"/>
  <c r="M25" i="5"/>
  <c r="K27" i="5"/>
  <c r="L27" i="5"/>
  <c r="M27" i="5"/>
  <c r="K28" i="5"/>
  <c r="L28" i="5"/>
  <c r="M28" i="5"/>
  <c r="I5" i="5"/>
  <c r="J5" i="5"/>
  <c r="I6" i="5"/>
  <c r="J6" i="5"/>
  <c r="I7" i="5"/>
  <c r="J7" i="5"/>
  <c r="I8" i="5"/>
  <c r="J8" i="5"/>
  <c r="I9" i="5"/>
  <c r="J9" i="5"/>
  <c r="I10" i="5"/>
  <c r="J10" i="5"/>
  <c r="I11" i="5"/>
  <c r="J11" i="5"/>
  <c r="I12" i="5"/>
  <c r="J12" i="5"/>
  <c r="I13" i="5"/>
  <c r="J13" i="5"/>
  <c r="I14" i="5"/>
  <c r="J14" i="5"/>
  <c r="I15" i="5"/>
  <c r="J15" i="5"/>
  <c r="I16" i="5"/>
  <c r="J16" i="5"/>
  <c r="I17" i="5"/>
  <c r="J17" i="5"/>
  <c r="I18" i="5"/>
  <c r="J18" i="5"/>
  <c r="I19" i="5"/>
  <c r="J19" i="5"/>
  <c r="I21" i="5"/>
  <c r="J21" i="5"/>
  <c r="I23" i="5"/>
  <c r="J23" i="5"/>
  <c r="I24" i="5"/>
  <c r="J24" i="5"/>
  <c r="I25" i="5"/>
  <c r="J25" i="5"/>
  <c r="I27" i="5"/>
  <c r="J27" i="5"/>
  <c r="I28" i="5"/>
  <c r="J28" i="5"/>
  <c r="H6" i="5"/>
  <c r="H7" i="5"/>
  <c r="H8" i="5"/>
  <c r="H9" i="5"/>
  <c r="H10" i="5"/>
  <c r="H11" i="5"/>
  <c r="H12" i="5"/>
  <c r="H14" i="5"/>
  <c r="H15" i="5"/>
  <c r="H16" i="5"/>
  <c r="H17" i="5"/>
  <c r="H18" i="5"/>
  <c r="H19" i="5"/>
  <c r="H21" i="5"/>
  <c r="H23" i="5"/>
  <c r="H25" i="5"/>
  <c r="H27" i="5"/>
  <c r="H28" i="5"/>
  <c r="H5" i="5"/>
  <c r="H38" i="5" l="1"/>
  <c r="AS37" i="5"/>
  <c r="AS41" i="5" s="1"/>
  <c r="AA37" i="5"/>
  <c r="AA41" i="5" s="1"/>
  <c r="K37" i="5"/>
  <c r="AU37" i="5"/>
  <c r="AU41" i="5" s="1"/>
  <c r="AP37" i="5"/>
  <c r="AP41" i="5" s="1"/>
  <c r="S37" i="5"/>
  <c r="S41" i="5" s="1"/>
  <c r="J37" i="5"/>
  <c r="L37" i="5"/>
  <c r="AI37" i="5"/>
  <c r="AI41" i="5" s="1"/>
  <c r="AN37" i="5"/>
  <c r="AN41" i="5" s="1"/>
  <c r="I37" i="5"/>
  <c r="M37" i="5"/>
  <c r="H37" i="5"/>
  <c r="H34" i="5"/>
  <c r="S38" i="5"/>
  <c r="S42" i="5" s="1"/>
  <c r="S35" i="5"/>
  <c r="S36" i="5"/>
  <c r="H39" i="5"/>
  <c r="S39" i="5"/>
  <c r="S43" i="5" s="1"/>
  <c r="AI35" i="5"/>
  <c r="AI38" i="5"/>
  <c r="AI42" i="5" s="1"/>
  <c r="AI36" i="5"/>
  <c r="AI39" i="5"/>
  <c r="AI43" i="5" s="1"/>
  <c r="I38" i="5"/>
  <c r="M38" i="5"/>
  <c r="AP38" i="5"/>
  <c r="AP42" i="5" s="1"/>
  <c r="AS38" i="5"/>
  <c r="AS42" i="5" s="1"/>
  <c r="AN38" i="5"/>
  <c r="AN42" i="5" s="1"/>
  <c r="AA38" i="5"/>
  <c r="AA42" i="5" s="1"/>
  <c r="J38" i="5"/>
  <c r="AU38" i="5"/>
  <c r="AU42" i="5" s="1"/>
  <c r="L38" i="5"/>
  <c r="K38" i="5"/>
  <c r="L34" i="5"/>
  <c r="I35" i="5"/>
  <c r="M35" i="5"/>
  <c r="AS35" i="5"/>
  <c r="AA35" i="5"/>
  <c r="AU35" i="5"/>
  <c r="AP35" i="5"/>
  <c r="J35" i="5"/>
  <c r="AN35" i="5"/>
  <c r="K35" i="5"/>
  <c r="L35" i="5"/>
  <c r="H35" i="5"/>
  <c r="I34" i="5"/>
  <c r="AS36" i="5"/>
  <c r="AN36" i="5"/>
  <c r="I36" i="5"/>
  <c r="M36" i="5"/>
  <c r="L36" i="5"/>
  <c r="J36" i="5"/>
  <c r="AU36" i="5"/>
  <c r="AP36" i="5"/>
  <c r="AA36" i="5"/>
  <c r="K36" i="5"/>
  <c r="H36" i="5"/>
  <c r="J34" i="5"/>
  <c r="AU39" i="5"/>
  <c r="AU43" i="5" s="1"/>
  <c r="AP39" i="5"/>
  <c r="AP43" i="5" s="1"/>
  <c r="AA39" i="5"/>
  <c r="AA43" i="5" s="1"/>
  <c r="I39" i="5"/>
  <c r="M39" i="5"/>
  <c r="L39" i="5"/>
  <c r="J39" i="5"/>
  <c r="AS39" i="5"/>
  <c r="AS43" i="5" s="1"/>
  <c r="AN39" i="5"/>
  <c r="AN43" i="5" s="1"/>
  <c r="K39" i="5"/>
  <c r="M34" i="5"/>
  <c r="K34" i="5"/>
  <c r="P22" i="5"/>
  <c r="P20" i="5"/>
  <c r="N20" i="5"/>
  <c r="O22" i="5"/>
  <c r="P26" i="5"/>
  <c r="O20" i="5"/>
  <c r="O26" i="5"/>
  <c r="N26" i="5"/>
  <c r="N22" i="5"/>
  <c r="N10" i="5"/>
  <c r="N6" i="5"/>
  <c r="P17" i="5"/>
  <c r="N28" i="5"/>
  <c r="N18" i="5"/>
  <c r="N14" i="5"/>
  <c r="O25" i="5"/>
  <c r="P23" i="5"/>
  <c r="P19" i="5"/>
  <c r="O18" i="5"/>
  <c r="P15" i="5"/>
  <c r="O14" i="5"/>
  <c r="P12" i="5"/>
  <c r="O11" i="5"/>
  <c r="P8" i="5"/>
  <c r="O7" i="5"/>
  <c r="P21" i="5"/>
  <c r="P5" i="5"/>
  <c r="P9" i="5"/>
  <c r="P27" i="5"/>
  <c r="O19" i="5"/>
  <c r="P16" i="5"/>
  <c r="O8" i="5"/>
  <c r="N21" i="5"/>
  <c r="N17" i="5"/>
  <c r="N12" i="5"/>
  <c r="N8" i="5"/>
  <c r="N24" i="5"/>
  <c r="P28" i="5"/>
  <c r="O27" i="5"/>
  <c r="P24" i="5"/>
  <c r="O16" i="5"/>
  <c r="O13" i="5"/>
  <c r="P10" i="5"/>
  <c r="O9" i="5"/>
  <c r="P6" i="5"/>
  <c r="O5" i="5"/>
  <c r="P13" i="5"/>
  <c r="O23" i="5"/>
  <c r="O15" i="5"/>
  <c r="O12" i="5"/>
  <c r="N5" i="5"/>
  <c r="N25" i="5"/>
  <c r="N16" i="5"/>
  <c r="N11" i="5"/>
  <c r="N7" i="5"/>
  <c r="N27" i="5"/>
  <c r="N23" i="5"/>
  <c r="N19" i="5"/>
  <c r="N15" i="5"/>
  <c r="N13" i="5"/>
  <c r="N9" i="5"/>
  <c r="O28" i="5"/>
  <c r="P25" i="5"/>
  <c r="O21" i="5"/>
  <c r="P18" i="5"/>
  <c r="O17" i="5"/>
  <c r="P14" i="5"/>
  <c r="P11" i="5"/>
  <c r="O10" i="5"/>
  <c r="P7" i="5"/>
  <c r="O6" i="5"/>
  <c r="O24" i="5"/>
  <c r="O37" i="5" l="1"/>
  <c r="P37" i="5"/>
  <c r="N37" i="5"/>
  <c r="P38" i="5"/>
  <c r="O36" i="5"/>
  <c r="Z67" i="5"/>
  <c r="N38" i="5"/>
  <c r="P36" i="5"/>
  <c r="P39" i="5"/>
  <c r="O35" i="5"/>
  <c r="P35" i="5"/>
  <c r="O38" i="5"/>
  <c r="O39" i="5"/>
  <c r="N39" i="5"/>
  <c r="N34" i="5"/>
  <c r="P34" i="5"/>
  <c r="N36" i="5"/>
  <c r="N35" i="5"/>
  <c r="O34" i="5"/>
  <c r="BB32" i="5"/>
  <c r="B182" i="11"/>
  <c r="AN32" i="5"/>
  <c r="B179" i="11" s="1"/>
  <c r="X32" i="5"/>
  <c r="P180" i="11" s="1"/>
  <c r="AX32" i="5"/>
  <c r="B183" i="11" s="1"/>
  <c r="C181" i="11"/>
  <c r="AJ32" i="5"/>
  <c r="R184" i="11" s="1"/>
  <c r="Q182" i="11"/>
  <c r="V32" i="5"/>
  <c r="S179" i="11" s="1"/>
  <c r="T32" i="5"/>
  <c r="Q179" i="11" s="1"/>
  <c r="AL32" i="5"/>
  <c r="AU32" i="5"/>
  <c r="D180" i="11" s="1"/>
  <c r="AF32" i="5"/>
  <c r="S183" i="11" s="1"/>
  <c r="R181" i="11"/>
  <c r="U32" i="5"/>
  <c r="R179" i="11" s="1"/>
  <c r="BF32" i="5"/>
  <c r="E184" i="11" s="1"/>
  <c r="AQ32" i="5"/>
  <c r="E179" i="11" s="1"/>
  <c r="Y32" i="5"/>
  <c r="Q180" i="11" s="1"/>
  <c r="S32" i="5"/>
  <c r="P179" i="11" s="1"/>
  <c r="AE32" i="5"/>
  <c r="R183" i="11" s="1"/>
  <c r="Q181" i="11"/>
  <c r="AD32" i="5"/>
  <c r="Q183" i="11" s="1"/>
  <c r="P181" i="11"/>
  <c r="AZ32" i="5"/>
  <c r="D183" i="11" s="1"/>
  <c r="AG32" i="5"/>
  <c r="S181" i="11"/>
  <c r="E182" i="11"/>
  <c r="AR32" i="5"/>
  <c r="AO32" i="5"/>
  <c r="C179" i="11" s="1"/>
  <c r="BC32" i="5"/>
  <c r="B184" i="11" s="1"/>
  <c r="AA32" i="5"/>
  <c r="S180" i="11" s="1"/>
  <c r="AC32" i="5"/>
  <c r="P183" i="11" s="1"/>
  <c r="D182" i="11"/>
  <c r="C182" i="11"/>
  <c r="BE32" i="5"/>
  <c r="D184" i="11" s="1"/>
  <c r="W32" i="5"/>
  <c r="AW32" i="5"/>
  <c r="D181" i="11"/>
  <c r="AT32" i="5"/>
  <c r="C180" i="11" s="1"/>
  <c r="Z32" i="5"/>
  <c r="R180" i="11" s="1"/>
  <c r="AB32" i="5"/>
  <c r="S182" i="11"/>
  <c r="E181" i="11"/>
  <c r="BA32" i="5"/>
  <c r="E183" i="11" s="1"/>
  <c r="R182" i="11"/>
  <c r="AM32" i="5"/>
  <c r="AP32" i="5"/>
  <c r="D179" i="11" s="1"/>
  <c r="AY32" i="5"/>
  <c r="C183" i="11" s="1"/>
  <c r="B181" i="11"/>
  <c r="AI32" i="5"/>
  <c r="Q184" i="11" s="1"/>
  <c r="P182" i="11"/>
  <c r="AH32" i="5"/>
  <c r="P184" i="11" s="1"/>
  <c r="BD32" i="5"/>
  <c r="C184" i="11" s="1"/>
  <c r="AK32" i="5"/>
  <c r="S184" i="11" s="1"/>
  <c r="AS32" i="5"/>
  <c r="B180" i="11" s="1"/>
  <c r="AV32" i="5"/>
  <c r="E180" i="11" s="1"/>
  <c r="BC31" i="5"/>
  <c r="B177" i="11" s="1"/>
  <c r="AY31" i="5"/>
  <c r="C176" i="11" s="1"/>
  <c r="E175" i="11"/>
  <c r="B174" i="11"/>
  <c r="AT31" i="5"/>
  <c r="C173" i="11" s="1"/>
  <c r="AP31" i="5"/>
  <c r="D172" i="11" s="1"/>
  <c r="AL31" i="5"/>
  <c r="AH31" i="5"/>
  <c r="P177" i="11" s="1"/>
  <c r="AD31" i="5"/>
  <c r="Q176" i="11" s="1"/>
  <c r="S175" i="11"/>
  <c r="P174" i="11"/>
  <c r="Y31" i="5"/>
  <c r="Q173" i="11" s="1"/>
  <c r="U31" i="5"/>
  <c r="R172" i="11" s="1"/>
  <c r="BF31" i="5"/>
  <c r="E177" i="11" s="1"/>
  <c r="BB31" i="5"/>
  <c r="AX31" i="5"/>
  <c r="B176" i="11" s="1"/>
  <c r="D175" i="11"/>
  <c r="E174" i="11"/>
  <c r="AW31" i="5"/>
  <c r="AS31" i="5"/>
  <c r="B173" i="11" s="1"/>
  <c r="AO31" i="5"/>
  <c r="C172" i="11" s="1"/>
  <c r="AK31" i="5"/>
  <c r="S177" i="11" s="1"/>
  <c r="AG31" i="5"/>
  <c r="AC31" i="5"/>
  <c r="P176" i="11" s="1"/>
  <c r="R175" i="11"/>
  <c r="S174" i="11"/>
  <c r="AB31" i="5"/>
  <c r="X31" i="5"/>
  <c r="P173" i="11" s="1"/>
  <c r="T31" i="5"/>
  <c r="Q172" i="11" s="1"/>
  <c r="BE31" i="5"/>
  <c r="D177" i="11" s="1"/>
  <c r="BA31" i="5"/>
  <c r="E176" i="11" s="1"/>
  <c r="C175" i="11"/>
  <c r="D174" i="11"/>
  <c r="AV31" i="5"/>
  <c r="E173" i="11" s="1"/>
  <c r="AR31" i="5"/>
  <c r="AN31" i="5"/>
  <c r="B172" i="11" s="1"/>
  <c r="AJ31" i="5"/>
  <c r="R177" i="11" s="1"/>
  <c r="AF31" i="5"/>
  <c r="S176" i="11" s="1"/>
  <c r="Q175" i="11"/>
  <c r="R174" i="11"/>
  <c r="AA31" i="5"/>
  <c r="S173" i="11" s="1"/>
  <c r="W31" i="5"/>
  <c r="BD31" i="5"/>
  <c r="C177" i="11" s="1"/>
  <c r="AZ31" i="5"/>
  <c r="D176" i="11" s="1"/>
  <c r="B175" i="11"/>
  <c r="C174" i="11"/>
  <c r="AU31" i="5"/>
  <c r="D173" i="11" s="1"/>
  <c r="AQ31" i="5"/>
  <c r="E172" i="11" s="1"/>
  <c r="AM31" i="5"/>
  <c r="AI31" i="5"/>
  <c r="Q177" i="11" s="1"/>
  <c r="AE31" i="5"/>
  <c r="R176" i="11" s="1"/>
  <c r="P175" i="11"/>
  <c r="Q174" i="11"/>
  <c r="Z31" i="5"/>
  <c r="R173" i="11" s="1"/>
  <c r="V31" i="5"/>
  <c r="S172" i="11" s="1"/>
  <c r="N45" i="5"/>
  <c r="N70" i="5" s="1"/>
  <c r="O45" i="5"/>
  <c r="O66" i="5" s="1"/>
  <c r="S31" i="5"/>
  <c r="P172" i="11" s="1"/>
  <c r="Q193" i="11" l="1"/>
  <c r="R190" i="11"/>
  <c r="P189" i="11"/>
  <c r="C188" i="11"/>
  <c r="C192" i="11"/>
  <c r="C199" i="11"/>
  <c r="C196" i="11"/>
  <c r="P199" i="11"/>
  <c r="E198" i="11"/>
  <c r="R199" i="11"/>
  <c r="R197" i="11"/>
  <c r="S188" i="11"/>
  <c r="B191" i="11"/>
  <c r="C193" i="11"/>
  <c r="Q191" i="11"/>
  <c r="R193" i="11"/>
  <c r="D190" i="11"/>
  <c r="E192" i="11"/>
  <c r="P192" i="11"/>
  <c r="B189" i="11"/>
  <c r="R188" i="11"/>
  <c r="S191" i="11"/>
  <c r="B193" i="11"/>
  <c r="C200" i="11"/>
  <c r="Q200" i="11"/>
  <c r="D195" i="11"/>
  <c r="R198" i="11"/>
  <c r="D197" i="11"/>
  <c r="D200" i="11"/>
  <c r="S196" i="11"/>
  <c r="P197" i="11"/>
  <c r="P195" i="11"/>
  <c r="S199" i="11"/>
  <c r="Q195" i="11"/>
  <c r="C197" i="11"/>
  <c r="B195" i="11"/>
  <c r="P191" i="11"/>
  <c r="D192" i="11"/>
  <c r="E189" i="11"/>
  <c r="E193" i="11"/>
  <c r="B190" i="11"/>
  <c r="P198" i="11"/>
  <c r="S198" i="11"/>
  <c r="C195" i="11"/>
  <c r="D199" i="11"/>
  <c r="E195" i="11"/>
  <c r="R200" i="11"/>
  <c r="P188" i="11"/>
  <c r="R189" i="11"/>
  <c r="E188" i="11"/>
  <c r="B188" i="11"/>
  <c r="C191" i="11"/>
  <c r="D193" i="11"/>
  <c r="S190" i="11"/>
  <c r="B192" i="11"/>
  <c r="Q189" i="11"/>
  <c r="D188" i="11"/>
  <c r="E191" i="11"/>
  <c r="E196" i="11"/>
  <c r="B197" i="11"/>
  <c r="E199" i="11"/>
  <c r="C198" i="11"/>
  <c r="B200" i="11"/>
  <c r="S197" i="11"/>
  <c r="Q199" i="11"/>
  <c r="Q196" i="11"/>
  <c r="E200" i="11"/>
  <c r="D196" i="11"/>
  <c r="S195" i="11"/>
  <c r="B199" i="11"/>
  <c r="B198" i="11"/>
  <c r="C190" i="11"/>
  <c r="S192" i="11"/>
  <c r="D191" i="11"/>
  <c r="P193" i="11"/>
  <c r="S200" i="11"/>
  <c r="Q190" i="11"/>
  <c r="R192" i="11"/>
  <c r="D189" i="11"/>
  <c r="S189" i="11"/>
  <c r="Q188" i="11"/>
  <c r="R191" i="11"/>
  <c r="S193" i="11"/>
  <c r="E190" i="11"/>
  <c r="P190" i="11"/>
  <c r="Q192" i="11"/>
  <c r="C189" i="11"/>
  <c r="B196" i="11"/>
  <c r="P200" i="11"/>
  <c r="E197" i="11"/>
  <c r="R196" i="11"/>
  <c r="D198" i="11"/>
  <c r="Q197" i="11"/>
  <c r="R195" i="11"/>
  <c r="Q198" i="11"/>
  <c r="P196" i="11"/>
  <c r="N60" i="5"/>
  <c r="N61" i="5"/>
  <c r="O68" i="5"/>
  <c r="O53" i="5"/>
  <c r="O64" i="5"/>
  <c r="N50" i="5"/>
  <c r="N69" i="5"/>
  <c r="N64" i="5"/>
  <c r="N66" i="5"/>
  <c r="N65" i="5"/>
  <c r="O61" i="5"/>
  <c r="O47" i="5"/>
  <c r="O70" i="5"/>
  <c r="N48" i="5"/>
  <c r="N54" i="5"/>
  <c r="N49" i="5"/>
  <c r="N68" i="5"/>
  <c r="O51" i="5"/>
  <c r="N55" i="5"/>
  <c r="O56" i="5"/>
  <c r="O58" i="5"/>
  <c r="N51" i="5"/>
  <c r="O62" i="5"/>
  <c r="N59" i="5"/>
  <c r="O54" i="5"/>
  <c r="O59" i="5"/>
  <c r="N56" i="5"/>
  <c r="O69" i="5"/>
  <c r="N57" i="5"/>
  <c r="O67" i="5"/>
  <c r="O65" i="5"/>
  <c r="O63" i="5"/>
  <c r="O49" i="5"/>
  <c r="O57" i="5"/>
  <c r="O52" i="5"/>
  <c r="N52" i="5"/>
  <c r="O55" i="5"/>
  <c r="N53" i="5"/>
  <c r="N62" i="5"/>
  <c r="O60" i="5"/>
  <c r="N47" i="5"/>
  <c r="O48" i="5"/>
  <c r="O50" i="5"/>
  <c r="N67" i="5"/>
  <c r="N63" i="5"/>
  <c r="N58" i="5"/>
  <c r="AW252" i="1" l="1"/>
  <c r="N61" i="3" l="1"/>
  <c r="M61" i="3"/>
  <c r="L61" i="3"/>
  <c r="K61" i="3"/>
  <c r="J61" i="3"/>
  <c r="I61" i="3"/>
  <c r="N30" i="3"/>
  <c r="M30" i="3"/>
  <c r="L30" i="3"/>
  <c r="K30" i="3"/>
  <c r="J30" i="3"/>
  <c r="I30" i="3"/>
  <c r="G129" i="2"/>
  <c r="G155" i="11" s="1"/>
  <c r="F129" i="2"/>
  <c r="F155" i="11" s="1"/>
  <c r="E129" i="2"/>
  <c r="D129" i="2"/>
  <c r="D155" i="11" s="1"/>
  <c r="C129" i="2"/>
  <c r="C155" i="11" s="1"/>
  <c r="B129" i="2"/>
  <c r="B155" i="11" s="1"/>
  <c r="G97" i="2"/>
  <c r="G154" i="11" s="1"/>
  <c r="F97" i="2"/>
  <c r="F154" i="11" s="1"/>
  <c r="E97" i="2"/>
  <c r="D97" i="2"/>
  <c r="D154" i="11" s="1"/>
  <c r="C97" i="2"/>
  <c r="C154" i="11" s="1"/>
  <c r="B97" i="2"/>
  <c r="B154" i="11" s="1"/>
  <c r="G63" i="2"/>
  <c r="Q155" i="11" s="1"/>
  <c r="F63" i="2"/>
  <c r="P155" i="11" s="1"/>
  <c r="E63" i="2"/>
  <c r="D63" i="2"/>
  <c r="N155" i="11" s="1"/>
  <c r="C63" i="2"/>
  <c r="M155" i="11" s="1"/>
  <c r="B63" i="2"/>
  <c r="L155" i="11" s="1"/>
  <c r="G31" i="2"/>
  <c r="Q154" i="11" s="1"/>
  <c r="F31" i="2"/>
  <c r="P154" i="11" s="1"/>
  <c r="E31" i="2"/>
  <c r="D31" i="2"/>
  <c r="N154" i="11" s="1"/>
  <c r="C31" i="2"/>
  <c r="M154" i="11" s="1"/>
  <c r="B31" i="2"/>
  <c r="L154" i="11" s="1"/>
  <c r="N346" i="1"/>
  <c r="M346" i="1"/>
  <c r="L346" i="1"/>
  <c r="K346" i="1"/>
  <c r="J346" i="1"/>
  <c r="I346" i="1"/>
  <c r="N315" i="1"/>
  <c r="M315" i="1"/>
  <c r="L315" i="1"/>
  <c r="K315" i="1"/>
  <c r="J315" i="1"/>
  <c r="I315" i="1"/>
  <c r="N284" i="1"/>
  <c r="M284" i="1"/>
  <c r="L284" i="1"/>
  <c r="K284" i="1"/>
  <c r="J284" i="1"/>
  <c r="I284" i="1"/>
  <c r="N252" i="1"/>
  <c r="M252" i="1"/>
  <c r="L252" i="1"/>
  <c r="K252" i="1"/>
  <c r="J252" i="1"/>
  <c r="I252" i="1"/>
  <c r="N221" i="1"/>
  <c r="M221" i="1"/>
  <c r="L221" i="1"/>
  <c r="K221" i="1"/>
  <c r="J221" i="1"/>
  <c r="I221" i="1"/>
  <c r="N190" i="1"/>
  <c r="M190" i="1"/>
  <c r="L190" i="1"/>
  <c r="K190" i="1"/>
  <c r="J190" i="1"/>
  <c r="I190" i="1"/>
  <c r="N158" i="1"/>
  <c r="M158" i="1"/>
  <c r="L158" i="1"/>
  <c r="K158" i="1"/>
  <c r="J158" i="1"/>
  <c r="I158" i="1"/>
  <c r="N96" i="1"/>
  <c r="M96" i="1"/>
  <c r="L96" i="1"/>
  <c r="K96" i="1"/>
  <c r="J96" i="1"/>
  <c r="I96" i="1"/>
  <c r="J30" i="1"/>
  <c r="K30" i="1"/>
  <c r="L30" i="1"/>
  <c r="M30" i="1"/>
  <c r="N30" i="1"/>
  <c r="I30" i="1"/>
</calcChain>
</file>

<file path=xl/sharedStrings.xml><?xml version="1.0" encoding="utf-8"?>
<sst xmlns="http://schemas.openxmlformats.org/spreadsheetml/2006/main" count="10234" uniqueCount="478">
  <si>
    <t>RSC (localizer)</t>
  </si>
  <si>
    <t>PPA (localizer)</t>
  </si>
  <si>
    <t>OPA (localizer)</t>
  </si>
  <si>
    <t>RSC (template)</t>
  </si>
  <si>
    <t>PPA (template)</t>
  </si>
  <si>
    <t>OPA (template)</t>
  </si>
  <si>
    <t>LOC (template)</t>
  </si>
  <si>
    <t>Functional localizer: contrasts of places vs. all (PPA, RSC, OPA), objects vs. all (LOC) - top 100 voxels</t>
  </si>
  <si>
    <t>Hippocampus</t>
  </si>
  <si>
    <t>Entorhinal</t>
  </si>
  <si>
    <t>Hippocampus and entorhinal: taken from individual freesurfer segmentation</t>
  </si>
  <si>
    <t>p-values - means_diag_minus_nondiag_elements_jrd</t>
  </si>
  <si>
    <t>p-values - corr_jrd_roi_distances</t>
  </si>
  <si>
    <t>p-values - corr_jrd_roi_segments</t>
  </si>
  <si>
    <t>Actual values</t>
  </si>
  <si>
    <t>Relation to distance and segment matrices (nondiagonal elements only):</t>
  </si>
  <si>
    <t>LOC (localizer)</t>
  </si>
  <si>
    <t>Adaptation contrast - distance effect - mean value of contrast across ROI</t>
  </si>
  <si>
    <t>Adaptation contrast - segments effect - mean value of contrast across ROI</t>
  </si>
  <si>
    <t>Object viewing</t>
  </si>
  <si>
    <t>JRD</t>
  </si>
  <si>
    <t>Average</t>
  </si>
  <si>
    <t>Subj11</t>
  </si>
  <si>
    <t>Subj01</t>
  </si>
  <si>
    <t>Subj02</t>
  </si>
  <si>
    <t>Subj04</t>
  </si>
  <si>
    <t>Subj05</t>
  </si>
  <si>
    <t>Subj06</t>
  </si>
  <si>
    <t>Subj08</t>
  </si>
  <si>
    <t>Subj09</t>
  </si>
  <si>
    <t>ttest</t>
  </si>
  <si>
    <t>p-values - objectviewing day2minusday1 correlation to distance matrix</t>
  </si>
  <si>
    <t>p-values - objectviewing day2minusday1 correlation to segments matrix</t>
  </si>
  <si>
    <t>p-values - corr_jrd_roi_quadrants</t>
  </si>
  <si>
    <t>p-values - objectviewing day2minusday1 correlation to quadrants matrix</t>
  </si>
  <si>
    <t>p-values - corr_navigation_withinminusbetweensegments - removing segments adjacent in time</t>
  </si>
  <si>
    <t>Objectviewing day2 minus day1</t>
  </si>
  <si>
    <t>Objectviewing day2</t>
  </si>
  <si>
    <t xml:space="preserve">Beta - distance matrix </t>
  </si>
  <si>
    <t xml:space="preserve">Beta - segments matrix </t>
  </si>
  <si>
    <t xml:space="preserve">Beta - quadrants matrix </t>
  </si>
  <si>
    <t>Regular regression</t>
  </si>
  <si>
    <t xml:space="preserve">p-values - segments matrix </t>
  </si>
  <si>
    <t xml:space="preserve">p-values - quadrants matrix </t>
  </si>
  <si>
    <t>NaN</t>
  </si>
  <si>
    <t>Subj12</t>
  </si>
  <si>
    <t>Subj13</t>
  </si>
  <si>
    <t>Subj14</t>
  </si>
  <si>
    <t>Subj15</t>
  </si>
  <si>
    <t>Subj17</t>
  </si>
  <si>
    <t>Subj18</t>
  </si>
  <si>
    <t>Subj19</t>
  </si>
  <si>
    <t>Subj20</t>
  </si>
  <si>
    <t>Subj21</t>
  </si>
  <si>
    <t>Subj22</t>
  </si>
  <si>
    <t>Subj23</t>
  </si>
  <si>
    <t>Subj25</t>
  </si>
  <si>
    <t>Subj26</t>
  </si>
  <si>
    <t>Subj27</t>
  </si>
  <si>
    <t>Subj28</t>
  </si>
  <si>
    <t>Subj30</t>
  </si>
  <si>
    <t>p-values - corr_navigation_withinminusbetweensegments</t>
  </si>
  <si>
    <t>p-values - corr_jrd_roi_coviewing</t>
  </si>
  <si>
    <t>JRD - with coviewing matrix</t>
  </si>
  <si>
    <t xml:space="preserve">Beta - coviewing matrix </t>
  </si>
  <si>
    <t>VARIANCE PARTITIONING</t>
  </si>
  <si>
    <t xml:space="preserve">R - distance matrix </t>
  </si>
  <si>
    <t xml:space="preserve">R - segments matrix </t>
  </si>
  <si>
    <t xml:space="preserve">R - quadrants matrix </t>
  </si>
  <si>
    <t>Correlation to behavior</t>
  </si>
  <si>
    <t>Subject</t>
  </si>
  <si>
    <t>Distance estimation</t>
  </si>
  <si>
    <t>Overall accuracy measures</t>
  </si>
  <si>
    <t>Dist comparison</t>
  </si>
  <si>
    <t>Dist estimation</t>
  </si>
  <si>
    <t>Correlation real-estimated overall</t>
  </si>
  <si>
    <t>Percent correct (out of all)</t>
  </si>
  <si>
    <t>Success rate overall</t>
  </si>
  <si>
    <t>Segment effect measures</t>
  </si>
  <si>
    <t>Diff num correct within-between</t>
  </si>
  <si>
    <t>Diff corr estimaged-real within-between</t>
  </si>
  <si>
    <t>Distance comparison</t>
  </si>
  <si>
    <t>Diff success rate within-between</t>
  </si>
  <si>
    <t>Normalization to range 0-1</t>
  </si>
  <si>
    <t>Combined measures</t>
  </si>
  <si>
    <t>Environmental knowledge</t>
  </si>
  <si>
    <t>Segment effect</t>
  </si>
  <si>
    <t>Diff success within-between</t>
  </si>
  <si>
    <t>Segment effect (no JRD)</t>
  </si>
  <si>
    <t>objectviewing day2minusday1 correlation to distance matrix</t>
  </si>
  <si>
    <t>JRD correlation to distance matrix</t>
  </si>
  <si>
    <t>Correlation - environmental knowledge</t>
  </si>
  <si>
    <t>Object viewing day2</t>
  </si>
  <si>
    <t>ttest - corr_jrd_roi_responses_similarity</t>
  </si>
  <si>
    <t>JRD - with coviewing and response similarity matrices</t>
  </si>
  <si>
    <t>p-values - corr_objectviewing_day2_roi_distances</t>
  </si>
  <si>
    <t>p-values - corr_objectviewing_day2_roi_segments</t>
  </si>
  <si>
    <t>p-values - corr_objectviewing_day2_roi_quadrants</t>
  </si>
  <si>
    <t>Median split</t>
  </si>
  <si>
    <t>ttest - median split high knowledge</t>
  </si>
  <si>
    <t>ttest - median split high segment effect</t>
  </si>
  <si>
    <t>p-value, one-tailed one-sample t-test</t>
  </si>
  <si>
    <t>ttest - median split low knowledge</t>
  </si>
  <si>
    <t>ttest - median split low segment effect</t>
  </si>
  <si>
    <t>corr_viewanglediff</t>
  </si>
  <si>
    <t>corr_object1_dist</t>
  </si>
  <si>
    <t>sem</t>
  </si>
  <si>
    <t>RSC</t>
  </si>
  <si>
    <t>PPA</t>
  </si>
  <si>
    <t>OPA</t>
  </si>
  <si>
    <t>LOC</t>
  </si>
  <si>
    <t>mean high segment effect</t>
  </si>
  <si>
    <t>SEM</t>
  </si>
  <si>
    <t>mean high environmental knowledge</t>
  </si>
  <si>
    <t>Within quadrant</t>
  </si>
  <si>
    <t>Object viewing day2-day1</t>
  </si>
  <si>
    <t>Within segment adjacent quadrant</t>
  </si>
  <si>
    <t>Between segments adjacent quadrant</t>
  </si>
  <si>
    <t>Between diagonal quadrants</t>
  </si>
  <si>
    <t>Average neural pattern correlation</t>
  </si>
  <si>
    <t>Env knowledge</t>
  </si>
  <si>
    <t>corr_object1_identity</t>
  </si>
  <si>
    <t>corr_viewangle_identity</t>
  </si>
  <si>
    <t>P-values</t>
  </si>
  <si>
    <t>Distance effects</t>
  </si>
  <si>
    <t>corr_jrd_distances</t>
  </si>
  <si>
    <t>corr_jrd_within_segment_adj_quadrants_dist</t>
  </si>
  <si>
    <t>corr_jrd_between_segments_adj_quadrants_dist</t>
  </si>
  <si>
    <t>corr_jrd_diagonal_quadrants_dist</t>
  </si>
  <si>
    <t>corr_jrd_quadrants_dist</t>
  </si>
  <si>
    <t>corr_jrd_estimated_dist</t>
  </si>
  <si>
    <t>Schema effects</t>
  </si>
  <si>
    <t>Segment / quadrant effects (do things belong to the same quadrant/segment, no distances)</t>
  </si>
  <si>
    <t>corr_jrd_segments</t>
  </si>
  <si>
    <t>corr_jrd_quadrants</t>
  </si>
  <si>
    <t>JRD - Averages</t>
  </si>
  <si>
    <t>Objectviewing day2 - Averages</t>
  </si>
  <si>
    <t>Object viewing day2-day1 - Averages</t>
  </si>
  <si>
    <t>JRD - average pattern correlation matrix across sub jects</t>
  </si>
  <si>
    <t>Object viewing day2 task</t>
  </si>
  <si>
    <t>Stretchers (asymmetric environment)</t>
  </si>
  <si>
    <t>Correlation - asymmetry</t>
  </si>
  <si>
    <t>corr_jrd_orth_segments</t>
  </si>
  <si>
    <t>Object viewing - day2 minus day1</t>
  </si>
  <si>
    <t>Object viewing - day2</t>
  </si>
  <si>
    <t>Segment identity</t>
  </si>
  <si>
    <t>Quadrant identity</t>
  </si>
  <si>
    <t>Distance within quadrant only</t>
  </si>
  <si>
    <t>Distance within segment adj quadrant</t>
  </si>
  <si>
    <t>Distance between segments adj quadrant</t>
  </si>
  <si>
    <t>Distance diagonal quadrants</t>
  </si>
  <si>
    <t>Distance between quadrants</t>
  </si>
  <si>
    <t>Estimated distances</t>
  </si>
  <si>
    <t>p-values - means_diag_minus_nondiag_elements_objectviewing (day1 betas correlation to day2 betas)</t>
  </si>
  <si>
    <t>Summary of all results - betas extracted from all runs together, mean pattern removed</t>
  </si>
  <si>
    <t>Correlation values</t>
  </si>
  <si>
    <t>Orthogonal segment identity</t>
  </si>
  <si>
    <t>Adaptation</t>
  </si>
  <si>
    <t>Distance effect</t>
  </si>
  <si>
    <t>JRD single trial modeling (48 regressors, for each starting object and viewing direction, across runs) - correlation to matrices</t>
  </si>
  <si>
    <t>Identity of starting object (object1)</t>
  </si>
  <si>
    <t>Distance between starting objects (object1)</t>
  </si>
  <si>
    <t>Neural distance - averages</t>
  </si>
  <si>
    <t>Facing angle identity</t>
  </si>
  <si>
    <t>Facing angle - 4 bins - identity</t>
  </si>
  <si>
    <t>Facing angle - 4 bins - east or west</t>
  </si>
  <si>
    <t>Facing angle - 4 bins - north or south</t>
  </si>
  <si>
    <t>Difference in facing angle</t>
  </si>
  <si>
    <t>Difference in facing angle - within quadrant</t>
  </si>
  <si>
    <t>Difference in facing angle - within segment adjacent quadrant</t>
  </si>
  <si>
    <t>Difference in facing angle - between segments adjacent quadrant</t>
  </si>
  <si>
    <t>Difference in facing angle - between diagonal quadrants</t>
  </si>
  <si>
    <t>corr_jrd_within_quadrant_dist</t>
  </si>
  <si>
    <t>corr_jrd_distance_y_axis (along river)</t>
  </si>
  <si>
    <t xml:space="preserve">R - orthogonal segment matrix </t>
  </si>
  <si>
    <t>Overlay</t>
  </si>
  <si>
    <t>corr_jrd_overlay_x_axis_only</t>
  </si>
  <si>
    <t>corr_jrd_flipping_x_axis_only</t>
  </si>
  <si>
    <t>HC (JRD)</t>
  </si>
  <si>
    <t>HC (obj view)</t>
  </si>
  <si>
    <t>Mean value of contrast across ROI</t>
  </si>
  <si>
    <t>P-value</t>
  </si>
  <si>
    <t>Distance between objects - y-axis (along river direction)</t>
  </si>
  <si>
    <t>Overlay model</t>
  </si>
  <si>
    <t>Difference of within-segment and between-segments elements - object viewing</t>
  </si>
  <si>
    <t>Difference of within-segment and between-segments elements - jrd</t>
  </si>
  <si>
    <t>OPA average neural corr matrix</t>
  </si>
  <si>
    <t>RSC average neural corr matrix</t>
  </si>
  <si>
    <t>Distance matrix</t>
  </si>
  <si>
    <t>Normalized to 0-1, subtraction of distance matrix</t>
  </si>
  <si>
    <t>right OPA</t>
  </si>
  <si>
    <t>right RSC</t>
  </si>
  <si>
    <t>Correlation between the different effects</t>
  </si>
  <si>
    <t>JRD OPA overlay</t>
  </si>
  <si>
    <t>JRD RSC overlay</t>
  </si>
  <si>
    <t>JRD OPA yaxis</t>
  </si>
  <si>
    <t>JRD RSC yaxis</t>
  </si>
  <si>
    <t>Objview HC overlay</t>
  </si>
  <si>
    <t>Objview HC yaxis</t>
  </si>
  <si>
    <t>Values</t>
  </si>
  <si>
    <t>Correlations</t>
  </si>
  <si>
    <t>R - distance matrix (controlling for segment)</t>
  </si>
  <si>
    <t>R - segments matrix (controlling for distance)</t>
  </si>
  <si>
    <t>R - quadrants matrix (controlling for distance)</t>
  </si>
  <si>
    <t>R - orthogonal segment matrix (controlling for distance)</t>
  </si>
  <si>
    <t>corr_jrd_distance_x_axis_within_segment</t>
  </si>
  <si>
    <t>corr_jrd_distance_y_axis_within_segment</t>
  </si>
  <si>
    <t>corr_jrd_distance_y_axis_between_segments</t>
  </si>
  <si>
    <t>corr_jrd_distance_x_axis_between_segments</t>
  </si>
  <si>
    <t>corr_objectviewing_day2-day1_distance_x_axis_within_segment</t>
  </si>
  <si>
    <t>corr_objectviewing_day2-day1distance_y_axis_between_segments</t>
  </si>
  <si>
    <t>corr_objectviewing_day2-day1_distance_x_axis_between_segments</t>
  </si>
  <si>
    <t>corr_objectviewing_day2-day1_distance_y_axis_within_segment</t>
  </si>
  <si>
    <t>Distance_y_axis_within_segment</t>
  </si>
  <si>
    <t>Distance_x_axis_within_segment</t>
  </si>
  <si>
    <t>Distance_y_axis_between_segments</t>
  </si>
  <si>
    <t>Distance_x_axis_between_segments</t>
  </si>
  <si>
    <t>corr_jrd_distance_x_axis (perpendicular to river)</t>
  </si>
  <si>
    <t>Distance between objects - x-axis (perpendicular to river)</t>
  </si>
  <si>
    <t>corr_jrd_schema_y_axis_only</t>
  </si>
  <si>
    <t>Distance_flipping_x_axis</t>
  </si>
  <si>
    <t>Distance_overlay_x_axis</t>
  </si>
  <si>
    <t>Distance_schema_y_axis</t>
  </si>
  <si>
    <t>corr_objectviewing_day2-day1_distances</t>
  </si>
  <si>
    <t>corr_objectviewing_day2-day1_within_quadrant_dist</t>
  </si>
  <si>
    <t>corr_objectviewing_day2-day1_within_segment_adj_quadrants_dist</t>
  </si>
  <si>
    <t>corr_objectviewing_day2-day1_between_segments_adj_quadrants_dist</t>
  </si>
  <si>
    <t>corr_objectviewing_day2-day1_diagonal_quadrants_dist</t>
  </si>
  <si>
    <t>corr_objectviewing_day2-day1_quadrants_dist</t>
  </si>
  <si>
    <t>corr_objectviewing_day2-day1_estimated_dist</t>
  </si>
  <si>
    <t>corr_objectviewing_day2-day1_schema_y_axis_only</t>
  </si>
  <si>
    <t>corr_objectviewing_day2-day1_flipping_x_axis_only</t>
  </si>
  <si>
    <t>corr_objectviewing_day2-day1_overlay_x_axis_only</t>
  </si>
  <si>
    <t>corr_objectviewing_day2-day1_segments</t>
  </si>
  <si>
    <t>corr_objectviewing_day2-day1_quadrants</t>
  </si>
  <si>
    <t>corr_objectviewing_day2-day1_orth_segments</t>
  </si>
  <si>
    <t>corr_objectviewing_day2-day1_distance_y_axis (along river)</t>
  </si>
  <si>
    <t>corr_objectviewing_day2-day1_distance_x_axis (perpendicular to river)</t>
  </si>
  <si>
    <t>corr_objectviewing_day2_within_quadrant_dist</t>
  </si>
  <si>
    <t>corr_objectviewing_day2_within_segment_adj_quadrants_dist</t>
  </si>
  <si>
    <t>corr_objectviewing_day2_between_segments_adj_quadrants_dist</t>
  </si>
  <si>
    <t>corr_objectviewing_day2_diagonal_quadrants_dist</t>
  </si>
  <si>
    <t>corr_objectviewing_day2_quadrants_dist</t>
  </si>
  <si>
    <t>corr_objectviewing_day2_estimated_dist</t>
  </si>
  <si>
    <t>corr_objectviewing_day2_schema_y_axis_only</t>
  </si>
  <si>
    <t>corr_objectviewing_day2_flipping_x_axis_only</t>
  </si>
  <si>
    <t>corr_objectviewing_day2_overlay_x_axis_only</t>
  </si>
  <si>
    <t>corr_objectviewing_day2_segments</t>
  </si>
  <si>
    <t>corr_objectviewing_day2_quadrants</t>
  </si>
  <si>
    <t>corr_objectviewing_day2_orth_segments</t>
  </si>
  <si>
    <t>corr_objectviewing_day2_distance_y_axis (along river)</t>
  </si>
  <si>
    <t>corr_objectviewing_day2_distance_x_axis (perpendicular to river)</t>
  </si>
  <si>
    <t>corr_objectviewing_day2_distance_y_axis_within_segment</t>
  </si>
  <si>
    <t>corr_objectviewing_day2_distance_x_axis_within_segment</t>
  </si>
  <si>
    <t>corr_objectviewing_day2_distance_y_axis_between_segments</t>
  </si>
  <si>
    <t>corr_objectviewing_day2_distance_x_axis_between_segments</t>
  </si>
  <si>
    <t>corr_objectviewing_day2_distances</t>
  </si>
  <si>
    <t>MVPA correlations to different matrices</t>
  </si>
  <si>
    <t>Object viewing day2 minus day1</t>
  </si>
  <si>
    <t>Specific matrices (subject-level results)</t>
  </si>
  <si>
    <t>Segment / quadrant effects</t>
  </si>
  <si>
    <t xml:space="preserve"> JRD - Correlation to overlay matrix</t>
  </si>
  <si>
    <t>JRD - Correlation to y-axis matrix</t>
  </si>
  <si>
    <t>RSC (JRD)</t>
  </si>
  <si>
    <t>PPA (JRD)</t>
  </si>
  <si>
    <t>OPA (JRD)</t>
  </si>
  <si>
    <t>RSC (objview)</t>
  </si>
  <si>
    <t>PPA (objview)</t>
  </si>
  <si>
    <t>OPA (objview)</t>
  </si>
  <si>
    <t>HC (objview)</t>
  </si>
  <si>
    <t>Mean</t>
  </si>
  <si>
    <t>Activation</t>
  </si>
  <si>
    <t>Localizer</t>
  </si>
  <si>
    <t>HC</t>
  </si>
  <si>
    <t>Different models</t>
  </si>
  <si>
    <t>Distance</t>
  </si>
  <si>
    <t>p-values</t>
  </si>
  <si>
    <t>'rsc-opa-jrd'</t>
  </si>
  <si>
    <t>'rsc-hc-jrd'</t>
  </si>
  <si>
    <t>'opa-hc-jrd'</t>
  </si>
  <si>
    <t>'rsc-opa-objview'</t>
  </si>
  <si>
    <t>'rsc-hc-objview'</t>
  </si>
  <si>
    <t>'opa-hc-objview'</t>
  </si>
  <si>
    <t>Inter-region correlations - bilateral activation ROIs</t>
  </si>
  <si>
    <t>corr_jrd_dist_within_segment</t>
  </si>
  <si>
    <t>corr_jrd_dist_between_segments</t>
  </si>
  <si>
    <t>corr_objectviewing_day2_dist_within_segment</t>
  </si>
  <si>
    <t>corr_objectviewing_day2_dist_between_segments</t>
  </si>
  <si>
    <t>corr_objectviewing_day2-day1_dist_within_segment</t>
  </si>
  <si>
    <t>corr_objectviewing_day2-day1_dist_between_segments</t>
  </si>
  <si>
    <t>JRD distance</t>
  </si>
  <si>
    <t>JRD overlay</t>
  </si>
  <si>
    <t>Objview overlay</t>
  </si>
  <si>
    <t>RSC-OPA (JRD defined)</t>
  </si>
  <si>
    <t>RSC-HC (JRD defined)</t>
  </si>
  <si>
    <t>OPA-HC (JRD defined)</t>
  </si>
  <si>
    <t>RSC-OPA (object-viewing defined)</t>
  </si>
  <si>
    <t>RSC-HC (object-viewing defined)</t>
  </si>
  <si>
    <t>OPA-HC (object-viewing defined)</t>
  </si>
  <si>
    <t>Objview distance</t>
  </si>
  <si>
    <t>Objectviewing-d2minusd1 - Correlation to y-axis matrix</t>
  </si>
  <si>
    <t>Objectviewing-d2minusd1 - Correlation to overlay matrix</t>
  </si>
  <si>
    <t>Behavioral combined measures</t>
  </si>
  <si>
    <t>JRD - remapping effect (difference correlation to distances within-between)</t>
  </si>
  <si>
    <t>JRD - separation effect (difference in neural distance. Within-between)</t>
  </si>
  <si>
    <t>Objectviewing-d2minusd1 - remapping effect (difference correlation to distances within-between)</t>
  </si>
  <si>
    <t>Objectviewing-d2minusd1 - separation effect (difference in neural distance. Within-between)</t>
  </si>
  <si>
    <t>Objview remapping effect</t>
  </si>
  <si>
    <t>Objview separation effect</t>
  </si>
  <si>
    <t>JRD remapping effect</t>
  </si>
  <si>
    <t>JRD separation effect</t>
  </si>
  <si>
    <t>Rotation</t>
  </si>
  <si>
    <t>Mirroring</t>
  </si>
  <si>
    <t>Remapping effect - JRD</t>
  </si>
  <si>
    <t>Separation effect - JRD</t>
  </si>
  <si>
    <t xml:space="preserve"> JRD - Correlation to flipping matrix</t>
  </si>
  <si>
    <t xml:space="preserve"> JRD - Correlation to schema matrix</t>
  </si>
  <si>
    <t>Objectviewing-d2minusd1 - Correlation to flipping matrix</t>
  </si>
  <si>
    <t>Objectviewing-d2minusd1 - Correlation to schema matrix</t>
  </si>
  <si>
    <t>Objectviewing day2minusday1</t>
  </si>
  <si>
    <t>JRD - localizer ROIs</t>
  </si>
  <si>
    <t>Remapping effect - object viewing</t>
  </si>
  <si>
    <t>Separation effect - object viewing</t>
  </si>
  <si>
    <t>Remapping effect - JRD - localizer</t>
  </si>
  <si>
    <t>Separation effect - JRD - localizer</t>
  </si>
  <si>
    <t>HC (anatomical)</t>
  </si>
  <si>
    <t>Correlation - segment effect (no JRD)</t>
  </si>
  <si>
    <t>Behavioral correlations</t>
  </si>
  <si>
    <t>Overlay matrix</t>
  </si>
  <si>
    <t>Flipping matrix</t>
  </si>
  <si>
    <t>Schema matrix</t>
  </si>
  <si>
    <t>Separation effect</t>
  </si>
  <si>
    <t>Remapping effect</t>
  </si>
  <si>
    <t>RSC-OPA (objview defined)</t>
  </si>
  <si>
    <t>RSC-HC (objview defined)</t>
  </si>
  <si>
    <t>OPA-HC (objview defined)</t>
  </si>
  <si>
    <t>Grouping measure (difference of within-segment and between-segments neural similarities, adjacent quadrants only) - JRD</t>
  </si>
  <si>
    <t>Grouping measure (difference of within-segment and between-segments neural similarities, adjacent quadrants only) - object viewing</t>
  </si>
  <si>
    <t>Remapping measure (difference of within-segment and between-segments correlation to distance matrix) - object viewing</t>
  </si>
  <si>
    <t>Remapping measure (difference of within-segment and between-segments correlation to distance matrix) - JRD</t>
  </si>
  <si>
    <t>Correlations - searchlight ROIs</t>
  </si>
  <si>
    <t>rsc-opa</t>
  </si>
  <si>
    <t>rsc-hc</t>
  </si>
  <si>
    <t>opa-hc</t>
  </si>
  <si>
    <t>Searchlight ROIs behavioral correlations</t>
  </si>
  <si>
    <t>Distance model</t>
  </si>
  <si>
    <t>Subject 2</t>
  </si>
  <si>
    <t>Subject 1</t>
  </si>
  <si>
    <t>Subject 3</t>
  </si>
  <si>
    <t>Subject 4</t>
  </si>
  <si>
    <t>Subject 5</t>
  </si>
  <si>
    <t>Subject 6</t>
  </si>
  <si>
    <t>Subject 7</t>
  </si>
  <si>
    <t>Subject 8</t>
  </si>
  <si>
    <t>Subject 9</t>
  </si>
  <si>
    <t>Subject 10</t>
  </si>
  <si>
    <t>Subject 11</t>
  </si>
  <si>
    <t>Subject 12</t>
  </si>
  <si>
    <t>Subject 13</t>
  </si>
  <si>
    <t>Subject 14</t>
  </si>
  <si>
    <t>Subject 15</t>
  </si>
  <si>
    <t>Subject 16</t>
  </si>
  <si>
    <t>Subject 17</t>
  </si>
  <si>
    <t>Subject 18</t>
  </si>
  <si>
    <t>Subject 19</t>
  </si>
  <si>
    <t>Subject 20</t>
  </si>
  <si>
    <t>Subject 21</t>
  </si>
  <si>
    <t>Subject 22</t>
  </si>
  <si>
    <t>Subject 23</t>
  </si>
  <si>
    <t>Subject 24</t>
  </si>
  <si>
    <t>Within museum distances</t>
  </si>
  <si>
    <t>Between museum distances - overlay model</t>
  </si>
  <si>
    <t>Between museum distances - distance model</t>
  </si>
  <si>
    <t>Marchette 2015 results - correlations of patterns to model matrices</t>
  </si>
  <si>
    <t>Within segment</t>
  </si>
  <si>
    <t>Between segments - distance model</t>
  </si>
  <si>
    <t>Between segments - overlay model</t>
  </si>
  <si>
    <t>corr_jrd_schema_between_seg_adj_quad</t>
  </si>
  <si>
    <t>corr_jrd_flipping_between_seg_adj_quad</t>
  </si>
  <si>
    <t>corr_jrd_overlay_between_seg_adj_quad</t>
  </si>
  <si>
    <t>corr_objectviewing_day2-day1_schema_between_seg_adj_quad</t>
  </si>
  <si>
    <t>corr_objectviewing_day2-day1_flipping_between_seg_adj_quad</t>
  </si>
  <si>
    <t>corr_objectviewing_day2-day1_overlay_between_seg_adj_quad</t>
  </si>
  <si>
    <t>corr_objectviewing_day2_schema_between_seg_adj_quad</t>
  </si>
  <si>
    <t>corr_objectviewing_day2_flipping_between_seg_adj_quad</t>
  </si>
  <si>
    <t>corr_objectviewing_day2_overlay_between_seg_adj_quad</t>
  </si>
  <si>
    <t>Within segment distances</t>
  </si>
  <si>
    <t>Between segments - schema model</t>
  </si>
  <si>
    <t>Between segments - flipping model</t>
  </si>
  <si>
    <t>Between seg adj quad - distance model</t>
  </si>
  <si>
    <t>Between seg adj quad - schema model</t>
  </si>
  <si>
    <t>Between seg adj quad - flipping model</t>
  </si>
  <si>
    <t>Between seg adj quad - overlay model</t>
  </si>
  <si>
    <t>Remapping</t>
  </si>
  <si>
    <t>Grouping</t>
  </si>
  <si>
    <t>True distances</t>
  </si>
  <si>
    <t>lHC_post</t>
  </si>
  <si>
    <t>lHC_ant</t>
  </si>
  <si>
    <t>rHC_post</t>
  </si>
  <si>
    <t>rHC_ant</t>
  </si>
  <si>
    <t>P-values (one-tailed, uncorrected)</t>
  </si>
  <si>
    <t>ERC (anatomical)</t>
  </si>
  <si>
    <t>Distance between objects (integration model)</t>
  </si>
  <si>
    <t>P-values (one-tailed, FDR-corrected across the 5 regions)</t>
  </si>
  <si>
    <t>Hippocampal subparts - object viewing day2 minus day1</t>
  </si>
  <si>
    <t>Hippocampal subparts - object viewing - day2 minus day1</t>
  </si>
  <si>
    <t>P-values (one-tailed, FDR-corrected across the 4 subregions)</t>
  </si>
  <si>
    <t>Overlay (schematization) model</t>
  </si>
  <si>
    <t>Flipping (mirroring) model</t>
  </si>
  <si>
    <t>Schema (rotation) model</t>
  </si>
  <si>
    <t>Objectviewing day2minusday1 - hippocampal subparts</t>
  </si>
  <si>
    <t>Correlation between measures</t>
  </si>
  <si>
    <t>Distance (integration model) coding</t>
  </si>
  <si>
    <t>JRD task graphs</t>
  </si>
  <si>
    <t>Original data - individual subjects' correlation results to different matrices</t>
  </si>
  <si>
    <t>ERC</t>
  </si>
  <si>
    <t>p-values (FDR-corrected)</t>
  </si>
  <si>
    <t>P-values of correlation to matrices</t>
  </si>
  <si>
    <t>Localizer ROIs results</t>
  </si>
  <si>
    <t>Remapping effects - JRD</t>
  </si>
  <si>
    <t>Grouping effects - JRD</t>
  </si>
  <si>
    <t>Grouping effects - objview day2-day1</t>
  </si>
  <si>
    <t>Remapping effects - objview day2-day1</t>
  </si>
  <si>
    <t>p-value (1-tailed, FDR-corrected)</t>
  </si>
  <si>
    <t>p-value ((1-tailed, uncorrected)</t>
  </si>
  <si>
    <t>corr_object1_remapping</t>
  </si>
  <si>
    <t>corr_object1_grouping</t>
  </si>
  <si>
    <t>corr_object1_overlay</t>
  </si>
  <si>
    <t>corr_viewanglediff_withinsegment</t>
  </si>
  <si>
    <t>corr_viewangle_bin_identity</t>
  </si>
  <si>
    <t>corr_object1_dist_withinsegtrials</t>
  </si>
  <si>
    <t>corr_object1_overlay_withinsegtrials</t>
  </si>
  <si>
    <t>corr_object1_grouping_withinsegtrials</t>
  </si>
  <si>
    <t>EC</t>
  </si>
  <si>
    <t>corr_object1_remapping_withinsegtrials</t>
  </si>
  <si>
    <t>P-values (signed rank test, one-tailed, FDR-corrected across the 5 regions)</t>
  </si>
  <si>
    <t>P-values (signed-rank test, one-tailed, uncorrected)</t>
  </si>
  <si>
    <t>JRD - grouping effect (difference in neural distance. Within-between)</t>
  </si>
  <si>
    <t>Objectviewing-d2minusd1 - grouping effect (difference in neural distance. Within-between)</t>
  </si>
  <si>
    <t>Diff overlay-distance models</t>
  </si>
  <si>
    <t>corr_jrd_schema</t>
  </si>
  <si>
    <t>corr_objectviewing_day2-day1_schema</t>
  </si>
  <si>
    <t>corr_objectviewing_day2_schema</t>
  </si>
  <si>
    <t>corr_jrd_schema_btwn_only</t>
  </si>
  <si>
    <t>corr_objectviewing_day2-day1_schema_btwn_only</t>
  </si>
  <si>
    <t>corr_objectviewing_day2_schema_btwn_only</t>
  </si>
  <si>
    <t>corr_jrd_flipping</t>
  </si>
  <si>
    <t>corr_objectviewing_day2-day1_flipping</t>
  </si>
  <si>
    <t>corr_objectviewing_day2_flipping</t>
  </si>
  <si>
    <t>corr_jrd_flipping_btwn_only</t>
  </si>
  <si>
    <t>corr_objectviewing_day2-day1_flipping_btwn_only</t>
  </si>
  <si>
    <t>corr_objectviewing_day2_flipping_btwn_only</t>
  </si>
  <si>
    <t>corr_jrd_overlay</t>
  </si>
  <si>
    <t>corr_objectviewing_day2-day1_overlay</t>
  </si>
  <si>
    <t>corr_objectviewing_day2_overlay</t>
  </si>
  <si>
    <t>corr_jrd_overlay_btwn_only</t>
  </si>
  <si>
    <t>corr_objectviewing_day2-day1_overlay_btwn_only</t>
  </si>
  <si>
    <t>corr_objectviewing_day2_overlay_btwn_only</t>
  </si>
  <si>
    <t>Separate runs GLM, no other manipulation (CV/noise normalization/nonparametric stats)</t>
  </si>
  <si>
    <t>Original run - combined runs GLM, no other manipulation (CV/noise normalization/nonparametric stats)</t>
  </si>
  <si>
    <t>Running with separate runs GLM, nonparametric stats</t>
  </si>
  <si>
    <t>Running with separate runs GLM, cross-validation</t>
  </si>
  <si>
    <t>Separate runs GLM, noise normalization (new - using original regression's residuals), nonparametric stats</t>
  </si>
  <si>
    <t>Separate runs GLM, noise normalization (new - using original regression's residuals), CV, nonparametric stats</t>
  </si>
  <si>
    <t>P-values (one-tailed signed rank test, FDR-corrected across the 5 regions)</t>
  </si>
  <si>
    <t>distance-overlay-yaxis correspondence in object viewing / JRD RSC, OPA, HC; anti-correlation to grouping</t>
  </si>
  <si>
    <t>laHC</t>
  </si>
  <si>
    <t xml:space="preserve">Correlation - accuracy dist est </t>
  </si>
  <si>
    <t>Correlation - accuracy dist comp</t>
  </si>
  <si>
    <t>Correlation - segmentation dist est</t>
  </si>
  <si>
    <t>Correlation - segmentation dist comp</t>
  </si>
  <si>
    <t>Quadrant and orthogonal segment schematization models</t>
  </si>
  <si>
    <t>JRD - quadrant overlay</t>
  </si>
  <si>
    <t>objview - quadrant overlay</t>
  </si>
  <si>
    <t>JRD - orthogonal segment overlay</t>
  </si>
  <si>
    <t>objview - orthogonal segment overlay</t>
  </si>
  <si>
    <t>p-value</t>
  </si>
  <si>
    <t>Correlation - segmentation JRD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</si>
</sst>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7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theme="1"/>
      <name val="Courier"/>
      <family val="1"/>
    </font>
    <font>
      <sz val="12"/>
      <color rgb="FFFFC000"/>
      <name val="Calibri"/>
      <family val="2"/>
      <scheme val="minor"/>
    </font>
    <font>
      <sz val="8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theme="1"/>
      <name val="Calibri (Body)"/>
    </font>
    <font>
      <sz val="12"/>
      <color rgb="FF00B0F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2"/>
      <name val="Calibri"/>
      <family val="2"/>
      <scheme val="minor"/>
    </font>
    <font>
      <b/>
      <u/>
      <sz val="14"/>
      <name val="Calibri"/>
      <family val="2"/>
      <scheme val="minor"/>
    </font>
    <font>
      <sz val="14"/>
      <name val="Calibri"/>
      <family val="2"/>
      <scheme val="minor"/>
    </font>
    <font>
      <b/>
      <u/>
      <sz val="12"/>
      <name val="Calibri (Body)"/>
    </font>
    <font>
      <u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sz val="12"/>
      <color rgb="FFFFCC00"/>
      <name val="Calibri"/>
      <family val="2"/>
      <scheme val="minor"/>
    </font>
    <font>
      <b/>
      <sz val="12"/>
      <color rgb="FFFFCC00"/>
      <name val="Calibri"/>
      <family val="2"/>
      <scheme val="minor"/>
    </font>
    <font>
      <sz val="12"/>
      <color rgb="FF00CCFF"/>
      <name val="Calibri"/>
      <family val="2"/>
      <scheme val="minor"/>
    </font>
    <font>
      <b/>
      <sz val="12"/>
      <color rgb="FF00CCFF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b/>
      <u/>
      <sz val="12"/>
      <color rgb="FFFFC00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u/>
      <sz val="12"/>
      <name val="Calibri"/>
      <family val="2"/>
      <scheme val="minor"/>
    </font>
    <font>
      <b/>
      <u/>
      <sz val="12"/>
      <color rgb="FF00B0F0"/>
      <name val="Calibri"/>
      <family val="2"/>
      <scheme val="minor"/>
    </font>
    <font>
      <u/>
      <sz val="12"/>
      <name val="Calibri (Body)"/>
    </font>
    <font>
      <u/>
      <sz val="12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2">
    <xf numFmtId="0" fontId="0" fillId="0" borderId="0" xfId="0"/>
    <xf numFmtId="164" fontId="1" fillId="0" borderId="1" xfId="0" applyNumberFormat="1" applyFont="1" applyBorder="1"/>
    <xf numFmtId="164" fontId="0" fillId="0" borderId="1" xfId="0" applyNumberFormat="1" applyFont="1" applyBorder="1"/>
    <xf numFmtId="0" fontId="0" fillId="0" borderId="0" xfId="0" applyFont="1"/>
    <xf numFmtId="164" fontId="0" fillId="0" borderId="0" xfId="0" applyNumberFormat="1" applyFont="1"/>
    <xf numFmtId="0" fontId="0" fillId="0" borderId="1" xfId="0" applyFont="1" applyBorder="1"/>
    <xf numFmtId="0" fontId="0" fillId="0" borderId="0" xfId="0" applyFont="1" applyBorder="1"/>
    <xf numFmtId="164" fontId="0" fillId="0" borderId="0" xfId="0" applyNumberFormat="1" applyFont="1" applyBorder="1"/>
    <xf numFmtId="164" fontId="1" fillId="0" borderId="0" xfId="0" applyNumberFormat="1" applyFont="1" applyBorder="1"/>
    <xf numFmtId="164" fontId="3" fillId="0" borderId="0" xfId="0" applyNumberFormat="1" applyFont="1" applyBorder="1"/>
    <xf numFmtId="164" fontId="0" fillId="0" borderId="3" xfId="0" applyNumberFormat="1" applyFont="1" applyBorder="1"/>
    <xf numFmtId="164" fontId="0" fillId="2" borderId="0" xfId="0" applyNumberFormat="1" applyFont="1" applyFill="1" applyBorder="1"/>
    <xf numFmtId="164" fontId="0" fillId="2" borderId="3" xfId="0" applyNumberFormat="1" applyFont="1" applyFill="1" applyBorder="1"/>
    <xf numFmtId="164" fontId="1" fillId="2" borderId="3" xfId="0" applyNumberFormat="1" applyFont="1" applyFill="1" applyBorder="1"/>
    <xf numFmtId="164" fontId="1" fillId="0" borderId="3" xfId="0" applyNumberFormat="1" applyFont="1" applyBorder="1"/>
    <xf numFmtId="0" fontId="0" fillId="0" borderId="2" xfId="0" applyFont="1" applyFill="1" applyBorder="1" applyAlignment="1">
      <alignment horizontal="right"/>
    </xf>
    <xf numFmtId="164" fontId="3" fillId="0" borderId="3" xfId="0" applyNumberFormat="1" applyFont="1" applyBorder="1"/>
    <xf numFmtId="164" fontId="3" fillId="2" borderId="3" xfId="0" applyNumberFormat="1" applyFont="1" applyFill="1" applyBorder="1"/>
    <xf numFmtId="0" fontId="5" fillId="0" borderId="0" xfId="0" applyFont="1"/>
    <xf numFmtId="164" fontId="1" fillId="0" borderId="0" xfId="0" applyNumberFormat="1" applyFont="1"/>
    <xf numFmtId="0" fontId="0" fillId="0" borderId="4" xfId="0" applyFont="1" applyFill="1" applyBorder="1"/>
    <xf numFmtId="0" fontId="0" fillId="3" borderId="0" xfId="0" applyFont="1" applyFill="1"/>
    <xf numFmtId="0" fontId="0" fillId="3" borderId="1" xfId="0" applyFont="1" applyFill="1" applyBorder="1"/>
    <xf numFmtId="164" fontId="0" fillId="3" borderId="0" xfId="0" applyNumberFormat="1" applyFont="1" applyFill="1"/>
    <xf numFmtId="164" fontId="0" fillId="3" borderId="3" xfId="0" applyNumberFormat="1" applyFont="1" applyFill="1" applyBorder="1"/>
    <xf numFmtId="0" fontId="0" fillId="0" borderId="0" xfId="0" applyFont="1" applyFill="1"/>
    <xf numFmtId="164" fontId="0" fillId="0" borderId="0" xfId="0" applyNumberFormat="1" applyFont="1" applyFill="1"/>
    <xf numFmtId="11" fontId="0" fillId="3" borderId="0" xfId="0" applyNumberFormat="1" applyFont="1" applyFill="1"/>
    <xf numFmtId="2" fontId="0" fillId="0" borderId="0" xfId="0" applyNumberFormat="1" applyFont="1" applyBorder="1"/>
    <xf numFmtId="2" fontId="0" fillId="0" borderId="1" xfId="0" applyNumberFormat="1" applyFont="1" applyBorder="1"/>
    <xf numFmtId="2" fontId="0" fillId="0" borderId="3" xfId="0" applyNumberFormat="1" applyFont="1" applyBorder="1"/>
    <xf numFmtId="11" fontId="0" fillId="0" borderId="0" xfId="0" applyNumberFormat="1" applyFont="1"/>
    <xf numFmtId="0" fontId="6" fillId="0" borderId="0" xfId="0" applyFont="1"/>
    <xf numFmtId="2" fontId="7" fillId="0" borderId="0" xfId="0" applyNumberFormat="1" applyFont="1"/>
    <xf numFmtId="2" fontId="8" fillId="0" borderId="0" xfId="0" applyNumberFormat="1" applyFont="1"/>
    <xf numFmtId="2" fontId="9" fillId="0" borderId="0" xfId="0" applyNumberFormat="1" applyFont="1"/>
    <xf numFmtId="2" fontId="10" fillId="0" borderId="0" xfId="0" applyNumberFormat="1" applyFont="1"/>
    <xf numFmtId="2" fontId="11" fillId="0" borderId="0" xfId="0" applyNumberFormat="1" applyFont="1"/>
    <xf numFmtId="2" fontId="12" fillId="0" borderId="0" xfId="0" applyNumberFormat="1" applyFont="1"/>
    <xf numFmtId="2" fontId="0" fillId="0" borderId="0" xfId="0" applyNumberFormat="1"/>
    <xf numFmtId="0" fontId="0" fillId="0" borderId="5" xfId="0" applyBorder="1"/>
    <xf numFmtId="2" fontId="10" fillId="0" borderId="5" xfId="0" applyNumberFormat="1" applyFont="1" applyBorder="1"/>
    <xf numFmtId="2" fontId="0" fillId="0" borderId="5" xfId="0" applyNumberFormat="1" applyBorder="1"/>
    <xf numFmtId="2" fontId="11" fillId="0" borderId="5" xfId="0" applyNumberFormat="1" applyFont="1" applyBorder="1"/>
    <xf numFmtId="2" fontId="12" fillId="0" borderId="5" xfId="0" applyNumberFormat="1" applyFont="1" applyBorder="1"/>
    <xf numFmtId="2" fontId="0" fillId="0" borderId="0" xfId="0" applyNumberFormat="1" applyBorder="1"/>
    <xf numFmtId="0" fontId="0" fillId="0" borderId="6" xfId="0" applyBorder="1"/>
    <xf numFmtId="2" fontId="0" fillId="0" borderId="6" xfId="0" applyNumberFormat="1" applyBorder="1"/>
    <xf numFmtId="0" fontId="6" fillId="0" borderId="0" xfId="0" applyFont="1" applyFill="1" applyBorder="1"/>
    <xf numFmtId="2" fontId="0" fillId="0" borderId="0" xfId="0" applyNumberFormat="1" applyFont="1"/>
    <xf numFmtId="2" fontId="0" fillId="0" borderId="4" xfId="0" applyNumberFormat="1" applyFont="1" applyFill="1" applyBorder="1"/>
    <xf numFmtId="0" fontId="0" fillId="0" borderId="0" xfId="0" applyFont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164" fontId="3" fillId="0" borderId="0" xfId="0" applyNumberFormat="1" applyFont="1"/>
    <xf numFmtId="0" fontId="0" fillId="0" borderId="0" xfId="0" applyFont="1" applyFill="1" applyBorder="1"/>
    <xf numFmtId="164" fontId="14" fillId="0" borderId="0" xfId="0" applyNumberFormat="1" applyFont="1"/>
    <xf numFmtId="0" fontId="0" fillId="2" borderId="2" xfId="0" applyFont="1" applyFill="1" applyBorder="1" applyAlignment="1">
      <alignment horizontal="right"/>
    </xf>
    <xf numFmtId="0" fontId="0" fillId="2" borderId="2" xfId="0" applyFont="1" applyFill="1" applyBorder="1" applyAlignment="1">
      <alignment horizontal="left"/>
    </xf>
    <xf numFmtId="164" fontId="5" fillId="0" borderId="0" xfId="0" applyNumberFormat="1" applyFont="1"/>
    <xf numFmtId="164" fontId="0" fillId="0" borderId="0" xfId="0" applyNumberFormat="1"/>
    <xf numFmtId="164" fontId="6" fillId="0" borderId="0" xfId="0" applyNumberFormat="1" applyFont="1"/>
    <xf numFmtId="164" fontId="0" fillId="0" borderId="1" xfId="0" applyNumberFormat="1" applyFont="1" applyFill="1" applyBorder="1"/>
    <xf numFmtId="164" fontId="13" fillId="0" borderId="0" xfId="0" applyNumberFormat="1" applyFont="1"/>
    <xf numFmtId="164" fontId="0" fillId="0" borderId="4" xfId="0" applyNumberFormat="1" applyFont="1" applyFill="1" applyBorder="1"/>
    <xf numFmtId="164" fontId="0" fillId="0" borderId="2" xfId="0" applyNumberFormat="1" applyFont="1" applyFill="1" applyBorder="1" applyAlignment="1">
      <alignment horizontal="right"/>
    </xf>
    <xf numFmtId="164" fontId="0" fillId="2" borderId="2" xfId="0" applyNumberFormat="1" applyFont="1" applyFill="1" applyBorder="1" applyAlignment="1">
      <alignment horizontal="right"/>
    </xf>
    <xf numFmtId="164" fontId="2" fillId="0" borderId="0" xfId="0" applyNumberFormat="1" applyFont="1"/>
    <xf numFmtId="164" fontId="0" fillId="0" borderId="0" xfId="0" applyNumberFormat="1" applyFont="1" applyFill="1" applyBorder="1" applyAlignment="1">
      <alignment horizontal="right"/>
    </xf>
    <xf numFmtId="164" fontId="3" fillId="0" borderId="1" xfId="0" applyNumberFormat="1" applyFont="1" applyBorder="1"/>
    <xf numFmtId="165" fontId="0" fillId="0" borderId="0" xfId="0" applyNumberFormat="1"/>
    <xf numFmtId="164" fontId="15" fillId="0" borderId="0" xfId="0" applyNumberFormat="1" applyFont="1"/>
    <xf numFmtId="164" fontId="16" fillId="0" borderId="0" xfId="0" applyNumberFormat="1" applyFont="1"/>
    <xf numFmtId="0" fontId="0" fillId="0" borderId="4" xfId="0" applyFont="1" applyBorder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0" borderId="0" xfId="0" applyFont="1"/>
    <xf numFmtId="164" fontId="17" fillId="0" borderId="0" xfId="0" applyNumberFormat="1" applyFont="1"/>
    <xf numFmtId="164" fontId="18" fillId="0" borderId="0" xfId="0" applyNumberFormat="1" applyFont="1"/>
    <xf numFmtId="164" fontId="19" fillId="0" borderId="0" xfId="0" applyNumberFormat="1" applyFont="1"/>
    <xf numFmtId="164" fontId="20" fillId="0" borderId="0" xfId="0" applyNumberFormat="1" applyFont="1"/>
    <xf numFmtId="164" fontId="21" fillId="0" borderId="0" xfId="0" applyNumberFormat="1" applyFont="1"/>
    <xf numFmtId="164" fontId="21" fillId="0" borderId="0" xfId="0" applyNumberFormat="1" applyFont="1" applyBorder="1"/>
    <xf numFmtId="164" fontId="17" fillId="0" borderId="0" xfId="0" applyNumberFormat="1" applyFont="1" applyBorder="1"/>
    <xf numFmtId="164" fontId="17" fillId="0" borderId="0" xfId="0" applyNumberFormat="1" applyFont="1" applyBorder="1" applyAlignment="1">
      <alignment horizontal="center"/>
    </xf>
    <xf numFmtId="164" fontId="18" fillId="0" borderId="0" xfId="0" applyNumberFormat="1" applyFont="1" applyBorder="1"/>
    <xf numFmtId="0" fontId="17" fillId="0" borderId="0" xfId="0" applyFont="1"/>
    <xf numFmtId="2" fontId="17" fillId="0" borderId="0" xfId="0" applyNumberFormat="1" applyFont="1"/>
    <xf numFmtId="0" fontId="22" fillId="0" borderId="0" xfId="0" applyFont="1"/>
    <xf numFmtId="164" fontId="23" fillId="0" borderId="0" xfId="0" applyNumberFormat="1" applyFont="1"/>
    <xf numFmtId="164" fontId="0" fillId="0" borderId="0" xfId="0" applyNumberFormat="1" applyFont="1" applyFill="1" applyBorder="1"/>
    <xf numFmtId="2" fontId="0" fillId="0" borderId="3" xfId="0" applyNumberFormat="1" applyFont="1" applyFill="1" applyBorder="1"/>
    <xf numFmtId="164" fontId="0" fillId="0" borderId="3" xfId="0" applyNumberFormat="1" applyFont="1" applyFill="1" applyBorder="1"/>
    <xf numFmtId="164" fontId="0" fillId="0" borderId="7" xfId="0" applyNumberFormat="1" applyFont="1" applyFill="1" applyBorder="1"/>
    <xf numFmtId="164" fontId="24" fillId="0" borderId="0" xfId="0" applyNumberFormat="1" applyFont="1"/>
    <xf numFmtId="164" fontId="25" fillId="0" borderId="0" xfId="0" applyNumberFormat="1" applyFont="1"/>
    <xf numFmtId="164" fontId="0" fillId="0" borderId="7" xfId="0" applyNumberFormat="1" applyFont="1" applyBorder="1"/>
    <xf numFmtId="164" fontId="0" fillId="0" borderId="8" xfId="0" applyNumberFormat="1" applyFont="1" applyFill="1" applyBorder="1"/>
    <xf numFmtId="164" fontId="0" fillId="0" borderId="0" xfId="0" applyNumberFormat="1" applyBorder="1"/>
    <xf numFmtId="164" fontId="13" fillId="0" borderId="0" xfId="0" applyNumberFormat="1" applyFont="1" applyBorder="1"/>
    <xf numFmtId="164" fontId="5" fillId="0" borderId="0" xfId="0" applyNumberFormat="1" applyFont="1" applyBorder="1"/>
    <xf numFmtId="2" fontId="1" fillId="0" borderId="0" xfId="0" applyNumberFormat="1" applyFont="1"/>
    <xf numFmtId="2" fontId="18" fillId="0" borderId="0" xfId="0" applyNumberFormat="1" applyFont="1"/>
    <xf numFmtId="2" fontId="6" fillId="0" borderId="0" xfId="0" applyNumberFormat="1" applyFont="1"/>
    <xf numFmtId="0" fontId="18" fillId="0" borderId="0" xfId="0" applyFont="1"/>
    <xf numFmtId="0" fontId="17" fillId="0" borderId="0" xfId="0" applyFont="1" applyBorder="1"/>
    <xf numFmtId="0" fontId="17" fillId="0" borderId="0" xfId="0" applyFont="1" applyFill="1" applyBorder="1"/>
    <xf numFmtId="11" fontId="17" fillId="0" borderId="0" xfId="0" applyNumberFormat="1" applyFont="1"/>
    <xf numFmtId="0" fontId="18" fillId="0" borderId="0" xfId="0" applyFont="1" applyBorder="1"/>
    <xf numFmtId="164" fontId="18" fillId="0" borderId="0" xfId="0" applyNumberFormat="1" applyFont="1" applyFill="1" applyBorder="1" applyAlignment="1">
      <alignment horizontal="left"/>
    </xf>
    <xf numFmtId="0" fontId="3" fillId="0" borderId="0" xfId="0" applyFont="1"/>
    <xf numFmtId="164" fontId="30" fillId="0" borderId="0" xfId="0" applyNumberFormat="1" applyFont="1"/>
    <xf numFmtId="164" fontId="31" fillId="0" borderId="0" xfId="0" applyNumberFormat="1" applyFont="1"/>
    <xf numFmtId="164" fontId="32" fillId="0" borderId="0" xfId="0" applyNumberFormat="1" applyFont="1"/>
    <xf numFmtId="164" fontId="27" fillId="0" borderId="0" xfId="0" applyNumberFormat="1" applyFont="1"/>
    <xf numFmtId="164" fontId="26" fillId="0" borderId="0" xfId="0" applyNumberFormat="1" applyFont="1"/>
    <xf numFmtId="164" fontId="28" fillId="0" borderId="0" xfId="0" applyNumberFormat="1" applyFont="1"/>
    <xf numFmtId="164" fontId="29" fillId="0" borderId="0" xfId="0" applyNumberFormat="1" applyFont="1"/>
    <xf numFmtId="164" fontId="33" fillId="0" borderId="0" xfId="0" applyNumberFormat="1" applyFont="1"/>
    <xf numFmtId="164" fontId="18" fillId="0" borderId="0" xfId="0" applyNumberFormat="1" applyFont="1" applyAlignment="1">
      <alignment horizontal="left"/>
    </xf>
    <xf numFmtId="164" fontId="17" fillId="0" borderId="0" xfId="0" applyNumberFormat="1" applyFont="1" applyBorder="1" applyAlignment="1">
      <alignment horizontal="left"/>
    </xf>
    <xf numFmtId="164" fontId="17" fillId="0" borderId="0" xfId="0" applyNumberFormat="1" applyFont="1" applyFill="1" applyBorder="1" applyAlignment="1">
      <alignment horizontal="left"/>
    </xf>
    <xf numFmtId="164" fontId="19" fillId="0" borderId="0" xfId="0" applyNumberFormat="1" applyFont="1" applyBorder="1" applyAlignment="1">
      <alignment horizontal="left"/>
    </xf>
    <xf numFmtId="164" fontId="18" fillId="0" borderId="0" xfId="0" applyNumberFormat="1" applyFont="1" applyBorder="1" applyAlignment="1">
      <alignment horizontal="left"/>
    </xf>
    <xf numFmtId="164" fontId="34" fillId="0" borderId="0" xfId="0" applyNumberFormat="1" applyFont="1"/>
    <xf numFmtId="164" fontId="19" fillId="0" borderId="0" xfId="0" applyNumberFormat="1" applyFont="1" applyAlignment="1">
      <alignment horizontal="left"/>
    </xf>
    <xf numFmtId="164" fontId="17" fillId="0" borderId="0" xfId="0" applyNumberFormat="1" applyFont="1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164" fontId="22" fillId="0" borderId="0" xfId="0" applyNumberFormat="1" applyFont="1" applyAlignment="1">
      <alignment horizontal="left"/>
    </xf>
    <xf numFmtId="164" fontId="22" fillId="0" borderId="0" xfId="0" applyNumberFormat="1" applyFont="1"/>
    <xf numFmtId="164" fontId="35" fillId="0" borderId="0" xfId="0" applyNumberFormat="1" applyFont="1"/>
    <xf numFmtId="164" fontId="17" fillId="0" borderId="9" xfId="0" applyNumberFormat="1" applyFont="1" applyBorder="1"/>
    <xf numFmtId="164" fontId="20" fillId="0" borderId="0" xfId="0" applyNumberFormat="1" applyFont="1" applyAlignment="1">
      <alignment horizontal="left"/>
    </xf>
    <xf numFmtId="164" fontId="17" fillId="0" borderId="3" xfId="0" applyNumberFormat="1" applyFont="1" applyBorder="1"/>
    <xf numFmtId="164" fontId="21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2" fontId="17" fillId="0" borderId="0" xfId="0" applyNumberFormat="1" applyFont="1" applyAlignment="1">
      <alignment horizontal="left"/>
    </xf>
    <xf numFmtId="2" fontId="22" fillId="0" borderId="0" xfId="0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0" fontId="17" fillId="0" borderId="0" xfId="0" applyFont="1" applyAlignment="1">
      <alignment horizontal="left"/>
    </xf>
    <xf numFmtId="164" fontId="14" fillId="0" borderId="0" xfId="0" applyNumberFormat="1" applyFont="1" applyBorder="1"/>
    <xf numFmtId="164" fontId="32" fillId="0" borderId="0" xfId="0" applyNumberFormat="1" applyFont="1" applyBorder="1"/>
    <xf numFmtId="164" fontId="25" fillId="0" borderId="0" xfId="0" applyNumberFormat="1" applyFont="1" applyBorder="1"/>
    <xf numFmtId="2" fontId="24" fillId="0" borderId="0" xfId="0" applyNumberFormat="1" applyFont="1"/>
    <xf numFmtId="2" fontId="25" fillId="0" borderId="0" xfId="0" applyNumberFormat="1" applyFont="1"/>
    <xf numFmtId="2" fontId="3" fillId="0" borderId="0" xfId="0" applyNumberFormat="1" applyFont="1"/>
    <xf numFmtId="164" fontId="24" fillId="0" borderId="0" xfId="0" applyNumberFormat="1" applyFont="1" applyBorder="1"/>
    <xf numFmtId="0" fontId="25" fillId="0" borderId="0" xfId="0" applyFont="1"/>
    <xf numFmtId="0" fontId="5" fillId="0" borderId="0" xfId="0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0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/>
    </xf>
    <xf numFmtId="164" fontId="36" fillId="0" borderId="0" xfId="0" applyNumberFormat="1" applyFont="1"/>
    <xf numFmtId="164" fontId="0" fillId="0" borderId="0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164" fontId="6" fillId="0" borderId="0" xfId="0" applyNumberFormat="1" applyFont="1" applyFill="1" applyBorder="1" applyAlignment="1">
      <alignment horizontal="left"/>
    </xf>
    <xf numFmtId="164" fontId="6" fillId="0" borderId="0" xfId="0" applyNumberFormat="1" applyFont="1" applyBorder="1"/>
    <xf numFmtId="0" fontId="6" fillId="0" borderId="0" xfId="0" applyFont="1" applyBorder="1"/>
    <xf numFmtId="164" fontId="0" fillId="0" borderId="0" xfId="0" applyNumberFormat="1" applyFont="1" applyFill="1" applyBorder="1" applyAlignment="1">
      <alignment horizontal="left"/>
    </xf>
    <xf numFmtId="164" fontId="5" fillId="0" borderId="0" xfId="0" applyNumberFormat="1" applyFont="1" applyBorder="1" applyAlignment="1">
      <alignment horizontal="left"/>
    </xf>
    <xf numFmtId="164" fontId="0" fillId="0" borderId="9" xfId="0" applyNumberFormat="1" applyFont="1" applyBorder="1"/>
    <xf numFmtId="164" fontId="15" fillId="0" borderId="0" xfId="0" applyNumberFormat="1" applyFont="1" applyAlignment="1">
      <alignment horizontal="left"/>
    </xf>
    <xf numFmtId="164" fontId="16" fillId="0" borderId="0" xfId="0" applyNumberFormat="1" applyFont="1" applyAlignment="1">
      <alignment horizontal="left"/>
    </xf>
    <xf numFmtId="164" fontId="16" fillId="0" borderId="0" xfId="0" applyNumberFormat="1" applyFont="1" applyBorder="1"/>
    <xf numFmtId="164" fontId="0" fillId="0" borderId="0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2" fontId="13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Graphs!$E$4:$K$4</c:f>
                <c:numCache>
                  <c:formatCode>General</c:formatCode>
                  <c:ptCount val="7"/>
                  <c:pt idx="0">
                    <c:v>1.6631667943719078E-2</c:v>
                  </c:pt>
                  <c:pt idx="1">
                    <c:v>1.7528249531864423E-2</c:v>
                  </c:pt>
                  <c:pt idx="2">
                    <c:v>2.0887398996283439E-2</c:v>
                  </c:pt>
                  <c:pt idx="3">
                    <c:v>1.9234262221770049E-2</c:v>
                  </c:pt>
                  <c:pt idx="4">
                    <c:v>1.5096460689231693E-2</c:v>
                  </c:pt>
                </c:numCache>
              </c:numRef>
            </c:plus>
            <c:minus>
              <c:numRef>
                <c:f>Graphs!$E$4:$K$4</c:f>
                <c:numCache>
                  <c:formatCode>General</c:formatCode>
                  <c:ptCount val="7"/>
                  <c:pt idx="0">
                    <c:v>1.6631667943719078E-2</c:v>
                  </c:pt>
                  <c:pt idx="1">
                    <c:v>1.7528249531864423E-2</c:v>
                  </c:pt>
                  <c:pt idx="2">
                    <c:v>2.0887398996283439E-2</c:v>
                  </c:pt>
                  <c:pt idx="3">
                    <c:v>1.9234262221770049E-2</c:v>
                  </c:pt>
                  <c:pt idx="4">
                    <c:v>1.5096460689231693E-2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Graphs!$E$2:$I$2</c:f>
              <c:strCache>
                <c:ptCount val="5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  <c:pt idx="4">
                  <c:v>ERC</c:v>
                </c:pt>
              </c:strCache>
            </c:strRef>
          </c:cat>
          <c:val>
            <c:numRef>
              <c:f>Graphs!$E$3:$I$3</c:f>
              <c:numCache>
                <c:formatCode>0.000</c:formatCode>
                <c:ptCount val="5"/>
                <c:pt idx="0">
                  <c:v>5.5017064901310489E-2</c:v>
                </c:pt>
                <c:pt idx="1">
                  <c:v>3.0334699808199275E-2</c:v>
                </c:pt>
                <c:pt idx="2">
                  <c:v>5.9373380593003115E-2</c:v>
                </c:pt>
                <c:pt idx="3">
                  <c:v>2.0926326743956402E-2</c:v>
                </c:pt>
                <c:pt idx="4">
                  <c:v>-1.7692623334533569E-2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E-4085-ACB6-27280996C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953576"/>
        <c:axId val="483944720"/>
      </c:barChart>
      <c:catAx>
        <c:axId val="48395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44720"/>
        <c:crosses val="autoZero"/>
        <c:auto val="1"/>
        <c:lblAlgn val="ctr"/>
        <c:lblOffset val="100"/>
        <c:noMultiLvlLbl val="0"/>
      </c:catAx>
      <c:valAx>
        <c:axId val="483944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RSA correlation to object distance matrix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53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Graphs!$D$12</c:f>
              <c:strCache>
                <c:ptCount val="1"/>
                <c:pt idx="0">
                  <c:v>True distances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Graphs!$E$25:$I$25</c:f>
                <c:numCache>
                  <c:formatCode>General</c:formatCode>
                  <c:ptCount val="5"/>
                  <c:pt idx="0">
                    <c:v>1.6631667943719078E-2</c:v>
                  </c:pt>
                  <c:pt idx="1">
                    <c:v>1.7528249531864423E-2</c:v>
                  </c:pt>
                  <c:pt idx="2">
                    <c:v>2.0887398996283439E-2</c:v>
                  </c:pt>
                  <c:pt idx="3">
                    <c:v>1.9234262221770049E-2</c:v>
                  </c:pt>
                  <c:pt idx="4">
                    <c:v>1.5096460689231693E-2</c:v>
                  </c:pt>
                </c:numCache>
              </c:numRef>
            </c:plus>
            <c:minus>
              <c:numRef>
                <c:f>Graphs!$E$25:$I$25</c:f>
                <c:numCache>
                  <c:formatCode>General</c:formatCode>
                  <c:ptCount val="5"/>
                  <c:pt idx="0">
                    <c:v>1.6631667943719078E-2</c:v>
                  </c:pt>
                  <c:pt idx="1">
                    <c:v>1.7528249531864423E-2</c:v>
                  </c:pt>
                  <c:pt idx="2">
                    <c:v>2.0887398996283439E-2</c:v>
                  </c:pt>
                  <c:pt idx="3">
                    <c:v>1.9234262221770049E-2</c:v>
                  </c:pt>
                  <c:pt idx="4">
                    <c:v>1.5096460689231693E-2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Graphs!$E$11:$I$11</c:f>
              <c:strCache>
                <c:ptCount val="5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  <c:pt idx="4">
                  <c:v>ERC</c:v>
                </c:pt>
              </c:strCache>
            </c:strRef>
          </c:cat>
          <c:val>
            <c:numRef>
              <c:f>Graphs!$E$12:$I$12</c:f>
              <c:numCache>
                <c:formatCode>0.000</c:formatCode>
                <c:ptCount val="5"/>
                <c:pt idx="0">
                  <c:v>5.5017064901310489E-2</c:v>
                </c:pt>
                <c:pt idx="1">
                  <c:v>3.0334699808199275E-2</c:v>
                </c:pt>
                <c:pt idx="2">
                  <c:v>5.9373380593003115E-2</c:v>
                </c:pt>
                <c:pt idx="3">
                  <c:v>2.0926326743956402E-2</c:v>
                </c:pt>
                <c:pt idx="4">
                  <c:v>-1.7692623334533569E-2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6-4226-AB1F-7EE06850BB17}"/>
            </c:ext>
          </c:extLst>
        </c:ser>
        <c:ser>
          <c:idx val="1"/>
          <c:order val="1"/>
          <c:tx>
            <c:strRef>
              <c:f>Graphs!$D$13</c:f>
              <c:strCache>
                <c:ptCount val="1"/>
                <c:pt idx="0">
                  <c:v>Overlay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Graphs!$E$26:$I$26</c:f>
                <c:numCache>
                  <c:formatCode>General</c:formatCode>
                  <c:ptCount val="5"/>
                  <c:pt idx="0">
                    <c:v>1.8111870461825313E-2</c:v>
                  </c:pt>
                  <c:pt idx="1">
                    <c:v>1.9932471611351976E-2</c:v>
                  </c:pt>
                  <c:pt idx="2">
                    <c:v>2.3527855849836313E-2</c:v>
                  </c:pt>
                  <c:pt idx="3">
                    <c:v>2.291073995314866E-2</c:v>
                  </c:pt>
                  <c:pt idx="4">
                    <c:v>1.93220801550298E-2</c:v>
                  </c:pt>
                </c:numCache>
              </c:numRef>
            </c:plus>
            <c:minus>
              <c:numRef>
                <c:f>Graphs!$E$26:$I$26</c:f>
                <c:numCache>
                  <c:formatCode>General</c:formatCode>
                  <c:ptCount val="5"/>
                  <c:pt idx="0">
                    <c:v>1.8111870461825313E-2</c:v>
                  </c:pt>
                  <c:pt idx="1">
                    <c:v>1.9932471611351976E-2</c:v>
                  </c:pt>
                  <c:pt idx="2">
                    <c:v>2.3527855849836313E-2</c:v>
                  </c:pt>
                  <c:pt idx="3">
                    <c:v>2.291073995314866E-2</c:v>
                  </c:pt>
                  <c:pt idx="4">
                    <c:v>1.93220801550298E-2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Graphs!$E$11:$I$11</c:f>
              <c:strCache>
                <c:ptCount val="5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  <c:pt idx="4">
                  <c:v>ERC</c:v>
                </c:pt>
              </c:strCache>
            </c:strRef>
          </c:cat>
          <c:val>
            <c:numRef>
              <c:f>Graphs!$E$13:$I$13</c:f>
              <c:numCache>
                <c:formatCode>0.000</c:formatCode>
                <c:ptCount val="5"/>
                <c:pt idx="0">
                  <c:v>4.8759670711754001E-2</c:v>
                </c:pt>
                <c:pt idx="1">
                  <c:v>1.0566437952999066E-3</c:v>
                </c:pt>
                <c:pt idx="2">
                  <c:v>9.9082255945200717E-2</c:v>
                </c:pt>
                <c:pt idx="3">
                  <c:v>7.4404578741935198E-3</c:v>
                </c:pt>
                <c:pt idx="4">
                  <c:v>-3.4915008977025069E-2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6-4226-AB1F-7EE06850BB17}"/>
            </c:ext>
          </c:extLst>
        </c:ser>
        <c:ser>
          <c:idx val="2"/>
          <c:order val="2"/>
          <c:tx>
            <c:strRef>
              <c:f>Graphs!$D$14</c:f>
              <c:strCache>
                <c:ptCount val="1"/>
                <c:pt idx="0">
                  <c:v>Mirroring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Graphs!$E$27:$I$27</c:f>
                <c:numCache>
                  <c:formatCode>General</c:formatCode>
                  <c:ptCount val="5"/>
                  <c:pt idx="0">
                    <c:v>1.7516146417728317E-2</c:v>
                  </c:pt>
                  <c:pt idx="1">
                    <c:v>1.7293951495435639E-2</c:v>
                  </c:pt>
                  <c:pt idx="2">
                    <c:v>2.4851714923311875E-2</c:v>
                  </c:pt>
                  <c:pt idx="3">
                    <c:v>1.9062668170413129E-2</c:v>
                  </c:pt>
                  <c:pt idx="4">
                    <c:v>1.6292016282303846E-2</c:v>
                  </c:pt>
                </c:numCache>
              </c:numRef>
            </c:plus>
            <c:minus>
              <c:numRef>
                <c:f>Graphs!$E$27:$I$27</c:f>
                <c:numCache>
                  <c:formatCode>General</c:formatCode>
                  <c:ptCount val="5"/>
                  <c:pt idx="0">
                    <c:v>1.7516146417728317E-2</c:v>
                  </c:pt>
                  <c:pt idx="1">
                    <c:v>1.7293951495435639E-2</c:v>
                  </c:pt>
                  <c:pt idx="2">
                    <c:v>2.4851714923311875E-2</c:v>
                  </c:pt>
                  <c:pt idx="3">
                    <c:v>1.9062668170413129E-2</c:v>
                  </c:pt>
                  <c:pt idx="4">
                    <c:v>1.6292016282303846E-2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Graphs!$E$11:$I$11</c:f>
              <c:strCache>
                <c:ptCount val="5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  <c:pt idx="4">
                  <c:v>ERC</c:v>
                </c:pt>
              </c:strCache>
            </c:strRef>
          </c:cat>
          <c:val>
            <c:numRef>
              <c:f>Graphs!$E$14:$I$14</c:f>
              <c:numCache>
                <c:formatCode>0.000</c:formatCode>
                <c:ptCount val="5"/>
                <c:pt idx="0">
                  <c:v>3.5280289044094623E-2</c:v>
                </c:pt>
                <c:pt idx="1">
                  <c:v>2.6925846036666883E-3</c:v>
                </c:pt>
                <c:pt idx="2">
                  <c:v>7.1098249234086253E-2</c:v>
                </c:pt>
                <c:pt idx="3">
                  <c:v>6.7527569112934525E-3</c:v>
                </c:pt>
                <c:pt idx="4">
                  <c:v>-2.3743165121641527E-2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6-4226-AB1F-7EE06850BB17}"/>
            </c:ext>
          </c:extLst>
        </c:ser>
        <c:ser>
          <c:idx val="3"/>
          <c:order val="3"/>
          <c:tx>
            <c:strRef>
              <c:f>Graphs!$D$15</c:f>
              <c:strCache>
                <c:ptCount val="1"/>
                <c:pt idx="0">
                  <c:v>Rotation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Graphs!$E$28:$I$28</c:f>
                <c:numCache>
                  <c:formatCode>General</c:formatCode>
                  <c:ptCount val="5"/>
                  <c:pt idx="0">
                    <c:v>1.6279183045317815E-2</c:v>
                  </c:pt>
                  <c:pt idx="1">
                    <c:v>1.5810297551393744E-2</c:v>
                  </c:pt>
                  <c:pt idx="2">
                    <c:v>1.9596303205294496E-2</c:v>
                  </c:pt>
                  <c:pt idx="3">
                    <c:v>2.329757972692997E-2</c:v>
                  </c:pt>
                  <c:pt idx="4">
                    <c:v>1.8500811058394268E-2</c:v>
                  </c:pt>
                </c:numCache>
              </c:numRef>
            </c:plus>
            <c:minus>
              <c:numRef>
                <c:f>Graphs!$E$28:$I$28</c:f>
                <c:numCache>
                  <c:formatCode>General</c:formatCode>
                  <c:ptCount val="5"/>
                  <c:pt idx="0">
                    <c:v>1.6279183045317815E-2</c:v>
                  </c:pt>
                  <c:pt idx="1">
                    <c:v>1.5810297551393744E-2</c:v>
                  </c:pt>
                  <c:pt idx="2">
                    <c:v>1.9596303205294496E-2</c:v>
                  </c:pt>
                  <c:pt idx="3">
                    <c:v>2.329757972692997E-2</c:v>
                  </c:pt>
                  <c:pt idx="4">
                    <c:v>1.8500811058394268E-2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Graphs!$E$11:$I$11</c:f>
              <c:strCache>
                <c:ptCount val="5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  <c:pt idx="4">
                  <c:v>ERC</c:v>
                </c:pt>
              </c:strCache>
            </c:strRef>
          </c:cat>
          <c:val>
            <c:numRef>
              <c:f>Graphs!$E$15:$I$15</c:f>
              <c:numCache>
                <c:formatCode>0.000</c:formatCode>
                <c:ptCount val="5"/>
                <c:pt idx="0">
                  <c:v>1.1050150704855401E-2</c:v>
                </c:pt>
                <c:pt idx="1">
                  <c:v>1.3311700646639273E-2</c:v>
                </c:pt>
                <c:pt idx="2">
                  <c:v>-8.5787724663337391E-3</c:v>
                </c:pt>
                <c:pt idx="3">
                  <c:v>3.2586878706613608E-2</c:v>
                </c:pt>
                <c:pt idx="4">
                  <c:v>2.1248289680306141E-2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86-4226-AB1F-7EE06850B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057024"/>
        <c:axId val="399059976"/>
      </c:barChart>
      <c:catAx>
        <c:axId val="39905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59976"/>
        <c:crosses val="autoZero"/>
        <c:auto val="1"/>
        <c:lblAlgn val="ctr"/>
        <c:lblOffset val="0"/>
        <c:noMultiLvlLbl val="0"/>
      </c:catAx>
      <c:valAx>
        <c:axId val="399059976"/>
        <c:scaling>
          <c:orientation val="minMax"/>
          <c:max val="0.14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5702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Graphs!$B$211:$B$214</c:f>
              <c:strCache>
                <c:ptCount val="4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3E-4DE8-9E44-1939595D1FB5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E3E-4DE8-9E44-1939595D1FB5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3E-4DE8-9E44-1939595D1FB5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E3E-4DE8-9E44-1939595D1FB5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Graphs!$E$211:$E$214</c:f>
                <c:numCache>
                  <c:formatCode>General</c:formatCode>
                  <c:ptCount val="4"/>
                </c:numCache>
              </c:numRef>
            </c:plus>
            <c:minus>
              <c:numRef>
                <c:f>Graphs!$E$211:$E$214</c:f>
                <c:numCache>
                  <c:formatCode>General</c:formatCode>
                  <c:ptCount val="4"/>
                </c:numCache>
              </c:numRef>
            </c:minus>
            <c:spPr>
              <a:noFill/>
              <a:ln w="31750" cap="flat" cmpd="sng" algn="ctr">
                <a:solidFill>
                  <a:schemeClr val="tx1">
                    <a:alpha val="80000"/>
                  </a:schemeClr>
                </a:solidFill>
                <a:round/>
              </a:ln>
              <a:effectLst/>
            </c:spPr>
          </c:errBars>
          <c:cat>
            <c:numRef>
              <c:f>Graphs!$B$211:$B$214</c:f>
              <c:numCache>
                <c:formatCode>General</c:formatCode>
                <c:ptCount val="4"/>
              </c:numCache>
            </c:numRef>
          </c:cat>
          <c:val>
            <c:numRef>
              <c:f>Graphs!$C$211:$C$214</c:f>
              <c:numCache>
                <c:formatCode>0.000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8E3E-4DE8-9E44-1939595D1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3696920"/>
        <c:axId val="573697248"/>
      </c:barChart>
      <c:scatterChart>
        <c:scatterStyle val="lineMarker"/>
        <c:varyColors val="0"/>
        <c:ser>
          <c:idx val="0"/>
          <c:order val="0"/>
          <c:tx>
            <c:strRef>
              <c:f>Graphs!$D$109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bg2">
                  <a:lumMod val="50000"/>
                  <a:alpha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Graphs!$C$110:$C$208</c:f>
              <c:numCache>
                <c:formatCode>0.000</c:formatCode>
                <c:ptCount val="99"/>
              </c:numCache>
            </c:numRef>
          </c:xVal>
          <c:yVal>
            <c:numRef>
              <c:f>Graphs!$D$110:$D$208</c:f>
              <c:numCache>
                <c:formatCode>0.000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E-4DE8-9E44-1939595D1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696920"/>
        <c:axId val="573697248"/>
      </c:scatterChart>
      <c:catAx>
        <c:axId val="57369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97248"/>
        <c:crosses val="autoZero"/>
        <c:auto val="1"/>
        <c:lblAlgn val="ctr"/>
        <c:lblOffset val="100"/>
        <c:tickMarkSkip val="1"/>
        <c:noMultiLvlLbl val="0"/>
      </c:catAx>
      <c:valAx>
        <c:axId val="573697248"/>
        <c:scaling>
          <c:orientation val="minMax"/>
          <c:max val="0.25"/>
          <c:min val="-0.2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96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Graphs!$U$4:$Y$4</c:f>
                <c:numCache>
                  <c:formatCode>General</c:formatCode>
                  <c:ptCount val="5"/>
                  <c:pt idx="0">
                    <c:v>4.2809755236282526E-2</c:v>
                  </c:pt>
                  <c:pt idx="1">
                    <c:v>2.7575395619105079E-2</c:v>
                  </c:pt>
                  <c:pt idx="2">
                    <c:v>2.8554818858785292E-2</c:v>
                  </c:pt>
                  <c:pt idx="3">
                    <c:v>3.8634730828089145E-2</c:v>
                  </c:pt>
                  <c:pt idx="4">
                    <c:v>2.780421974093324E-2</c:v>
                  </c:pt>
                </c:numCache>
              </c:numRef>
            </c:plus>
            <c:minus>
              <c:numRef>
                <c:f>Graphs!$U$4:$Y$4</c:f>
                <c:numCache>
                  <c:formatCode>General</c:formatCode>
                  <c:ptCount val="5"/>
                  <c:pt idx="0">
                    <c:v>4.2809755236282526E-2</c:v>
                  </c:pt>
                  <c:pt idx="1">
                    <c:v>2.7575395619105079E-2</c:v>
                  </c:pt>
                  <c:pt idx="2">
                    <c:v>2.8554818858785292E-2</c:v>
                  </c:pt>
                  <c:pt idx="3">
                    <c:v>3.8634730828089145E-2</c:v>
                  </c:pt>
                  <c:pt idx="4">
                    <c:v>2.780421974093324E-2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Graphs!$U$2:$Y$2</c:f>
              <c:strCache>
                <c:ptCount val="5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  <c:pt idx="4">
                  <c:v>ERC</c:v>
                </c:pt>
              </c:strCache>
            </c:strRef>
          </c:cat>
          <c:val>
            <c:numRef>
              <c:f>Graphs!$U$3:$Y$3</c:f>
              <c:numCache>
                <c:formatCode>0.000</c:formatCode>
                <c:ptCount val="5"/>
                <c:pt idx="0">
                  <c:v>-1.3896319147987427E-3</c:v>
                </c:pt>
                <c:pt idx="1">
                  <c:v>4.9095354375460767E-2</c:v>
                </c:pt>
                <c:pt idx="2">
                  <c:v>4.2298660952104598E-2</c:v>
                </c:pt>
                <c:pt idx="3">
                  <c:v>2.5151737987807371E-2</c:v>
                </c:pt>
                <c:pt idx="4">
                  <c:v>5.4224353059404824E-2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B-44C9-9C87-3344AF626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576960"/>
        <c:axId val="601580240"/>
      </c:barChart>
      <c:catAx>
        <c:axId val="60157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80240"/>
        <c:crosses val="autoZero"/>
        <c:auto val="1"/>
        <c:lblAlgn val="ctr"/>
        <c:lblOffset val="0"/>
        <c:noMultiLvlLbl val="0"/>
      </c:catAx>
      <c:valAx>
        <c:axId val="601580240"/>
        <c:scaling>
          <c:orientation val="minMax"/>
          <c:max val="0.14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7696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Graphs!$AB$4:$AE$4</c:f>
                <c:numCache>
                  <c:formatCode>General</c:formatCode>
                  <c:ptCount val="4"/>
                  <c:pt idx="0">
                    <c:v>2.3097871331522676E-2</c:v>
                  </c:pt>
                  <c:pt idx="1">
                    <c:v>3.1475044870853015E-2</c:v>
                  </c:pt>
                  <c:pt idx="2">
                    <c:v>2.5996258733927996E-2</c:v>
                  </c:pt>
                  <c:pt idx="3">
                    <c:v>3.1324507737263391E-2</c:v>
                  </c:pt>
                </c:numCache>
              </c:numRef>
            </c:plus>
            <c:minus>
              <c:numRef>
                <c:f>Graphs!$AB$4:$AE$4</c:f>
                <c:numCache>
                  <c:formatCode>General</c:formatCode>
                  <c:ptCount val="4"/>
                  <c:pt idx="0">
                    <c:v>2.3097871331522676E-2</c:v>
                  </c:pt>
                  <c:pt idx="1">
                    <c:v>3.1475044870853015E-2</c:v>
                  </c:pt>
                  <c:pt idx="2">
                    <c:v>2.5996258733927996E-2</c:v>
                  </c:pt>
                  <c:pt idx="3">
                    <c:v>3.1324507737263391E-2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Graphs!$AB$2:$AE$2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Graphs!$AB$3:$AE$3</c:f>
              <c:numCache>
                <c:formatCode>0.000</c:formatCode>
                <c:ptCount val="4"/>
                <c:pt idx="0">
                  <c:v>1.9490892652119972E-2</c:v>
                </c:pt>
                <c:pt idx="1">
                  <c:v>2.7507901327897613E-2</c:v>
                </c:pt>
                <c:pt idx="2">
                  <c:v>-6.1856002718614793E-2</c:v>
                </c:pt>
                <c:pt idx="3">
                  <c:v>2.0814802341697986E-2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F-40D9-AC1E-0F4D67F50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576960"/>
        <c:axId val="601580240"/>
      </c:barChart>
      <c:catAx>
        <c:axId val="60157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80240"/>
        <c:crosses val="autoZero"/>
        <c:auto val="1"/>
        <c:lblAlgn val="ctr"/>
        <c:lblOffset val="0"/>
        <c:noMultiLvlLbl val="0"/>
      </c:catAx>
      <c:valAx>
        <c:axId val="601580240"/>
        <c:scaling>
          <c:orientation val="minMax"/>
          <c:max val="0.14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7696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Graphs!$AY$12</c:f>
              <c:strCache>
                <c:ptCount val="1"/>
                <c:pt idx="0">
                  <c:v>True distances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Graphs!$AZ$25:$BC$25</c:f>
                <c:numCache>
                  <c:formatCode>General</c:formatCode>
                  <c:ptCount val="4"/>
                  <c:pt idx="0">
                    <c:v>1.1670202798573984E-2</c:v>
                  </c:pt>
                  <c:pt idx="1">
                    <c:v>1.7844219905870654E-2</c:v>
                  </c:pt>
                  <c:pt idx="2">
                    <c:v>1.6635677487384381E-2</c:v>
                  </c:pt>
                  <c:pt idx="3">
                    <c:v>1.9691448352406056E-2</c:v>
                  </c:pt>
                </c:numCache>
              </c:numRef>
            </c:plus>
            <c:minus>
              <c:numRef>
                <c:f>Graphs!$AZ$25:$BC$25</c:f>
                <c:numCache>
                  <c:formatCode>General</c:formatCode>
                  <c:ptCount val="4"/>
                  <c:pt idx="0">
                    <c:v>1.1670202798573984E-2</c:v>
                  </c:pt>
                  <c:pt idx="1">
                    <c:v>1.7844219905870654E-2</c:v>
                  </c:pt>
                  <c:pt idx="2">
                    <c:v>1.6635677487384381E-2</c:v>
                  </c:pt>
                  <c:pt idx="3">
                    <c:v>1.9691448352406056E-2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Graphs!$AZ$11:$BC$11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Graphs!$AZ$12:$BC$12</c:f>
              <c:numCache>
                <c:formatCode>0.000</c:formatCode>
                <c:ptCount val="4"/>
                <c:pt idx="0">
                  <c:v>3.5793286224840203E-2</c:v>
                </c:pt>
                <c:pt idx="1">
                  <c:v>-1.9613755030042809E-2</c:v>
                </c:pt>
                <c:pt idx="2">
                  <c:v>1.6553873752458183E-2</c:v>
                </c:pt>
                <c:pt idx="3">
                  <c:v>2.7622022228383818E-2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99-98CE-18A9D94D4852}"/>
            </c:ext>
          </c:extLst>
        </c:ser>
        <c:ser>
          <c:idx val="1"/>
          <c:order val="1"/>
          <c:tx>
            <c:strRef>
              <c:f>Graphs!$AY$13</c:f>
              <c:strCache>
                <c:ptCount val="1"/>
                <c:pt idx="0">
                  <c:v>Overlay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Graphs!$AZ$26:$BC$26</c:f>
                <c:numCache>
                  <c:formatCode>General</c:formatCode>
                  <c:ptCount val="4"/>
                  <c:pt idx="0">
                    <c:v>1.4724638542980201E-2</c:v>
                  </c:pt>
                  <c:pt idx="1">
                    <c:v>1.6347066606301527E-2</c:v>
                  </c:pt>
                  <c:pt idx="2">
                    <c:v>1.6429228669643255E-2</c:v>
                  </c:pt>
                  <c:pt idx="3">
                    <c:v>1.700435412721326E-2</c:v>
                  </c:pt>
                </c:numCache>
              </c:numRef>
            </c:plus>
            <c:minus>
              <c:numRef>
                <c:f>Graphs!$AZ$26:$BC$26</c:f>
                <c:numCache>
                  <c:formatCode>General</c:formatCode>
                  <c:ptCount val="4"/>
                  <c:pt idx="0">
                    <c:v>1.4724638542980201E-2</c:v>
                  </c:pt>
                  <c:pt idx="1">
                    <c:v>1.6347066606301527E-2</c:v>
                  </c:pt>
                  <c:pt idx="2">
                    <c:v>1.6429228669643255E-2</c:v>
                  </c:pt>
                  <c:pt idx="3">
                    <c:v>1.700435412721326E-2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Graphs!$AZ$11:$BC$11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Graphs!$AZ$13:$BC$13</c:f>
              <c:numCache>
                <c:formatCode>0.000</c:formatCode>
                <c:ptCount val="4"/>
                <c:pt idx="0">
                  <c:v>2.8508438894916516E-2</c:v>
                </c:pt>
                <c:pt idx="1">
                  <c:v>-6.396030956393968E-2</c:v>
                </c:pt>
                <c:pt idx="2">
                  <c:v>5.8690098512950576E-3</c:v>
                </c:pt>
                <c:pt idx="3">
                  <c:v>3.9877076306382375E-2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C-4E99-98CE-18A9D94D4852}"/>
            </c:ext>
          </c:extLst>
        </c:ser>
        <c:ser>
          <c:idx val="2"/>
          <c:order val="2"/>
          <c:tx>
            <c:strRef>
              <c:f>Graphs!$AY$14</c:f>
              <c:strCache>
                <c:ptCount val="1"/>
                <c:pt idx="0">
                  <c:v>Mirroring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Graphs!$AZ$27:$BC$27</c:f>
                <c:numCache>
                  <c:formatCode>General</c:formatCode>
                  <c:ptCount val="4"/>
                  <c:pt idx="0">
                    <c:v>1.560067513609947E-2</c:v>
                  </c:pt>
                  <c:pt idx="1">
                    <c:v>1.5648689873576056E-2</c:v>
                  </c:pt>
                  <c:pt idx="2">
                    <c:v>1.6710885493546986E-2</c:v>
                  </c:pt>
                  <c:pt idx="3">
                    <c:v>1.6485847257527091E-2</c:v>
                  </c:pt>
                </c:numCache>
              </c:numRef>
            </c:plus>
            <c:minus>
              <c:numRef>
                <c:f>Graphs!$AZ$27:$BC$27</c:f>
                <c:numCache>
                  <c:formatCode>General</c:formatCode>
                  <c:ptCount val="4"/>
                  <c:pt idx="0">
                    <c:v>1.560067513609947E-2</c:v>
                  </c:pt>
                  <c:pt idx="1">
                    <c:v>1.5648689873576056E-2</c:v>
                  </c:pt>
                  <c:pt idx="2">
                    <c:v>1.6710885493546986E-2</c:v>
                  </c:pt>
                  <c:pt idx="3">
                    <c:v>1.6485847257527091E-2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Graphs!$AZ$11:$BC$11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Graphs!$AZ$14:$BC$14</c:f>
              <c:numCache>
                <c:formatCode>0.000</c:formatCode>
                <c:ptCount val="4"/>
                <c:pt idx="0">
                  <c:v>3.7540471262732203E-2</c:v>
                </c:pt>
                <c:pt idx="1">
                  <c:v>-4.6070041263596088E-2</c:v>
                </c:pt>
                <c:pt idx="2">
                  <c:v>5.4580795291540819E-3</c:v>
                </c:pt>
                <c:pt idx="3">
                  <c:v>3.3860935389219721E-2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9C-4E99-98CE-18A9D94D4852}"/>
            </c:ext>
          </c:extLst>
        </c:ser>
        <c:ser>
          <c:idx val="3"/>
          <c:order val="3"/>
          <c:tx>
            <c:strRef>
              <c:f>Graphs!$AY$15</c:f>
              <c:strCache>
                <c:ptCount val="1"/>
                <c:pt idx="0">
                  <c:v>Rotation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Graphs!$AZ$28:$BC$28</c:f>
                <c:numCache>
                  <c:formatCode>General</c:formatCode>
                  <c:ptCount val="4"/>
                  <c:pt idx="0">
                    <c:v>1.4093016562044562E-2</c:v>
                  </c:pt>
                  <c:pt idx="1">
                    <c:v>1.8626811721096717E-2</c:v>
                  </c:pt>
                  <c:pt idx="2">
                    <c:v>2.3753199249144211E-2</c:v>
                  </c:pt>
                  <c:pt idx="3">
                    <c:v>1.9755814530542721E-2</c:v>
                  </c:pt>
                </c:numCache>
              </c:numRef>
            </c:plus>
            <c:minus>
              <c:numRef>
                <c:f>Graphs!$AZ$28:$BC$28</c:f>
                <c:numCache>
                  <c:formatCode>General</c:formatCode>
                  <c:ptCount val="4"/>
                  <c:pt idx="0">
                    <c:v>1.4093016562044562E-2</c:v>
                  </c:pt>
                  <c:pt idx="1">
                    <c:v>1.8626811721096717E-2</c:v>
                  </c:pt>
                  <c:pt idx="2">
                    <c:v>2.3753199249144211E-2</c:v>
                  </c:pt>
                  <c:pt idx="3">
                    <c:v>1.9755814530542721E-2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Graphs!$AZ$11:$BC$11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Graphs!$AZ$15:$BC$15</c:f>
              <c:numCache>
                <c:formatCode>0.000</c:formatCode>
                <c:ptCount val="4"/>
                <c:pt idx="0">
                  <c:v>1.2085409456615176E-2</c:v>
                </c:pt>
                <c:pt idx="1">
                  <c:v>2.2139682008630295E-2</c:v>
                </c:pt>
                <c:pt idx="2">
                  <c:v>2.603621968239099E-2</c:v>
                </c:pt>
                <c:pt idx="3">
                  <c:v>-1.4372684025076512E-2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9C-4E99-98CE-18A9D94D4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057024"/>
        <c:axId val="399059976"/>
      </c:barChart>
      <c:catAx>
        <c:axId val="39905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59976"/>
        <c:crosses val="autoZero"/>
        <c:auto val="1"/>
        <c:lblAlgn val="ctr"/>
        <c:lblOffset val="0"/>
        <c:noMultiLvlLbl val="0"/>
      </c:catAx>
      <c:valAx>
        <c:axId val="399059976"/>
        <c:scaling>
          <c:orientation val="minMax"/>
          <c:max val="0.14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5702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Graphs!$BP$6:$BS$6</c:f>
                <c:numCache>
                  <c:formatCode>General</c:formatCode>
                  <c:ptCount val="4"/>
                  <c:pt idx="0">
                    <c:v>3.7951110144631969E-2</c:v>
                  </c:pt>
                  <c:pt idx="1">
                    <c:v>3.7142065963679249E-2</c:v>
                  </c:pt>
                  <c:pt idx="2">
                    <c:v>5.4521113503619996E-2</c:v>
                  </c:pt>
                  <c:pt idx="3">
                    <c:v>3.7585314849013458E-2</c:v>
                  </c:pt>
                </c:numCache>
              </c:numRef>
            </c:plus>
            <c:minus>
              <c:numRef>
                <c:f>Graphs!$BP$6:$BS$6</c:f>
                <c:numCache>
                  <c:formatCode>General</c:formatCode>
                  <c:ptCount val="4"/>
                  <c:pt idx="0">
                    <c:v>3.7951110144631969E-2</c:v>
                  </c:pt>
                  <c:pt idx="1">
                    <c:v>3.7142065963679249E-2</c:v>
                  </c:pt>
                  <c:pt idx="2">
                    <c:v>5.4521113503619996E-2</c:v>
                  </c:pt>
                  <c:pt idx="3">
                    <c:v>3.7585314849013458E-2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Graphs!$BP$4:$BS$4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Graphs!$BP$5:$BS$5</c:f>
              <c:numCache>
                <c:formatCode>0.000</c:formatCode>
                <c:ptCount val="4"/>
                <c:pt idx="0">
                  <c:v>2.5118850428264599E-2</c:v>
                </c:pt>
                <c:pt idx="1">
                  <c:v>1.2986425788696456E-2</c:v>
                </c:pt>
                <c:pt idx="2">
                  <c:v>-3.3333868007604413E-2</c:v>
                </c:pt>
                <c:pt idx="3">
                  <c:v>-2.1964565983006779E-2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F-4466-8985-762E587DA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576960"/>
        <c:axId val="601580240"/>
      </c:barChart>
      <c:catAx>
        <c:axId val="60157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80240"/>
        <c:crosses val="autoZero"/>
        <c:auto val="1"/>
        <c:lblAlgn val="ctr"/>
        <c:lblOffset val="0"/>
        <c:noMultiLvlLbl val="0"/>
      </c:catAx>
      <c:valAx>
        <c:axId val="601580240"/>
        <c:scaling>
          <c:orientation val="minMax"/>
          <c:max val="0.1400000000000000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7696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Graphs!$BV$6:$BY$6</c:f>
                <c:numCache>
                  <c:formatCode>General</c:formatCode>
                  <c:ptCount val="4"/>
                  <c:pt idx="0">
                    <c:v>2.5304142468270917E-2</c:v>
                  </c:pt>
                  <c:pt idx="1">
                    <c:v>3.1835929453235781E-2</c:v>
                  </c:pt>
                  <c:pt idx="2">
                    <c:v>2.8820832798203688E-2</c:v>
                  </c:pt>
                  <c:pt idx="3">
                    <c:v>2.376910462181555E-2</c:v>
                  </c:pt>
                </c:numCache>
              </c:numRef>
            </c:plus>
            <c:minus>
              <c:numRef>
                <c:f>Graphs!$AB$4:$AE$4</c:f>
                <c:numCache>
                  <c:formatCode>General</c:formatCode>
                  <c:ptCount val="4"/>
                  <c:pt idx="0">
                    <c:v>2.3097871331522676E-2</c:v>
                  </c:pt>
                  <c:pt idx="1">
                    <c:v>3.1475044870853015E-2</c:v>
                  </c:pt>
                  <c:pt idx="2">
                    <c:v>2.5996258733927996E-2</c:v>
                  </c:pt>
                  <c:pt idx="3">
                    <c:v>3.1324507737263391E-2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Graphs!$BV$4:$BY$4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Graphs!$BV$5:$BY$5</c:f>
              <c:numCache>
                <c:formatCode>0.000</c:formatCode>
                <c:ptCount val="4"/>
                <c:pt idx="0">
                  <c:v>-1.4872531767411748E-2</c:v>
                </c:pt>
                <c:pt idx="1">
                  <c:v>8.1199794294114933E-2</c:v>
                </c:pt>
                <c:pt idx="2">
                  <c:v>1.0643375814593167E-2</c:v>
                </c:pt>
                <c:pt idx="3">
                  <c:v>-2.9815549467370306E-2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F-4049-993F-A4996735C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576960"/>
        <c:axId val="601580240"/>
      </c:barChart>
      <c:catAx>
        <c:axId val="60157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80240"/>
        <c:crosses val="autoZero"/>
        <c:auto val="1"/>
        <c:lblAlgn val="ctr"/>
        <c:lblOffset val="0"/>
        <c:noMultiLvlLbl val="0"/>
      </c:catAx>
      <c:valAx>
        <c:axId val="601580240"/>
        <c:scaling>
          <c:orientation val="minMax"/>
          <c:max val="0.14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7696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Graphs!$CI$12</c:f>
              <c:strCache>
                <c:ptCount val="1"/>
                <c:pt idx="0">
                  <c:v>True distances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Graphs!$CJ$25:$CL$25</c:f>
                <c:numCache>
                  <c:formatCode>General</c:formatCode>
                  <c:ptCount val="3"/>
                  <c:pt idx="0">
                    <c:v>1.4821718879284206E-2</c:v>
                  </c:pt>
                  <c:pt idx="1">
                    <c:v>1.7226252434278437E-2</c:v>
                  </c:pt>
                  <c:pt idx="2">
                    <c:v>2.1999020566380121E-2</c:v>
                  </c:pt>
                </c:numCache>
              </c:numRef>
            </c:plus>
            <c:minus>
              <c:numRef>
                <c:f>Graphs!$CJ$25:$CL$25</c:f>
                <c:numCache>
                  <c:formatCode>General</c:formatCode>
                  <c:ptCount val="3"/>
                  <c:pt idx="0">
                    <c:v>1.4821718879284206E-2</c:v>
                  </c:pt>
                  <c:pt idx="1">
                    <c:v>1.7226252434278437E-2</c:v>
                  </c:pt>
                  <c:pt idx="2">
                    <c:v>2.1999020566380121E-2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Graphs!$CJ$11:$CL$11</c:f>
              <c:strCache>
                <c:ptCount val="3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</c:strCache>
            </c:strRef>
          </c:cat>
          <c:val>
            <c:numRef>
              <c:f>Graphs!$CJ$12:$CL$12</c:f>
              <c:numCache>
                <c:formatCode>0.000</c:formatCode>
                <c:ptCount val="3"/>
                <c:pt idx="0">
                  <c:v>3.203946329281928E-2</c:v>
                </c:pt>
                <c:pt idx="1">
                  <c:v>3.0737100120358365E-2</c:v>
                </c:pt>
                <c:pt idx="2">
                  <c:v>4.9333009440894707E-2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A-42AB-B847-16ABB1711F94}"/>
            </c:ext>
          </c:extLst>
        </c:ser>
        <c:ser>
          <c:idx val="1"/>
          <c:order val="1"/>
          <c:tx>
            <c:strRef>
              <c:f>Graphs!$CI$13</c:f>
              <c:strCache>
                <c:ptCount val="1"/>
                <c:pt idx="0">
                  <c:v>Overlay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Graphs!$CJ$26:$CL$26</c:f>
                <c:numCache>
                  <c:formatCode>General</c:formatCode>
                  <c:ptCount val="3"/>
                  <c:pt idx="0">
                    <c:v>1.8647822809453235E-2</c:v>
                  </c:pt>
                  <c:pt idx="1">
                    <c:v>1.5756962337640831E-2</c:v>
                  </c:pt>
                  <c:pt idx="2">
                    <c:v>2.2483369005736751E-2</c:v>
                  </c:pt>
                </c:numCache>
              </c:numRef>
            </c:plus>
            <c:minus>
              <c:numRef>
                <c:f>Graphs!$CJ$26:$CL$26</c:f>
                <c:numCache>
                  <c:formatCode>General</c:formatCode>
                  <c:ptCount val="3"/>
                  <c:pt idx="0">
                    <c:v>1.8647822809453235E-2</c:v>
                  </c:pt>
                  <c:pt idx="1">
                    <c:v>1.5756962337640831E-2</c:v>
                  </c:pt>
                  <c:pt idx="2">
                    <c:v>2.2483369005736751E-2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Graphs!$CJ$11:$CL$11</c:f>
              <c:strCache>
                <c:ptCount val="3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</c:strCache>
            </c:strRef>
          </c:cat>
          <c:val>
            <c:numRef>
              <c:f>Graphs!$CJ$13:$CL$13</c:f>
              <c:numCache>
                <c:formatCode>0.000</c:formatCode>
                <c:ptCount val="3"/>
                <c:pt idx="0">
                  <c:v>2.8899872357297705E-2</c:v>
                </c:pt>
                <c:pt idx="1">
                  <c:v>-2.3602607086778506E-2</c:v>
                </c:pt>
                <c:pt idx="2">
                  <c:v>7.830265188557349E-2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A-42AB-B847-16ABB1711F94}"/>
            </c:ext>
          </c:extLst>
        </c:ser>
        <c:ser>
          <c:idx val="2"/>
          <c:order val="2"/>
          <c:tx>
            <c:strRef>
              <c:f>Graphs!$CI$14</c:f>
              <c:strCache>
                <c:ptCount val="1"/>
                <c:pt idx="0">
                  <c:v>Mirroring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Graphs!$CJ$27:$CL$27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Graphs!$CJ$27:$CL$27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Graphs!$CJ$11:$CL$11</c:f>
              <c:strCache>
                <c:ptCount val="3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</c:strCache>
            </c:strRef>
          </c:cat>
          <c:val>
            <c:numRef>
              <c:f>Graphs!$CJ$14:$CL$14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AA-42AB-B847-16ABB1711F94}"/>
            </c:ext>
          </c:extLst>
        </c:ser>
        <c:ser>
          <c:idx val="3"/>
          <c:order val="3"/>
          <c:tx>
            <c:strRef>
              <c:f>Graphs!$CI$15</c:f>
              <c:strCache>
                <c:ptCount val="1"/>
                <c:pt idx="0">
                  <c:v>Rotation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Graphs!$CJ$28:$CL$28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Graphs!$CJ$28:$CL$28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Graphs!$CJ$11:$CL$11</c:f>
              <c:strCache>
                <c:ptCount val="3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</c:strCache>
            </c:strRef>
          </c:cat>
          <c:val>
            <c:numRef>
              <c:f>Graphs!$CJ$15:$CL$15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AA-42AB-B847-16ABB1711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057024"/>
        <c:axId val="399059976"/>
      </c:barChart>
      <c:catAx>
        <c:axId val="39905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59976"/>
        <c:crosses val="autoZero"/>
        <c:auto val="1"/>
        <c:lblAlgn val="ctr"/>
        <c:lblOffset val="0"/>
        <c:noMultiLvlLbl val="0"/>
      </c:catAx>
      <c:valAx>
        <c:axId val="399059976"/>
        <c:scaling>
          <c:orientation val="minMax"/>
          <c:max val="0.14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5702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Graphs!$CZ$6:$DB$6</c:f>
                <c:numCache>
                  <c:formatCode>General</c:formatCode>
                  <c:ptCount val="3"/>
                  <c:pt idx="0">
                    <c:v>5.0259082879760587E-2</c:v>
                  </c:pt>
                  <c:pt idx="1">
                    <c:v>3.1939875102559183E-2</c:v>
                  </c:pt>
                  <c:pt idx="2">
                    <c:v>2.5468957142474515E-2</c:v>
                  </c:pt>
                </c:numCache>
              </c:numRef>
            </c:plus>
            <c:minus>
              <c:numRef>
                <c:f>Graphs!$CZ$6:$DB$6</c:f>
                <c:numCache>
                  <c:formatCode>General</c:formatCode>
                  <c:ptCount val="3"/>
                  <c:pt idx="0">
                    <c:v>5.0259082879760587E-2</c:v>
                  </c:pt>
                  <c:pt idx="1">
                    <c:v>3.1939875102559183E-2</c:v>
                  </c:pt>
                  <c:pt idx="2">
                    <c:v>2.5468957142474515E-2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Graphs!$CZ$4:$DB$4</c:f>
              <c:strCache>
                <c:ptCount val="3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</c:strCache>
            </c:strRef>
          </c:cat>
          <c:val>
            <c:numRef>
              <c:f>Graphs!$CZ$5:$DB$5</c:f>
              <c:numCache>
                <c:formatCode>0.000</c:formatCode>
                <c:ptCount val="3"/>
                <c:pt idx="0">
                  <c:v>5.9216435866563895E-2</c:v>
                </c:pt>
                <c:pt idx="1">
                  <c:v>1.4456149171430701E-2</c:v>
                </c:pt>
                <c:pt idx="2">
                  <c:v>9.073246007636631E-3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F-4AA5-8E5E-9D98B3572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576960"/>
        <c:axId val="601580240"/>
      </c:barChart>
      <c:catAx>
        <c:axId val="60157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80240"/>
        <c:crosses val="autoZero"/>
        <c:auto val="1"/>
        <c:lblAlgn val="ctr"/>
        <c:lblOffset val="0"/>
        <c:noMultiLvlLbl val="0"/>
      </c:catAx>
      <c:valAx>
        <c:axId val="601580240"/>
        <c:scaling>
          <c:orientation val="minMax"/>
          <c:max val="0.14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7696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Graphs!$DE$6:$DG$6</c:f>
                <c:numCache>
                  <c:formatCode>General</c:formatCode>
                  <c:ptCount val="3"/>
                  <c:pt idx="0">
                    <c:v>3.2286157871690833E-2</c:v>
                  </c:pt>
                  <c:pt idx="1">
                    <c:v>2.8908985262175706E-2</c:v>
                  </c:pt>
                  <c:pt idx="2">
                    <c:v>2.8183949979006806E-2</c:v>
                  </c:pt>
                </c:numCache>
              </c:numRef>
            </c:plus>
            <c:minus>
              <c:numRef>
                <c:f>Graphs!$DE$6:$DG$6</c:f>
                <c:numCache>
                  <c:formatCode>General</c:formatCode>
                  <c:ptCount val="3"/>
                  <c:pt idx="0">
                    <c:v>3.2286157871690833E-2</c:v>
                  </c:pt>
                  <c:pt idx="1">
                    <c:v>2.8908985262175706E-2</c:v>
                  </c:pt>
                  <c:pt idx="2">
                    <c:v>2.8183949979006806E-2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Graphs!$DE$4:$DG$4</c:f>
              <c:strCache>
                <c:ptCount val="3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</c:strCache>
            </c:strRef>
          </c:cat>
          <c:val>
            <c:numRef>
              <c:f>Graphs!$DE$5:$DG$5</c:f>
              <c:numCache>
                <c:formatCode>0.000</c:formatCode>
                <c:ptCount val="3"/>
                <c:pt idx="0">
                  <c:v>1.5298511968456467E-2</c:v>
                </c:pt>
                <c:pt idx="1">
                  <c:v>6.5459979095799259E-2</c:v>
                </c:pt>
                <c:pt idx="2">
                  <c:v>-4.1335402530156336E-2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7-4BB8-90AC-947B32357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576960"/>
        <c:axId val="601580240"/>
      </c:barChart>
      <c:catAx>
        <c:axId val="60157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80240"/>
        <c:crosses val="autoZero"/>
        <c:auto val="1"/>
        <c:lblAlgn val="ctr"/>
        <c:lblOffset val="0"/>
        <c:noMultiLvlLbl val="0"/>
      </c:catAx>
      <c:valAx>
        <c:axId val="601580240"/>
        <c:scaling>
          <c:orientation val="minMax"/>
          <c:max val="0.14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7696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Graphs!$I$134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Graphs!$J$134:$M$134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E16E-4C84-A92C-C8DD42F2612F}"/>
            </c:ext>
          </c:extLst>
        </c:ser>
        <c:ser>
          <c:idx val="1"/>
          <c:order val="1"/>
          <c:tx>
            <c:strRef>
              <c:f>Graphs!$I$135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Graphs!$J$135:$M$135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E16E-4C84-A92C-C8DD42F2612F}"/>
            </c:ext>
          </c:extLst>
        </c:ser>
        <c:ser>
          <c:idx val="2"/>
          <c:order val="2"/>
          <c:tx>
            <c:strRef>
              <c:f>Graphs!$I$136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Graphs!$J$136:$M$136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E16E-4C84-A92C-C8DD42F2612F}"/>
            </c:ext>
          </c:extLst>
        </c:ser>
        <c:ser>
          <c:idx val="3"/>
          <c:order val="3"/>
          <c:tx>
            <c:strRef>
              <c:f>Graphs!$I$137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Graphs!$J$137:$M$137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E16E-4C84-A92C-C8DD42F2612F}"/>
            </c:ext>
          </c:extLst>
        </c:ser>
        <c:ser>
          <c:idx val="4"/>
          <c:order val="4"/>
          <c:tx>
            <c:strRef>
              <c:f>Graphs!$I$138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Graphs!$J$138:$M$138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E16E-4C84-A92C-C8DD42F2612F}"/>
            </c:ext>
          </c:extLst>
        </c:ser>
        <c:ser>
          <c:idx val="5"/>
          <c:order val="5"/>
          <c:tx>
            <c:strRef>
              <c:f>Graphs!$I$139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Graphs!$J$139:$M$139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6-E16E-4C84-A92C-C8DD42F26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005624"/>
        <c:axId val="564009888"/>
      </c:barChart>
      <c:catAx>
        <c:axId val="56400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9888"/>
        <c:crosses val="autoZero"/>
        <c:auto val="1"/>
        <c:lblAlgn val="ctr"/>
        <c:lblOffset val="100"/>
        <c:noMultiLvlLbl val="0"/>
      </c:catAx>
      <c:valAx>
        <c:axId val="564009888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Graphs!$S$134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Graphs!$T$133:$W$133</c:f>
              <c:numCache>
                <c:formatCode>General</c:formatCode>
                <c:ptCount val="4"/>
              </c:numCache>
            </c:numRef>
          </c:cat>
          <c:val>
            <c:numRef>
              <c:f>Graphs!$T$134:$W$134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712F-4917-BB9D-EA0693E0E722}"/>
            </c:ext>
          </c:extLst>
        </c:ser>
        <c:ser>
          <c:idx val="1"/>
          <c:order val="1"/>
          <c:tx>
            <c:strRef>
              <c:f>Graphs!$S$135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Graphs!$T$133:$W$133</c:f>
              <c:numCache>
                <c:formatCode>General</c:formatCode>
                <c:ptCount val="4"/>
              </c:numCache>
            </c:numRef>
          </c:cat>
          <c:val>
            <c:numRef>
              <c:f>Graphs!$T$135:$W$135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712F-4917-BB9D-EA0693E0E722}"/>
            </c:ext>
          </c:extLst>
        </c:ser>
        <c:ser>
          <c:idx val="2"/>
          <c:order val="2"/>
          <c:tx>
            <c:strRef>
              <c:f>Graphs!$S$136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Graphs!$T$133:$W$133</c:f>
              <c:numCache>
                <c:formatCode>General</c:formatCode>
                <c:ptCount val="4"/>
              </c:numCache>
            </c:numRef>
          </c:cat>
          <c:val>
            <c:numRef>
              <c:f>Graphs!$T$136:$W$136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712F-4917-BB9D-EA0693E0E722}"/>
            </c:ext>
          </c:extLst>
        </c:ser>
        <c:ser>
          <c:idx val="3"/>
          <c:order val="3"/>
          <c:tx>
            <c:strRef>
              <c:f>Graphs!$S$137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Graphs!$T$133:$W$133</c:f>
              <c:numCache>
                <c:formatCode>General</c:formatCode>
                <c:ptCount val="4"/>
              </c:numCache>
            </c:numRef>
          </c:cat>
          <c:val>
            <c:numRef>
              <c:f>Graphs!$T$137:$W$137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712F-4917-BB9D-EA0693E0E722}"/>
            </c:ext>
          </c:extLst>
        </c:ser>
        <c:ser>
          <c:idx val="4"/>
          <c:order val="4"/>
          <c:tx>
            <c:strRef>
              <c:f>Graphs!$S$138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Graphs!$T$133:$W$133</c:f>
              <c:numCache>
                <c:formatCode>General</c:formatCode>
                <c:ptCount val="4"/>
              </c:numCache>
            </c:numRef>
          </c:cat>
          <c:val>
            <c:numRef>
              <c:f>Graphs!$T$138:$W$138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4-712F-4917-BB9D-EA0693E0E722}"/>
            </c:ext>
          </c:extLst>
        </c:ser>
        <c:ser>
          <c:idx val="5"/>
          <c:order val="5"/>
          <c:tx>
            <c:strRef>
              <c:f>Graphs!$S$139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Graphs!$T$133:$W$133</c:f>
              <c:numCache>
                <c:formatCode>General</c:formatCode>
                <c:ptCount val="4"/>
              </c:numCache>
            </c:numRef>
          </c:cat>
          <c:val>
            <c:numRef>
              <c:f>Graphs!$T$139:$W$139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712F-4917-BB9D-EA0693E0E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005624"/>
        <c:axId val="564009888"/>
      </c:barChart>
      <c:catAx>
        <c:axId val="56400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9888"/>
        <c:crosses val="autoZero"/>
        <c:auto val="1"/>
        <c:lblAlgn val="ctr"/>
        <c:lblOffset val="100"/>
        <c:noMultiLvlLbl val="0"/>
      </c:catAx>
      <c:valAx>
        <c:axId val="564009888"/>
        <c:scaling>
          <c:orientation val="minMax"/>
          <c:max val="0.60000000000000009"/>
          <c:min val="-0.60000000000000009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Graphs!$I$141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Graphs!$J$141:$M$141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8A8C-4D53-AE88-4973B6ED718A}"/>
            </c:ext>
          </c:extLst>
        </c:ser>
        <c:ser>
          <c:idx val="1"/>
          <c:order val="1"/>
          <c:tx>
            <c:strRef>
              <c:f>Graphs!$I$142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Graphs!$J$142:$M$142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8A8C-4D53-AE88-4973B6ED718A}"/>
            </c:ext>
          </c:extLst>
        </c:ser>
        <c:ser>
          <c:idx val="2"/>
          <c:order val="2"/>
          <c:tx>
            <c:strRef>
              <c:f>Graphs!$I$143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Graphs!$J$143:$M$143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8A8C-4D53-AE88-4973B6ED718A}"/>
            </c:ext>
          </c:extLst>
        </c:ser>
        <c:ser>
          <c:idx val="3"/>
          <c:order val="3"/>
          <c:tx>
            <c:strRef>
              <c:f>Graphs!$I$144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Graphs!$J$144:$M$144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8A8C-4D53-AE88-4973B6ED718A}"/>
            </c:ext>
          </c:extLst>
        </c:ser>
        <c:ser>
          <c:idx val="4"/>
          <c:order val="4"/>
          <c:tx>
            <c:strRef>
              <c:f>Graphs!$I$145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Graphs!$J$145:$M$145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4-8A8C-4D53-AE88-4973B6ED718A}"/>
            </c:ext>
          </c:extLst>
        </c:ser>
        <c:ser>
          <c:idx val="5"/>
          <c:order val="5"/>
          <c:tx>
            <c:strRef>
              <c:f>Graphs!$I$146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Graphs!$J$133:$M$133</c:f>
              <c:numCache>
                <c:formatCode>General</c:formatCode>
                <c:ptCount val="4"/>
              </c:numCache>
            </c:numRef>
          </c:cat>
          <c:val>
            <c:numRef>
              <c:f>Graphs!$J$146:$M$146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8A8C-4D53-AE88-4973B6ED7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005624"/>
        <c:axId val="564009888"/>
      </c:barChart>
      <c:catAx>
        <c:axId val="56400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9888"/>
        <c:crosses val="autoZero"/>
        <c:auto val="1"/>
        <c:lblAlgn val="ctr"/>
        <c:lblOffset val="100"/>
        <c:noMultiLvlLbl val="0"/>
      </c:catAx>
      <c:valAx>
        <c:axId val="564009888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Graphs!$S$141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Graphs!$T$140:$W$140</c:f>
              <c:numCache>
                <c:formatCode>General</c:formatCode>
                <c:ptCount val="4"/>
              </c:numCache>
            </c:numRef>
          </c:cat>
          <c:val>
            <c:numRef>
              <c:f>Graphs!$T$141:$W$141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AF72-4582-9C78-797DE9924DBE}"/>
            </c:ext>
          </c:extLst>
        </c:ser>
        <c:ser>
          <c:idx val="1"/>
          <c:order val="1"/>
          <c:tx>
            <c:strRef>
              <c:f>Graphs!$S$142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Graphs!$T$140:$W$140</c:f>
              <c:numCache>
                <c:formatCode>General</c:formatCode>
                <c:ptCount val="4"/>
              </c:numCache>
            </c:numRef>
          </c:cat>
          <c:val>
            <c:numRef>
              <c:f>Graphs!$T$142:$W$142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AF72-4582-9C78-797DE9924DBE}"/>
            </c:ext>
          </c:extLst>
        </c:ser>
        <c:ser>
          <c:idx val="2"/>
          <c:order val="2"/>
          <c:tx>
            <c:strRef>
              <c:f>Graphs!$S$143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Graphs!$T$140:$W$140</c:f>
              <c:numCache>
                <c:formatCode>General</c:formatCode>
                <c:ptCount val="4"/>
              </c:numCache>
            </c:numRef>
          </c:cat>
          <c:val>
            <c:numRef>
              <c:f>Graphs!$T$143:$W$143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AF72-4582-9C78-797DE9924DBE}"/>
            </c:ext>
          </c:extLst>
        </c:ser>
        <c:ser>
          <c:idx val="3"/>
          <c:order val="3"/>
          <c:tx>
            <c:strRef>
              <c:f>Graphs!$S$144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Graphs!$T$140:$W$140</c:f>
              <c:numCache>
                <c:formatCode>General</c:formatCode>
                <c:ptCount val="4"/>
              </c:numCache>
            </c:numRef>
          </c:cat>
          <c:val>
            <c:numRef>
              <c:f>Graphs!$T$144:$W$144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AF72-4582-9C78-797DE9924DBE}"/>
            </c:ext>
          </c:extLst>
        </c:ser>
        <c:ser>
          <c:idx val="4"/>
          <c:order val="4"/>
          <c:tx>
            <c:strRef>
              <c:f>Graphs!$S$145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Graphs!$T$140:$W$140</c:f>
              <c:numCache>
                <c:formatCode>General</c:formatCode>
                <c:ptCount val="4"/>
              </c:numCache>
            </c:numRef>
          </c:cat>
          <c:val>
            <c:numRef>
              <c:f>Graphs!$T$145:$W$145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4-AF72-4582-9C78-797DE9924DBE}"/>
            </c:ext>
          </c:extLst>
        </c:ser>
        <c:ser>
          <c:idx val="5"/>
          <c:order val="5"/>
          <c:tx>
            <c:strRef>
              <c:f>Graphs!$S$146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Graphs!$T$140:$W$140</c:f>
              <c:numCache>
                <c:formatCode>General</c:formatCode>
                <c:ptCount val="4"/>
              </c:numCache>
            </c:numRef>
          </c:cat>
          <c:val>
            <c:numRef>
              <c:f>Graphs!$T$146:$W$146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AF72-4582-9C78-797DE9924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005624"/>
        <c:axId val="564009888"/>
      </c:barChart>
      <c:catAx>
        <c:axId val="56400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9888"/>
        <c:crosses val="autoZero"/>
        <c:auto val="1"/>
        <c:lblAlgn val="ctr"/>
        <c:lblOffset val="100"/>
        <c:noMultiLvlLbl val="0"/>
      </c:catAx>
      <c:valAx>
        <c:axId val="564009888"/>
        <c:scaling>
          <c:orientation val="minMax"/>
          <c:min val="-0.60000000000000009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RSC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75-4B0F-AC2A-4F121F5C756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775-4B0F-AC2A-4F121F5C756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75-4B0F-AC2A-4F121F5C756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75-4B0F-AC2A-4F121F5C756D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775-4B0F-AC2A-4F121F5C756D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Graphs!$E$25:$E$30</c:f>
                <c:numCache>
                  <c:formatCode>General</c:formatCode>
                  <c:ptCount val="6"/>
                  <c:pt idx="0">
                    <c:v>1.6631667943719078E-2</c:v>
                  </c:pt>
                  <c:pt idx="1">
                    <c:v>1.8111870461825313E-2</c:v>
                  </c:pt>
                  <c:pt idx="2">
                    <c:v>1.7516146417728317E-2</c:v>
                  </c:pt>
                  <c:pt idx="3">
                    <c:v>1.6279183045317815E-2</c:v>
                  </c:pt>
                  <c:pt idx="4">
                    <c:v>4.2809755236282526E-2</c:v>
                  </c:pt>
                  <c:pt idx="5">
                    <c:v>2.3097871331522676E-2</c:v>
                  </c:pt>
                </c:numCache>
              </c:numRef>
            </c:plus>
            <c:minus>
              <c:numRef>
                <c:f>Graphs!$E$25:$E$30</c:f>
                <c:numCache>
                  <c:formatCode>General</c:formatCode>
                  <c:ptCount val="6"/>
                  <c:pt idx="0">
                    <c:v>1.6631667943719078E-2</c:v>
                  </c:pt>
                  <c:pt idx="1">
                    <c:v>1.8111870461825313E-2</c:v>
                  </c:pt>
                  <c:pt idx="2">
                    <c:v>1.7516146417728317E-2</c:v>
                  </c:pt>
                  <c:pt idx="3">
                    <c:v>1.6279183045317815E-2</c:v>
                  </c:pt>
                  <c:pt idx="4">
                    <c:v>4.2809755236282526E-2</c:v>
                  </c:pt>
                  <c:pt idx="5">
                    <c:v>2.3097871331522676E-2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Graphs!$D$12:$D$17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Graphs!$E$12:$E$17</c:f>
              <c:numCache>
                <c:formatCode>0.000</c:formatCode>
                <c:ptCount val="6"/>
                <c:pt idx="0">
                  <c:v>5.5017064901310489E-2</c:v>
                </c:pt>
                <c:pt idx="1">
                  <c:v>4.8759670711754001E-2</c:v>
                </c:pt>
                <c:pt idx="2">
                  <c:v>3.5280289044094623E-2</c:v>
                </c:pt>
                <c:pt idx="3">
                  <c:v>1.1050150704855401E-2</c:v>
                </c:pt>
                <c:pt idx="4">
                  <c:v>-1.3896319147987427E-3</c:v>
                </c:pt>
                <c:pt idx="5">
                  <c:v>1.9490892652119972E-2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5-4B0F-AC2A-4F121F5C7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4D0-48FF-B170-E7557200B7D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D0-48FF-B170-E7557200B7D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4D0-48FF-B170-E7557200B7D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D0-48FF-B170-E7557200B7D1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4D0-48FF-B170-E7557200B7D1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Graphs!$F$25:$F$30</c:f>
                <c:numCache>
                  <c:formatCode>General</c:formatCode>
                  <c:ptCount val="6"/>
                  <c:pt idx="0">
                    <c:v>1.7528249531864423E-2</c:v>
                  </c:pt>
                  <c:pt idx="1">
                    <c:v>1.9932471611351976E-2</c:v>
                  </c:pt>
                  <c:pt idx="2">
                    <c:v>1.7293951495435639E-2</c:v>
                  </c:pt>
                  <c:pt idx="3">
                    <c:v>1.5810297551393744E-2</c:v>
                  </c:pt>
                  <c:pt idx="4">
                    <c:v>2.7575395619105079E-2</c:v>
                  </c:pt>
                  <c:pt idx="5">
                    <c:v>3.1475044870853015E-2</c:v>
                  </c:pt>
                </c:numCache>
              </c:numRef>
            </c:plus>
            <c:minus>
              <c:numRef>
                <c:f>Graphs!$F$25:$F$30</c:f>
                <c:numCache>
                  <c:formatCode>General</c:formatCode>
                  <c:ptCount val="6"/>
                  <c:pt idx="0">
                    <c:v>1.7528249531864423E-2</c:v>
                  </c:pt>
                  <c:pt idx="1">
                    <c:v>1.9932471611351976E-2</c:v>
                  </c:pt>
                  <c:pt idx="2">
                    <c:v>1.7293951495435639E-2</c:v>
                  </c:pt>
                  <c:pt idx="3">
                    <c:v>1.5810297551393744E-2</c:v>
                  </c:pt>
                  <c:pt idx="4">
                    <c:v>2.7575395619105079E-2</c:v>
                  </c:pt>
                  <c:pt idx="5">
                    <c:v>3.1475044870853015E-2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Graphs!$D$12:$D$17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Graphs!$F$12:$F$17</c:f>
              <c:numCache>
                <c:formatCode>0.000</c:formatCode>
                <c:ptCount val="6"/>
                <c:pt idx="0">
                  <c:v>3.0334699808199275E-2</c:v>
                </c:pt>
                <c:pt idx="1">
                  <c:v>1.0566437952999066E-3</c:v>
                </c:pt>
                <c:pt idx="2">
                  <c:v>2.6925846036666883E-3</c:v>
                </c:pt>
                <c:pt idx="3">
                  <c:v>1.3311700646639273E-2</c:v>
                </c:pt>
                <c:pt idx="4">
                  <c:v>4.9095354375460767E-2</c:v>
                </c:pt>
                <c:pt idx="5">
                  <c:v>2.7507901327897613E-2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0-48FF-B170-E7557200B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F1-4310-B8ED-BAC3A37E63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9F1-4310-B8ED-BAC3A37E63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9F1-4310-B8ED-BAC3A37E631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9F1-4310-B8ED-BAC3A37E6317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9F1-4310-B8ED-BAC3A37E6317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Graphs!$G$25:$G$30</c:f>
                <c:numCache>
                  <c:formatCode>General</c:formatCode>
                  <c:ptCount val="6"/>
                  <c:pt idx="0">
                    <c:v>2.0887398996283439E-2</c:v>
                  </c:pt>
                  <c:pt idx="1">
                    <c:v>2.3527855849836313E-2</c:v>
                  </c:pt>
                  <c:pt idx="2">
                    <c:v>2.4851714923311875E-2</c:v>
                  </c:pt>
                  <c:pt idx="3">
                    <c:v>1.9596303205294496E-2</c:v>
                  </c:pt>
                  <c:pt idx="4">
                    <c:v>2.8554818858785292E-2</c:v>
                  </c:pt>
                  <c:pt idx="5">
                    <c:v>2.5996258733927996E-2</c:v>
                  </c:pt>
                </c:numCache>
              </c:numRef>
            </c:plus>
            <c:minus>
              <c:numRef>
                <c:f>Graphs!$G$25:$G$30</c:f>
                <c:numCache>
                  <c:formatCode>General</c:formatCode>
                  <c:ptCount val="6"/>
                  <c:pt idx="0">
                    <c:v>2.0887398996283439E-2</c:v>
                  </c:pt>
                  <c:pt idx="1">
                    <c:v>2.3527855849836313E-2</c:v>
                  </c:pt>
                  <c:pt idx="2">
                    <c:v>2.4851714923311875E-2</c:v>
                  </c:pt>
                  <c:pt idx="3">
                    <c:v>1.9596303205294496E-2</c:v>
                  </c:pt>
                  <c:pt idx="4">
                    <c:v>2.8554818858785292E-2</c:v>
                  </c:pt>
                  <c:pt idx="5">
                    <c:v>2.5996258733927996E-2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Graphs!$D$12:$D$17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Graphs!$G$12:$G$17</c:f>
              <c:numCache>
                <c:formatCode>0.000</c:formatCode>
                <c:ptCount val="6"/>
                <c:pt idx="0">
                  <c:v>5.9373380593003115E-2</c:v>
                </c:pt>
                <c:pt idx="1">
                  <c:v>9.9082255945200717E-2</c:v>
                </c:pt>
                <c:pt idx="2">
                  <c:v>7.1098249234086253E-2</c:v>
                </c:pt>
                <c:pt idx="3">
                  <c:v>-8.5787724663337391E-3</c:v>
                </c:pt>
                <c:pt idx="4">
                  <c:v>4.2298660952104598E-2</c:v>
                </c:pt>
                <c:pt idx="5">
                  <c:v>-6.1856002718614793E-2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1-4310-B8ED-BAC3A37E6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F04-4D2A-A69C-343B7A720E2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04-4D2A-A69C-343B7A720E2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F04-4D2A-A69C-343B7A720E2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04-4D2A-A69C-343B7A720E2C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F04-4D2A-A69C-343B7A720E2C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Graphs!$H$25:$H$30</c:f>
                <c:numCache>
                  <c:formatCode>General</c:formatCode>
                  <c:ptCount val="6"/>
                  <c:pt idx="0">
                    <c:v>1.9234262221770049E-2</c:v>
                  </c:pt>
                  <c:pt idx="1">
                    <c:v>2.291073995314866E-2</c:v>
                  </c:pt>
                  <c:pt idx="2">
                    <c:v>1.9062668170413129E-2</c:v>
                  </c:pt>
                  <c:pt idx="3">
                    <c:v>2.329757972692997E-2</c:v>
                  </c:pt>
                  <c:pt idx="4">
                    <c:v>3.8634730828089145E-2</c:v>
                  </c:pt>
                  <c:pt idx="5">
                    <c:v>3.1324507737263391E-2</c:v>
                  </c:pt>
                </c:numCache>
              </c:numRef>
            </c:plus>
            <c:minus>
              <c:numRef>
                <c:f>Graphs!$H$25:$H$30</c:f>
                <c:numCache>
                  <c:formatCode>General</c:formatCode>
                  <c:ptCount val="6"/>
                  <c:pt idx="0">
                    <c:v>1.9234262221770049E-2</c:v>
                  </c:pt>
                  <c:pt idx="1">
                    <c:v>2.291073995314866E-2</c:v>
                  </c:pt>
                  <c:pt idx="2">
                    <c:v>1.9062668170413129E-2</c:v>
                  </c:pt>
                  <c:pt idx="3">
                    <c:v>2.329757972692997E-2</c:v>
                  </c:pt>
                  <c:pt idx="4">
                    <c:v>3.8634730828089145E-2</c:v>
                  </c:pt>
                  <c:pt idx="5">
                    <c:v>3.1324507737263391E-2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Graphs!$D$12:$D$17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Graphs!$H$12:$H$17</c:f>
              <c:numCache>
                <c:formatCode>0.000</c:formatCode>
                <c:ptCount val="6"/>
                <c:pt idx="0">
                  <c:v>2.0926326743956402E-2</c:v>
                </c:pt>
                <c:pt idx="1">
                  <c:v>7.4404578741935198E-3</c:v>
                </c:pt>
                <c:pt idx="2">
                  <c:v>6.7527569112934525E-3</c:v>
                </c:pt>
                <c:pt idx="3">
                  <c:v>3.2586878706613608E-2</c:v>
                </c:pt>
                <c:pt idx="4">
                  <c:v>2.5151737987807371E-2</c:v>
                </c:pt>
                <c:pt idx="5">
                  <c:v>2.0814802341697986E-2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4-4D2A-A69C-343B7A72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RSC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D8-435F-8D89-53EE9C210C3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0D8-435F-8D89-53EE9C210C3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D8-435F-8D89-53EE9C210C3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0D8-435F-8D89-53EE9C210C39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0D8-435F-8D89-53EE9C210C39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Graphs!$AZ$25:$AZ$30</c:f>
                <c:numCache>
                  <c:formatCode>General</c:formatCode>
                  <c:ptCount val="6"/>
                  <c:pt idx="0">
                    <c:v>1.1670202798573984E-2</c:v>
                  </c:pt>
                  <c:pt idx="1">
                    <c:v>1.4724638542980201E-2</c:v>
                  </c:pt>
                  <c:pt idx="2">
                    <c:v>1.560067513609947E-2</c:v>
                  </c:pt>
                  <c:pt idx="3">
                    <c:v>1.4093016562044562E-2</c:v>
                  </c:pt>
                  <c:pt idx="4">
                    <c:v>3.7951110144631969E-2</c:v>
                  </c:pt>
                  <c:pt idx="5">
                    <c:v>2.5304142468270917E-2</c:v>
                  </c:pt>
                </c:numCache>
              </c:numRef>
            </c:plus>
            <c:minus>
              <c:numRef>
                <c:f>Graphs!$AZ$25:$AZ$30</c:f>
                <c:numCache>
                  <c:formatCode>General</c:formatCode>
                  <c:ptCount val="6"/>
                  <c:pt idx="0">
                    <c:v>1.1670202798573984E-2</c:v>
                  </c:pt>
                  <c:pt idx="1">
                    <c:v>1.4724638542980201E-2</c:v>
                  </c:pt>
                  <c:pt idx="2">
                    <c:v>1.560067513609947E-2</c:v>
                  </c:pt>
                  <c:pt idx="3">
                    <c:v>1.4093016562044562E-2</c:v>
                  </c:pt>
                  <c:pt idx="4">
                    <c:v>3.7951110144631969E-2</c:v>
                  </c:pt>
                  <c:pt idx="5">
                    <c:v>2.5304142468270917E-2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Graphs!$AY$12:$AY$17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Graphs!$AZ$12:$AZ$17</c:f>
              <c:numCache>
                <c:formatCode>0.000</c:formatCode>
                <c:ptCount val="6"/>
                <c:pt idx="0">
                  <c:v>3.5793286224840203E-2</c:v>
                </c:pt>
                <c:pt idx="1">
                  <c:v>2.8508438894916516E-2</c:v>
                </c:pt>
                <c:pt idx="2">
                  <c:v>3.7540471262732203E-2</c:v>
                </c:pt>
                <c:pt idx="3">
                  <c:v>1.2085409456615176E-2</c:v>
                </c:pt>
                <c:pt idx="4">
                  <c:v>2.5118850428264599E-2</c:v>
                </c:pt>
                <c:pt idx="5">
                  <c:v>-1.4872531767411748E-2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0D8-435F-8D89-53EE9C210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1B6-47E8-8BC0-4F0931BEE13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1B6-47E8-8BC0-4F0931BEE13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1B6-47E8-8BC0-4F0931BEE13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1B6-47E8-8BC0-4F0931BEE136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1B6-47E8-8BC0-4F0931BEE136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Graphs!$BA$25:$BA$30</c:f>
                <c:numCache>
                  <c:formatCode>General</c:formatCode>
                  <c:ptCount val="6"/>
                  <c:pt idx="0">
                    <c:v>1.7844219905870654E-2</c:v>
                  </c:pt>
                  <c:pt idx="1">
                    <c:v>1.6347066606301527E-2</c:v>
                  </c:pt>
                  <c:pt idx="2">
                    <c:v>1.5648689873576056E-2</c:v>
                  </c:pt>
                  <c:pt idx="3">
                    <c:v>1.8626811721096717E-2</c:v>
                  </c:pt>
                  <c:pt idx="4">
                    <c:v>3.7142065963679249E-2</c:v>
                  </c:pt>
                  <c:pt idx="5">
                    <c:v>3.1835929453235781E-2</c:v>
                  </c:pt>
                </c:numCache>
              </c:numRef>
            </c:plus>
            <c:minus>
              <c:numRef>
                <c:f>Graphs!$BA$25:$BA$30</c:f>
                <c:numCache>
                  <c:formatCode>General</c:formatCode>
                  <c:ptCount val="6"/>
                  <c:pt idx="0">
                    <c:v>1.7844219905870654E-2</c:v>
                  </c:pt>
                  <c:pt idx="1">
                    <c:v>1.6347066606301527E-2</c:v>
                  </c:pt>
                  <c:pt idx="2">
                    <c:v>1.5648689873576056E-2</c:v>
                  </c:pt>
                  <c:pt idx="3">
                    <c:v>1.8626811721096717E-2</c:v>
                  </c:pt>
                  <c:pt idx="4">
                    <c:v>3.7142065963679249E-2</c:v>
                  </c:pt>
                  <c:pt idx="5">
                    <c:v>3.1835929453235781E-2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Graphs!$AY$12:$AY$17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Graphs!$BA$12:$BA$17</c:f>
              <c:numCache>
                <c:formatCode>0.000</c:formatCode>
                <c:ptCount val="6"/>
                <c:pt idx="0">
                  <c:v>-1.9613755030042809E-2</c:v>
                </c:pt>
                <c:pt idx="1">
                  <c:v>-6.396030956393968E-2</c:v>
                </c:pt>
                <c:pt idx="2">
                  <c:v>-4.6070041263596088E-2</c:v>
                </c:pt>
                <c:pt idx="3">
                  <c:v>2.2139682008630295E-2</c:v>
                </c:pt>
                <c:pt idx="4">
                  <c:v>1.2986425788696456E-2</c:v>
                </c:pt>
                <c:pt idx="5">
                  <c:v>8.1199794294114933E-2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6-47E8-8BC0-4F0931BEE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D47-4184-96B8-2FDC82B5980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D47-4184-96B8-2FDC82B5980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D47-4184-96B8-2FDC82B5980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D47-4184-96B8-2FDC82B59808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D47-4184-96B8-2FDC82B59808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Graphs!$BB$25:$BB$30</c:f>
                <c:numCache>
                  <c:formatCode>General</c:formatCode>
                  <c:ptCount val="6"/>
                  <c:pt idx="0">
                    <c:v>1.6635677487384381E-2</c:v>
                  </c:pt>
                  <c:pt idx="1">
                    <c:v>1.6429228669643255E-2</c:v>
                  </c:pt>
                  <c:pt idx="2">
                    <c:v>1.6710885493546986E-2</c:v>
                  </c:pt>
                  <c:pt idx="3">
                    <c:v>2.3753199249144211E-2</c:v>
                  </c:pt>
                  <c:pt idx="4">
                    <c:v>5.4521113503619996E-2</c:v>
                  </c:pt>
                  <c:pt idx="5">
                    <c:v>2.8820832798203688E-2</c:v>
                  </c:pt>
                </c:numCache>
              </c:numRef>
            </c:plus>
            <c:minus>
              <c:numRef>
                <c:f>Graphs!$BB$25:$BB$30</c:f>
                <c:numCache>
                  <c:formatCode>General</c:formatCode>
                  <c:ptCount val="6"/>
                  <c:pt idx="0">
                    <c:v>1.6635677487384381E-2</c:v>
                  </c:pt>
                  <c:pt idx="1">
                    <c:v>1.6429228669643255E-2</c:v>
                  </c:pt>
                  <c:pt idx="2">
                    <c:v>1.6710885493546986E-2</c:v>
                  </c:pt>
                  <c:pt idx="3">
                    <c:v>2.3753199249144211E-2</c:v>
                  </c:pt>
                  <c:pt idx="4">
                    <c:v>5.4521113503619996E-2</c:v>
                  </c:pt>
                  <c:pt idx="5">
                    <c:v>2.8820832798203688E-2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Graphs!$AY$12:$AY$17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Graphs!$BB$12:$BB$17</c:f>
              <c:numCache>
                <c:formatCode>0.000</c:formatCode>
                <c:ptCount val="6"/>
                <c:pt idx="0">
                  <c:v>1.6553873752458183E-2</c:v>
                </c:pt>
                <c:pt idx="1">
                  <c:v>5.8690098512950576E-3</c:v>
                </c:pt>
                <c:pt idx="2">
                  <c:v>5.4580795291540819E-3</c:v>
                </c:pt>
                <c:pt idx="3">
                  <c:v>2.603621968239099E-2</c:v>
                </c:pt>
                <c:pt idx="4">
                  <c:v>-3.3333868007604413E-2</c:v>
                </c:pt>
                <c:pt idx="5">
                  <c:v>1.0643375814593167E-2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7-4184-96B8-2FDC82B59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41D-4456-AE03-B39EE5C15DB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1D-4456-AE03-B39EE5C15DB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41D-4456-AE03-B39EE5C15DB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41D-4456-AE03-B39EE5C15DB6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41D-4456-AE03-B39EE5C15DB6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Graphs!$BC$25:$BC$30</c:f>
                <c:numCache>
                  <c:formatCode>General</c:formatCode>
                  <c:ptCount val="6"/>
                  <c:pt idx="0">
                    <c:v>1.9691448352406056E-2</c:v>
                  </c:pt>
                  <c:pt idx="1">
                    <c:v>1.700435412721326E-2</c:v>
                  </c:pt>
                  <c:pt idx="2">
                    <c:v>1.6485847257527091E-2</c:v>
                  </c:pt>
                  <c:pt idx="3">
                    <c:v>1.9755814530542721E-2</c:v>
                  </c:pt>
                  <c:pt idx="4">
                    <c:v>3.7585314849013458E-2</c:v>
                  </c:pt>
                  <c:pt idx="5">
                    <c:v>2.376910462181555E-2</c:v>
                  </c:pt>
                </c:numCache>
              </c:numRef>
            </c:plus>
            <c:minus>
              <c:numRef>
                <c:f>Graphs!$BC$25:$BC$30</c:f>
                <c:numCache>
                  <c:formatCode>General</c:formatCode>
                  <c:ptCount val="6"/>
                  <c:pt idx="0">
                    <c:v>1.9691448352406056E-2</c:v>
                  </c:pt>
                  <c:pt idx="1">
                    <c:v>1.700435412721326E-2</c:v>
                  </c:pt>
                  <c:pt idx="2">
                    <c:v>1.6485847257527091E-2</c:v>
                  </c:pt>
                  <c:pt idx="3">
                    <c:v>1.9755814530542721E-2</c:v>
                  </c:pt>
                  <c:pt idx="4">
                    <c:v>3.7585314849013458E-2</c:v>
                  </c:pt>
                  <c:pt idx="5">
                    <c:v>2.376910462181555E-2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Graphs!$AY$12:$AY$17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Graphs!$BC$12:$BC$17</c:f>
              <c:numCache>
                <c:formatCode>0.000</c:formatCode>
                <c:ptCount val="6"/>
                <c:pt idx="0">
                  <c:v>2.7622022228383818E-2</c:v>
                </c:pt>
                <c:pt idx="1">
                  <c:v>3.9877076306382375E-2</c:v>
                </c:pt>
                <c:pt idx="2">
                  <c:v>3.3860935389219721E-2</c:v>
                </c:pt>
                <c:pt idx="3">
                  <c:v>-1.4372684025076512E-2</c:v>
                </c:pt>
                <c:pt idx="4">
                  <c:v>-2.1964565983006779E-2</c:v>
                </c:pt>
                <c:pt idx="5">
                  <c:v>-2.9815549467370306E-2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D-4456-AE03-B39EE5C15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RSC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81-4CB3-A664-60235FEB649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81-4CB3-A664-60235FEB649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81-4CB3-A664-60235FEB649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81-4CB3-A664-60235FEB649E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F81-4CB3-A664-60235FEB649E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Graphs!$CJ$25:$CJ$30</c:f>
                <c:numCache>
                  <c:formatCode>General</c:formatCode>
                  <c:ptCount val="6"/>
                  <c:pt idx="0">
                    <c:v>1.4821718879284206E-2</c:v>
                  </c:pt>
                  <c:pt idx="1">
                    <c:v>1.8647822809453235E-2</c:v>
                  </c:pt>
                  <c:pt idx="2">
                    <c:v>0</c:v>
                  </c:pt>
                  <c:pt idx="3">
                    <c:v>0</c:v>
                  </c:pt>
                  <c:pt idx="4">
                    <c:v>5.0259082879760587E-2</c:v>
                  </c:pt>
                  <c:pt idx="5">
                    <c:v>3.2286157871690833E-2</c:v>
                  </c:pt>
                </c:numCache>
              </c:numRef>
            </c:plus>
            <c:minus>
              <c:numRef>
                <c:f>Graphs!$CJ$25:$CJ$30</c:f>
                <c:numCache>
                  <c:formatCode>General</c:formatCode>
                  <c:ptCount val="6"/>
                  <c:pt idx="0">
                    <c:v>1.4821718879284206E-2</c:v>
                  </c:pt>
                  <c:pt idx="1">
                    <c:v>1.8647822809453235E-2</c:v>
                  </c:pt>
                  <c:pt idx="2">
                    <c:v>0</c:v>
                  </c:pt>
                  <c:pt idx="3">
                    <c:v>0</c:v>
                  </c:pt>
                  <c:pt idx="4">
                    <c:v>5.0259082879760587E-2</c:v>
                  </c:pt>
                  <c:pt idx="5">
                    <c:v>3.2286157871690833E-2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Graphs!$CI$12:$CI$17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Graphs!$CJ$12:$CJ$17</c:f>
              <c:numCache>
                <c:formatCode>0.000</c:formatCode>
                <c:ptCount val="6"/>
                <c:pt idx="0">
                  <c:v>3.203946329281928E-2</c:v>
                </c:pt>
                <c:pt idx="1">
                  <c:v>2.8899872357297705E-2</c:v>
                </c:pt>
                <c:pt idx="2">
                  <c:v>0</c:v>
                </c:pt>
                <c:pt idx="3">
                  <c:v>0</c:v>
                </c:pt>
                <c:pt idx="4">
                  <c:v>5.9216435866563895E-2</c:v>
                </c:pt>
                <c:pt idx="5">
                  <c:v>1.5298511968456467E-2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81-4CB3-A664-60235FEB6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DA0-474A-AFCE-3BA6AD5B5AD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A0-474A-AFCE-3BA6AD5B5AD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DA0-474A-AFCE-3BA6AD5B5AD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DA0-474A-AFCE-3BA6AD5B5AD9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DA0-474A-AFCE-3BA6AD5B5AD9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Graphs!$CK$25:$CK$30</c:f>
                <c:numCache>
                  <c:formatCode>General</c:formatCode>
                  <c:ptCount val="6"/>
                  <c:pt idx="0">
                    <c:v>1.7226252434278437E-2</c:v>
                  </c:pt>
                  <c:pt idx="1">
                    <c:v>1.5756962337640831E-2</c:v>
                  </c:pt>
                  <c:pt idx="2">
                    <c:v>0</c:v>
                  </c:pt>
                  <c:pt idx="3">
                    <c:v>0</c:v>
                  </c:pt>
                  <c:pt idx="4">
                    <c:v>3.1939875102559183E-2</c:v>
                  </c:pt>
                  <c:pt idx="5">
                    <c:v>2.8908985262175706E-2</c:v>
                  </c:pt>
                </c:numCache>
              </c:numRef>
            </c:plus>
            <c:minus>
              <c:numRef>
                <c:f>Graphs!$CK$25:$CK$30</c:f>
                <c:numCache>
                  <c:formatCode>General</c:formatCode>
                  <c:ptCount val="6"/>
                  <c:pt idx="0">
                    <c:v>1.7226252434278437E-2</c:v>
                  </c:pt>
                  <c:pt idx="1">
                    <c:v>1.5756962337640831E-2</c:v>
                  </c:pt>
                  <c:pt idx="2">
                    <c:v>0</c:v>
                  </c:pt>
                  <c:pt idx="3">
                    <c:v>0</c:v>
                  </c:pt>
                  <c:pt idx="4">
                    <c:v>3.1939875102559183E-2</c:v>
                  </c:pt>
                  <c:pt idx="5">
                    <c:v>2.8908985262175706E-2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Graphs!$CI$12:$CI$17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Graphs!$CK$12:$CK$17</c:f>
              <c:numCache>
                <c:formatCode>0.000</c:formatCode>
                <c:ptCount val="6"/>
                <c:pt idx="0">
                  <c:v>3.0737100120358365E-2</c:v>
                </c:pt>
                <c:pt idx="1">
                  <c:v>-2.3602607086778506E-2</c:v>
                </c:pt>
                <c:pt idx="2">
                  <c:v>0</c:v>
                </c:pt>
                <c:pt idx="3">
                  <c:v>0</c:v>
                </c:pt>
                <c:pt idx="4">
                  <c:v>1.4456149171430701E-2</c:v>
                </c:pt>
                <c:pt idx="5">
                  <c:v>6.5459979095799259E-2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0-474A-AFCE-3BA6AD5B5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00A-49E3-A1C8-5BBC56BAF12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00A-49E3-A1C8-5BBC56BAF12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00A-49E3-A1C8-5BBC56BAF12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00A-49E3-A1C8-5BBC56BAF12C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00A-49E3-A1C8-5BBC56BAF12C}"/>
              </c:ext>
            </c:extLst>
          </c:dPt>
          <c:errBars>
            <c:errBarType val="both"/>
            <c:errValType val="cust"/>
            <c:noEndCap val="0"/>
            <c:plus>
              <c:numRef>
                <c:f>Graphs!$CL$25:$CL$30</c:f>
                <c:numCache>
                  <c:formatCode>General</c:formatCode>
                  <c:ptCount val="6"/>
                  <c:pt idx="0">
                    <c:v>2.1999020566380121E-2</c:v>
                  </c:pt>
                  <c:pt idx="1">
                    <c:v>2.2483369005736751E-2</c:v>
                  </c:pt>
                  <c:pt idx="2">
                    <c:v>0</c:v>
                  </c:pt>
                  <c:pt idx="3">
                    <c:v>0</c:v>
                  </c:pt>
                  <c:pt idx="4">
                    <c:v>2.5468957142474515E-2</c:v>
                  </c:pt>
                  <c:pt idx="5">
                    <c:v>2.8183949979006806E-2</c:v>
                  </c:pt>
                </c:numCache>
              </c:numRef>
            </c:plus>
            <c:minus>
              <c:numRef>
                <c:f>Graphs!$CL$25:$CL$30</c:f>
                <c:numCache>
                  <c:formatCode>General</c:formatCode>
                  <c:ptCount val="6"/>
                  <c:pt idx="0">
                    <c:v>2.1999020566380121E-2</c:v>
                  </c:pt>
                  <c:pt idx="1">
                    <c:v>2.2483369005736751E-2</c:v>
                  </c:pt>
                  <c:pt idx="2">
                    <c:v>0</c:v>
                  </c:pt>
                  <c:pt idx="3">
                    <c:v>0</c:v>
                  </c:pt>
                  <c:pt idx="4">
                    <c:v>2.5468957142474515E-2</c:v>
                  </c:pt>
                  <c:pt idx="5">
                    <c:v>2.8183949979006806E-2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Graphs!$CI$12:$CI$17</c:f>
              <c:strCache>
                <c:ptCount val="6"/>
                <c:pt idx="0">
                  <c:v>True distances</c:v>
                </c:pt>
                <c:pt idx="1">
                  <c:v>Overlay</c:v>
                </c:pt>
                <c:pt idx="2">
                  <c:v>Mirroring</c:v>
                </c:pt>
                <c:pt idx="3">
                  <c:v>Rotation</c:v>
                </c:pt>
                <c:pt idx="4">
                  <c:v>Remapping</c:v>
                </c:pt>
                <c:pt idx="5">
                  <c:v>Grouping</c:v>
                </c:pt>
              </c:strCache>
            </c:strRef>
          </c:cat>
          <c:val>
            <c:numRef>
              <c:f>Graphs!$CL$12:$CL$17</c:f>
              <c:numCache>
                <c:formatCode>0.000</c:formatCode>
                <c:ptCount val="6"/>
                <c:pt idx="0">
                  <c:v>4.9333009440894707E-2</c:v>
                </c:pt>
                <c:pt idx="1">
                  <c:v>7.830265188557349E-2</c:v>
                </c:pt>
                <c:pt idx="2">
                  <c:v>0</c:v>
                </c:pt>
                <c:pt idx="3">
                  <c:v>0</c:v>
                </c:pt>
                <c:pt idx="4">
                  <c:v>9.073246007636631E-3</c:v>
                </c:pt>
                <c:pt idx="5">
                  <c:v>-4.1335402530156336E-2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A-49E3-A1C8-5BBC56BAF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045736"/>
        <c:axId val="459048360"/>
      </c:barChart>
      <c:catAx>
        <c:axId val="4590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8360"/>
        <c:crosses val="autoZero"/>
        <c:auto val="1"/>
        <c:lblAlgn val="ctr"/>
        <c:lblOffset val="0"/>
        <c:noMultiLvlLbl val="0"/>
      </c:catAx>
      <c:valAx>
        <c:axId val="459048360"/>
        <c:scaling>
          <c:orientation val="minMax"/>
          <c:max val="0.12000000000000001"/>
          <c:min val="-0.1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457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'Marchette results'!$A$33</c:f>
              <c:strCache>
                <c:ptCount val="1"/>
                <c:pt idx="0">
                  <c:v>Distance 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'Marchette results'!$B$30:$E$30</c:f>
                <c:numCache>
                  <c:formatCode>General</c:formatCode>
                  <c:ptCount val="4"/>
                  <c:pt idx="0">
                    <c:v>2.6216891356209186E-2</c:v>
                  </c:pt>
                  <c:pt idx="1">
                    <c:v>1.7436758259505046E-2</c:v>
                  </c:pt>
                  <c:pt idx="2">
                    <c:v>2.7781653933124491E-2</c:v>
                  </c:pt>
                  <c:pt idx="3">
                    <c:v>2.4168400208374845E-2</c:v>
                  </c:pt>
                </c:numCache>
              </c:numRef>
            </c:plus>
            <c:minus>
              <c:numRef>
                <c:f>'Marchette results'!$B$30:$E$30</c:f>
                <c:numCache>
                  <c:formatCode>General</c:formatCode>
                  <c:ptCount val="4"/>
                  <c:pt idx="0">
                    <c:v>2.6216891356209186E-2</c:v>
                  </c:pt>
                  <c:pt idx="1">
                    <c:v>1.7436758259505046E-2</c:v>
                  </c:pt>
                  <c:pt idx="2">
                    <c:v>2.7781653933124491E-2</c:v>
                  </c:pt>
                  <c:pt idx="3">
                    <c:v>2.4168400208374845E-2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'Marchette results'!$B$32:$E$32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'Marchette results'!$B$33:$E$33</c:f>
              <c:numCache>
                <c:formatCode>General</c:formatCode>
                <c:ptCount val="4"/>
                <c:pt idx="0">
                  <c:v>6.6872536086081361E-2</c:v>
                </c:pt>
                <c:pt idx="1">
                  <c:v>-9.4481446239481192E-3</c:v>
                </c:pt>
                <c:pt idx="2">
                  <c:v>7.8494102969570781E-2</c:v>
                </c:pt>
                <c:pt idx="3">
                  <c:v>-1.0776539318550068E-3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8-44A5-A36D-003D63D2459B}"/>
            </c:ext>
          </c:extLst>
        </c:ser>
        <c:ser>
          <c:idx val="1"/>
          <c:order val="1"/>
          <c:tx>
            <c:strRef>
              <c:f>'Marchette results'!$A$34</c:f>
              <c:strCache>
                <c:ptCount val="1"/>
                <c:pt idx="0">
                  <c:v>Overlay model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'Marchette results'!$G$30:$J$30</c:f>
                <c:numCache>
                  <c:formatCode>General</c:formatCode>
                  <c:ptCount val="4"/>
                  <c:pt idx="0">
                    <c:v>3.0712115273172517E-2</c:v>
                  </c:pt>
                  <c:pt idx="1">
                    <c:v>3.0318243270449664E-2</c:v>
                  </c:pt>
                  <c:pt idx="2">
                    <c:v>2.8223933864616826E-2</c:v>
                  </c:pt>
                  <c:pt idx="3">
                    <c:v>1.9929114809776712E-2</c:v>
                  </c:pt>
                </c:numCache>
              </c:numRef>
            </c:plus>
            <c:minus>
              <c:numRef>
                <c:f>'Marchette results'!$G$30:$J$30</c:f>
                <c:numCache>
                  <c:formatCode>General</c:formatCode>
                  <c:ptCount val="4"/>
                  <c:pt idx="0">
                    <c:v>3.0712115273172517E-2</c:v>
                  </c:pt>
                  <c:pt idx="1">
                    <c:v>3.0318243270449664E-2</c:v>
                  </c:pt>
                  <c:pt idx="2">
                    <c:v>2.8223933864616826E-2</c:v>
                  </c:pt>
                  <c:pt idx="3">
                    <c:v>1.9929114809776712E-2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'Marchette results'!$B$32:$E$32</c:f>
              <c:strCache>
                <c:ptCount val="4"/>
                <c:pt idx="0">
                  <c:v>RSC</c:v>
                </c:pt>
                <c:pt idx="1">
                  <c:v>PPA</c:v>
                </c:pt>
                <c:pt idx="2">
                  <c:v>OPA</c:v>
                </c:pt>
                <c:pt idx="3">
                  <c:v>HC</c:v>
                </c:pt>
              </c:strCache>
            </c:strRef>
          </c:cat>
          <c:val>
            <c:numRef>
              <c:f>'Marchette results'!$B$34:$E$34</c:f>
              <c:numCache>
                <c:formatCode>General</c:formatCode>
                <c:ptCount val="4"/>
                <c:pt idx="0">
                  <c:v>0.14468062515425326</c:v>
                </c:pt>
                <c:pt idx="1">
                  <c:v>2.5577654675669578E-2</c:v>
                </c:pt>
                <c:pt idx="2">
                  <c:v>5.6682796441482837E-2</c:v>
                </c:pt>
                <c:pt idx="3">
                  <c:v>2.6112677351357454E-2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8-44A5-A36D-003D63D24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804040"/>
        <c:axId val="428801416"/>
      </c:barChart>
      <c:catAx>
        <c:axId val="42880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8801416"/>
        <c:crosses val="autoZero"/>
        <c:auto val="1"/>
        <c:lblAlgn val="ctr"/>
        <c:lblOffset val="0"/>
        <c:noMultiLvlLbl val="0"/>
      </c:catAx>
      <c:valAx>
        <c:axId val="428801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880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'Marchette results'!$K$33</c:f>
              <c:strCache>
                <c:ptCount val="1"/>
                <c:pt idx="0">
                  <c:v>Within segment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'Marchette results'!$L$30:$O$30</c:f>
                <c:numCache>
                  <c:formatCode>General</c:formatCode>
                  <c:ptCount val="4"/>
                  <c:pt idx="0">
                    <c:v>4.3046058006739871E-2</c:v>
                  </c:pt>
                  <c:pt idx="1">
                    <c:v>3.4494628791544642E-2</c:v>
                  </c:pt>
                  <c:pt idx="2">
                    <c:v>3.8480100263629288E-2</c:v>
                  </c:pt>
                  <c:pt idx="3">
                    <c:v>3.165974221805426E-2</c:v>
                  </c:pt>
                </c:numCache>
              </c:numRef>
            </c:plus>
            <c:minus>
              <c:numRef>
                <c:f>'Marchette results'!$L$30:$O$30</c:f>
                <c:numCache>
                  <c:formatCode>General</c:formatCode>
                  <c:ptCount val="4"/>
                  <c:pt idx="0">
                    <c:v>4.3046058006739871E-2</c:v>
                  </c:pt>
                  <c:pt idx="1">
                    <c:v>3.4494628791544642E-2</c:v>
                  </c:pt>
                  <c:pt idx="2">
                    <c:v>3.8480100263629288E-2</c:v>
                  </c:pt>
                  <c:pt idx="3">
                    <c:v>3.165974221805426E-2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'Marchette results'!$L$32:$M$32</c:f>
              <c:strCache>
                <c:ptCount val="2"/>
                <c:pt idx="0">
                  <c:v>RSC</c:v>
                </c:pt>
                <c:pt idx="1">
                  <c:v>OPA</c:v>
                </c:pt>
              </c:strCache>
            </c:strRef>
          </c:cat>
          <c:val>
            <c:numRef>
              <c:f>'Marchette results'!$L$33:$M$33</c:f>
              <c:numCache>
                <c:formatCode>General</c:formatCode>
                <c:ptCount val="2"/>
                <c:pt idx="0">
                  <c:v>0.14551683292914203</c:v>
                </c:pt>
                <c:pt idx="1">
                  <c:v>8.0775635885893912E-2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7-482F-90CD-54E6FE389BEB}"/>
            </c:ext>
          </c:extLst>
        </c:ser>
        <c:ser>
          <c:idx val="1"/>
          <c:order val="1"/>
          <c:tx>
            <c:strRef>
              <c:f>'Marchette results'!$K$34</c:f>
              <c:strCache>
                <c:ptCount val="1"/>
                <c:pt idx="0">
                  <c:v>Between segments - distance model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'Marchette results'!$Q$30:$T$30</c:f>
                <c:numCache>
                  <c:formatCode>General</c:formatCode>
                  <c:ptCount val="4"/>
                  <c:pt idx="0">
                    <c:v>1.8993677718184367E-2</c:v>
                  </c:pt>
                  <c:pt idx="1">
                    <c:v>2.2905994222614096E-2</c:v>
                  </c:pt>
                  <c:pt idx="2">
                    <c:v>2.1977062257978516E-2</c:v>
                  </c:pt>
                  <c:pt idx="3">
                    <c:v>2.3280112308103722E-2</c:v>
                  </c:pt>
                </c:numCache>
              </c:numRef>
            </c:plus>
            <c:minus>
              <c:numRef>
                <c:f>'Marchette results'!$Q$30:$T$30</c:f>
                <c:numCache>
                  <c:formatCode>General</c:formatCode>
                  <c:ptCount val="4"/>
                  <c:pt idx="0">
                    <c:v>1.8993677718184367E-2</c:v>
                  </c:pt>
                  <c:pt idx="1">
                    <c:v>2.2905994222614096E-2</c:v>
                  </c:pt>
                  <c:pt idx="2">
                    <c:v>2.1977062257978516E-2</c:v>
                  </c:pt>
                  <c:pt idx="3">
                    <c:v>2.3280112308103722E-2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'Marchette results'!$L$32:$M$32</c:f>
              <c:strCache>
                <c:ptCount val="2"/>
                <c:pt idx="0">
                  <c:v>RSC</c:v>
                </c:pt>
                <c:pt idx="1">
                  <c:v>OPA</c:v>
                </c:pt>
              </c:strCache>
            </c:strRef>
          </c:cat>
          <c:val>
            <c:numRef>
              <c:f>'Marchette results'!$L$34:$M$34</c:f>
              <c:numCache>
                <c:formatCode>General</c:formatCode>
                <c:ptCount val="2"/>
                <c:pt idx="0">
                  <c:v>3.2452424919260828E-2</c:v>
                </c:pt>
                <c:pt idx="1">
                  <c:v>3.7567468728373833E-2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B7-482F-90CD-54E6FE389BEB}"/>
            </c:ext>
          </c:extLst>
        </c:ser>
        <c:ser>
          <c:idx val="2"/>
          <c:order val="2"/>
          <c:tx>
            <c:strRef>
              <c:f>'Marchette results'!$K$35</c:f>
              <c:strCache>
                <c:ptCount val="1"/>
                <c:pt idx="0">
                  <c:v>Between segments - overlay model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'Marchette results'!$V$30:$Y$30</c:f>
                <c:numCache>
                  <c:formatCode>General</c:formatCode>
                  <c:ptCount val="4"/>
                  <c:pt idx="0">
                    <c:v>2.7476804618079463E-2</c:v>
                  </c:pt>
                  <c:pt idx="1">
                    <c:v>3.1280751871097995E-2</c:v>
                  </c:pt>
                  <c:pt idx="2">
                    <c:v>2.8803854073134801E-2</c:v>
                  </c:pt>
                  <c:pt idx="3">
                    <c:v>2.7353488394967096E-2</c:v>
                  </c:pt>
                </c:numCache>
              </c:numRef>
            </c:plus>
            <c:minus>
              <c:numRef>
                <c:f>'Marchette results'!$V$30:$Y$30</c:f>
                <c:numCache>
                  <c:formatCode>General</c:formatCode>
                  <c:ptCount val="4"/>
                  <c:pt idx="0">
                    <c:v>2.7476804618079463E-2</c:v>
                  </c:pt>
                  <c:pt idx="1">
                    <c:v>3.1280751871097995E-2</c:v>
                  </c:pt>
                  <c:pt idx="2">
                    <c:v>2.8803854073134801E-2</c:v>
                  </c:pt>
                  <c:pt idx="3">
                    <c:v>2.7353488394967096E-2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'Marchette results'!$L$32:$M$32</c:f>
              <c:strCache>
                <c:ptCount val="2"/>
                <c:pt idx="0">
                  <c:v>RSC</c:v>
                </c:pt>
                <c:pt idx="1">
                  <c:v>OPA</c:v>
                </c:pt>
              </c:strCache>
            </c:strRef>
          </c:cat>
          <c:val>
            <c:numRef>
              <c:f>'Marchette results'!$L$35:$M$35</c:f>
              <c:numCache>
                <c:formatCode>General</c:formatCode>
                <c:ptCount val="2"/>
                <c:pt idx="0">
                  <c:v>0.15400562100801488</c:v>
                </c:pt>
                <c:pt idx="1">
                  <c:v>5.3472428152714274E-2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B7-482F-90CD-54E6FE389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024408"/>
        <c:axId val="538025064"/>
      </c:barChart>
      <c:catAx>
        <c:axId val="53802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8025064"/>
        <c:crosses val="autoZero"/>
        <c:auto val="1"/>
        <c:lblAlgn val="ctr"/>
        <c:lblOffset val="100"/>
        <c:noMultiLvlLbl val="0"/>
      </c:catAx>
      <c:valAx>
        <c:axId val="538025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802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'Behavior correlation'!$P$5:$P$28</c:f>
              <c:numCache>
                <c:formatCode>0.00</c:formatCode>
                <c:ptCount val="24"/>
                <c:pt idx="0">
                  <c:v>0.39759942099872458</c:v>
                </c:pt>
                <c:pt idx="1">
                  <c:v>0.48481194358031188</c:v>
                </c:pt>
                <c:pt idx="2">
                  <c:v>0.33749880324846704</c:v>
                </c:pt>
                <c:pt idx="3">
                  <c:v>0.42781564472355416</c:v>
                </c:pt>
                <c:pt idx="4">
                  <c:v>0.30688485239860136</c:v>
                </c:pt>
                <c:pt idx="5">
                  <c:v>0.60201862562765251</c:v>
                </c:pt>
                <c:pt idx="6">
                  <c:v>0.31337390795583486</c:v>
                </c:pt>
                <c:pt idx="7">
                  <c:v>0.35159329789519844</c:v>
                </c:pt>
                <c:pt idx="8">
                  <c:v>0.33949888157776276</c:v>
                </c:pt>
                <c:pt idx="9">
                  <c:v>0.20875927393877272</c:v>
                </c:pt>
                <c:pt idx="10">
                  <c:v>0.43023064193849658</c:v>
                </c:pt>
                <c:pt idx="11">
                  <c:v>0.53178753528788392</c:v>
                </c:pt>
                <c:pt idx="12">
                  <c:v>0.4725374535423561</c:v>
                </c:pt>
                <c:pt idx="13">
                  <c:v>0.34975320431979462</c:v>
                </c:pt>
                <c:pt idx="14">
                  <c:v>0.61742206864151705</c:v>
                </c:pt>
                <c:pt idx="15">
                  <c:v>0.27500000000000002</c:v>
                </c:pt>
                <c:pt idx="16">
                  <c:v>0.12273415395451001</c:v>
                </c:pt>
                <c:pt idx="17">
                  <c:v>0.62712677220947977</c:v>
                </c:pt>
                <c:pt idx="18">
                  <c:v>0.55101553055007801</c:v>
                </c:pt>
                <c:pt idx="19">
                  <c:v>1</c:v>
                </c:pt>
                <c:pt idx="20">
                  <c:v>4.2787513392484648E-2</c:v>
                </c:pt>
                <c:pt idx="21">
                  <c:v>0.25266605286882377</c:v>
                </c:pt>
                <c:pt idx="22">
                  <c:v>0.60883601284636923</c:v>
                </c:pt>
                <c:pt idx="23">
                  <c:v>0.47336946185782613</c:v>
                </c:pt>
              </c:numCache>
            </c:numRef>
          </c:xVal>
          <c:yVal>
            <c:numRef>
              <c:f>'Behavior correlation'!$BE$5:$BE$28</c:f>
              <c:numCache>
                <c:formatCode>General</c:formatCode>
                <c:ptCount val="24"/>
                <c:pt idx="0">
                  <c:v>-0.197924498591905</c:v>
                </c:pt>
                <c:pt idx="1">
                  <c:v>1.18416366678918E-2</c:v>
                </c:pt>
                <c:pt idx="2">
                  <c:v>-0.160707926207103</c:v>
                </c:pt>
                <c:pt idx="3">
                  <c:v>-0.16747457573161201</c:v>
                </c:pt>
                <c:pt idx="4">
                  <c:v>-3.8908234765930097E-2</c:v>
                </c:pt>
                <c:pt idx="5">
                  <c:v>2.0299948573528799E-2</c:v>
                </c:pt>
                <c:pt idx="6">
                  <c:v>-2.0299948573528799E-2</c:v>
                </c:pt>
                <c:pt idx="7">
                  <c:v>1.6916623811274001E-3</c:v>
                </c:pt>
                <c:pt idx="8">
                  <c:v>0</c:v>
                </c:pt>
                <c:pt idx="9">
                  <c:v>9.8116418105389E-2</c:v>
                </c:pt>
                <c:pt idx="10">
                  <c:v>-0.153941276682593</c:v>
                </c:pt>
                <c:pt idx="11">
                  <c:v>0.12518301620342701</c:v>
                </c:pt>
                <c:pt idx="12">
                  <c:v>-1.6916623811274001E-3</c:v>
                </c:pt>
                <c:pt idx="13">
                  <c:v>-1.8608286192401399E-2</c:v>
                </c:pt>
                <c:pt idx="14">
                  <c:v>0.10826639239215299</c:v>
                </c:pt>
                <c:pt idx="15">
                  <c:v>-0.12518301620342701</c:v>
                </c:pt>
                <c:pt idx="16">
                  <c:v>-0.28927426717278498</c:v>
                </c:pt>
                <c:pt idx="17">
                  <c:v>0.11672470429779</c:v>
                </c:pt>
                <c:pt idx="18">
                  <c:v>1.6916623811274002E-2</c:v>
                </c:pt>
                <c:pt idx="19">
                  <c:v>-5.9208183339458903E-2</c:v>
                </c:pt>
                <c:pt idx="20">
                  <c:v>-0.236832733357835</c:v>
                </c:pt>
                <c:pt idx="21">
                  <c:v>-0.22668275907107099</c:v>
                </c:pt>
                <c:pt idx="22">
                  <c:v>-3.3833247622547902E-3</c:v>
                </c:pt>
                <c:pt idx="23">
                  <c:v>-0.22160777192768899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B-9243-89E7-98CF4AED4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33615"/>
        <c:axId val="1608012255"/>
      </c:scatterChart>
      <c:valAx>
        <c:axId val="1325233615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12255"/>
        <c:crosses val="autoZero"/>
        <c:crossBetween val="midCat"/>
      </c:valAx>
      <c:valAx>
        <c:axId val="1608012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33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'Behavior correlation'!$N$5:$N$28</c:f>
              <c:numCache>
                <c:formatCode>0.00</c:formatCode>
                <c:ptCount val="24"/>
                <c:pt idx="0">
                  <c:v>0.77411955427653678</c:v>
                </c:pt>
                <c:pt idx="1">
                  <c:v>0.76331153570715882</c:v>
                </c:pt>
                <c:pt idx="2">
                  <c:v>0.68392966965565927</c:v>
                </c:pt>
                <c:pt idx="3">
                  <c:v>0.52908586798649415</c:v>
                </c:pt>
                <c:pt idx="4">
                  <c:v>0.8509070463422953</c:v>
                </c:pt>
                <c:pt idx="5">
                  <c:v>0.82362926025596239</c:v>
                </c:pt>
                <c:pt idx="6">
                  <c:v>0.73074330662910525</c:v>
                </c:pt>
                <c:pt idx="7">
                  <c:v>0.76500817602710003</c:v>
                </c:pt>
                <c:pt idx="8">
                  <c:v>0.73168724279835384</c:v>
                </c:pt>
                <c:pt idx="9">
                  <c:v>0.92964876966385113</c:v>
                </c:pt>
                <c:pt idx="10">
                  <c:v>0.75400078225627176</c:v>
                </c:pt>
                <c:pt idx="11">
                  <c:v>0.82950336999489582</c:v>
                </c:pt>
                <c:pt idx="12">
                  <c:v>0.42545669624434979</c:v>
                </c:pt>
                <c:pt idx="13">
                  <c:v>0.85577419064874982</c:v>
                </c:pt>
                <c:pt idx="14">
                  <c:v>0.46183933860062365</c:v>
                </c:pt>
                <c:pt idx="15">
                  <c:v>9.3333333333333338E-2</c:v>
                </c:pt>
                <c:pt idx="16">
                  <c:v>0.84494738763285238</c:v>
                </c:pt>
                <c:pt idx="17">
                  <c:v>0.4836533066299718</c:v>
                </c:pt>
                <c:pt idx="18">
                  <c:v>0.76609005600618041</c:v>
                </c:pt>
                <c:pt idx="19">
                  <c:v>0.33449957198592012</c:v>
                </c:pt>
                <c:pt idx="20">
                  <c:v>0.69041940666812041</c:v>
                </c:pt>
                <c:pt idx="21">
                  <c:v>0.27108678547395071</c:v>
                </c:pt>
                <c:pt idx="22">
                  <c:v>0.71484803540062181</c:v>
                </c:pt>
                <c:pt idx="23">
                  <c:v>0.84226937613177311</c:v>
                </c:pt>
              </c:numCache>
            </c:numRef>
          </c:xVal>
          <c:yVal>
            <c:numRef>
              <c:f>'Behavior correlation'!$BF$5:$BF$28</c:f>
              <c:numCache>
                <c:formatCode>General</c:formatCode>
                <c:ptCount val="24"/>
                <c:pt idx="0">
                  <c:v>0.11672470429779</c:v>
                </c:pt>
                <c:pt idx="1">
                  <c:v>5.4133196196076698E-2</c:v>
                </c:pt>
                <c:pt idx="2">
                  <c:v>-0.17085790049386701</c:v>
                </c:pt>
                <c:pt idx="3">
                  <c:v>0.36539907432351798</c:v>
                </c:pt>
                <c:pt idx="4">
                  <c:v>5.0749871433821902E-3</c:v>
                </c:pt>
                <c:pt idx="5">
                  <c:v>0.12518301620342701</c:v>
                </c:pt>
                <c:pt idx="6">
                  <c:v>6.4283170482841101E-2</c:v>
                </c:pt>
                <c:pt idx="7">
                  <c:v>-6.08998457205863E-2</c:v>
                </c:pt>
                <c:pt idx="8">
                  <c:v>0</c:v>
                </c:pt>
                <c:pt idx="9">
                  <c:v>-0.16409125096935701</c:v>
                </c:pt>
                <c:pt idx="10">
                  <c:v>0.189466186686268</c:v>
                </c:pt>
                <c:pt idx="11">
                  <c:v>-8.4583119056369796E-2</c:v>
                </c:pt>
                <c:pt idx="12">
                  <c:v>0.121799691441173</c:v>
                </c:pt>
                <c:pt idx="13">
                  <c:v>-3.8908234765930097E-2</c:v>
                </c:pt>
                <c:pt idx="14">
                  <c:v>-1.5224961430146599E-2</c:v>
                </c:pt>
                <c:pt idx="15">
                  <c:v>8.9658106199751994E-2</c:v>
                </c:pt>
                <c:pt idx="16">
                  <c:v>-0.202999485735288</c:v>
                </c:pt>
                <c:pt idx="17">
                  <c:v>8.7966443818624604E-2</c:v>
                </c:pt>
                <c:pt idx="18">
                  <c:v>6.5974832863968505E-2</c:v>
                </c:pt>
                <c:pt idx="19">
                  <c:v>-3.3833247622547899E-2</c:v>
                </c:pt>
                <c:pt idx="20">
                  <c:v>0.160707926207103</c:v>
                </c:pt>
                <c:pt idx="21">
                  <c:v>7.7816469531860194E-2</c:v>
                </c:pt>
                <c:pt idx="22">
                  <c:v>6.9358157626223202E-2</c:v>
                </c:pt>
                <c:pt idx="23">
                  <c:v>-0.34340746336886102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8-4525-9BB0-ECC22FE93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33615"/>
        <c:axId val="1608012255"/>
      </c:scatterChart>
      <c:valAx>
        <c:axId val="1325233615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12255"/>
        <c:crosses val="autoZero"/>
        <c:crossBetween val="midCat"/>
      </c:valAx>
      <c:valAx>
        <c:axId val="1608012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33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 matrix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MVPA!$Q$96:$V$96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MVPA!$Q$96:$V$96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MVPA!$I$71:$N$71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MVPA!$I$96:$N$96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7-4264-A121-A5EF558D3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15000000000000002"/>
          <c:min val="-0.1500000000000000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matrix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MVPA!$Q$127:$V$127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MVPA!$Q$127:$V$127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MVPA!$I$102:$N$102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MVPA!$I$127:$N$127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A-4860-B57A-55F2D6B50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15000000000000002"/>
          <c:min val="-0.1500000000000000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Quadrants matrix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MVPA!$Q$158:$V$158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MVPA!$Q$158:$V$158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MVPA!$I$133:$N$133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MVPA!$I$158:$N$158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9-4FC3-8270-8E4286AD4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2"/>
          <c:min val="-0.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 matrix</a:t>
            </a:r>
            <a:r>
              <a:rPr lang="en-US" baseline="0"/>
              <a:t> - high </a:t>
            </a:r>
            <a:r>
              <a:rPr lang="en-US" sz="1400" b="0" i="0" u="none" strike="noStrike" baseline="0">
                <a:effectLst/>
              </a:rPr>
              <a:t>behavioral </a:t>
            </a:r>
            <a:r>
              <a:rPr lang="en-US" baseline="0"/>
              <a:t>segment effect subjects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MVPA!$AB$100:$AG$100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MVPA!$AB$100:$AG$100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MVPA!$Q$99:$V$99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MVPA!$Q$100:$V$100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2-40F6-A7CF-BC8E6B280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15000000000000002"/>
          <c:min val="-0.1500000000000000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matrix</a:t>
            </a:r>
            <a:r>
              <a:rPr lang="en-US" baseline="0"/>
              <a:t> - high behavioral segment effect subjects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MVPA!$AB$131:$AG$131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MVPA!$AB$131:$AG$131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MVPA!$Q$130:$V$130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MVPA!$Q$131:$V$131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F-4F77-9E41-615BB4A2F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15000000000000002"/>
          <c:min val="-0.1500000000000000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Quadrants matrix</a:t>
            </a:r>
            <a:r>
              <a:rPr lang="en-US" baseline="0"/>
              <a:t> - high behavioral segment effect subjects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MVPA!$AB$162:$AG$162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MVPA!$AB$162:$AG$162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MVPA!$Q$161:$V$161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MVPA!$Q$162:$V$162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9-490E-93FD-2162A44B3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15000000000000002"/>
          <c:min val="-0.1500000000000000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Distances matrix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MVPA!$Q$190:$V$190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MVPA!$Q$190:$V$190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MVPA!$I$165:$N$165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MVPA!$I$190:$N$190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F-450C-9B0D-65B50841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15000000000000002"/>
          <c:min val="-0.1500000000000000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matrix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MVPA!$Q$221:$V$221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MVPA!$Q$221:$V$221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MVPA!$I$196:$N$196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MVPA!$I$221:$N$221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7-4445-AE3E-11CB57025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15000000000000002"/>
          <c:min val="-0.1500000000000000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Quadrants matrix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MVPA!$Q$252:$V$252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MVPA!$Q$252:$V$252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MVPA!$I$227:$N$227</c:f>
              <c:strCache>
                <c:ptCount val="6"/>
                <c:pt idx="0">
                  <c:v>HC (JRD)</c:v>
                </c:pt>
                <c:pt idx="1">
                  <c:v>HC (obj view)</c:v>
                </c:pt>
                <c:pt idx="2">
                  <c:v>RSC</c:v>
                </c:pt>
                <c:pt idx="3">
                  <c:v>PPA</c:v>
                </c:pt>
                <c:pt idx="4">
                  <c:v>OPA</c:v>
                </c:pt>
                <c:pt idx="5">
                  <c:v>LOC</c:v>
                </c:pt>
              </c:strCache>
            </c:strRef>
          </c:cat>
          <c:val>
            <c:numRef>
              <c:f>MVPA!$I$252:$N$252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C-48CC-8D98-FF284E975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80032"/>
        <c:axId val="303280360"/>
      </c:barChart>
      <c:catAx>
        <c:axId val="3032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360"/>
        <c:crosses val="autoZero"/>
        <c:auto val="1"/>
        <c:lblAlgn val="ctr"/>
        <c:lblOffset val="100"/>
        <c:noMultiLvlLbl val="0"/>
      </c:catAx>
      <c:valAx>
        <c:axId val="303280360"/>
        <c:scaling>
          <c:orientation val="minMax"/>
          <c:max val="0.15000000000000002"/>
          <c:min val="-0.15000000000000002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8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10" Type="http://schemas.openxmlformats.org/officeDocument/2006/relationships/image" Target="../media/image13.png"/><Relationship Id="rId4" Type="http://schemas.openxmlformats.org/officeDocument/2006/relationships/image" Target="../media/image17.emf"/><Relationship Id="rId9" Type="http://schemas.openxmlformats.org/officeDocument/2006/relationships/image" Target="../media/image22.em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556683</xdr:colOff>
      <xdr:row>0</xdr:row>
      <xdr:rowOff>104776</xdr:rowOff>
    </xdr:from>
    <xdr:to>
      <xdr:col>16</xdr:col>
      <xdr:colOff>347132</xdr:colOff>
      <xdr:row>6</xdr:row>
      <xdr:rowOff>21168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7D91B-7736-474D-8B60-7F53D155A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566207</xdr:colOff>
      <xdr:row>6</xdr:row>
      <xdr:rowOff>137584</xdr:rowOff>
    </xdr:from>
    <xdr:to>
      <xdr:col>16</xdr:col>
      <xdr:colOff>350306</xdr:colOff>
      <xdr:row>19</xdr:row>
      <xdr:rowOff>169334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52B2D6-20DD-495A-8CAA-99CF1F1D3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215</xdr:row>
      <xdr:rowOff>174625</xdr:rowOff>
    </xdr:from>
    <xdr:to>
      <xdr:col>8</xdr:col>
      <xdr:colOff>412750</xdr:colOff>
      <xdr:row>248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769326-13F8-4828-BE0F-43DE7F532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571500</xdr:colOff>
      <xdr:row>5</xdr:row>
      <xdr:rowOff>43919</xdr:rowOff>
    </xdr:from>
    <xdr:to>
      <xdr:col>24</xdr:col>
      <xdr:colOff>476250</xdr:colOff>
      <xdr:row>17</xdr:row>
      <xdr:rowOff>158748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3CE6FF-2CD0-4A50-B305-B576FC966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31750</xdr:colOff>
      <xdr:row>5</xdr:row>
      <xdr:rowOff>31750</xdr:rowOff>
    </xdr:from>
    <xdr:to>
      <xdr:col>32</xdr:col>
      <xdr:colOff>603250</xdr:colOff>
      <xdr:row>17</xdr:row>
      <xdr:rowOff>169333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B6C834-77BC-49C6-901B-D52CDD9A9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56</xdr:col>
      <xdr:colOff>407458</xdr:colOff>
      <xdr:row>6</xdr:row>
      <xdr:rowOff>63506</xdr:rowOff>
    </xdr:from>
    <xdr:to>
      <xdr:col>63</xdr:col>
      <xdr:colOff>191557</xdr:colOff>
      <xdr:row>21</xdr:row>
      <xdr:rowOff>52917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7BD2C2C-70A3-49E3-86FC-95D6B54F7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64</xdr:col>
      <xdr:colOff>571500</xdr:colOff>
      <xdr:row>6</xdr:row>
      <xdr:rowOff>22761</xdr:rowOff>
    </xdr:from>
    <xdr:to>
      <xdr:col>71</xdr:col>
      <xdr:colOff>476250</xdr:colOff>
      <xdr:row>20</xdr:row>
      <xdr:rowOff>10583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C7CE685-83AF-485F-A0AA-F0FBDCFEA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71</xdr:col>
      <xdr:colOff>666750</xdr:colOff>
      <xdr:row>6</xdr:row>
      <xdr:rowOff>10583</xdr:rowOff>
    </xdr:from>
    <xdr:to>
      <xdr:col>78</xdr:col>
      <xdr:colOff>560916</xdr:colOff>
      <xdr:row>20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1A34C2-410F-46E1-9ED8-D32A6181E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91</xdr:col>
      <xdr:colOff>407458</xdr:colOff>
      <xdr:row>6</xdr:row>
      <xdr:rowOff>31750</xdr:rowOff>
    </xdr:from>
    <xdr:to>
      <xdr:col>98</xdr:col>
      <xdr:colOff>191557</xdr:colOff>
      <xdr:row>18</xdr:row>
      <xdr:rowOff>179918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1FE2071-9F6F-4920-B51C-8307D7F86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99</xdr:col>
      <xdr:colOff>571500</xdr:colOff>
      <xdr:row>7</xdr:row>
      <xdr:rowOff>33338</xdr:rowOff>
    </xdr:from>
    <xdr:to>
      <xdr:col>106</xdr:col>
      <xdr:colOff>476250</xdr:colOff>
      <xdr:row>18</xdr:row>
      <xdr:rowOff>158750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EB905E1-EEA3-4B6E-8629-85E2ED597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107</xdr:col>
      <xdr:colOff>31749</xdr:colOff>
      <xdr:row>7</xdr:row>
      <xdr:rowOff>0</xdr:rowOff>
    </xdr:from>
    <xdr:to>
      <xdr:col>113</xdr:col>
      <xdr:colOff>603249</xdr:colOff>
      <xdr:row>18</xdr:row>
      <xdr:rowOff>179917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09909A9-006A-45DC-8D00-828ED2BDC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5290</xdr:colOff>
      <xdr:row>147</xdr:row>
      <xdr:rowOff>54504</xdr:rowOff>
    </xdr:from>
    <xdr:to>
      <xdr:col>16</xdr:col>
      <xdr:colOff>222250</xdr:colOff>
      <xdr:row>165</xdr:row>
      <xdr:rowOff>21166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95BC484-4D0C-4388-80AF-707B2AA2F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0</xdr:colOff>
      <xdr:row>147</xdr:row>
      <xdr:rowOff>31749</xdr:rowOff>
    </xdr:from>
    <xdr:to>
      <xdr:col>26</xdr:col>
      <xdr:colOff>375709</xdr:colOff>
      <xdr:row>164</xdr:row>
      <xdr:rowOff>199495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F6A24AB-8DBF-4635-BBB3-513CE3296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167</xdr:row>
      <xdr:rowOff>0</xdr:rowOff>
    </xdr:from>
    <xdr:to>
      <xdr:col>16</xdr:col>
      <xdr:colOff>216960</xdr:colOff>
      <xdr:row>184</xdr:row>
      <xdr:rowOff>167745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0B87436-3ACC-4EE8-9D09-F34855561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0</xdr:colOff>
      <xdr:row>167</xdr:row>
      <xdr:rowOff>0</xdr:rowOff>
    </xdr:from>
    <xdr:to>
      <xdr:col>26</xdr:col>
      <xdr:colOff>375709</xdr:colOff>
      <xdr:row>184</xdr:row>
      <xdr:rowOff>167745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75DE593-2478-412A-93C9-D64566124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539751</xdr:colOff>
      <xdr:row>20</xdr:row>
      <xdr:rowOff>31750</xdr:rowOff>
    </xdr:from>
    <xdr:to>
      <xdr:col>13</xdr:col>
      <xdr:colOff>185798</xdr:colOff>
      <xdr:row>29</xdr:row>
      <xdr:rowOff>179917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2CC01AD-CA4D-4DD5-A660-CAD37E13C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218723</xdr:colOff>
      <xdr:row>20</xdr:row>
      <xdr:rowOff>45862</xdr:rowOff>
    </xdr:from>
    <xdr:to>
      <xdr:col>17</xdr:col>
      <xdr:colOff>41157</xdr:colOff>
      <xdr:row>29</xdr:row>
      <xdr:rowOff>158045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BA2FE23-DC32-44ED-AC1A-0E49317DE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620889</xdr:colOff>
      <xdr:row>20</xdr:row>
      <xdr:rowOff>45862</xdr:rowOff>
    </xdr:from>
    <xdr:to>
      <xdr:col>20</xdr:col>
      <xdr:colOff>379823</xdr:colOff>
      <xdr:row>29</xdr:row>
      <xdr:rowOff>172156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89B4775-6EEA-49C9-B901-6E683B2AC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402167</xdr:colOff>
      <xdr:row>20</xdr:row>
      <xdr:rowOff>59973</xdr:rowOff>
    </xdr:from>
    <xdr:to>
      <xdr:col>24</xdr:col>
      <xdr:colOff>224603</xdr:colOff>
      <xdr:row>29</xdr:row>
      <xdr:rowOff>179212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927F4B1-E6D4-433E-BA79-05E70D5D8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56</xdr:col>
      <xdr:colOff>381000</xdr:colOff>
      <xdr:row>21</xdr:row>
      <xdr:rowOff>116417</xdr:rowOff>
    </xdr:from>
    <xdr:to>
      <xdr:col>60</xdr:col>
      <xdr:colOff>185797</xdr:colOff>
      <xdr:row>32</xdr:row>
      <xdr:rowOff>63500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D5EDE4A-AD2E-4BA1-AC20-0F0B39AA6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60</xdr:col>
      <xdr:colOff>211666</xdr:colOff>
      <xdr:row>21</xdr:row>
      <xdr:rowOff>105833</xdr:rowOff>
    </xdr:from>
    <xdr:to>
      <xdr:col>64</xdr:col>
      <xdr:colOff>16463</xdr:colOff>
      <xdr:row>32</xdr:row>
      <xdr:rowOff>52916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246EB86-3150-44A9-9C85-7B3CE9E13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42334</xdr:colOff>
      <xdr:row>21</xdr:row>
      <xdr:rowOff>105834</xdr:rowOff>
    </xdr:from>
    <xdr:to>
      <xdr:col>67</xdr:col>
      <xdr:colOff>524464</xdr:colOff>
      <xdr:row>32</xdr:row>
      <xdr:rowOff>52917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035D3ED-EC18-4C81-B830-0439EE1FE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67</xdr:col>
      <xdr:colOff>550334</xdr:colOff>
      <xdr:row>21</xdr:row>
      <xdr:rowOff>105833</xdr:rowOff>
    </xdr:from>
    <xdr:to>
      <xdr:col>71</xdr:col>
      <xdr:colOff>355130</xdr:colOff>
      <xdr:row>32</xdr:row>
      <xdr:rowOff>52916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B81BDD5-3A6A-4804-9C87-C45CAB6B3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91</xdr:col>
      <xdr:colOff>292100</xdr:colOff>
      <xdr:row>20</xdr:row>
      <xdr:rowOff>101600</xdr:rowOff>
    </xdr:from>
    <xdr:to>
      <xdr:col>95</xdr:col>
      <xdr:colOff>96896</xdr:colOff>
      <xdr:row>30</xdr:row>
      <xdr:rowOff>48683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B4EC1F3-8F04-4CA2-B8E3-91C06EA87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95</xdr:col>
      <xdr:colOff>101600</xdr:colOff>
      <xdr:row>20</xdr:row>
      <xdr:rowOff>88900</xdr:rowOff>
    </xdr:from>
    <xdr:to>
      <xdr:col>98</xdr:col>
      <xdr:colOff>579496</xdr:colOff>
      <xdr:row>30</xdr:row>
      <xdr:rowOff>35983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79ADABE-35A4-47D9-A53F-07C9159FC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98</xdr:col>
      <xdr:colOff>596900</xdr:colOff>
      <xdr:row>20</xdr:row>
      <xdr:rowOff>63500</xdr:rowOff>
    </xdr:from>
    <xdr:to>
      <xdr:col>102</xdr:col>
      <xdr:colOff>401696</xdr:colOff>
      <xdr:row>30</xdr:row>
      <xdr:rowOff>10583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1B2E733-580C-4BE6-9983-0C60F9C89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101600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6B8E82-6ABD-486F-A3E1-322E604E82A8}"/>
            </a:ext>
          </a:extLst>
        </xdr:cNvPr>
        <xdr:cNvSpPr>
          <a:spLocks noChangeAspect="1" noChangeArrowheads="1"/>
        </xdr:cNvSpPr>
      </xdr:nvSpPr>
      <xdr:spPr bwMode="auto">
        <a:xfrm>
          <a:off x="0" y="196850"/>
          <a:ext cx="3048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101600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52D33707-01BB-4F32-8E58-D74B143AD99D}"/>
            </a:ext>
          </a:extLst>
        </xdr:cNvPr>
        <xdr:cNvSpPr>
          <a:spLocks noChangeAspect="1" noChangeArrowheads="1"/>
        </xdr:cNvSpPr>
      </xdr:nvSpPr>
      <xdr:spPr bwMode="auto">
        <a:xfrm>
          <a:off x="0" y="196850"/>
          <a:ext cx="3048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36</xdr:row>
      <xdr:rowOff>61118</xdr:rowOff>
    </xdr:from>
    <xdr:to>
      <xdr:col>7</xdr:col>
      <xdr:colOff>7937</xdr:colOff>
      <xdr:row>50</xdr:row>
      <xdr:rowOff>26193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F23BF-0875-40DE-A431-BD02E2B32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127000</xdr:colOff>
      <xdr:row>36</xdr:row>
      <xdr:rowOff>69057</xdr:rowOff>
    </xdr:from>
    <xdr:to>
      <xdr:col>13</xdr:col>
      <xdr:colOff>563562</xdr:colOff>
      <xdr:row>50</xdr:row>
      <xdr:rowOff>34132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8EC856-B03F-4622-B0EB-92EDF7BE5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6350</xdr:colOff>
      <xdr:row>38</xdr:row>
      <xdr:rowOff>139700</xdr:rowOff>
    </xdr:from>
    <xdr:to>
      <xdr:col>54</xdr:col>
      <xdr:colOff>450850</xdr:colOff>
      <xdr:row>53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F2E06A-7B41-4C4A-9CED-14A713E66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381000</xdr:colOff>
      <xdr:row>44</xdr:row>
      <xdr:rowOff>174624</xdr:rowOff>
    </xdr:from>
    <xdr:to>
      <xdr:col>31</xdr:col>
      <xdr:colOff>15875</xdr:colOff>
      <xdr:row>62</xdr:row>
      <xdr:rowOff>-1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476031-8366-4262-A805-065833086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88</xdr:row>
      <xdr:rowOff>0</xdr:rowOff>
    </xdr:from>
    <xdr:to>
      <xdr:col>26</xdr:col>
      <xdr:colOff>669073</xdr:colOff>
      <xdr:row>114</xdr:row>
      <xdr:rowOff>99122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476C8C-8C36-4043-89A0-D4926A1EF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96585" y="17718049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17</xdr:col>
      <xdr:colOff>669073</xdr:colOff>
      <xdr:row>114</xdr:row>
      <xdr:rowOff>99122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58A39B-A43E-BE4D-8439-D821CF8B1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8293" y="17718049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8</xdr:col>
      <xdr:colOff>669073</xdr:colOff>
      <xdr:row>114</xdr:row>
      <xdr:rowOff>99122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E18C5A-DB2A-2342-8106-7669791A3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18049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61</xdr:row>
      <xdr:rowOff>0</xdr:rowOff>
    </xdr:from>
    <xdr:to>
      <xdr:col>26</xdr:col>
      <xdr:colOff>669073</xdr:colOff>
      <xdr:row>87</xdr:row>
      <xdr:rowOff>99122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868367-9F6C-8E4E-8039-BCE1F9E4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96585" y="12281829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17</xdr:col>
      <xdr:colOff>669073</xdr:colOff>
      <xdr:row>87</xdr:row>
      <xdr:rowOff>99122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77239D-20A8-0C48-96C1-2C7147DE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8293" y="12281829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8</xdr:col>
      <xdr:colOff>669073</xdr:colOff>
      <xdr:row>87</xdr:row>
      <xdr:rowOff>99122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BC07B3-8FB9-D242-BDC8-1986BFB5F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81829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</xdr:row>
      <xdr:rowOff>0</xdr:rowOff>
    </xdr:from>
    <xdr:to>
      <xdr:col>26</xdr:col>
      <xdr:colOff>669073</xdr:colOff>
      <xdr:row>57</xdr:row>
      <xdr:rowOff>99122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4E6470-9A8F-C24A-8938-A5DCA867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96585" y="6241585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17</xdr:col>
      <xdr:colOff>669073</xdr:colOff>
      <xdr:row>57</xdr:row>
      <xdr:rowOff>99122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D5FD83-3545-9247-B35B-BD09D5EED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48293" y="6241585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8</xdr:col>
      <xdr:colOff>669073</xdr:colOff>
      <xdr:row>57</xdr:row>
      <xdr:rowOff>99122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9EF1D1-DE80-AE41-8451-B9E1E2EE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241585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26</xdr:col>
      <xdr:colOff>669073</xdr:colOff>
      <xdr:row>29</xdr:row>
      <xdr:rowOff>99122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42B095F-86D1-7244-A2B0-377436F7A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96585" y="604024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17</xdr:col>
      <xdr:colOff>669073</xdr:colOff>
      <xdr:row>29</xdr:row>
      <xdr:rowOff>99122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4156CD-CC64-8E42-95F4-3BDA45194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48293" y="604024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8</xdr:col>
      <xdr:colOff>669073</xdr:colOff>
      <xdr:row>29</xdr:row>
      <xdr:rowOff>99122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BA6F-14C4-7643-838C-96542317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04024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26</xdr:col>
      <xdr:colOff>681464</xdr:colOff>
      <xdr:row>11</xdr:row>
      <xdr:rowOff>30976</xdr:rowOff>
    </xdr:from>
    <xdr:to>
      <xdr:col>35</xdr:col>
      <xdr:colOff>667057</xdr:colOff>
      <xdr:row>47</xdr:row>
      <xdr:rowOff>46463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0252824-EB08-E944-851B-E49A27131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620976" y="2245732"/>
          <a:ext cx="7233886" cy="72637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508000</xdr:colOff>
      <xdr:row>28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494EC-27BF-F04E-9020-B925E1279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8</xdr:col>
      <xdr:colOff>508000</xdr:colOff>
      <xdr:row>84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249D06-8808-594C-A549-BE41EA534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824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8</xdr:col>
      <xdr:colOff>508000</xdr:colOff>
      <xdr:row>56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76FEE-91DB-1E4E-AC1F-84EE51D7B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17</xdr:col>
      <xdr:colOff>508000</xdr:colOff>
      <xdr:row>28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E2D58E-411E-7240-8FF4-F447168FF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4064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17</xdr:col>
      <xdr:colOff>508000</xdr:colOff>
      <xdr:row>56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5B127A-D2A9-1544-BD63-656BE64EA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60960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26</xdr:col>
      <xdr:colOff>508000</xdr:colOff>
      <xdr:row>56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2D6FC51-68FB-824A-B9A4-D8E7C4120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0" y="60960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26</xdr:col>
      <xdr:colOff>508000</xdr:colOff>
      <xdr:row>28</xdr:row>
      <xdr:rowOff>50800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49A974-448E-0347-BBAA-4923B9A13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0" y="4064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0</xdr:rowOff>
    </xdr:from>
    <xdr:to>
      <xdr:col>35</xdr:col>
      <xdr:colOff>508000</xdr:colOff>
      <xdr:row>56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C6A84CA-CD69-EA4B-8060-104B48DD2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88500" y="60960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27</xdr:col>
      <xdr:colOff>25400</xdr:colOff>
      <xdr:row>2</xdr:row>
      <xdr:rowOff>0</xdr:rowOff>
    </xdr:from>
    <xdr:to>
      <xdr:col>35</xdr:col>
      <xdr:colOff>533400</xdr:colOff>
      <xdr:row>28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F46406-7253-184A-BE31-179A2DE2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313900" y="406400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</xdr:row>
      <xdr:rowOff>-1</xdr:rowOff>
    </xdr:from>
    <xdr:to>
      <xdr:col>17</xdr:col>
      <xdr:colOff>661458</xdr:colOff>
      <xdr:row>91</xdr:row>
      <xdr:rowOff>21119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F9249-EFB8-6346-98AA-B79E2D282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02083" y="10742082"/>
          <a:ext cx="6402917" cy="61329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784991</xdr:colOff>
      <xdr:row>78</xdr:row>
      <xdr:rowOff>188530</xdr:rowOff>
    </xdr:from>
    <xdr:to>
      <xdr:col>20</xdr:col>
      <xdr:colOff>430267</xdr:colOff>
      <xdr:row>92</xdr:row>
      <xdr:rowOff>172764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6F78E-886F-4E75-8F5C-A41FB0EEC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109</xdr:row>
      <xdr:rowOff>10948</xdr:rowOff>
    </xdr:from>
    <xdr:to>
      <xdr:col>20</xdr:col>
      <xdr:colOff>466397</xdr:colOff>
      <xdr:row>122</xdr:row>
      <xdr:rowOff>192251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D5D22-0FA3-4ED6-BF68-593BE238D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136</xdr:row>
      <xdr:rowOff>0</xdr:rowOff>
    </xdr:from>
    <xdr:to>
      <xdr:col>20</xdr:col>
      <xdr:colOff>466397</xdr:colOff>
      <xdr:row>149</xdr:row>
      <xdr:rowOff>181303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EC5C06-DB32-4598-AD29-FD94F9CDA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79</xdr:row>
      <xdr:rowOff>0</xdr:rowOff>
    </xdr:from>
    <xdr:to>
      <xdr:col>32</xdr:col>
      <xdr:colOff>466396</xdr:colOff>
      <xdr:row>92</xdr:row>
      <xdr:rowOff>181303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B9E20D-7BBC-4A1F-95EA-F31EF968E0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109</xdr:row>
      <xdr:rowOff>0</xdr:rowOff>
    </xdr:from>
    <xdr:to>
      <xdr:col>32</xdr:col>
      <xdr:colOff>466396</xdr:colOff>
      <xdr:row>122</xdr:row>
      <xdr:rowOff>181303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0CAD37-CE93-485B-9CF5-4744791B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136</xdr:row>
      <xdr:rowOff>0</xdr:rowOff>
    </xdr:from>
    <xdr:to>
      <xdr:col>32</xdr:col>
      <xdr:colOff>466396</xdr:colOff>
      <xdr:row>149</xdr:row>
      <xdr:rowOff>181303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32F5E0-5195-4C13-BE7B-151193C34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168</xdr:row>
      <xdr:rowOff>0</xdr:rowOff>
    </xdr:from>
    <xdr:to>
      <xdr:col>20</xdr:col>
      <xdr:colOff>466397</xdr:colOff>
      <xdr:row>181</xdr:row>
      <xdr:rowOff>181303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D6A7AA-87E9-4F89-B2AF-5A19EE5DE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199</xdr:row>
      <xdr:rowOff>0</xdr:rowOff>
    </xdr:from>
    <xdr:to>
      <xdr:col>20</xdr:col>
      <xdr:colOff>466397</xdr:colOff>
      <xdr:row>212</xdr:row>
      <xdr:rowOff>181303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7B582E-349F-42E0-A4F3-E48E2F5E8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232</xdr:row>
      <xdr:rowOff>109483</xdr:rowOff>
    </xdr:from>
    <xdr:to>
      <xdr:col>20</xdr:col>
      <xdr:colOff>466397</xdr:colOff>
      <xdr:row>246</xdr:row>
      <xdr:rowOff>93717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38C8B23-1815-46F5-A597-F94A3E088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0"/>
  <sheetViews>
    <sheetView tabSelected="1" topLeftCell="A70" zoomScale="80" zoomScaleNormal="80" workbookViewId="0">
      <selection activeCell="Q95" sqref="Q95"/>
    </sheetView>
  </sheetViews>
  <sheetFormatPr defaultColWidth="10.875" defaultRowHeight="15.75"/>
  <cols>
    <col min="1" max="1" width="34.5" style="78" customWidth="1"/>
    <col min="2" max="2" width="11.5" style="78" customWidth="1"/>
    <col min="3" max="3" width="12" style="78" bestFit="1" customWidth="1"/>
    <col min="4" max="5" width="10.875" style="78"/>
    <col min="6" max="8" width="0" style="78" hidden="1" customWidth="1"/>
    <col min="9" max="10" width="10.875" style="78"/>
    <col min="11" max="11" width="34" style="78" customWidth="1"/>
    <col min="12" max="12" width="11.375" style="78" hidden="1" customWidth="1"/>
    <col min="13" max="14" width="10.875" style="78" hidden="1" customWidth="1"/>
    <col min="15" max="15" width="10.875" style="87" customWidth="1"/>
    <col min="16" max="22" width="10.875" style="78"/>
    <col min="23" max="23" width="46.625" style="78" customWidth="1"/>
    <col min="24" max="16384" width="10.875" style="78"/>
  </cols>
  <sheetData>
    <row r="1" spans="1:27">
      <c r="A1" s="80" t="s">
        <v>154</v>
      </c>
    </row>
    <row r="4" spans="1:27" ht="18.75">
      <c r="A4" s="81" t="s">
        <v>417</v>
      </c>
    </row>
    <row r="5" spans="1:27" s="82" customFormat="1" ht="18.75">
      <c r="B5" s="81" t="s">
        <v>20</v>
      </c>
      <c r="P5" s="81" t="s">
        <v>143</v>
      </c>
      <c r="X5" s="81" t="s">
        <v>405</v>
      </c>
    </row>
    <row r="6" spans="1:27" s="82" customFormat="1" ht="18.75">
      <c r="B6" s="80" t="s">
        <v>464</v>
      </c>
      <c r="P6" s="80" t="s">
        <v>464</v>
      </c>
      <c r="X6" s="80" t="s">
        <v>464</v>
      </c>
    </row>
    <row r="7" spans="1:27">
      <c r="B7" s="78" t="s">
        <v>263</v>
      </c>
      <c r="C7" s="78" t="s">
        <v>264</v>
      </c>
      <c r="D7" s="78" t="s">
        <v>265</v>
      </c>
      <c r="E7" s="78" t="s">
        <v>325</v>
      </c>
      <c r="F7" s="78" t="s">
        <v>266</v>
      </c>
      <c r="G7" s="78" t="s">
        <v>267</v>
      </c>
      <c r="H7" s="78" t="s">
        <v>268</v>
      </c>
      <c r="I7" s="87" t="s">
        <v>401</v>
      </c>
      <c r="L7" s="78" t="s">
        <v>263</v>
      </c>
      <c r="M7" s="78" t="s">
        <v>264</v>
      </c>
      <c r="N7" s="78" t="s">
        <v>265</v>
      </c>
      <c r="P7" s="78" t="s">
        <v>266</v>
      </c>
      <c r="Q7" s="78" t="s">
        <v>267</v>
      </c>
      <c r="R7" s="78" t="s">
        <v>268</v>
      </c>
      <c r="S7" s="78" t="s">
        <v>325</v>
      </c>
      <c r="T7" s="87" t="s">
        <v>401</v>
      </c>
      <c r="X7" s="87" t="s">
        <v>396</v>
      </c>
      <c r="Y7" s="87" t="s">
        <v>398</v>
      </c>
      <c r="Z7" s="78" t="s">
        <v>397</v>
      </c>
      <c r="AA7" s="87" t="s">
        <v>399</v>
      </c>
    </row>
    <row r="8" spans="1:27">
      <c r="A8" s="78" t="s">
        <v>402</v>
      </c>
      <c r="B8" s="19">
        <f>Correlations_SR_NoiseNr_NPstats!C51</f>
        <v>1.2255799002440899E-2</v>
      </c>
      <c r="C8" s="55">
        <f>Correlations_SR_NoiseNr_NPstats!D51</f>
        <v>8.6412190148757201E-2</v>
      </c>
      <c r="D8" s="19">
        <f>Correlations_SR_NoiseNr_NPstats!E51</f>
        <v>2.11999948680896E-2</v>
      </c>
      <c r="E8" s="78">
        <f>Correlations_SR_NoiseNr_NPstats!F51</f>
        <v>0.29672666879251097</v>
      </c>
      <c r="F8" s="78" t="str">
        <f>Correlations_SR_NoiseNr_NPstats!G51</f>
        <v>NaN</v>
      </c>
      <c r="G8" s="78" t="str">
        <f>Correlations_SR_NoiseNr_NPstats!H51</f>
        <v>NaN</v>
      </c>
      <c r="H8" s="78" t="str">
        <f>Correlations_SR_NoiseNr_NPstats!I51</f>
        <v>NaN</v>
      </c>
      <c r="I8" s="78">
        <f>Correlations_SR_NoiseNr_NPstats!J51</f>
        <v>0.87297361991867894</v>
      </c>
      <c r="K8" s="78" t="s">
        <v>402</v>
      </c>
      <c r="L8" s="78" t="e">
        <f>#REF!</f>
        <v>#REF!</v>
      </c>
      <c r="M8" s="78" t="e">
        <f>#REF!</f>
        <v>#REF!</v>
      </c>
      <c r="N8" s="78" t="e">
        <f>#REF!</f>
        <v>#REF!</v>
      </c>
      <c r="P8" s="19">
        <f>Correlations_SR_NoiseNr_NPstats!Q51</f>
        <v>2.2353557322029999E-2</v>
      </c>
      <c r="Q8" s="78">
        <f>Correlations_SR_NoiseNr_NPstats!R51</f>
        <v>0.864333939053617</v>
      </c>
      <c r="R8" s="78">
        <f>Correlations_SR_NoiseNr_NPstats!S51</f>
        <v>0.196445959147375</v>
      </c>
      <c r="S8" s="55">
        <f>Correlations_SR_NoiseNr_NPstats!P51</f>
        <v>9.2681913889258602E-2</v>
      </c>
      <c r="T8" s="78">
        <f>Correlations_SR_NoiseNr_NPstats!T51</f>
        <v>0.23970011940382199</v>
      </c>
      <c r="W8" s="78" t="s">
        <v>402</v>
      </c>
      <c r="X8" s="78">
        <f>Correlations_SR_NoiseNr_NPstats!X51</f>
        <v>0.266205563255832</v>
      </c>
      <c r="Y8" s="78">
        <f>Correlations_SR_NoiseNr_NPstats!Y51</f>
        <v>0.266205563255832</v>
      </c>
      <c r="Z8" s="78">
        <f>Correlations_SR_NoiseNr_NPstats!Z51</f>
        <v>0.189274112771908</v>
      </c>
      <c r="AA8" s="78">
        <f>Correlations_SR_NoiseNr_NPstats!AA51</f>
        <v>0.75803634777692697</v>
      </c>
    </row>
    <row r="9" spans="1:27">
      <c r="A9" s="78" t="s">
        <v>147</v>
      </c>
      <c r="B9" s="19">
        <f>Correlations_SR_NoiseNr_NPstats!C52</f>
        <v>4.79435687779276E-3</v>
      </c>
      <c r="C9" s="78">
        <f>Correlations_SR_NoiseNr_NPstats!D52</f>
        <v>0.32680550478700299</v>
      </c>
      <c r="D9" s="78">
        <f>Correlations_SR_NoiseNr_NPstats!E52</f>
        <v>0.25085798606913101</v>
      </c>
      <c r="E9" s="78">
        <f>Correlations_SR_NoiseNr_NPstats!F52</f>
        <v>0.225920896925281</v>
      </c>
      <c r="F9" s="78" t="str">
        <f>Correlations_SR_NoiseNr_NPstats!G52</f>
        <v>NaN</v>
      </c>
      <c r="G9" s="78" t="str">
        <f>Correlations_SR_NoiseNr_NPstats!H52</f>
        <v>NaN</v>
      </c>
      <c r="H9" s="78" t="str">
        <f>Correlations_SR_NoiseNr_NPstats!I52</f>
        <v>NaN</v>
      </c>
      <c r="I9" s="78">
        <f>Correlations_SR_NoiseNr_NPstats!J52</f>
        <v>0.68678289644051704</v>
      </c>
      <c r="K9" s="78" t="s">
        <v>147</v>
      </c>
      <c r="L9" s="78" t="e">
        <f>#REF!</f>
        <v>#REF!</v>
      </c>
      <c r="M9" s="78" t="e">
        <f>#REF!</f>
        <v>#REF!</v>
      </c>
      <c r="N9" s="78" t="e">
        <f>#REF!</f>
        <v>#REF!</v>
      </c>
      <c r="P9" s="78">
        <f>Correlations_SR_NoiseNr_NPstats!Q52</f>
        <v>0.86437062327198899</v>
      </c>
      <c r="Q9" s="78">
        <f>Correlations_SR_NoiseNr_NPstats!R52</f>
        <v>0.86437062327198899</v>
      </c>
      <c r="R9" s="78">
        <f>Correlations_SR_NoiseNr_NPstats!S52</f>
        <v>0.86437062327198899</v>
      </c>
      <c r="S9" s="78">
        <f>Correlations_SR_NoiseNr_NPstats!P52</f>
        <v>0.86437062327198899</v>
      </c>
      <c r="T9" s="78">
        <f>Correlations_SR_NoiseNr_NPstats!T52</f>
        <v>0.86437062327198899</v>
      </c>
      <c r="W9" s="78" t="s">
        <v>147</v>
      </c>
      <c r="X9" s="78">
        <f>Correlations_SR_NoiseNr_NPstats!X52</f>
        <v>0.697047283642107</v>
      </c>
      <c r="Y9" s="78">
        <f>Correlations_SR_NoiseNr_NPstats!Y52</f>
        <v>0.697047283642107</v>
      </c>
      <c r="Z9" s="78">
        <f>Correlations_SR_NoiseNr_NPstats!Z52</f>
        <v>0.89381686813308603</v>
      </c>
      <c r="AA9" s="78">
        <f>Correlations_SR_NoiseNr_NPstats!AA52</f>
        <v>0.697047283642107</v>
      </c>
    </row>
    <row r="10" spans="1:27">
      <c r="A10" s="78" t="s">
        <v>148</v>
      </c>
      <c r="B10" s="78">
        <f>Correlations_SR_NoiseNr_NPstats!C53</f>
        <v>0.236064658329354</v>
      </c>
      <c r="C10" s="78">
        <f>Correlations_SR_NoiseNr_NPstats!D53</f>
        <v>0.16344762596158899</v>
      </c>
      <c r="D10" s="55">
        <f>Correlations_SR_NoiseNr_NPstats!E53</f>
        <v>6.8620482350947795E-2</v>
      </c>
      <c r="E10" s="78">
        <f>Correlations_SR_NoiseNr_NPstats!F53</f>
        <v>0.83098652793266603</v>
      </c>
      <c r="F10" s="78" t="str">
        <f>Correlations_SR_NoiseNr_NPstats!G53</f>
        <v>NaN</v>
      </c>
      <c r="G10" s="78" t="str">
        <f>Correlations_SR_NoiseNr_NPstats!H53</f>
        <v>NaN</v>
      </c>
      <c r="H10" s="78" t="str">
        <f>Correlations_SR_NoiseNr_NPstats!I53</f>
        <v>NaN</v>
      </c>
      <c r="I10" s="78">
        <f>Correlations_SR_NoiseNr_NPstats!J53</f>
        <v>0.16344762596158899</v>
      </c>
      <c r="K10" s="78" t="s">
        <v>148</v>
      </c>
      <c r="L10" s="78" t="e">
        <f>#REF!</f>
        <v>#REF!</v>
      </c>
      <c r="M10" s="78" t="e">
        <f>#REF!</f>
        <v>#REF!</v>
      </c>
      <c r="N10" s="78" t="e">
        <f>#REF!</f>
        <v>#REF!</v>
      </c>
      <c r="P10" s="19">
        <f>Correlations_SR_NoiseNr_NPstats!Q53</f>
        <v>4.604040144076E-2</v>
      </c>
      <c r="Q10" s="78">
        <f>Correlations_SR_NoiseNr_NPstats!R53</f>
        <v>0.77554100347154298</v>
      </c>
      <c r="R10" s="78">
        <f>Correlations_SR_NoiseNr_NPstats!S53</f>
        <v>0.77554100347154298</v>
      </c>
      <c r="S10" s="78">
        <f>Correlations_SR_NoiseNr_NPstats!P53</f>
        <v>0.77554100347154298</v>
      </c>
      <c r="T10" s="78">
        <f>Correlations_SR_NoiseNr_NPstats!T53</f>
        <v>0.77554100347154298</v>
      </c>
      <c r="W10" s="78" t="s">
        <v>148</v>
      </c>
      <c r="X10" s="78">
        <f>Correlations_SR_NoiseNr_NPstats!X53</f>
        <v>0.617039147377345</v>
      </c>
      <c r="Y10" s="57">
        <f>Correlations_SR_NoiseNr_NPstats!Y53</f>
        <v>0.98754698590714696</v>
      </c>
      <c r="Z10" s="78">
        <f>Correlations_SR_NoiseNr_NPstats!Z53</f>
        <v>0.617039147377345</v>
      </c>
      <c r="AA10" s="57">
        <f>Correlations_SR_NoiseNr_NPstats!AA53</f>
        <v>0.98754698590714696</v>
      </c>
    </row>
    <row r="11" spans="1:27">
      <c r="A11" s="78" t="s">
        <v>149</v>
      </c>
      <c r="B11" s="78">
        <f>Correlations_SR_NoiseNr_NPstats!C54</f>
        <v>0.74315431879334404</v>
      </c>
      <c r="C11" s="78">
        <f>Correlations_SR_NoiseNr_NPstats!D54</f>
        <v>0.75249991568128505</v>
      </c>
      <c r="D11" s="78">
        <f>Correlations_SR_NoiseNr_NPstats!E54</f>
        <v>0.96823947646393305</v>
      </c>
      <c r="E11" s="78">
        <f>Correlations_SR_NoiseNr_NPstats!F54</f>
        <v>0.74315431879334404</v>
      </c>
      <c r="F11" s="78" t="str">
        <f>Correlations_SR_NoiseNr_NPstats!G54</f>
        <v>NaN</v>
      </c>
      <c r="G11" s="78" t="str">
        <f>Correlations_SR_NoiseNr_NPstats!H54</f>
        <v>NaN</v>
      </c>
      <c r="H11" s="78" t="str">
        <f>Correlations_SR_NoiseNr_NPstats!I54</f>
        <v>NaN</v>
      </c>
      <c r="I11" s="78">
        <f>Correlations_SR_NoiseNr_NPstats!J54</f>
        <v>0.75249991568128505</v>
      </c>
      <c r="K11" s="78" t="s">
        <v>149</v>
      </c>
      <c r="L11" s="78" t="e">
        <f>#REF!</f>
        <v>#REF!</v>
      </c>
      <c r="M11" s="78" t="e">
        <f>#REF!</f>
        <v>#REF!</v>
      </c>
      <c r="N11" s="78" t="e">
        <f>#REF!</f>
        <v>#REF!</v>
      </c>
      <c r="P11" s="78">
        <f>Correlations_SR_NoiseNr_NPstats!Q54</f>
        <v>0.73049708363454802</v>
      </c>
      <c r="Q11" s="78">
        <f>Correlations_SR_NoiseNr_NPstats!R54</f>
        <v>0.73049708363454802</v>
      </c>
      <c r="R11" s="78">
        <f>Correlations_SR_NoiseNr_NPstats!S54</f>
        <v>0.12576800650553799</v>
      </c>
      <c r="S11" s="78">
        <f>Correlations_SR_NoiseNr_NPstats!P54</f>
        <v>0.73049708363454802</v>
      </c>
      <c r="T11" s="78">
        <f>Correlations_SR_NoiseNr_NPstats!T54</f>
        <v>0.60490913055768303</v>
      </c>
      <c r="W11" s="78" t="s">
        <v>149</v>
      </c>
      <c r="X11" s="78">
        <f>Correlations_SR_NoiseNr_NPstats!X54</f>
        <v>0.79633848504354698</v>
      </c>
      <c r="Y11" s="19">
        <f>Correlations_SR_NoiseNr_NPstats!Y54</f>
        <v>1.1661774184483701E-2</v>
      </c>
      <c r="Z11" s="78">
        <f>Correlations_SR_NoiseNr_NPstats!Z54</f>
        <v>0.71977044970270498</v>
      </c>
      <c r="AA11" s="78">
        <f>Correlations_SR_NoiseNr_NPstats!AA54</f>
        <v>0.41548129169216702</v>
      </c>
    </row>
    <row r="12" spans="1:27">
      <c r="A12" s="78" t="s">
        <v>150</v>
      </c>
      <c r="B12" s="55">
        <f>Correlations_SR_NoiseNr_NPstats!C55</f>
        <v>8.0031310395676E-2</v>
      </c>
      <c r="C12" s="78">
        <f>Correlations_SR_NoiseNr_NPstats!D55</f>
        <v>0.781598871194776</v>
      </c>
      <c r="D12" s="78">
        <f>Correlations_SR_NoiseNr_NPstats!E55</f>
        <v>0.49299802943241799</v>
      </c>
      <c r="E12" s="78">
        <f>Correlations_SR_NoiseNr_NPstats!F55</f>
        <v>0.70273498639243703</v>
      </c>
      <c r="F12" s="78" t="str">
        <f>Correlations_SR_NoiseNr_NPstats!G55</f>
        <v>NaN</v>
      </c>
      <c r="G12" s="78" t="str">
        <f>Correlations_SR_NoiseNr_NPstats!H55</f>
        <v>NaN</v>
      </c>
      <c r="H12" s="78" t="str">
        <f>Correlations_SR_NoiseNr_NPstats!I55</f>
        <v>NaN</v>
      </c>
      <c r="I12" s="78">
        <f>Correlations_SR_NoiseNr_NPstats!J55</f>
        <v>0.87919572748381203</v>
      </c>
      <c r="K12" s="78" t="s">
        <v>150</v>
      </c>
      <c r="L12" s="78" t="e">
        <f>#REF!</f>
        <v>#REF!</v>
      </c>
      <c r="M12" s="78" t="e">
        <f>#REF!</f>
        <v>#REF!</v>
      </c>
      <c r="N12" s="78" t="e">
        <f>#REF!</f>
        <v>#REF!</v>
      </c>
      <c r="P12" s="78">
        <f>Correlations_SR_NoiseNr_NPstats!Q55</f>
        <v>0.24751205100875601</v>
      </c>
      <c r="Q12" s="78">
        <f>Correlations_SR_NoiseNr_NPstats!R55</f>
        <v>0.24751205100875601</v>
      </c>
      <c r="R12" s="78">
        <f>Correlations_SR_NoiseNr_NPstats!S55</f>
        <v>0.40405803338427998</v>
      </c>
      <c r="S12" s="19">
        <f>Correlations_SR_NoiseNr_NPstats!P55</f>
        <v>3.3643608097172303E-2</v>
      </c>
      <c r="T12" s="78">
        <f>Correlations_SR_NoiseNr_NPstats!T55</f>
        <v>0.36089364251224099</v>
      </c>
      <c r="W12" s="78" t="s">
        <v>150</v>
      </c>
      <c r="X12" s="78">
        <f>Correlations_SR_NoiseNr_NPstats!X55</f>
        <v>0.448848387661828</v>
      </c>
      <c r="Y12" s="78">
        <f>Correlations_SR_NoiseNr_NPstats!Y55</f>
        <v>0.43170106883370102</v>
      </c>
      <c r="Z12" s="78">
        <f>Correlations_SR_NoiseNr_NPstats!Z55</f>
        <v>0.21392048092989499</v>
      </c>
      <c r="AA12" s="78">
        <f>Correlations_SR_NoiseNr_NPstats!AA55</f>
        <v>0.21392048092989499</v>
      </c>
    </row>
    <row r="14" spans="1:27">
      <c r="A14" s="78" t="s">
        <v>151</v>
      </c>
      <c r="B14" s="78">
        <f>Correlations_SR_NoiseNr_NPstats!C57</f>
        <v>0.116815731689593</v>
      </c>
      <c r="C14" s="78">
        <f>Correlations_SR_NoiseNr_NPstats!D57</f>
        <v>0.116815731689593</v>
      </c>
      <c r="D14" s="55">
        <f>Correlations_SR_NoiseNr_NPstats!E57</f>
        <v>6.3461507736070205E-2</v>
      </c>
      <c r="E14" s="78">
        <f>Correlations_SR_NoiseNr_NPstats!F57</f>
        <v>0.35853443588578998</v>
      </c>
      <c r="F14" s="78" t="str">
        <f>Correlations_SR_NoiseNr_NPstats!G57</f>
        <v>NaN</v>
      </c>
      <c r="G14" s="78" t="str">
        <f>Correlations_SR_NoiseNr_NPstats!H57</f>
        <v>NaN</v>
      </c>
      <c r="H14" s="78" t="str">
        <f>Correlations_SR_NoiseNr_NPstats!I57</f>
        <v>NaN</v>
      </c>
      <c r="I14" s="78">
        <f>Correlations_SR_NoiseNr_NPstats!J57</f>
        <v>0.97134470879972701</v>
      </c>
      <c r="K14" s="78" t="s">
        <v>151</v>
      </c>
      <c r="L14" s="78" t="e">
        <f>#REF!</f>
        <v>#REF!</v>
      </c>
      <c r="M14" s="78" t="e">
        <f>#REF!</f>
        <v>#REF!</v>
      </c>
      <c r="N14" s="78" t="e">
        <f>#REF!</f>
        <v>#REF!</v>
      </c>
      <c r="P14" s="78">
        <f>Correlations_SR_NoiseNr_NPstats!Q57</f>
        <v>0.61873303894413501</v>
      </c>
      <c r="Q14" s="78">
        <f>Correlations_SR_NoiseNr_NPstats!R57</f>
        <v>0.95268147180702301</v>
      </c>
      <c r="R14" s="78">
        <f>Correlations_SR_NoiseNr_NPstats!S57</f>
        <v>0.63924672702265795</v>
      </c>
      <c r="S14" s="78">
        <f>Correlations_SR_NoiseNr_NPstats!P57</f>
        <v>0.61873303894413501</v>
      </c>
      <c r="T14" s="78">
        <f>Correlations_SR_NoiseNr_NPstats!T57</f>
        <v>0.61873303894413501</v>
      </c>
      <c r="W14" s="78" t="s">
        <v>151</v>
      </c>
      <c r="X14" s="78">
        <f>Correlations_SR_NoiseNr_NPstats!X57</f>
        <v>0.38352019104611601</v>
      </c>
      <c r="Y14" s="78">
        <f>Correlations_SR_NoiseNr_NPstats!Y57</f>
        <v>0.452443249872303</v>
      </c>
      <c r="Z14" s="78">
        <f>Correlations_SR_NoiseNr_NPstats!Z57</f>
        <v>0.38352019104611601</v>
      </c>
      <c r="AA14" s="78">
        <f>Correlations_SR_NoiseNr_NPstats!AA57</f>
        <v>0.92546964094761197</v>
      </c>
    </row>
    <row r="15" spans="1:27">
      <c r="A15" s="78" t="s">
        <v>152</v>
      </c>
      <c r="B15" s="78">
        <f>Correlations_SR_NoiseNr_NPstats!C58</f>
        <v>0.64145298128906303</v>
      </c>
      <c r="C15" s="78">
        <f>Correlations_SR_NoiseNr_NPstats!D58</f>
        <v>0.29315500144631101</v>
      </c>
      <c r="D15" s="78">
        <f>Correlations_SR_NoiseNr_NPstats!E58</f>
        <v>0.76710892510901696</v>
      </c>
      <c r="E15" s="78">
        <f>Correlations_SR_NoiseNr_NPstats!F58</f>
        <v>0.87297361991867894</v>
      </c>
      <c r="F15" s="78" t="str">
        <f>Correlations_SR_NoiseNr_NPstats!G58</f>
        <v>NaN</v>
      </c>
      <c r="G15" s="78" t="str">
        <f>Correlations_SR_NoiseNr_NPstats!H58</f>
        <v>NaN</v>
      </c>
      <c r="H15" s="78" t="str">
        <f>Correlations_SR_NoiseNr_NPstats!I58</f>
        <v>NaN</v>
      </c>
      <c r="I15" s="78">
        <f>Correlations_SR_NoiseNr_NPstats!J58</f>
        <v>0.76710892510901696</v>
      </c>
      <c r="K15" s="78" t="s">
        <v>152</v>
      </c>
      <c r="L15" s="78" t="e">
        <f>#REF!</f>
        <v>#REF!</v>
      </c>
      <c r="M15" s="78" t="e">
        <f>#REF!</f>
        <v>#REF!</v>
      </c>
      <c r="N15" s="78" t="e">
        <f>#REF!</f>
        <v>#REF!</v>
      </c>
      <c r="P15" s="78">
        <f>Correlations_SR_NoiseNr_NPstats!Q58</f>
        <v>0.800345827558126</v>
      </c>
      <c r="Q15" s="78">
        <f>Correlations_SR_NoiseNr_NPstats!R58</f>
        <v>0.800345827558126</v>
      </c>
      <c r="R15" s="78">
        <f>Correlations_SR_NoiseNr_NPstats!S58</f>
        <v>0.800345827558126</v>
      </c>
      <c r="S15" s="78">
        <f>Correlations_SR_NoiseNr_NPstats!P58</f>
        <v>0.800345827558126</v>
      </c>
      <c r="T15" s="78">
        <f>Correlations_SR_NoiseNr_NPstats!T58</f>
        <v>0.800345827558126</v>
      </c>
      <c r="W15" s="78" t="s">
        <v>152</v>
      </c>
      <c r="X15" s="78">
        <f>Correlations_SR_NoiseNr_NPstats!X58</f>
        <v>0.61707507745197399</v>
      </c>
      <c r="Y15" s="78">
        <f>Correlations_SR_NoiseNr_NPstats!Y58</f>
        <v>0.61707507745197399</v>
      </c>
      <c r="Z15" s="78">
        <f>Correlations_SR_NoiseNr_NPstats!Z58</f>
        <v>0.70144860764087003</v>
      </c>
      <c r="AA15" s="78">
        <f>Correlations_SR_NoiseNr_NPstats!AA58</f>
        <v>0.70144860764087003</v>
      </c>
    </row>
    <row r="17" spans="1:27">
      <c r="A17" s="78" t="s">
        <v>145</v>
      </c>
      <c r="B17" s="78">
        <f>Correlations_SR_NoiseNr_NPstats!C72</f>
        <v>0.133530609109097</v>
      </c>
      <c r="C17" s="78">
        <f>Correlations_SR_NoiseNr_NPstats!D72</f>
        <v>0.26265312823922898</v>
      </c>
      <c r="D17" s="78">
        <f>Correlations_SR_NoiseNr_NPstats!E72</f>
        <v>0.26265312823922898</v>
      </c>
      <c r="E17" s="78">
        <f>Correlations_SR_NoiseNr_NPstats!F72</f>
        <v>0.26265312823922898</v>
      </c>
      <c r="F17" s="78" t="str">
        <f>Correlations_SR_NoiseNr_NPstats!G72</f>
        <v>NaN</v>
      </c>
      <c r="G17" s="78" t="str">
        <f>Correlations_SR_NoiseNr_NPstats!H72</f>
        <v>NaN</v>
      </c>
      <c r="H17" s="78" t="str">
        <f>Correlations_SR_NoiseNr_NPstats!I72</f>
        <v>NaN</v>
      </c>
      <c r="I17" s="78">
        <f>Correlations_SR_NoiseNr_NPstats!J72</f>
        <v>0.71317245129136797</v>
      </c>
      <c r="K17" s="78" t="s">
        <v>145</v>
      </c>
      <c r="L17" s="78" t="e">
        <f>#REF!</f>
        <v>#REF!</v>
      </c>
      <c r="M17" s="78" t="e">
        <f>#REF!</f>
        <v>#REF!</v>
      </c>
      <c r="N17" s="78" t="e">
        <f>#REF!</f>
        <v>#REF!</v>
      </c>
      <c r="P17" s="78">
        <f>Correlations_SR_NoiseNr_NPstats!Q72</f>
        <v>0.58307808695827301</v>
      </c>
      <c r="Q17" s="78">
        <f>Correlations_SR_NoiseNr_NPstats!R72</f>
        <v>0.42311894313857401</v>
      </c>
      <c r="R17" s="78">
        <f>Correlations_SR_NoiseNr_NPstats!S72</f>
        <v>0.58483787117210195</v>
      </c>
      <c r="S17" s="78">
        <f>Correlations_SR_NoiseNr_NPstats!P72</f>
        <v>0.58483787117210195</v>
      </c>
      <c r="T17" s="78">
        <f>Correlations_SR_NoiseNr_NPstats!T72</f>
        <v>0.42311894313857401</v>
      </c>
      <c r="W17" s="78" t="s">
        <v>145</v>
      </c>
      <c r="X17" s="78">
        <f>Correlations_SR_NoiseNr_NPstats!X72</f>
        <v>0.659067636856567</v>
      </c>
      <c r="Y17" s="78">
        <f>Correlations_SR_NoiseNr_NPstats!Y72</f>
        <v>0.659067636856567</v>
      </c>
      <c r="Z17" s="78">
        <f>Correlations_SR_NoiseNr_NPstats!Z72</f>
        <v>0.659067636856567</v>
      </c>
      <c r="AA17" s="78">
        <f>Correlations_SR_NoiseNr_NPstats!AA72</f>
        <v>0.94676726634123798</v>
      </c>
    </row>
    <row r="18" spans="1:27">
      <c r="A18" s="78" t="s">
        <v>146</v>
      </c>
      <c r="B18" s="78">
        <f>Correlations_SR_NoiseNr_NPstats!C73</f>
        <v>0.32680550478700299</v>
      </c>
      <c r="C18" s="78">
        <f>Correlations_SR_NoiseNr_NPstats!D73</f>
        <v>0.123782734637734</v>
      </c>
      <c r="D18" s="55">
        <f>Correlations_SR_NoiseNr_NPstats!E73</f>
        <v>9.3031413800453905E-2</v>
      </c>
      <c r="E18" s="78">
        <f>Correlations_SR_NoiseNr_NPstats!F73</f>
        <v>0.123782734637734</v>
      </c>
      <c r="F18" s="78" t="str">
        <f>Correlations_SR_NoiseNr_NPstats!G73</f>
        <v>NaN</v>
      </c>
      <c r="G18" s="78" t="str">
        <f>Correlations_SR_NoiseNr_NPstats!H73</f>
        <v>NaN</v>
      </c>
      <c r="H18" s="78" t="str">
        <f>Correlations_SR_NoiseNr_NPstats!I73</f>
        <v>NaN</v>
      </c>
      <c r="I18" s="78">
        <f>Correlations_SR_NoiseNr_NPstats!J73</f>
        <v>0.53635517711647396</v>
      </c>
      <c r="K18" s="78" t="s">
        <v>146</v>
      </c>
      <c r="L18" s="78" t="e">
        <f>#REF!</f>
        <v>#REF!</v>
      </c>
      <c r="M18" s="78" t="e">
        <f>#REF!</f>
        <v>#REF!</v>
      </c>
      <c r="N18" s="78" t="e">
        <f>#REF!</f>
        <v>#REF!</v>
      </c>
      <c r="P18" s="78">
        <f>Correlations_SR_NoiseNr_NPstats!Q73</f>
        <v>0.31312262470612701</v>
      </c>
      <c r="Q18" s="78">
        <f>Correlations_SR_NoiseNr_NPstats!R73</f>
        <v>0.76686806952157405</v>
      </c>
      <c r="R18" s="78">
        <f>Correlations_SR_NoiseNr_NPstats!S73</f>
        <v>0.57521520340371401</v>
      </c>
      <c r="S18" s="78">
        <f>Correlations_SR_NoiseNr_NPstats!P73</f>
        <v>0.31312262470612701</v>
      </c>
      <c r="T18" s="78">
        <f>Correlations_SR_NoiseNr_NPstats!T73</f>
        <v>0.31312262470612701</v>
      </c>
      <c r="W18" s="78" t="s">
        <v>146</v>
      </c>
      <c r="X18" s="78">
        <f>Correlations_SR_NoiseNr_NPstats!X73</f>
        <v>0.42488981112917401</v>
      </c>
      <c r="Y18" s="78">
        <f>Correlations_SR_NoiseNr_NPstats!Y73</f>
        <v>0.42488981112917401</v>
      </c>
      <c r="Z18" s="78">
        <f>Correlations_SR_NoiseNr_NPstats!Z73</f>
        <v>0.23883542683185299</v>
      </c>
      <c r="AA18" s="78">
        <f>Correlations_SR_NoiseNr_NPstats!AA73</f>
        <v>0.73519566613463405</v>
      </c>
    </row>
    <row r="19" spans="1:27">
      <c r="A19" s="78" t="s">
        <v>156</v>
      </c>
      <c r="B19" s="78">
        <f>Correlations_SR_NoiseNr_NPstats!C74</f>
        <v>0.74261307885722005</v>
      </c>
      <c r="C19" s="78">
        <f>Correlations_SR_NoiseNr_NPstats!D74</f>
        <v>0.74261307885722005</v>
      </c>
      <c r="D19" s="19">
        <f>Correlations_SR_NoiseNr_NPstats!E74</f>
        <v>3.9016394852783201E-2</v>
      </c>
      <c r="E19" s="78">
        <f>Correlations_SR_NoiseNr_NPstats!F74</f>
        <v>0.92928873505515497</v>
      </c>
      <c r="F19" s="78" t="str">
        <f>Correlations_SR_NoiseNr_NPstats!G74</f>
        <v>NaN</v>
      </c>
      <c r="G19" s="78" t="str">
        <f>Correlations_SR_NoiseNr_NPstats!H74</f>
        <v>NaN</v>
      </c>
      <c r="H19" s="78" t="str">
        <f>Correlations_SR_NoiseNr_NPstats!I74</f>
        <v>NaN</v>
      </c>
      <c r="I19" s="57">
        <f>Correlations_SR_NoiseNr_NPstats!J74</f>
        <v>0.97996992001448002</v>
      </c>
      <c r="K19" s="78" t="s">
        <v>156</v>
      </c>
      <c r="L19" s="78" t="e">
        <f>#REF!</f>
        <v>#REF!</v>
      </c>
      <c r="M19" s="78" t="e">
        <f>#REF!</f>
        <v>#REF!</v>
      </c>
      <c r="N19" s="78" t="e">
        <f>#REF!</f>
        <v>#REF!</v>
      </c>
      <c r="P19" s="78">
        <f>Correlations_SR_NoiseNr_NPstats!Q74</f>
        <v>0.29463906423642999</v>
      </c>
      <c r="Q19" s="57">
        <f>Correlations_SR_NoiseNr_NPstats!R74</f>
        <v>0.99622354273333003</v>
      </c>
      <c r="R19" s="78">
        <f>Correlations_SR_NoiseNr_NPstats!S74</f>
        <v>0.91312135454318399</v>
      </c>
      <c r="S19" s="78">
        <f>Correlations_SR_NoiseNr_NPstats!P74</f>
        <v>0.29463906423642999</v>
      </c>
      <c r="T19" s="78">
        <f>Correlations_SR_NoiseNr_NPstats!T74</f>
        <v>0.82383454607070905</v>
      </c>
      <c r="W19" s="78" t="s">
        <v>156</v>
      </c>
      <c r="X19" s="78">
        <f>Correlations_SR_NoiseNr_NPstats!X74</f>
        <v>0.28397677175091202</v>
      </c>
      <c r="Y19" s="78">
        <f>Correlations_SR_NoiseNr_NPstats!Y74</f>
        <v>0.34686367654591099</v>
      </c>
      <c r="Z19" s="55">
        <f>Correlations_SR_NoiseNr_NPstats!Z74</f>
        <v>9.7303772722110798E-2</v>
      </c>
      <c r="AA19" s="78">
        <f>Correlations_SR_NoiseNr_NPstats!AA74</f>
        <v>0.60147081692492699</v>
      </c>
    </row>
    <row r="21" spans="1:27">
      <c r="A21" s="78" t="s">
        <v>409</v>
      </c>
      <c r="B21" s="78">
        <f>Correlations_SR_NoiseNr_NPstats!C61</f>
        <v>0.29672666879251097</v>
      </c>
      <c r="C21" s="78">
        <f>Correlations_SR_NoiseNr_NPstats!D61</f>
        <v>0.29672666879251097</v>
      </c>
      <c r="D21" s="78">
        <f>Correlations_SR_NoiseNr_NPstats!E61</f>
        <v>0.67039959059033105</v>
      </c>
      <c r="E21" s="78">
        <f>Correlations_SR_NoiseNr_NPstats!F61</f>
        <v>0.29672666879251097</v>
      </c>
      <c r="F21" s="78" t="str">
        <f>Correlations_SR_NoiseNr_NPstats!G61</f>
        <v>NaN</v>
      </c>
      <c r="G21" s="78" t="str">
        <f>Correlations_SR_NoiseNr_NPstats!H61</f>
        <v>NaN</v>
      </c>
      <c r="H21" s="78" t="str">
        <f>Correlations_SR_NoiseNr_NPstats!I61</f>
        <v>NaN</v>
      </c>
      <c r="I21" s="78">
        <f>Correlations_SR_NoiseNr_NPstats!J61</f>
        <v>0.29672666879251097</v>
      </c>
      <c r="K21" s="78" t="s">
        <v>409</v>
      </c>
      <c r="L21" s="78" t="e">
        <f>#REF!</f>
        <v>#REF!</v>
      </c>
      <c r="M21" s="78" t="e">
        <f>#REF!</f>
        <v>#REF!</v>
      </c>
      <c r="N21" s="78" t="e">
        <f>#REF!</f>
        <v>#REF!</v>
      </c>
      <c r="P21" s="78">
        <f>Correlations_SR_NoiseNr_NPstats!Q61</f>
        <v>0.27002180750312998</v>
      </c>
      <c r="Q21" s="78">
        <f>Correlations_SR_NoiseNr_NPstats!R61</f>
        <v>0.26740060116236902</v>
      </c>
      <c r="R21" s="78">
        <f>Correlations_SR_NoiseNr_NPstats!S61</f>
        <v>0.27002180750312998</v>
      </c>
      <c r="S21" s="78">
        <f>Correlations_SR_NoiseNr_NPstats!P61</f>
        <v>0.81593987465324103</v>
      </c>
      <c r="T21" s="78">
        <f>Correlations_SR_NoiseNr_NPstats!T61</f>
        <v>0.26740060116236902</v>
      </c>
      <c r="W21" s="78" t="s">
        <v>409</v>
      </c>
      <c r="X21" s="78">
        <f>Correlations_SR_NoiseNr_NPstats!X61</f>
        <v>0.88768068053811</v>
      </c>
      <c r="Y21" s="78">
        <f>Correlations_SR_NoiseNr_NPstats!Y61</f>
        <v>0.88768068053811</v>
      </c>
      <c r="Z21" s="78">
        <f>Correlations_SR_NoiseNr_NPstats!Z61</f>
        <v>0.88768068053811</v>
      </c>
      <c r="AA21" s="78">
        <f>Correlations_SR_NoiseNr_NPstats!AA61</f>
        <v>0.88768068053811</v>
      </c>
    </row>
    <row r="22" spans="1:27">
      <c r="A22" s="78" t="s">
        <v>408</v>
      </c>
      <c r="B22" s="55">
        <f>Correlations_SR_NoiseNr_NPstats!C64</f>
        <v>7.6764618121328093E-2</v>
      </c>
      <c r="C22" s="78">
        <f>Correlations_SR_NoiseNr_NPstats!D64</f>
        <v>0.69304019085708501</v>
      </c>
      <c r="D22" s="19">
        <f>Correlations_SR_NoiseNr_NPstats!E64</f>
        <v>3.5872691954113897E-2</v>
      </c>
      <c r="E22" s="78">
        <f>Correlations_SR_NoiseNr_NPstats!F64</f>
        <v>0.69304019085708501</v>
      </c>
      <c r="F22" s="78" t="str">
        <f>Correlations_SR_NoiseNr_NPstats!G64</f>
        <v>NaN</v>
      </c>
      <c r="G22" s="78" t="str">
        <f>Correlations_SR_NoiseNr_NPstats!H64</f>
        <v>NaN</v>
      </c>
      <c r="H22" s="78" t="str">
        <f>Correlations_SR_NoiseNr_NPstats!I64</f>
        <v>NaN</v>
      </c>
      <c r="I22" s="78">
        <f>Correlations_SR_NoiseNr_NPstats!J64</f>
        <v>0.93772530826309397</v>
      </c>
      <c r="K22" s="78" t="s">
        <v>408</v>
      </c>
      <c r="L22" s="78" t="e">
        <f>#REF!</f>
        <v>#REF!</v>
      </c>
      <c r="M22" s="78" t="e">
        <f>#REF!</f>
        <v>#REF!</v>
      </c>
      <c r="N22" s="78" t="e">
        <f>#REF!</f>
        <v>#REF!</v>
      </c>
      <c r="P22" s="19">
        <f>Correlations_SR_NoiseNr_NPstats!Q64</f>
        <v>4.7898453936766998E-2</v>
      </c>
      <c r="Q22" s="57">
        <f>Correlations_SR_NoiseNr_NPstats!R64</f>
        <v>0.99379033467422395</v>
      </c>
      <c r="R22" s="78">
        <f>Correlations_SR_NoiseNr_NPstats!S64</f>
        <v>0.76695360453828498</v>
      </c>
      <c r="S22" s="19">
        <f>Correlations_SR_NoiseNr_NPstats!P64</f>
        <v>4.7898453936766998E-2</v>
      </c>
      <c r="T22" s="78">
        <f>Correlations_SR_NoiseNr_NPstats!T64</f>
        <v>0.94754543472115904</v>
      </c>
      <c r="W22" s="78" t="s">
        <v>408</v>
      </c>
      <c r="X22" s="78">
        <f>Correlations_SR_NoiseNr_NPstats!X64</f>
        <v>0.183989403475288</v>
      </c>
      <c r="Y22" s="78">
        <f>Correlations_SR_NoiseNr_NPstats!Y64</f>
        <v>0.57366558758326702</v>
      </c>
      <c r="Z22" s="78">
        <f>Correlations_SR_NoiseNr_NPstats!Z64</f>
        <v>0.183989403475288</v>
      </c>
      <c r="AA22" s="78">
        <f>Correlations_SR_NoiseNr_NPstats!AA64</f>
        <v>0.53874404451237401</v>
      </c>
    </row>
    <row r="23" spans="1:27">
      <c r="A23" s="78" t="s">
        <v>407</v>
      </c>
      <c r="B23" s="19">
        <f>Correlations_SR_NoiseNr_NPstats!C67</f>
        <v>2.9320810369543499E-2</v>
      </c>
      <c r="C23" s="78">
        <f>Correlations_SR_NoiseNr_NPstats!D67</f>
        <v>0.66288165195415105</v>
      </c>
      <c r="D23" s="19">
        <f>Correlations_SR_NoiseNr_NPstats!E67</f>
        <v>1.7392554240045299E-3</v>
      </c>
      <c r="E23" s="78">
        <f>Correlations_SR_NoiseNr_NPstats!F67</f>
        <v>0.66288165195415105</v>
      </c>
      <c r="F23" s="78" t="str">
        <f>Correlations_SR_NoiseNr_NPstats!G67</f>
        <v>NaN</v>
      </c>
      <c r="G23" s="78" t="str">
        <f>Correlations_SR_NoiseNr_NPstats!H67</f>
        <v>NaN</v>
      </c>
      <c r="H23" s="78" t="str">
        <f>Correlations_SR_NoiseNr_NPstats!I67</f>
        <v>NaN</v>
      </c>
      <c r="I23" s="78">
        <f>Correlations_SR_NoiseNr_NPstats!J67</f>
        <v>0.94815268591074597</v>
      </c>
      <c r="K23" s="78" t="s">
        <v>407</v>
      </c>
      <c r="L23" s="78" t="e">
        <f>#REF!</f>
        <v>#REF!</v>
      </c>
      <c r="M23" s="78" t="e">
        <f>#REF!</f>
        <v>#REF!</v>
      </c>
      <c r="N23" s="78" t="e">
        <f>#REF!</f>
        <v>#REF!</v>
      </c>
      <c r="P23" s="78">
        <f>Correlations_SR_NoiseNr_NPstats!Q67</f>
        <v>0.207292705320645</v>
      </c>
      <c r="Q23" s="57">
        <f>Correlations_SR_NoiseNr_NPstats!R67</f>
        <v>0.99903239678678202</v>
      </c>
      <c r="R23" s="78">
        <f>Correlations_SR_NoiseNr_NPstats!S67</f>
        <v>0.76695360453828498</v>
      </c>
      <c r="S23" s="19">
        <f>Correlations_SR_NoiseNr_NPstats!P67</f>
        <v>4.604040144076E-2</v>
      </c>
      <c r="T23" s="78">
        <f>Correlations_SR_NoiseNr_NPstats!T67</f>
        <v>0.94754543472115904</v>
      </c>
      <c r="W23" s="78" t="s">
        <v>407</v>
      </c>
      <c r="X23" s="78">
        <f>Correlations_SR_NoiseNr_NPstats!X67</f>
        <v>0.25907866912251398</v>
      </c>
      <c r="Y23" s="78">
        <f>Correlations_SR_NoiseNr_NPstats!Y67</f>
        <v>0.56844588322231004</v>
      </c>
      <c r="Z23" s="19">
        <f>Correlations_SR_NoiseNr_NPstats!Z67</f>
        <v>5.6583368279021799E-3</v>
      </c>
      <c r="AA23" s="78">
        <f>Correlations_SR_NoiseNr_NPstats!AA67</f>
        <v>0.66066756259577297</v>
      </c>
    </row>
    <row r="25" spans="1:27">
      <c r="A25" s="78" t="s">
        <v>182</v>
      </c>
      <c r="B25" s="78">
        <f>Correlations_SR_NoiseNr_NPstats!C76</f>
        <v>0.11425686074564401</v>
      </c>
      <c r="C25" s="78">
        <f>Correlations_SR_NoiseNr_NPstats!D76</f>
        <v>0.66288165195415105</v>
      </c>
      <c r="D25" s="19">
        <f>Correlations_SR_NoiseNr_NPstats!E76</f>
        <v>6.8415119494458203E-3</v>
      </c>
      <c r="E25" s="78">
        <f>Correlations_SR_NoiseNr_NPstats!F76</f>
        <v>0.66288165195415105</v>
      </c>
      <c r="F25" s="78" t="str">
        <f>Correlations_SR_NoiseNr_NPstats!G76</f>
        <v>NaN</v>
      </c>
      <c r="G25" s="78" t="str">
        <f>Correlations_SR_NoiseNr_NPstats!H76</f>
        <v>NaN</v>
      </c>
      <c r="H25" s="78" t="str">
        <f>Correlations_SR_NoiseNr_NPstats!I76</f>
        <v>NaN</v>
      </c>
      <c r="I25" s="78">
        <f>Correlations_SR_NoiseNr_NPstats!J76</f>
        <v>0.92573035921736002</v>
      </c>
      <c r="K25" s="78" t="s">
        <v>182</v>
      </c>
      <c r="L25" s="78" t="e">
        <f>#REF!</f>
        <v>#REF!</v>
      </c>
      <c r="M25" s="78" t="e">
        <f>#REF!</f>
        <v>#REF!</v>
      </c>
      <c r="N25" s="78" t="e">
        <f>#REF!</f>
        <v>#REF!</v>
      </c>
      <c r="P25" s="55">
        <f>Correlations_SR_NoiseNr_NPstats!Q76</f>
        <v>5.4974431189603899E-2</v>
      </c>
      <c r="Q25" s="57">
        <f>Correlations_SR_NoiseNr_NPstats!R76</f>
        <v>0.99708455645387895</v>
      </c>
      <c r="R25" s="78">
        <f>Correlations_SR_NoiseNr_NPstats!S76</f>
        <v>0.44918878415938002</v>
      </c>
      <c r="S25" s="55">
        <f>Correlations_SR_NoiseNr_NPstats!P76</f>
        <v>5.4974431189603899E-2</v>
      </c>
      <c r="T25" s="78">
        <f>Correlations_SR_NoiseNr_NPstats!T76</f>
        <v>0.79938446131145602</v>
      </c>
      <c r="W25" s="78" t="s">
        <v>182</v>
      </c>
      <c r="X25" s="78">
        <f>Correlations_SR_NoiseNr_NPstats!X76</f>
        <v>0.25907866912251398</v>
      </c>
      <c r="Y25" s="78">
        <f>Correlations_SR_NoiseNr_NPstats!Y76</f>
        <v>0.42488981112917401</v>
      </c>
      <c r="Z25" s="19">
        <f>Correlations_SR_NoiseNr_NPstats!Z76</f>
        <v>2.69148864777378E-2</v>
      </c>
      <c r="AA25" s="78">
        <f>Correlations_SR_NoiseNr_NPstats!AA76</f>
        <v>0.60696928513388904</v>
      </c>
    </row>
    <row r="26" spans="1:27">
      <c r="A26" s="78" t="s">
        <v>218</v>
      </c>
      <c r="B26" s="19">
        <f>Correlations_SR_NoiseNr_NPstats!C77</f>
        <v>1.0125889971090899E-2</v>
      </c>
      <c r="C26" s="78">
        <f>Correlations_SR_NoiseNr_NPstats!D77</f>
        <v>0.21171063346886801</v>
      </c>
      <c r="D26" s="78">
        <f>Correlations_SR_NoiseNr_NPstats!E77</f>
        <v>0.58711834804584895</v>
      </c>
      <c r="E26" s="78">
        <f>Correlations_SR_NoiseNr_NPstats!F77</f>
        <v>0.20799385966432599</v>
      </c>
      <c r="F26" s="78" t="str">
        <f>Correlations_SR_NoiseNr_NPstats!G77</f>
        <v>NaN</v>
      </c>
      <c r="G26" s="78" t="str">
        <f>Correlations_SR_NoiseNr_NPstats!H77</f>
        <v>NaN</v>
      </c>
      <c r="H26" s="78" t="str">
        <f>Correlations_SR_NoiseNr_NPstats!I77</f>
        <v>NaN</v>
      </c>
      <c r="I26" s="78">
        <f>Correlations_SR_NoiseNr_NPstats!J77</f>
        <v>0.68133378532306699</v>
      </c>
      <c r="K26" s="78" t="s">
        <v>218</v>
      </c>
      <c r="L26" s="78" t="e">
        <f>#REF!</f>
        <v>#REF!</v>
      </c>
      <c r="M26" s="78" t="e">
        <f>#REF!</f>
        <v>#REF!</v>
      </c>
      <c r="N26" s="78" t="e">
        <f>#REF!</f>
        <v>#REF!</v>
      </c>
      <c r="P26" s="78">
        <f>Correlations_SR_NoiseNr_NPstats!Q77</f>
        <v>0.29466893872106198</v>
      </c>
      <c r="Q26" s="78">
        <f>Correlations_SR_NoiseNr_NPstats!R77</f>
        <v>0.29466893872106198</v>
      </c>
      <c r="R26" s="78">
        <f>Correlations_SR_NoiseNr_NPstats!S77</f>
        <v>0.30676687557793297</v>
      </c>
      <c r="S26" s="78">
        <f>Correlations_SR_NoiseNr_NPstats!P77</f>
        <v>0.49430101840926399</v>
      </c>
      <c r="T26" s="78">
        <f>Correlations_SR_NoiseNr_NPstats!T77</f>
        <v>0.38567192340748402</v>
      </c>
      <c r="W26" s="78" t="s">
        <v>218</v>
      </c>
      <c r="X26" s="78">
        <f>Correlations_SR_NoiseNr_NPstats!X77</f>
        <v>0.67426530878764801</v>
      </c>
      <c r="Y26" s="78">
        <f>Correlations_SR_NoiseNr_NPstats!Y77</f>
        <v>0.67426530878764801</v>
      </c>
      <c r="Z26" s="78">
        <f>Correlations_SR_NoiseNr_NPstats!Z77</f>
        <v>0.67426530878764801</v>
      </c>
      <c r="AA26" s="78">
        <f>Correlations_SR_NoiseNr_NPstats!AA77</f>
        <v>0.83786333138450697</v>
      </c>
    </row>
    <row r="27" spans="1:27">
      <c r="A27" s="78" t="s">
        <v>213</v>
      </c>
      <c r="B27" s="78">
        <f>Correlations_SR_NoiseNr_NPstats!C78</f>
        <v>0.43987916957073098</v>
      </c>
      <c r="C27" s="78">
        <f>Correlations_SR_NoiseNr_NPstats!D78</f>
        <v>0.27252713589206001</v>
      </c>
      <c r="D27" s="55">
        <f>Correlations_SR_NoiseNr_NPstats!E78</f>
        <v>6.3461507736070205E-2</v>
      </c>
      <c r="E27" s="78">
        <f>Correlations_SR_NoiseNr_NPstats!F78</f>
        <v>0.32866535295494498</v>
      </c>
      <c r="F27" s="78" t="str">
        <f>Correlations_SR_NoiseNr_NPstats!G78</f>
        <v>NaN</v>
      </c>
      <c r="G27" s="78" t="str">
        <f>Correlations_SR_NoiseNr_NPstats!H78</f>
        <v>NaN</v>
      </c>
      <c r="H27" s="78" t="str">
        <f>Correlations_SR_NoiseNr_NPstats!I78</f>
        <v>NaN</v>
      </c>
      <c r="I27" s="78">
        <f>Correlations_SR_NoiseNr_NPstats!J78</f>
        <v>0.55443215268566803</v>
      </c>
      <c r="K27" s="78" t="s">
        <v>213</v>
      </c>
      <c r="L27" s="78" t="e">
        <f>#REF!</f>
        <v>#REF!</v>
      </c>
      <c r="M27" s="78" t="e">
        <f>#REF!</f>
        <v>#REF!</v>
      </c>
      <c r="N27" s="78" t="e">
        <f>#REF!</f>
        <v>#REF!</v>
      </c>
      <c r="P27" s="55">
        <f>Correlations_SR_NoiseNr_NPstats!Q78</f>
        <v>6.7022826788989701E-2</v>
      </c>
      <c r="Q27" s="78">
        <f>Correlations_SR_NoiseNr_NPstats!R78</f>
        <v>0.93319279873114203</v>
      </c>
      <c r="R27" s="78">
        <f>Correlations_SR_NoiseNr_NPstats!S78</f>
        <v>0.47761072226380902</v>
      </c>
      <c r="S27" s="78">
        <f>Correlations_SR_NoiseNr_NPstats!P78</f>
        <v>0.25870536558052798</v>
      </c>
      <c r="T27" s="78">
        <f>Correlations_SR_NoiseNr_NPstats!T78</f>
        <v>0.25870536558052798</v>
      </c>
      <c r="W27" s="78" t="s">
        <v>213</v>
      </c>
      <c r="X27" s="78">
        <f>Correlations_SR_NoiseNr_NPstats!X78</f>
        <v>0.41548129169216702</v>
      </c>
      <c r="Y27" s="78">
        <f>Correlations_SR_NoiseNr_NPstats!Y78</f>
        <v>0.48290770619201701</v>
      </c>
      <c r="Z27" s="78">
        <f>Correlations_SR_NoiseNr_NPstats!Z78</f>
        <v>0.314556059434145</v>
      </c>
      <c r="AA27" s="78">
        <f>Correlations_SR_NoiseNr_NPstats!AA78</f>
        <v>0.48290770619201701</v>
      </c>
    </row>
    <row r="28" spans="1:27">
      <c r="A28" s="78" t="s">
        <v>214</v>
      </c>
      <c r="B28" s="78">
        <f>Correlations_SR_NoiseNr_NPstats!C79</f>
        <v>0.22851372149128699</v>
      </c>
      <c r="C28" s="78">
        <f>Correlations_SR_NoiseNr_NPstats!D79</f>
        <v>0.81012083042926897</v>
      </c>
      <c r="D28" s="78">
        <f>Correlations_SR_NoiseNr_NPstats!E79</f>
        <v>0.83854265133404904</v>
      </c>
      <c r="E28" s="78">
        <f>Correlations_SR_NoiseNr_NPstats!F79</f>
        <v>0.64385476652131002</v>
      </c>
      <c r="F28" s="78" t="str">
        <f>Correlations_SR_NoiseNr_NPstats!G79</f>
        <v>NaN</v>
      </c>
      <c r="G28" s="78" t="str">
        <f>Correlations_SR_NoiseNr_NPstats!H79</f>
        <v>NaN</v>
      </c>
      <c r="H28" s="78" t="str">
        <f>Correlations_SR_NoiseNr_NPstats!I79</f>
        <v>NaN</v>
      </c>
      <c r="I28" s="78">
        <f>Correlations_SR_NoiseNr_NPstats!J79</f>
        <v>0.64385476652131002</v>
      </c>
      <c r="K28" s="78" t="s">
        <v>214</v>
      </c>
      <c r="L28" s="78" t="e">
        <f>#REF!</f>
        <v>#REF!</v>
      </c>
      <c r="M28" s="78" t="e">
        <f>#REF!</f>
        <v>#REF!</v>
      </c>
      <c r="N28" s="78" t="e">
        <f>#REF!</f>
        <v>#REF!</v>
      </c>
      <c r="P28" s="78">
        <f>Correlations_SR_NoiseNr_NPstats!Q79</f>
        <v>0.12582668724125901</v>
      </c>
      <c r="Q28" s="78">
        <f>Correlations_SR_NoiseNr_NPstats!R79</f>
        <v>0.280798298654726</v>
      </c>
      <c r="R28" s="78">
        <f>Correlations_SR_NoiseNr_NPstats!S79</f>
        <v>0.93319279873114203</v>
      </c>
      <c r="S28" s="78">
        <f>Correlations_SR_NoiseNr_NPstats!P79</f>
        <v>0.93319279873114203</v>
      </c>
      <c r="T28" s="78">
        <f>Correlations_SR_NoiseNr_NPstats!T79</f>
        <v>0.93319279873114203</v>
      </c>
      <c r="W28" s="78" t="s">
        <v>214</v>
      </c>
      <c r="X28" s="78">
        <f>Correlations_SR_NoiseNr_NPstats!X79</f>
        <v>0.94359793148263105</v>
      </c>
      <c r="Y28" s="78">
        <f>Correlations_SR_NoiseNr_NPstats!Y79</f>
        <v>0.94359793148263105</v>
      </c>
      <c r="Z28" s="78">
        <f>Correlations_SR_NoiseNr_NPstats!Z79</f>
        <v>0.94359793148263105</v>
      </c>
      <c r="AA28" s="78">
        <f>Correlations_SR_NoiseNr_NPstats!AA79</f>
        <v>0.94359793148263105</v>
      </c>
    </row>
    <row r="29" spans="1:27">
      <c r="A29" s="78" t="s">
        <v>215</v>
      </c>
      <c r="B29" s="55">
        <f>Correlations_SR_NoiseNr_NPstats!C80</f>
        <v>7.6764618121328093E-2</v>
      </c>
      <c r="C29" s="57">
        <f>Correlations_SR_NoiseNr_NPstats!D80</f>
        <v>0.98517254108025198</v>
      </c>
      <c r="D29" s="19">
        <f>Correlations_SR_NoiseNr_NPstats!E80</f>
        <v>3.5872691954113897E-2</v>
      </c>
      <c r="E29" s="57">
        <f>Correlations_SR_NoiseNr_NPstats!F80</f>
        <v>0.98517254108025198</v>
      </c>
      <c r="F29" s="78" t="str">
        <f>Correlations_SR_NoiseNr_NPstats!G80</f>
        <v>NaN</v>
      </c>
      <c r="G29" s="78" t="str">
        <f>Correlations_SR_NoiseNr_NPstats!H80</f>
        <v>NaN</v>
      </c>
      <c r="H29" s="78" t="str">
        <f>Correlations_SR_NoiseNr_NPstats!I80</f>
        <v>NaN</v>
      </c>
      <c r="I29" s="57">
        <f>Correlations_SR_NoiseNr_NPstats!J80</f>
        <v>0.98517254108025198</v>
      </c>
      <c r="K29" s="78" t="s">
        <v>215</v>
      </c>
      <c r="L29" s="78" t="e">
        <f>#REF!</f>
        <v>#REF!</v>
      </c>
      <c r="M29" s="78" t="e">
        <f>#REF!</f>
        <v>#REF!</v>
      </c>
      <c r="N29" s="78" t="e">
        <f>#REF!</f>
        <v>#REF!</v>
      </c>
      <c r="P29" s="78">
        <f>Correlations_SR_NoiseNr_NPstats!Q80</f>
        <v>0.53111226391146704</v>
      </c>
      <c r="Q29" s="57">
        <f>Correlations_SR_NoiseNr_NPstats!R80</f>
        <v>0.99079191971184799</v>
      </c>
      <c r="R29" s="78">
        <f>Correlations_SR_NoiseNr_NPstats!S80</f>
        <v>0.53111226391146704</v>
      </c>
      <c r="S29" s="78">
        <f>Correlations_SR_NoiseNr_NPstats!P80</f>
        <v>0.102666454756766</v>
      </c>
      <c r="T29" s="57">
        <f>Correlations_SR_NoiseNr_NPstats!T80</f>
        <v>0.99079191971184799</v>
      </c>
      <c r="W29" s="78" t="s">
        <v>215</v>
      </c>
      <c r="X29" s="78">
        <f>Correlations_SR_NoiseNr_NPstats!X80</f>
        <v>0.42488981112917401</v>
      </c>
      <c r="Y29" s="78">
        <f>Correlations_SR_NoiseNr_NPstats!Y80</f>
        <v>0.38352019104611601</v>
      </c>
      <c r="Z29" s="78">
        <f>Correlations_SR_NoiseNr_NPstats!Z80</f>
        <v>0.298121436209553</v>
      </c>
      <c r="AA29" s="78">
        <f>Correlations_SR_NoiseNr_NPstats!AA80</f>
        <v>0.53982783727702899</v>
      </c>
    </row>
    <row r="30" spans="1:27">
      <c r="A30" s="78" t="s">
        <v>216</v>
      </c>
      <c r="B30" s="78">
        <f>Correlations_SR_NoiseNr_NPstats!C81</f>
        <v>0.31756595020330203</v>
      </c>
      <c r="C30" s="78">
        <f>Correlations_SR_NoiseNr_NPstats!D81</f>
        <v>0.70272761620950797</v>
      </c>
      <c r="D30" s="78">
        <f>Correlations_SR_NoiseNr_NPstats!E81</f>
        <v>0.70272761620950797</v>
      </c>
      <c r="E30" s="78">
        <f>Correlations_SR_NoiseNr_NPstats!F81</f>
        <v>0.31756595020330203</v>
      </c>
      <c r="F30" s="78" t="str">
        <f>Correlations_SR_NoiseNr_NPstats!G81</f>
        <v>NaN</v>
      </c>
      <c r="G30" s="78" t="str">
        <f>Correlations_SR_NoiseNr_NPstats!H81</f>
        <v>NaN</v>
      </c>
      <c r="H30" s="78" t="str">
        <f>Correlations_SR_NoiseNr_NPstats!I81</f>
        <v>NaN</v>
      </c>
      <c r="I30" s="78">
        <f>Correlations_SR_NoiseNr_NPstats!J81</f>
        <v>0.70272761620950797</v>
      </c>
      <c r="K30" s="78" t="s">
        <v>216</v>
      </c>
      <c r="L30" s="78" t="e">
        <f>#REF!</f>
        <v>#REF!</v>
      </c>
      <c r="M30" s="78" t="e">
        <f>#REF!</f>
        <v>#REF!</v>
      </c>
      <c r="N30" s="78" t="e">
        <f>#REF!</f>
        <v>#REF!</v>
      </c>
      <c r="P30" s="78">
        <f>Correlations_SR_NoiseNr_NPstats!Q81</f>
        <v>0.51709229380798305</v>
      </c>
      <c r="Q30" s="78">
        <f>Correlations_SR_NoiseNr_NPstats!R81</f>
        <v>0.45061553868854398</v>
      </c>
      <c r="R30" s="78">
        <f>Correlations_SR_NoiseNr_NPstats!S81</f>
        <v>0.30676687557793297</v>
      </c>
      <c r="S30" s="78">
        <f>Correlations_SR_NoiseNr_NPstats!P81</f>
        <v>0.30676687557793297</v>
      </c>
      <c r="T30" s="78">
        <f>Correlations_SR_NoiseNr_NPstats!T81</f>
        <v>0.30676687557793297</v>
      </c>
      <c r="W30" s="78" t="s">
        <v>216</v>
      </c>
      <c r="X30" s="78">
        <f>Correlations_SR_NoiseNr_NPstats!X81</f>
        <v>0.58483787117210195</v>
      </c>
      <c r="Y30" s="78">
        <f>Correlations_SR_NoiseNr_NPstats!Y81</f>
        <v>0.133614402537716</v>
      </c>
      <c r="Z30" s="78">
        <f>Correlations_SR_NoiseNr_NPstats!Z81</f>
        <v>0.133614402537716</v>
      </c>
      <c r="AA30" s="78">
        <f>Correlations_SR_NoiseNr_NPstats!AA81</f>
        <v>0.17271911274834301</v>
      </c>
    </row>
    <row r="31" spans="1:27">
      <c r="A31" s="78" t="s">
        <v>222</v>
      </c>
      <c r="B31" s="78">
        <f>Correlations_SR_NoiseNr_NPstats!C63</f>
        <v>0.46093321644382101</v>
      </c>
      <c r="C31" s="78">
        <f>Correlations_SR_NoiseNr_NPstats!D63</f>
        <v>0.46093321644382101</v>
      </c>
      <c r="D31" s="78">
        <f>Correlations_SR_NoiseNr_NPstats!E63</f>
        <v>0.64809666434341495</v>
      </c>
      <c r="E31" s="78">
        <f>Correlations_SR_NoiseNr_NPstats!F63</f>
        <v>0.46840987946163698</v>
      </c>
      <c r="F31" s="78" t="str">
        <f>Correlations_SR_NoiseNr_NPstats!G63</f>
        <v>NaN</v>
      </c>
      <c r="G31" s="78" t="str">
        <f>Correlations_SR_NoiseNr_NPstats!H63</f>
        <v>NaN</v>
      </c>
      <c r="H31" s="78" t="str">
        <f>Correlations_SR_NoiseNr_NPstats!I63</f>
        <v>NaN</v>
      </c>
      <c r="I31" s="78">
        <f>Correlations_SR_NoiseNr_NPstats!J63</f>
        <v>0.46093321644382101</v>
      </c>
      <c r="K31" s="78" t="s">
        <v>222</v>
      </c>
      <c r="L31" s="78" t="e">
        <f>#REF!</f>
        <v>#REF!</v>
      </c>
      <c r="M31" s="78" t="e">
        <f>#REF!</f>
        <v>#REF!</v>
      </c>
      <c r="N31" s="78" t="e">
        <f>#REF!</f>
        <v>#REF!</v>
      </c>
      <c r="P31" s="78">
        <f>Correlations_SR_NoiseNr_NPstats!Q63</f>
        <v>0.325198000317104</v>
      </c>
      <c r="Q31" s="78">
        <f>Correlations_SR_NoiseNr_NPstats!R63</f>
        <v>0.325198000317104</v>
      </c>
      <c r="R31" s="78">
        <f>Correlations_SR_NoiseNr_NPstats!S63</f>
        <v>0.325198000317104</v>
      </c>
      <c r="S31" s="78">
        <f>Correlations_SR_NoiseNr_NPstats!P63</f>
        <v>0.671065465933389</v>
      </c>
      <c r="T31" s="78">
        <f>Correlations_SR_NoiseNr_NPstats!T63</f>
        <v>0.325198000317104</v>
      </c>
      <c r="W31" s="78" t="s">
        <v>222</v>
      </c>
      <c r="X31" s="78">
        <f>Correlations_SR_NoiseNr_NPstats!X63</f>
        <v>0.63950756904916495</v>
      </c>
      <c r="Y31" s="78">
        <f>Correlations_SR_NoiseNr_NPstats!Y63</f>
        <v>0.63950756904916495</v>
      </c>
      <c r="Z31" s="78">
        <f>Correlations_SR_NoiseNr_NPstats!Z63</f>
        <v>0.63950756904916495</v>
      </c>
      <c r="AA31" s="78">
        <f>Correlations_SR_NoiseNr_NPstats!AA63</f>
        <v>0.63950756904916495</v>
      </c>
    </row>
    <row r="32" spans="1:27">
      <c r="A32" s="78" t="s">
        <v>220</v>
      </c>
      <c r="B32" s="78">
        <f>Correlations_SR_NoiseNr_NPstats!C66</f>
        <v>0.73777559041624097</v>
      </c>
      <c r="C32" s="78">
        <f>Correlations_SR_NoiseNr_NPstats!D66</f>
        <v>0.73777559041624097</v>
      </c>
      <c r="D32" s="57">
        <f>Correlations_SR_NoiseNr_NPstats!E66</f>
        <v>0.998762117544302</v>
      </c>
      <c r="E32" s="78">
        <f>Correlations_SR_NoiseNr_NPstats!F66</f>
        <v>0.73777559041624097</v>
      </c>
      <c r="F32" s="78" t="str">
        <f>Correlations_SR_NoiseNr_NPstats!G66</f>
        <v>NaN</v>
      </c>
      <c r="G32" s="78" t="str">
        <f>Correlations_SR_NoiseNr_NPstats!H66</f>
        <v>NaN</v>
      </c>
      <c r="H32" s="78" t="str">
        <f>Correlations_SR_NoiseNr_NPstats!I66</f>
        <v>NaN</v>
      </c>
      <c r="I32" s="78">
        <f>Correlations_SR_NoiseNr_NPstats!J66</f>
        <v>0.49034287788476599</v>
      </c>
      <c r="K32" s="78" t="s">
        <v>220</v>
      </c>
      <c r="L32" s="78" t="e">
        <f>#REF!</f>
        <v>#REF!</v>
      </c>
      <c r="M32" s="78" t="e">
        <f>#REF!</f>
        <v>#REF!</v>
      </c>
      <c r="N32" s="78" t="e">
        <f>#REF!</f>
        <v>#REF!</v>
      </c>
      <c r="P32" s="78">
        <f>Correlations_SR_NoiseNr_NPstats!Q66</f>
        <v>0.37126807651313398</v>
      </c>
      <c r="Q32" s="78">
        <f>Correlations_SR_NoiseNr_NPstats!R66</f>
        <v>0.117662644622321</v>
      </c>
      <c r="R32" s="78">
        <f>Correlations_SR_NoiseNr_NPstats!S66</f>
        <v>0.76695360453828498</v>
      </c>
      <c r="S32" s="57">
        <f>Correlations_SR_NoiseNr_NPstats!P66</f>
        <v>0.98659543464220201</v>
      </c>
      <c r="T32" s="57">
        <f>Correlations_SR_NoiseNr_NPstats!T66</f>
        <v>0.98659543464220201</v>
      </c>
      <c r="W32" s="78" t="s">
        <v>220</v>
      </c>
      <c r="X32" s="57">
        <f>Correlations_SR_NoiseNr_NPstats!X66</f>
        <v>0.99005910943148301</v>
      </c>
      <c r="Y32" s="57">
        <f>Correlations_SR_NoiseNr_NPstats!Y66</f>
        <v>0.99005910943148301</v>
      </c>
      <c r="Z32" s="57">
        <f>Correlations_SR_NoiseNr_NPstats!Z66</f>
        <v>0.99005910943148301</v>
      </c>
      <c r="AA32" s="57">
        <f>Correlations_SR_NoiseNr_NPstats!AA66</f>
        <v>0.99005910943148301</v>
      </c>
    </row>
    <row r="33" spans="1:27">
      <c r="A33" s="78" t="s">
        <v>221</v>
      </c>
      <c r="B33" s="78">
        <f>Correlations_SR_NoiseNr_NPstats!C69</f>
        <v>0.41598771932865097</v>
      </c>
      <c r="C33" s="78">
        <f>Correlations_SR_NoiseNr_NPstats!D69</f>
        <v>0.82320699952551102</v>
      </c>
      <c r="D33" s="78">
        <f>Correlations_SR_NoiseNr_NPstats!E69</f>
        <v>0.64145298128906303</v>
      </c>
      <c r="E33" s="78">
        <f>Correlations_SR_NoiseNr_NPstats!F69</f>
        <v>0.82320699952551102</v>
      </c>
      <c r="F33" s="78" t="str">
        <f>Correlations_SR_NoiseNr_NPstats!G69</f>
        <v>NaN</v>
      </c>
      <c r="G33" s="78" t="str">
        <f>Correlations_SR_NoiseNr_NPstats!H69</f>
        <v>NaN</v>
      </c>
      <c r="H33" s="78" t="str">
        <f>Correlations_SR_NoiseNr_NPstats!I69</f>
        <v>NaN</v>
      </c>
      <c r="I33" s="78">
        <f>Correlations_SR_NoiseNr_NPstats!J69</f>
        <v>0.76268622546562304</v>
      </c>
      <c r="K33" s="78" t="s">
        <v>221</v>
      </c>
      <c r="L33" s="78" t="e">
        <f>#REF!</f>
        <v>#REF!</v>
      </c>
      <c r="M33" s="78" t="e">
        <f>#REF!</f>
        <v>#REF!</v>
      </c>
      <c r="N33" s="78" t="e">
        <f>#REF!</f>
        <v>#REF!</v>
      </c>
      <c r="P33" s="78">
        <f>Correlations_SR_NoiseNr_NPstats!Q69</f>
        <v>0.85801161412454396</v>
      </c>
      <c r="Q33" s="78">
        <f>Correlations_SR_NoiseNr_NPstats!R69</f>
        <v>0.85801161412454396</v>
      </c>
      <c r="R33" s="78">
        <f>Correlations_SR_NoiseNr_NPstats!S69</f>
        <v>0.85801161412454396</v>
      </c>
      <c r="S33" s="78">
        <f>Correlations_SR_NoiseNr_NPstats!P69</f>
        <v>0.85801161412454396</v>
      </c>
      <c r="T33" s="78">
        <f>Correlations_SR_NoiseNr_NPstats!T69</f>
        <v>0.85801161412454396</v>
      </c>
      <c r="W33" s="78" t="s">
        <v>221</v>
      </c>
      <c r="X33" s="78">
        <f>Correlations_SR_NoiseNr_NPstats!X69</f>
        <v>0.63950756904916495</v>
      </c>
      <c r="Y33" s="78">
        <f>Correlations_SR_NoiseNr_NPstats!Y69</f>
        <v>0.63950756904916495</v>
      </c>
      <c r="Z33" s="78">
        <f>Correlations_SR_NoiseNr_NPstats!Z69</f>
        <v>0.63950756904916495</v>
      </c>
      <c r="AA33" s="78">
        <f>Correlations_SR_NoiseNr_NPstats!AA69</f>
        <v>0.63950756904916495</v>
      </c>
    </row>
    <row r="35" spans="1:27">
      <c r="A35" s="78" t="s">
        <v>386</v>
      </c>
      <c r="B35" s="78">
        <f>Correlations_SR_NoiseNr_NPstats!C83</f>
        <v>0.16344762596158899</v>
      </c>
      <c r="C35" s="78">
        <f>Correlations_SR_NoiseNr_NPstats!D83</f>
        <v>0.16344762596158899</v>
      </c>
      <c r="D35" s="55">
        <f>Correlations_SR_NoiseNr_NPstats!E83</f>
        <v>4.9947246624936298E-2</v>
      </c>
      <c r="E35" s="78">
        <f>Correlations_SR_NoiseNr_NPstats!F83</f>
        <v>0.16683512935849801</v>
      </c>
      <c r="F35" s="78" t="str">
        <f>Correlations_SR_NoiseNr_NPstats!G83</f>
        <v>NaN</v>
      </c>
      <c r="G35" s="78" t="str">
        <f>Correlations_SR_NoiseNr_NPstats!H83</f>
        <v>NaN</v>
      </c>
      <c r="H35" s="78" t="str">
        <f>Correlations_SR_NoiseNr_NPstats!I83</f>
        <v>NaN</v>
      </c>
      <c r="I35" s="78">
        <f>Correlations_SR_NoiseNr_NPstats!J83</f>
        <v>0.45761173527937399</v>
      </c>
      <c r="K35" s="78" t="s">
        <v>386</v>
      </c>
      <c r="L35" s="78" t="e">
        <f>#REF!</f>
        <v>#REF!</v>
      </c>
      <c r="M35" s="78" t="e">
        <f>#REF!</f>
        <v>#REF!</v>
      </c>
      <c r="N35" s="78" t="e">
        <f>#REF!</f>
        <v>#REF!</v>
      </c>
      <c r="P35" s="55">
        <f>Correlations_SR_NoiseNr_NPstats!Q83</f>
        <v>7.74863380284979E-2</v>
      </c>
      <c r="Q35" s="78">
        <f>Correlations_SR_NoiseNr_NPstats!R83</f>
        <v>0.89821188822605902</v>
      </c>
      <c r="R35" s="78">
        <f>Correlations_SR_NoiseNr_NPstats!S83</f>
        <v>0.53291337087285295</v>
      </c>
      <c r="S35" s="78">
        <f>Correlations_SR_NoiseNr_NPstats!P83</f>
        <v>0.16964685295656901</v>
      </c>
      <c r="T35" s="78">
        <f>Correlations_SR_NoiseNr_NPstats!T83</f>
        <v>0.16964685295656901</v>
      </c>
      <c r="W35" s="78" t="s">
        <v>386</v>
      </c>
      <c r="X35" s="78">
        <f>Correlations_SR_NoiseNr_NPstats!X83</f>
        <v>0.398068523145507</v>
      </c>
      <c r="Y35" s="78">
        <f>Correlations_SR_NoiseNr_NPstats!Y83</f>
        <v>0.551151612338172</v>
      </c>
      <c r="Z35" s="78">
        <f>Correlations_SR_NoiseNr_NPstats!Z83</f>
        <v>0.367978806950577</v>
      </c>
      <c r="AA35" s="78">
        <f>Correlations_SR_NoiseNr_NPstats!AA83</f>
        <v>0.398068523145507</v>
      </c>
    </row>
    <row r="36" spans="1:27">
      <c r="A36" s="78" t="s">
        <v>375</v>
      </c>
      <c r="B36" s="55">
        <f>Correlations_SR_NoiseNr_NPstats!C84</f>
        <v>9.3993407748839297E-2</v>
      </c>
      <c r="C36" s="57">
        <f>Correlations_SR_NoiseNr_NPstats!D84</f>
        <v>0.98730769845278599</v>
      </c>
      <c r="D36" s="55">
        <f>Correlations_SR_NoiseNr_NPstats!E84</f>
        <v>9.3993407748839297E-2</v>
      </c>
      <c r="E36" s="78">
        <f>Correlations_SR_NoiseNr_NPstats!F84</f>
        <v>0.78282446406113204</v>
      </c>
      <c r="F36" s="78" t="str">
        <f>Correlations_SR_NoiseNr_NPstats!G84</f>
        <v>NaN</v>
      </c>
      <c r="G36" s="78" t="str">
        <f>Correlations_SR_NoiseNr_NPstats!H84</f>
        <v>NaN</v>
      </c>
      <c r="H36" s="78" t="str">
        <f>Correlations_SR_NoiseNr_NPstats!I84</f>
        <v>NaN</v>
      </c>
      <c r="I36" s="57">
        <f>Correlations_SR_NoiseNr_NPstats!J84</f>
        <v>0.98730769845278599</v>
      </c>
      <c r="K36" s="78" t="s">
        <v>375</v>
      </c>
      <c r="L36" s="78" t="e">
        <f>#REF!</f>
        <v>#REF!</v>
      </c>
      <c r="M36" s="78" t="e">
        <f>#REF!</f>
        <v>#REF!</v>
      </c>
      <c r="N36" s="78" t="e">
        <f>#REF!</f>
        <v>#REF!</v>
      </c>
      <c r="P36" s="78">
        <f>Correlations_SR_NoiseNr_NPstats!Q84</f>
        <v>0.24751205100875601</v>
      </c>
      <c r="Q36" s="78">
        <f>Correlations_SR_NoiseNr_NPstats!R84</f>
        <v>0.92546964094761197</v>
      </c>
      <c r="R36" s="78">
        <f>Correlations_SR_NoiseNr_NPstats!S84</f>
        <v>0.24751205100875601</v>
      </c>
      <c r="S36" s="78">
        <f>Correlations_SR_NoiseNr_NPstats!P84</f>
        <v>0.17408437443734301</v>
      </c>
      <c r="T36" s="78">
        <f>Correlations_SR_NoiseNr_NPstats!T84</f>
        <v>0.86432807659251598</v>
      </c>
      <c r="W36" s="78" t="s">
        <v>375</v>
      </c>
      <c r="X36" s="78">
        <f>Correlations_SR_NoiseNr_NPstats!X84</f>
        <v>0.35515211739594799</v>
      </c>
      <c r="Y36" s="19">
        <f>Correlations_SR_NoiseNr_NPstats!Y84</f>
        <v>2.1107173287572799E-2</v>
      </c>
      <c r="Z36" s="78">
        <f>Correlations_SR_NoiseNr_NPstats!Z84</f>
        <v>0.31044643869663302</v>
      </c>
      <c r="AA36" s="78">
        <f>Correlations_SR_NoiseNr_NPstats!AA84</f>
        <v>0.35515211739594799</v>
      </c>
    </row>
    <row r="37" spans="1:27">
      <c r="A37" s="78" t="s">
        <v>387</v>
      </c>
      <c r="B37" s="78">
        <f>Correlations_SR_NoiseNr_NPstats!C62</f>
        <v>0.78159012053836296</v>
      </c>
      <c r="C37" s="78">
        <f>Correlations_SR_NoiseNr_NPstats!D62</f>
        <v>0.78159012053836296</v>
      </c>
      <c r="D37" s="78">
        <f>Correlations_SR_NoiseNr_NPstats!E62</f>
        <v>0.97510504477864102</v>
      </c>
      <c r="E37" s="78">
        <f>Correlations_SR_NoiseNr_NPstats!F62</f>
        <v>0.59345333758502306</v>
      </c>
      <c r="F37" s="78" t="str">
        <f>Correlations_SR_NoiseNr_NPstats!G62</f>
        <v>NaN</v>
      </c>
      <c r="G37" s="78" t="str">
        <f>Correlations_SR_NoiseNr_NPstats!H62</f>
        <v>NaN</v>
      </c>
      <c r="H37" s="78" t="str">
        <f>Correlations_SR_NoiseNr_NPstats!I62</f>
        <v>NaN</v>
      </c>
      <c r="I37" s="78">
        <f>Correlations_SR_NoiseNr_NPstats!J62</f>
        <v>0.59345333758502306</v>
      </c>
      <c r="K37" s="78" t="s">
        <v>387</v>
      </c>
      <c r="L37" s="78" t="e">
        <f>#REF!</f>
        <v>#REF!</v>
      </c>
      <c r="M37" s="78" t="e">
        <f>#REF!</f>
        <v>#REF!</v>
      </c>
      <c r="N37" s="78" t="e">
        <f>#REF!</f>
        <v>#REF!</v>
      </c>
      <c r="P37" s="78">
        <f>Correlations_SR_NoiseNr_NPstats!Q62</f>
        <v>0.88910635748776001</v>
      </c>
      <c r="Q37" s="55">
        <f>Correlations_SR_NoiseNr_NPstats!R62</f>
        <v>6.2246617596886399E-2</v>
      </c>
      <c r="R37" s="78">
        <f>Correlations_SR_NoiseNr_NPstats!S62</f>
        <v>0.24200121146402601</v>
      </c>
      <c r="S37" s="78">
        <f>Correlations_SR_NoiseNr_NPstats!P62</f>
        <v>0.90800529826235599</v>
      </c>
      <c r="T37" s="78">
        <f>Correlations_SR_NoiseNr_NPstats!T62</f>
        <v>0.65505119144351898</v>
      </c>
      <c r="W37" s="78" t="s">
        <v>387</v>
      </c>
      <c r="X37" s="78">
        <f>Correlations_SR_NoiseNr_NPstats!X62</f>
        <v>0.95268147180702301</v>
      </c>
      <c r="Y37" s="78">
        <f>Correlations_SR_NoiseNr_NPstats!Y62</f>
        <v>0.95268147180702301</v>
      </c>
      <c r="Z37" s="78">
        <f>Correlations_SR_NoiseNr_NPstats!Z62</f>
        <v>0.95268147180702301</v>
      </c>
      <c r="AA37" s="78">
        <f>Correlations_SR_NoiseNr_NPstats!AA62</f>
        <v>0.84737429490591198</v>
      </c>
    </row>
    <row r="38" spans="1:27">
      <c r="A38" s="78" t="s">
        <v>388</v>
      </c>
      <c r="B38" s="78">
        <f>Correlations_SR_NoiseNr_NPstats!C65</f>
        <v>0.19659401116169001</v>
      </c>
      <c r="C38" s="57">
        <f>Correlations_SR_NoiseNr_NPstats!D65</f>
        <v>0.99079231692722103</v>
      </c>
      <c r="D38" s="78">
        <f>Correlations_SR_NoiseNr_NPstats!E65</f>
        <v>0.15352923624265599</v>
      </c>
      <c r="E38" s="57">
        <f>Correlations_SR_NoiseNr_NPstats!F65</f>
        <v>0.98370078722165499</v>
      </c>
      <c r="F38" s="78" t="str">
        <f>Correlations_SR_NoiseNr_NPstats!G65</f>
        <v>NaN</v>
      </c>
      <c r="G38" s="78" t="str">
        <f>Correlations_SR_NoiseNr_NPstats!H65</f>
        <v>NaN</v>
      </c>
      <c r="H38" s="78" t="str">
        <f>Correlations_SR_NoiseNr_NPstats!I65</f>
        <v>NaN</v>
      </c>
      <c r="I38" s="57">
        <f>Correlations_SR_NoiseNr_NPstats!J65</f>
        <v>0.99079231692722103</v>
      </c>
      <c r="K38" s="78" t="s">
        <v>388</v>
      </c>
      <c r="L38" s="78" t="e">
        <f>#REF!</f>
        <v>#REF!</v>
      </c>
      <c r="M38" s="78" t="e">
        <f>#REF!</f>
        <v>#REF!</v>
      </c>
      <c r="N38" s="78" t="e">
        <f>#REF!</f>
        <v>#REF!</v>
      </c>
      <c r="P38" s="78">
        <f>Correlations_SR_NoiseNr_NPstats!Q65</f>
        <v>0.35497096468863998</v>
      </c>
      <c r="Q38" s="78">
        <f>Correlations_SR_NoiseNr_NPstats!R65</f>
        <v>0.94359793148263105</v>
      </c>
      <c r="R38" s="78">
        <f>Correlations_SR_NoiseNr_NPstats!S65</f>
        <v>0.46505627697533403</v>
      </c>
      <c r="S38" s="78">
        <f>Correlations_SR_NoiseNr_NPstats!P65</f>
        <v>0.25103123496525698</v>
      </c>
      <c r="T38" s="78">
        <f>Correlations_SR_NoiseNr_NPstats!T65</f>
        <v>0.94359793148263105</v>
      </c>
      <c r="W38" s="78" t="s">
        <v>388</v>
      </c>
      <c r="X38" s="78">
        <f>Correlations_SR_NoiseNr_NPstats!X65</f>
        <v>0.52404095315481503</v>
      </c>
      <c r="Y38" s="78">
        <f>Correlations_SR_NoiseNr_NPstats!Y65</f>
        <v>0.52404095315481503</v>
      </c>
      <c r="Z38" s="78">
        <f>Correlations_SR_NoiseNr_NPstats!Z65</f>
        <v>0.52404095315481503</v>
      </c>
      <c r="AA38" s="78">
        <f>Correlations_SR_NoiseNr_NPstats!AA65</f>
        <v>0.62876017663351902</v>
      </c>
    </row>
    <row r="39" spans="1:27">
      <c r="A39" s="78" t="s">
        <v>376</v>
      </c>
      <c r="B39" s="55">
        <f>Correlations_SR_NoiseNr_NPstats!C68</f>
        <v>6.9166149271854702E-2</v>
      </c>
      <c r="C39" s="57">
        <f>Correlations_SR_NoiseNr_NPstats!D68</f>
        <v>0.99491600695175697</v>
      </c>
      <c r="D39" s="19">
        <f>Correlations_SR_NoiseNr_NPstats!E68</f>
        <v>8.3375370578651804E-3</v>
      </c>
      <c r="E39" s="57">
        <f>Correlations_SR_NoiseNr_NPstats!F68</f>
        <v>0.99491600695175697</v>
      </c>
      <c r="F39" s="78" t="str">
        <f>Correlations_SR_NoiseNr_NPstats!G68</f>
        <v>NaN</v>
      </c>
      <c r="G39" s="78" t="str">
        <f>Correlations_SR_NoiseNr_NPstats!H68</f>
        <v>NaN</v>
      </c>
      <c r="H39" s="78" t="str">
        <f>Correlations_SR_NoiseNr_NPstats!I68</f>
        <v>NaN</v>
      </c>
      <c r="I39" s="57">
        <f>Correlations_SR_NoiseNr_NPstats!J68</f>
        <v>0.99491600695175697</v>
      </c>
      <c r="K39" s="78" t="s">
        <v>376</v>
      </c>
      <c r="L39" s="78" t="e">
        <f>#REF!</f>
        <v>#REF!</v>
      </c>
      <c r="M39" s="78" t="e">
        <f>#REF!</f>
        <v>#REF!</v>
      </c>
      <c r="N39" s="78" t="e">
        <f>#REF!</f>
        <v>#REF!</v>
      </c>
      <c r="P39" s="78">
        <f>Correlations_SR_NoiseNr_NPstats!Q68</f>
        <v>0.48119152334965398</v>
      </c>
      <c r="Q39" s="57">
        <f>Correlations_SR_NoiseNr_NPstats!R68</f>
        <v>0.99514112766630303</v>
      </c>
      <c r="R39" s="78">
        <f>Correlations_SR_NoiseNr_NPstats!S68</f>
        <v>0.48119152334965398</v>
      </c>
      <c r="S39" s="78">
        <f>Correlations_SR_NoiseNr_NPstats!P68</f>
        <v>0.163374677642418</v>
      </c>
      <c r="T39" s="57">
        <f>Correlations_SR_NoiseNr_NPstats!T68</f>
        <v>0.99514112766630303</v>
      </c>
      <c r="W39" s="78" t="s">
        <v>376</v>
      </c>
      <c r="X39" s="78">
        <f>Correlations_SR_NoiseNr_NPstats!X68</f>
        <v>0.38495321867972299</v>
      </c>
      <c r="Y39" s="78">
        <f>Correlations_SR_NoiseNr_NPstats!Y68</f>
        <v>0.24721399941984601</v>
      </c>
      <c r="Z39" s="78">
        <f>Correlations_SR_NoiseNr_NPstats!Z68</f>
        <v>0.16777165373233</v>
      </c>
      <c r="AA39" s="78">
        <f>Correlations_SR_NoiseNr_NPstats!AA68</f>
        <v>0.71128508599020801</v>
      </c>
    </row>
    <row r="41" spans="1:27">
      <c r="A41" s="78" t="s">
        <v>389</v>
      </c>
      <c r="B41" s="78">
        <f>Correlations_SR_NoiseNr_NPstats!C54</f>
        <v>0.74315431879334404</v>
      </c>
      <c r="C41" s="78">
        <f>Correlations_SR_NoiseNr_NPstats!D54</f>
        <v>0.75249991568128505</v>
      </c>
      <c r="D41" s="78">
        <f>Correlations_SR_NoiseNr_NPstats!E54</f>
        <v>0.96823947646393305</v>
      </c>
      <c r="E41" s="78">
        <f>Correlations_SR_NoiseNr_NPstats!F54</f>
        <v>0.74315431879334404</v>
      </c>
      <c r="F41" s="78" t="str">
        <f>Correlations_SR_NoiseNr_NPstats!G54</f>
        <v>NaN</v>
      </c>
      <c r="G41" s="78" t="str">
        <f>Correlations_SR_NoiseNr_NPstats!H54</f>
        <v>NaN</v>
      </c>
      <c r="H41" s="78" t="str">
        <f>Correlations_SR_NoiseNr_NPstats!I54</f>
        <v>NaN</v>
      </c>
      <c r="I41" s="78">
        <f>Correlations_SR_NoiseNr_NPstats!J54</f>
        <v>0.75249991568128505</v>
      </c>
      <c r="K41" s="78" t="s">
        <v>389</v>
      </c>
      <c r="L41" s="78" t="e">
        <f>#REF!</f>
        <v>#REF!</v>
      </c>
      <c r="M41" s="78" t="e">
        <f>#REF!</f>
        <v>#REF!</v>
      </c>
      <c r="N41" s="78" t="e">
        <f>#REF!</f>
        <v>#REF!</v>
      </c>
      <c r="P41" s="78">
        <f>Correlations_SR_NoiseNr_NPstats!Q54</f>
        <v>0.73049708363454802</v>
      </c>
      <c r="Q41" s="78">
        <f>Correlations_SR_NoiseNr_NPstats!R54</f>
        <v>0.73049708363454802</v>
      </c>
      <c r="R41" s="78">
        <f>Correlations_SR_NoiseNr_NPstats!S54</f>
        <v>0.12576800650553799</v>
      </c>
      <c r="S41" s="78">
        <f>Correlations_SR_NoiseNr_NPstats!P54</f>
        <v>0.73049708363454802</v>
      </c>
      <c r="T41" s="78">
        <f>Correlations_SR_NoiseNr_NPstats!T54</f>
        <v>0.60490913055768303</v>
      </c>
      <c r="W41" s="78" t="s">
        <v>389</v>
      </c>
      <c r="X41" s="78">
        <f>Correlations_SR_NoiseNr_NPstats!X54</f>
        <v>0.79633848504354698</v>
      </c>
      <c r="Y41" s="19">
        <f>Correlations_SR_NoiseNr_NPstats!Y54</f>
        <v>1.1661774184483701E-2</v>
      </c>
      <c r="Z41" s="78">
        <f>Correlations_SR_NoiseNr_NPstats!Z54</f>
        <v>0.71977044970270498</v>
      </c>
      <c r="AA41" s="78">
        <f>Correlations_SR_NoiseNr_NPstats!AA54</f>
        <v>0.41548129169216702</v>
      </c>
    </row>
    <row r="42" spans="1:27">
      <c r="A42" s="78" t="s">
        <v>390</v>
      </c>
      <c r="B42" s="78">
        <f>Correlations_SR_NoiseNr_NPstats!C86</f>
        <v>0.87297361991867894</v>
      </c>
      <c r="C42" s="78">
        <f>Correlations_SR_NoiseNr_NPstats!D86</f>
        <v>0.87297361991867894</v>
      </c>
      <c r="D42" s="78">
        <f>Correlations_SR_NoiseNr_NPstats!E86</f>
        <v>0.87297361991867894</v>
      </c>
      <c r="E42" s="78">
        <f>Correlations_SR_NoiseNr_NPstats!F86</f>
        <v>0.87297361991867894</v>
      </c>
      <c r="F42" s="78" t="str">
        <f>Correlations_SR_NoiseNr_NPstats!G86</f>
        <v>NaN</v>
      </c>
      <c r="G42" s="78" t="str">
        <f>Correlations_SR_NoiseNr_NPstats!H86</f>
        <v>NaN</v>
      </c>
      <c r="H42" s="78" t="str">
        <f>Correlations_SR_NoiseNr_NPstats!I86</f>
        <v>NaN</v>
      </c>
      <c r="I42" s="78">
        <f>Correlations_SR_NoiseNr_NPstats!J86</f>
        <v>0.87297361991867894</v>
      </c>
      <c r="K42" s="78" t="s">
        <v>390</v>
      </c>
      <c r="L42" s="78" t="e">
        <f>#REF!</f>
        <v>#REF!</v>
      </c>
      <c r="M42" s="78" t="e">
        <f>#REF!</f>
        <v>#REF!</v>
      </c>
      <c r="N42" s="78" t="e">
        <f>#REF!</f>
        <v>#REF!</v>
      </c>
      <c r="P42" s="78">
        <f>Correlations_SR_NoiseNr_NPstats!Q86</f>
        <v>0.62740716308300803</v>
      </c>
      <c r="Q42" s="78">
        <f>Correlations_SR_NoiseNr_NPstats!R86</f>
        <v>0.74492745826965001</v>
      </c>
      <c r="R42" s="78">
        <f>Correlations_SR_NoiseNr_NPstats!S86</f>
        <v>0.37254808241207898</v>
      </c>
      <c r="S42" s="78">
        <f>Correlations_SR_NoiseNr_NPstats!P86</f>
        <v>0.96936376089693399</v>
      </c>
      <c r="T42" s="78">
        <f>Correlations_SR_NoiseNr_NPstats!T86</f>
        <v>0.74492745826965001</v>
      </c>
      <c r="W42" s="78" t="s">
        <v>390</v>
      </c>
      <c r="X42" s="57">
        <f>Correlations_SR_NoiseNr_NPstats!X86</f>
        <v>0.99472320667810699</v>
      </c>
      <c r="Y42" s="57">
        <f>Correlations_SR_NoiseNr_NPstats!Y86</f>
        <v>0.99472320667810699</v>
      </c>
      <c r="Z42" s="57">
        <f>Correlations_SR_NoiseNr_NPstats!Z86</f>
        <v>0.99472320667810699</v>
      </c>
      <c r="AA42" s="78">
        <f>Correlations_SR_NoiseNr_NPstats!AA86</f>
        <v>0.84737429490591198</v>
      </c>
    </row>
    <row r="43" spans="1:27">
      <c r="A43" s="78" t="s">
        <v>391</v>
      </c>
      <c r="B43" s="78">
        <f>Correlations_SR_NoiseNr_NPstats!C87</f>
        <v>0.68296587944501197</v>
      </c>
      <c r="C43" s="78">
        <f>Correlations_SR_NoiseNr_NPstats!D87</f>
        <v>0.94738318478388595</v>
      </c>
      <c r="D43" s="78">
        <f>Correlations_SR_NoiseNr_NPstats!E87</f>
        <v>0.96712356413859801</v>
      </c>
      <c r="E43" s="78">
        <f>Correlations_SR_NoiseNr_NPstats!F87</f>
        <v>0.31756595020330203</v>
      </c>
      <c r="F43" s="78" t="str">
        <f>Correlations_SR_NoiseNr_NPstats!G87</f>
        <v>NaN</v>
      </c>
      <c r="G43" s="78" t="str">
        <f>Correlations_SR_NoiseNr_NPstats!H87</f>
        <v>NaN</v>
      </c>
      <c r="H43" s="78" t="str">
        <f>Correlations_SR_NoiseNr_NPstats!I87</f>
        <v>NaN</v>
      </c>
      <c r="I43" s="78">
        <f>Correlations_SR_NoiseNr_NPstats!J87</f>
        <v>0.175859794997026</v>
      </c>
      <c r="K43" s="78" t="s">
        <v>391</v>
      </c>
      <c r="L43" s="78" t="e">
        <f>#REF!</f>
        <v>#REF!</v>
      </c>
      <c r="M43" s="78" t="e">
        <f>#REF!</f>
        <v>#REF!</v>
      </c>
      <c r="N43" s="78" t="e">
        <f>#REF!</f>
        <v>#REF!</v>
      </c>
      <c r="P43" s="78">
        <f>Correlations_SR_NoiseNr_NPstats!Q87</f>
        <v>0.46404977920810098</v>
      </c>
      <c r="Q43" s="78">
        <f>Correlations_SR_NoiseNr_NPstats!R87</f>
        <v>0.34623440974347303</v>
      </c>
      <c r="R43" s="78">
        <f>Correlations_SR_NoiseNr_NPstats!S87</f>
        <v>0.29466893872106198</v>
      </c>
      <c r="S43" s="78">
        <f>Correlations_SR_NoiseNr_NPstats!P87</f>
        <v>0.29466893872106198</v>
      </c>
      <c r="T43" s="78">
        <f>Correlations_SR_NoiseNr_NPstats!T87</f>
        <v>0.91925403586893994</v>
      </c>
      <c r="W43" s="78" t="s">
        <v>391</v>
      </c>
      <c r="X43" s="78">
        <f>Correlations_SR_NoiseNr_NPstats!X87</f>
        <v>0.77551785978091003</v>
      </c>
      <c r="Y43" s="78">
        <f>Correlations_SR_NoiseNr_NPstats!Y87</f>
        <v>0.65906802454568603</v>
      </c>
      <c r="Z43" s="78">
        <f>Correlations_SR_NoiseNr_NPstats!Z87</f>
        <v>0.65906802454568603</v>
      </c>
      <c r="AA43" s="78">
        <f>Correlations_SR_NoiseNr_NPstats!AA87</f>
        <v>0.38715647168638601</v>
      </c>
    </row>
    <row r="44" spans="1:27">
      <c r="A44" s="78" t="s">
        <v>392</v>
      </c>
      <c r="B44" s="78">
        <f>Correlations_SR_NoiseNr_NPstats!C88</f>
        <v>0.121744012426235</v>
      </c>
      <c r="C44" s="78">
        <f>Correlations_SR_NoiseNr_NPstats!D88</f>
        <v>0.83100049382740904</v>
      </c>
      <c r="D44" s="78">
        <f>Correlations_SR_NoiseNr_NPstats!E88</f>
        <v>0.121744012426235</v>
      </c>
      <c r="E44" s="78">
        <f>Correlations_SR_NoiseNr_NPstats!F88</f>
        <v>0.14256399903158901</v>
      </c>
      <c r="F44" s="78" t="str">
        <f>Correlations_SR_NoiseNr_NPstats!G88</f>
        <v>NaN</v>
      </c>
      <c r="G44" s="78" t="str">
        <f>Correlations_SR_NoiseNr_NPstats!H88</f>
        <v>NaN</v>
      </c>
      <c r="H44" s="78" t="str">
        <f>Correlations_SR_NoiseNr_NPstats!I88</f>
        <v>NaN</v>
      </c>
      <c r="I44" s="78">
        <f>Correlations_SR_NoiseNr_NPstats!J88</f>
        <v>0.83100049382740904</v>
      </c>
      <c r="K44" s="78" t="s">
        <v>392</v>
      </c>
      <c r="L44" s="78" t="e">
        <f>#REF!</f>
        <v>#REF!</v>
      </c>
      <c r="M44" s="78" t="e">
        <f>#REF!</f>
        <v>#REF!</v>
      </c>
      <c r="N44" s="78" t="e">
        <f>#REF!</f>
        <v>#REF!</v>
      </c>
      <c r="P44" s="78">
        <f>Correlations_SR_NoiseNr_NPstats!Q88</f>
        <v>0.93628278209569604</v>
      </c>
      <c r="Q44" s="57">
        <f>Correlations_SR_NoiseNr_NPstats!R88</f>
        <v>0.98213557943718299</v>
      </c>
      <c r="R44" s="78">
        <f>Correlations_SR_NoiseNr_NPstats!S88</f>
        <v>0.76695360453828498</v>
      </c>
      <c r="S44" s="78">
        <f>Correlations_SR_NoiseNr_NPstats!P88</f>
        <v>0.76695360453828498</v>
      </c>
      <c r="T44" s="78">
        <f>Correlations_SR_NoiseNr_NPstats!T88</f>
        <v>0.76695360453828498</v>
      </c>
      <c r="W44" s="78" t="s">
        <v>392</v>
      </c>
      <c r="X44" s="78">
        <f>Correlations_SR_NoiseNr_NPstats!X88</f>
        <v>0.84477678065168305</v>
      </c>
      <c r="Y44" s="78">
        <f>Correlations_SR_NoiseNr_NPstats!Y88</f>
        <v>0.16777165373233</v>
      </c>
      <c r="Z44" s="78">
        <f>Correlations_SR_NoiseNr_NPstats!Z88</f>
        <v>0.183989403475288</v>
      </c>
      <c r="AA44" s="78">
        <f>Correlations_SR_NoiseNr_NPstats!AA88</f>
        <v>0.65906802454568603</v>
      </c>
    </row>
    <row r="47" spans="1:27" s="82" customFormat="1" ht="18.75">
      <c r="B47" s="81" t="s">
        <v>20</v>
      </c>
      <c r="I47" s="78"/>
      <c r="P47" s="81" t="s">
        <v>143</v>
      </c>
      <c r="X47" s="81" t="s">
        <v>405</v>
      </c>
    </row>
    <row r="48" spans="1:27" s="82" customFormat="1" ht="18.75">
      <c r="A48" s="81"/>
      <c r="B48" s="81" t="s">
        <v>155</v>
      </c>
      <c r="I48" s="78"/>
      <c r="K48" s="81"/>
      <c r="P48" s="81" t="s">
        <v>155</v>
      </c>
      <c r="W48" s="81"/>
      <c r="X48" s="81" t="s">
        <v>155</v>
      </c>
    </row>
    <row r="49" spans="1:27">
      <c r="B49" s="78" t="s">
        <v>263</v>
      </c>
      <c r="C49" s="78" t="s">
        <v>264</v>
      </c>
      <c r="D49" s="78" t="s">
        <v>265</v>
      </c>
      <c r="E49" s="78" t="s">
        <v>325</v>
      </c>
      <c r="F49" s="78" t="s">
        <v>266</v>
      </c>
      <c r="G49" s="78" t="s">
        <v>267</v>
      </c>
      <c r="H49" s="78" t="s">
        <v>268</v>
      </c>
      <c r="I49" s="87" t="s">
        <v>401</v>
      </c>
      <c r="L49" s="78" t="s">
        <v>263</v>
      </c>
      <c r="M49" s="78" t="s">
        <v>264</v>
      </c>
      <c r="N49" s="78" t="s">
        <v>265</v>
      </c>
      <c r="O49" s="78"/>
      <c r="P49" s="78" t="s">
        <v>266</v>
      </c>
      <c r="Q49" s="78" t="s">
        <v>267</v>
      </c>
      <c r="R49" s="78" t="s">
        <v>268</v>
      </c>
      <c r="S49" s="78" t="s">
        <v>325</v>
      </c>
      <c r="T49" s="87" t="s">
        <v>401</v>
      </c>
      <c r="X49" s="87" t="s">
        <v>396</v>
      </c>
      <c r="Y49" s="87" t="s">
        <v>398</v>
      </c>
      <c r="Z49" s="78" t="s">
        <v>397</v>
      </c>
      <c r="AA49" s="87" t="s">
        <v>399</v>
      </c>
    </row>
    <row r="50" spans="1:27" s="79" customFormat="1">
      <c r="A50" s="79" t="s">
        <v>402</v>
      </c>
      <c r="B50" s="95">
        <f>Correlations_SR_NoiseNr_NPstats!C8</f>
        <v>5.50170649013106E-2</v>
      </c>
      <c r="C50" s="96">
        <f>Correlations_SR_NoiseNr_NPstats!D8</f>
        <v>3.0334699808199202E-2</v>
      </c>
      <c r="D50" s="95">
        <f>Correlations_SR_NoiseNr_NPstats!E8</f>
        <v>5.9373380593003101E-2</v>
      </c>
      <c r="E50" s="79">
        <f>Correlations_SR_NoiseNr_NPstats!F8</f>
        <v>2.0926326743956399E-2</v>
      </c>
      <c r="F50" s="79" t="e">
        <f>#REF!</f>
        <v>#REF!</v>
      </c>
      <c r="G50" s="79" t="e">
        <f>#REF!</f>
        <v>#REF!</v>
      </c>
      <c r="H50" s="79" t="e">
        <f>#REF!</f>
        <v>#REF!</v>
      </c>
      <c r="I50" s="79">
        <f>Correlations_SR_NoiseNr_NPstats!J8</f>
        <v>-1.76926233345336E-2</v>
      </c>
      <c r="K50" s="79" t="s">
        <v>402</v>
      </c>
      <c r="L50" s="79" t="e">
        <f>#REF!</f>
        <v>#REF!</v>
      </c>
      <c r="M50" s="79" t="e">
        <f>#REF!</f>
        <v>#REF!</v>
      </c>
      <c r="N50" s="79" t="e">
        <f>#REF!</f>
        <v>#REF!</v>
      </c>
      <c r="O50" s="105"/>
      <c r="P50" s="95">
        <f>Correlations_SR_NoiseNr_NPstats!Q8</f>
        <v>3.5793286224840203E-2</v>
      </c>
      <c r="Q50" s="79">
        <f>Correlations_SR_NoiseNr_NPstats!R8</f>
        <v>-1.9613755030042802E-2</v>
      </c>
      <c r="R50" s="79">
        <f>Correlations_SR_NoiseNr_NPstats!S8</f>
        <v>1.65538737524582E-2</v>
      </c>
      <c r="S50" s="96">
        <f>Correlations_SR_NoiseNr_NPstats!P8</f>
        <v>2.7622022228383801E-2</v>
      </c>
      <c r="T50" s="79">
        <f>Correlations_SR_NoiseNr_NPstats!T8</f>
        <v>9.5221397691131193E-3</v>
      </c>
      <c r="W50" s="79" t="s">
        <v>402</v>
      </c>
      <c r="X50" s="79">
        <f>Correlations_SR_NoiseNr_NPstats!X8</f>
        <v>1.2207968003776E-2</v>
      </c>
      <c r="Y50" s="79">
        <f>Correlations_SR_NoiseNr_NPstats!Y8</f>
        <v>1.5520016619119699E-2</v>
      </c>
      <c r="Z50" s="79">
        <f>Correlations_SR_NoiseNr_NPstats!Z8</f>
        <v>2.8014314699869002E-2</v>
      </c>
      <c r="AA50" s="79">
        <f>Correlations_SR_NoiseNr_NPstats!AA8</f>
        <v>-1.6079359095067601E-2</v>
      </c>
    </row>
    <row r="51" spans="1:27" s="79" customFormat="1">
      <c r="A51" s="79" t="s">
        <v>147</v>
      </c>
      <c r="B51" s="95">
        <f>Correlations_SR_NoiseNr_NPstats!C9</f>
        <v>0.117535643053073</v>
      </c>
      <c r="C51" s="79">
        <f>Correlations_SR_NoiseNr_NPstats!D9</f>
        <v>3.38662022356312E-2</v>
      </c>
      <c r="D51" s="79">
        <f>Correlations_SR_NoiseNr_NPstats!E9</f>
        <v>3.7850461322176003E-2</v>
      </c>
      <c r="E51" s="79">
        <f>Correlations_SR_NoiseNr_NPstats!F9</f>
        <v>5.8231478957193897E-2</v>
      </c>
      <c r="F51" s="79" t="e">
        <f>#REF!</f>
        <v>#REF!</v>
      </c>
      <c r="G51" s="79" t="e">
        <f>#REF!</f>
        <v>#REF!</v>
      </c>
      <c r="H51" s="79" t="e">
        <f>#REF!</f>
        <v>#REF!</v>
      </c>
      <c r="I51" s="79">
        <f>Correlations_SR_NoiseNr_NPstats!J9</f>
        <v>-2.6663887733030901E-2</v>
      </c>
      <c r="K51" s="79" t="s">
        <v>147</v>
      </c>
      <c r="L51" s="79" t="e">
        <f>#REF!</f>
        <v>#REF!</v>
      </c>
      <c r="M51" s="79" t="e">
        <f>#REF!</f>
        <v>#REF!</v>
      </c>
      <c r="N51" s="79" t="e">
        <f>#REF!</f>
        <v>#REF!</v>
      </c>
      <c r="O51" s="105"/>
      <c r="P51" s="79">
        <f>Correlations_SR_NoiseNr_NPstats!Q9</f>
        <v>-1.3363869019452501E-2</v>
      </c>
      <c r="Q51" s="79">
        <f>Correlations_SR_NoiseNr_NPstats!R9</f>
        <v>-5.5805167333977397E-2</v>
      </c>
      <c r="R51" s="79">
        <f>Correlations_SR_NoiseNr_NPstats!S9</f>
        <v>-1.05736106527536E-2</v>
      </c>
      <c r="S51" s="79">
        <f>Correlations_SR_NoiseNr_NPstats!P9</f>
        <v>1.51261374615781E-2</v>
      </c>
      <c r="T51" s="79">
        <f>Correlations_SR_NoiseNr_NPstats!T9</f>
        <v>4.5231556681223799E-2</v>
      </c>
      <c r="W51" s="79" t="s">
        <v>147</v>
      </c>
      <c r="X51" s="79">
        <f>Correlations_SR_NoiseNr_NPstats!X9</f>
        <v>1.39512918334944E-2</v>
      </c>
      <c r="Y51" s="79">
        <f>Correlations_SR_NoiseNr_NPstats!Y9</f>
        <v>8.8113422106279903E-4</v>
      </c>
      <c r="Z51" s="79">
        <f>Correlations_SR_NoiseNr_NPstats!Z9</f>
        <v>-4.8902949268985502E-2</v>
      </c>
      <c r="AA51" s="79">
        <f>Correlations_SR_NoiseNr_NPstats!AA9</f>
        <v>3.40705232144283E-2</v>
      </c>
    </row>
    <row r="52" spans="1:27" s="79" customFormat="1">
      <c r="A52" s="79" t="s">
        <v>148</v>
      </c>
      <c r="B52" s="79">
        <f>Correlations_SR_NoiseNr_NPstats!C10</f>
        <v>2.4676014601441601E-2</v>
      </c>
      <c r="C52" s="79">
        <f>Correlations_SR_NoiseNr_NPstats!D10</f>
        <v>3.6774603907969897E-2</v>
      </c>
      <c r="D52" s="96">
        <f>Correlations_SR_NoiseNr_NPstats!E10</f>
        <v>6.8282011943704604E-2</v>
      </c>
      <c r="E52" s="79">
        <f>Correlations_SR_NoiseNr_NPstats!F10</f>
        <v>-4.1754498187174201E-2</v>
      </c>
      <c r="F52" s="79" t="e">
        <f>#REF!</f>
        <v>#REF!</v>
      </c>
      <c r="G52" s="79" t="e">
        <f>#REF!</f>
        <v>#REF!</v>
      </c>
      <c r="H52" s="79" t="e">
        <f>#REF!</f>
        <v>#REF!</v>
      </c>
      <c r="I52" s="79">
        <f>Correlations_SR_NoiseNr_NPstats!J10</f>
        <v>5.2512346726224401E-2</v>
      </c>
      <c r="K52" s="79" t="s">
        <v>148</v>
      </c>
      <c r="L52" s="79" t="e">
        <f>#REF!</f>
        <v>#REF!</v>
      </c>
      <c r="M52" s="79" t="e">
        <f>#REF!</f>
        <v>#REF!</v>
      </c>
      <c r="N52" s="79" t="e">
        <f>#REF!</f>
        <v>#REF!</v>
      </c>
      <c r="O52" s="105"/>
      <c r="P52" s="95">
        <f>Correlations_SR_NoiseNr_NPstats!Q10</f>
        <v>7.0178734497696404E-2</v>
      </c>
      <c r="Q52" s="79">
        <f>Correlations_SR_NoiseNr_NPstats!R10</f>
        <v>-6.1796444501022903E-3</v>
      </c>
      <c r="R52" s="79">
        <f>Correlations_SR_NoiseNr_NPstats!S10</f>
        <v>-3.4569298161463299E-2</v>
      </c>
      <c r="S52" s="79">
        <f>Correlations_SR_NoiseNr_NPstats!P10</f>
        <v>-3.2336060315634303E-2</v>
      </c>
      <c r="T52" s="79">
        <f>Correlations_SR_NoiseNr_NPstats!T10</f>
        <v>-2.67376695514327E-2</v>
      </c>
      <c r="W52" s="79" t="s">
        <v>148</v>
      </c>
      <c r="X52" s="79">
        <f>Correlations_SR_NoiseNr_NPstats!X10</f>
        <v>-6.0266829538126298E-3</v>
      </c>
      <c r="Y52" s="114">
        <f>Correlations_SR_NoiseNr_NPstats!Y10</f>
        <v>-5.3934223591734401E-2</v>
      </c>
      <c r="Z52" s="79">
        <f>Correlations_SR_NoiseNr_NPstats!Z10</f>
        <v>3.7995635678351798E-2</v>
      </c>
      <c r="AA52" s="114">
        <f>Correlations_SR_NoiseNr_NPstats!AA10</f>
        <v>-5.6779307422722101E-2</v>
      </c>
    </row>
    <row r="53" spans="1:27" s="79" customFormat="1">
      <c r="A53" s="79" t="s">
        <v>149</v>
      </c>
      <c r="B53" s="79">
        <f>Correlations_SR_NoiseNr_NPstats!C11</f>
        <v>1.3982010860842701E-2</v>
      </c>
      <c r="C53" s="79">
        <f>Correlations_SR_NoiseNr_NPstats!D11</f>
        <v>-2.4197178613056598E-2</v>
      </c>
      <c r="D53" s="79">
        <f>Correlations_SR_NoiseNr_NPstats!E11</f>
        <v>-6.5057849621912106E-2</v>
      </c>
      <c r="E53" s="79">
        <f>Correlations_SR_NoiseNr_NPstats!F11</f>
        <v>4.0860671008855397E-2</v>
      </c>
      <c r="F53" s="79" t="e">
        <f>#REF!</f>
        <v>#REF!</v>
      </c>
      <c r="G53" s="79" t="e">
        <f>#REF!</f>
        <v>#REF!</v>
      </c>
      <c r="H53" s="79" t="e">
        <f>#REF!</f>
        <v>#REF!</v>
      </c>
      <c r="I53" s="79">
        <f>Correlations_SR_NoiseNr_NPstats!J11</f>
        <v>6.5440918412620003E-3</v>
      </c>
      <c r="K53" s="79" t="s">
        <v>149</v>
      </c>
      <c r="L53" s="79" t="e">
        <f>#REF!</f>
        <v>#REF!</v>
      </c>
      <c r="M53" s="79" t="e">
        <f>#REF!</f>
        <v>#REF!</v>
      </c>
      <c r="N53" s="79" t="e">
        <f>#REF!</f>
        <v>#REF!</v>
      </c>
      <c r="O53" s="105"/>
      <c r="P53" s="79">
        <f>Correlations_SR_NoiseNr_NPstats!Q11</f>
        <v>-9.2082820766375799E-3</v>
      </c>
      <c r="Q53" s="79">
        <f>Correlations_SR_NoiseNr_NPstats!R11</f>
        <v>-3.0164007068321098E-2</v>
      </c>
      <c r="R53" s="79">
        <f>Correlations_SR_NoiseNr_NPstats!S11</f>
        <v>6.5253374317169294E-2</v>
      </c>
      <c r="S53" s="79">
        <f>Correlations_SR_NoiseNr_NPstats!P11</f>
        <v>1.9579071525076602E-3</v>
      </c>
      <c r="T53" s="79">
        <f>Correlations_SR_NoiseNr_NPstats!T11</f>
        <v>1.0309604849923101E-2</v>
      </c>
      <c r="W53" s="79" t="s">
        <v>149</v>
      </c>
      <c r="X53" s="79">
        <f>Correlations_SR_NoiseNr_NPstats!X11</f>
        <v>-2.34031089323181E-2</v>
      </c>
      <c r="Y53" s="95">
        <f>Correlations_SR_NoiseNr_NPstats!Y11</f>
        <v>8.8687075548745303E-2</v>
      </c>
      <c r="Z53" s="79">
        <f>Correlations_SR_NoiseNr_NPstats!Z11</f>
        <v>6.1184598515863704E-4</v>
      </c>
      <c r="AA53" s="79">
        <f>Correlations_SR_NoiseNr_NPstats!AA11</f>
        <v>3.10511837468011E-2</v>
      </c>
    </row>
    <row r="54" spans="1:27" s="79" customFormat="1">
      <c r="A54" s="79" t="s">
        <v>150</v>
      </c>
      <c r="B54" s="96">
        <f>Correlations_SR_NoiseNr_NPstats!C12</f>
        <v>7.2737574718645101E-2</v>
      </c>
      <c r="C54" s="79">
        <f>Correlations_SR_NoiseNr_NPstats!D12</f>
        <v>-1.32104389614643E-2</v>
      </c>
      <c r="D54" s="79">
        <f>Correlations_SR_NoiseNr_NPstats!E12</f>
        <v>3.4613273929370698E-2</v>
      </c>
      <c r="E54" s="79">
        <f>Correlations_SR_NoiseNr_NPstats!F12</f>
        <v>2.6645327128584601E-2</v>
      </c>
      <c r="F54" s="79" t="e">
        <f>#REF!</f>
        <v>#REF!</v>
      </c>
      <c r="G54" s="79" t="e">
        <f>#REF!</f>
        <v>#REF!</v>
      </c>
      <c r="H54" s="79" t="e">
        <f>#REF!</f>
        <v>#REF!</v>
      </c>
      <c r="I54" s="79">
        <f>Correlations_SR_NoiseNr_NPstats!J12</f>
        <v>-5.1671413559222702E-2</v>
      </c>
      <c r="K54" s="79" t="s">
        <v>150</v>
      </c>
      <c r="L54" s="79" t="e">
        <f>#REF!</f>
        <v>#REF!</v>
      </c>
      <c r="M54" s="79" t="e">
        <f>#REF!</f>
        <v>#REF!</v>
      </c>
      <c r="N54" s="79" t="e">
        <f>#REF!</f>
        <v>#REF!</v>
      </c>
      <c r="O54" s="105"/>
      <c r="P54" s="79">
        <f>Correlations_SR_NoiseNr_NPstats!Q12</f>
        <v>2.8085542864876901E-2</v>
      </c>
      <c r="Q54" s="79">
        <f>Correlations_SR_NoiseNr_NPstats!R12</f>
        <v>3.1926563497382002E-2</v>
      </c>
      <c r="R54" s="79">
        <f>Correlations_SR_NoiseNr_NPstats!S12</f>
        <v>1.3013377902927101E-2</v>
      </c>
      <c r="S54" s="95">
        <f>Correlations_SR_NoiseNr_NPstats!P12</f>
        <v>0.104076295058357</v>
      </c>
      <c r="T54" s="79">
        <f>Correlations_SR_NoiseNr_NPstats!T12</f>
        <v>2.2216463338409199E-2</v>
      </c>
      <c r="W54" s="79" t="s">
        <v>150</v>
      </c>
      <c r="X54" s="79">
        <f>Correlations_SR_NoiseNr_NPstats!X12</f>
        <v>2.06646910028771E-2</v>
      </c>
      <c r="Y54" s="79">
        <f>Correlations_SR_NoiseNr_NPstats!Y12</f>
        <v>2.3384133610690701E-2</v>
      </c>
      <c r="Z54" s="79">
        <f>Correlations_SR_NoiseNr_NPstats!Z12</f>
        <v>4.2988702918996501E-2</v>
      </c>
      <c r="AA54" s="79">
        <f>Correlations_SR_NoiseNr_NPstats!AA12</f>
        <v>3.8318021829870402E-2</v>
      </c>
    </row>
    <row r="55" spans="1:27" s="79" customFormat="1">
      <c r="O55" s="105"/>
    </row>
    <row r="56" spans="1:27" s="79" customFormat="1">
      <c r="A56" s="79" t="s">
        <v>151</v>
      </c>
      <c r="B56" s="79">
        <f>Correlations_SR_NoiseNr_NPstats!C14</f>
        <v>3.34048906434029E-2</v>
      </c>
      <c r="C56" s="79">
        <f>Correlations_SR_NoiseNr_NPstats!D14</f>
        <v>2.6497623899416699E-2</v>
      </c>
      <c r="D56" s="96">
        <f>Correlations_SR_NoiseNr_NPstats!E14</f>
        <v>7.4703229275351002E-2</v>
      </c>
      <c r="E56" s="79">
        <f>Correlations_SR_NoiseNr_NPstats!F14</f>
        <v>9.8458203173007498E-3</v>
      </c>
      <c r="F56" s="79" t="e">
        <f>#REF!</f>
        <v>#REF!</v>
      </c>
      <c r="G56" s="79" t="e">
        <f>#REF!</f>
        <v>#REF!</v>
      </c>
      <c r="H56" s="79" t="e">
        <f>#REF!</f>
        <v>#REF!</v>
      </c>
      <c r="I56" s="79">
        <f>Correlations_SR_NoiseNr_NPstats!J14</f>
        <v>-3.1335242707186302E-2</v>
      </c>
      <c r="K56" s="79" t="s">
        <v>151</v>
      </c>
      <c r="L56" s="79" t="e">
        <f>#REF!</f>
        <v>#REF!</v>
      </c>
      <c r="M56" s="79" t="e">
        <f>#REF!</f>
        <v>#REF!</v>
      </c>
      <c r="N56" s="79" t="e">
        <f>#REF!</f>
        <v>#REF!</v>
      </c>
      <c r="O56" s="105"/>
      <c r="P56" s="79">
        <f>Correlations_SR_NoiseNr_NPstats!Q14</f>
        <v>2.3463783895039999E-2</v>
      </c>
      <c r="Q56" s="79">
        <f>Correlations_SR_NoiseNr_NPstats!R14</f>
        <v>-2.8087063761143002E-2</v>
      </c>
      <c r="R56" s="79">
        <f>Correlations_SR_NoiseNr_NPstats!S14</f>
        <v>-1.8544205429783401E-3</v>
      </c>
      <c r="S56" s="79">
        <f>Correlations_SR_NoiseNr_NPstats!P14</f>
        <v>2.15148543161248E-2</v>
      </c>
      <c r="T56" s="79">
        <f>Correlations_SR_NoiseNr_NPstats!T14</f>
        <v>2.32185712612578E-3</v>
      </c>
      <c r="W56" s="79" t="s">
        <v>151</v>
      </c>
      <c r="X56" s="79">
        <f>Correlations_SR_NoiseNr_NPstats!X14</f>
        <v>1.52708721986171E-2</v>
      </c>
      <c r="Y56" s="79">
        <f>Correlations_SR_NoiseNr_NPstats!Y14</f>
        <v>1.16808059821487E-2</v>
      </c>
      <c r="Z56" s="79">
        <f>Correlations_SR_NoiseNr_NPstats!Z14</f>
        <v>2.2965695732669801E-2</v>
      </c>
      <c r="AA56" s="79">
        <f>Correlations_SR_NoiseNr_NPstats!AA14</f>
        <v>-2.8737132670492899E-2</v>
      </c>
    </row>
    <row r="57" spans="1:27" s="79" customFormat="1">
      <c r="A57" s="79" t="s">
        <v>152</v>
      </c>
      <c r="B57" s="79">
        <f>Correlations_SR_NoiseNr_NPstats!C15</f>
        <v>9.0804148973037506E-3</v>
      </c>
      <c r="C57" s="79">
        <f>Correlations_SR_NoiseNr_NPstats!D15</f>
        <v>2.6971684670901101E-2</v>
      </c>
      <c r="D57" s="79">
        <f>Correlations_SR_NoiseNr_NPstats!E15</f>
        <v>-1.1419434434562501E-3</v>
      </c>
      <c r="E57" s="79">
        <f>Correlations_SR_NoiseNr_NPstats!F15</f>
        <v>-2.6085207016574699E-2</v>
      </c>
      <c r="F57" s="79" t="e">
        <f>#REF!</f>
        <v>#REF!</v>
      </c>
      <c r="G57" s="79" t="e">
        <f>#REF!</f>
        <v>#REF!</v>
      </c>
      <c r="H57" s="79" t="e">
        <f>#REF!</f>
        <v>#REF!</v>
      </c>
      <c r="I57" s="79">
        <f>Correlations_SR_NoiseNr_NPstats!J15</f>
        <v>-1.1119315205075999E-3</v>
      </c>
      <c r="K57" s="79" t="s">
        <v>152</v>
      </c>
      <c r="L57" s="79" t="e">
        <f>#REF!</f>
        <v>#REF!</v>
      </c>
      <c r="M57" s="79" t="e">
        <f>#REF!</f>
        <v>#REF!</v>
      </c>
      <c r="N57" s="79" t="e">
        <f>#REF!</f>
        <v>#REF!</v>
      </c>
      <c r="O57" s="105"/>
      <c r="P57" s="79">
        <f>Correlations_SR_NoiseNr_NPstats!Q15</f>
        <v>9.7204010446145996E-4</v>
      </c>
      <c r="Q57" s="79">
        <f>Correlations_SR_NoiseNr_NPstats!R15</f>
        <v>3.3723836885395301E-3</v>
      </c>
      <c r="R57" s="79">
        <f>Correlations_SR_NoiseNr_NPstats!S15</f>
        <v>-3.1814454344296999E-3</v>
      </c>
      <c r="S57" s="79">
        <f>Correlations_SR_NoiseNr_NPstats!P15</f>
        <v>-3.0623540233984399E-2</v>
      </c>
      <c r="T57" s="79">
        <f>Correlations_SR_NoiseNr_NPstats!T15</f>
        <v>-1.5662321090181799E-2</v>
      </c>
      <c r="W57" s="79" t="s">
        <v>152</v>
      </c>
      <c r="X57" s="79">
        <f>Correlations_SR_NoiseNr_NPstats!X15</f>
        <v>1.03001519870247E-2</v>
      </c>
      <c r="Y57" s="79">
        <f>Correlations_SR_NoiseNr_NPstats!Y15</f>
        <v>1.887751359019E-2</v>
      </c>
      <c r="Z57" s="79">
        <f>Correlations_SR_NoiseNr_NPstats!Z15</f>
        <v>-9.0417291115994104E-3</v>
      </c>
      <c r="AA57" s="79">
        <f>Correlations_SR_NoiseNr_NPstats!AA15</f>
        <v>-2.4863229148689499E-2</v>
      </c>
    </row>
    <row r="58" spans="1:27" s="79" customFormat="1">
      <c r="O58" s="105"/>
    </row>
    <row r="59" spans="1:27" s="79" customFormat="1">
      <c r="A59" s="79" t="s">
        <v>145</v>
      </c>
      <c r="B59" s="79">
        <f>Correlations_SR_NoiseNr_NPstats!C29</f>
        <v>3.5075878869282401E-2</v>
      </c>
      <c r="C59" s="79">
        <f>Correlations_SR_NoiseNr_NPstats!D29</f>
        <v>3.3482473732363398E-2</v>
      </c>
      <c r="D59" s="79">
        <f>Correlations_SR_NoiseNr_NPstats!E29</f>
        <v>1.7758080933820801E-2</v>
      </c>
      <c r="E59" s="79">
        <f>Correlations_SR_NoiseNr_NPstats!F29</f>
        <v>1.6919446651231799E-2</v>
      </c>
      <c r="F59" s="79" t="e">
        <f>#REF!</f>
        <v>#REF!</v>
      </c>
      <c r="G59" s="79" t="e">
        <f>#REF!</f>
        <v>#REF!</v>
      </c>
      <c r="H59" s="79" t="e">
        <f>#REF!</f>
        <v>#REF!</v>
      </c>
      <c r="I59" s="79">
        <f>Correlations_SR_NoiseNr_NPstats!J29</f>
        <v>-8.7846941101191404E-3</v>
      </c>
      <c r="K59" s="79" t="s">
        <v>145</v>
      </c>
      <c r="L59" s="79" t="e">
        <f>#REF!</f>
        <v>#REF!</v>
      </c>
      <c r="M59" s="79" t="e">
        <f>#REF!</f>
        <v>#REF!</v>
      </c>
      <c r="N59" s="79" t="e">
        <f>#REF!</f>
        <v>#REF!</v>
      </c>
      <c r="O59" s="105"/>
      <c r="P59" s="79">
        <f>Correlations_SR_NoiseNr_NPstats!Q29</f>
        <v>7.5546971623220299E-3</v>
      </c>
      <c r="Q59" s="79">
        <f>Correlations_SR_NoiseNr_NPstats!R29</f>
        <v>2.3528059513508202E-2</v>
      </c>
      <c r="R59" s="79">
        <f>Correlations_SR_NoiseNr_NPstats!S29</f>
        <v>4.1791941749015496E-3</v>
      </c>
      <c r="S59" s="79">
        <f>Correlations_SR_NoiseNr_NPstats!P29</f>
        <v>9.2424486560322805E-4</v>
      </c>
      <c r="T59" s="79">
        <f>Correlations_SR_NoiseNr_NPstats!T29</f>
        <v>1.2356752007521401E-2</v>
      </c>
      <c r="W59" s="79" t="s">
        <v>145</v>
      </c>
      <c r="X59" s="79">
        <f>Correlations_SR_NoiseNr_NPstats!X29</f>
        <v>-1.92885884995456E-3</v>
      </c>
      <c r="Y59" s="79">
        <f>Correlations_SR_NoiseNr_NPstats!Y29</f>
        <v>7.6752508404441897E-3</v>
      </c>
      <c r="Z59" s="79">
        <f>Correlations_SR_NoiseNr_NPstats!Z29</f>
        <v>1.02470626403836E-3</v>
      </c>
      <c r="AA59" s="79">
        <f>Correlations_SR_NoiseNr_NPstats!AA29</f>
        <v>-3.0620634243028601E-2</v>
      </c>
    </row>
    <row r="60" spans="1:27" s="79" customFormat="1">
      <c r="A60" s="79" t="s">
        <v>146</v>
      </c>
      <c r="B60" s="79">
        <f>Correlations_SR_NoiseNr_NPstats!C30</f>
        <v>2.1703684927901201E-2</v>
      </c>
      <c r="C60" s="79">
        <f>Correlations_SR_NoiseNr_NPstats!D30</f>
        <v>2.8580876658067401E-2</v>
      </c>
      <c r="D60" s="96">
        <f>Correlations_SR_NoiseNr_NPstats!E30</f>
        <v>4.8244938183105601E-2</v>
      </c>
      <c r="E60" s="79">
        <f>Correlations_SR_NoiseNr_NPstats!F30</f>
        <v>3.46212998127002E-2</v>
      </c>
      <c r="F60" s="79" t="e">
        <f>#REF!</f>
        <v>#REF!</v>
      </c>
      <c r="G60" s="79" t="e">
        <f>#REF!</f>
        <v>#REF!</v>
      </c>
      <c r="H60" s="79" t="e">
        <f>#REF!</f>
        <v>#REF!</v>
      </c>
      <c r="I60" s="79">
        <f>Correlations_SR_NoiseNr_NPstats!J30</f>
        <v>-8.65532495317505E-3</v>
      </c>
      <c r="K60" s="79" t="s">
        <v>146</v>
      </c>
      <c r="L60" s="79" t="e">
        <f>#REF!</f>
        <v>#REF!</v>
      </c>
      <c r="M60" s="79" t="e">
        <f>#REF!</f>
        <v>#REF!</v>
      </c>
      <c r="N60" s="79" t="e">
        <f>#REF!</f>
        <v>#REF!</v>
      </c>
      <c r="O60" s="105"/>
      <c r="P60" s="79">
        <f>Correlations_SR_NoiseNr_NPstats!Q30</f>
        <v>1.8644249823606698E-2</v>
      </c>
      <c r="Q60" s="79">
        <f>Correlations_SR_NoiseNr_NPstats!R30</f>
        <v>-6.11451203892476E-3</v>
      </c>
      <c r="R60" s="79">
        <f>Correlations_SR_NoiseNr_NPstats!S30</f>
        <v>3.60856448198839E-3</v>
      </c>
      <c r="S60" s="79">
        <f>Correlations_SR_NoiseNr_NPstats!P30</f>
        <v>2.2904360670398499E-2</v>
      </c>
      <c r="T60" s="79">
        <f>Correlations_SR_NoiseNr_NPstats!T30</f>
        <v>3.2928150898144E-2</v>
      </c>
      <c r="W60" s="79" t="s">
        <v>146</v>
      </c>
      <c r="X60" s="79">
        <f>Correlations_SR_NoiseNr_NPstats!X30</f>
        <v>1.0098968654453601E-2</v>
      </c>
      <c r="Y60" s="79">
        <f>Correlations_SR_NoiseNr_NPstats!Y30</f>
        <v>5.3627277718438504E-3</v>
      </c>
      <c r="Z60" s="79">
        <f>Correlations_SR_NoiseNr_NPstats!Z30</f>
        <v>3.1725296070814597E-2</v>
      </c>
      <c r="AA60" s="79">
        <f>Correlations_SR_NoiseNr_NPstats!AA30</f>
        <v>-1.8318476641204898E-2</v>
      </c>
    </row>
    <row r="61" spans="1:27" s="79" customFormat="1">
      <c r="A61" s="79" t="s">
        <v>156</v>
      </c>
      <c r="B61" s="79">
        <f>Correlations_SR_NoiseNr_NPstats!C31</f>
        <v>1.0168440676390901E-2</v>
      </c>
      <c r="C61" s="79">
        <f>Correlations_SR_NoiseNr_NPstats!D31</f>
        <v>3.1658444167732402E-3</v>
      </c>
      <c r="D61" s="95">
        <f>Correlations_SR_NoiseNr_NPstats!E31</f>
        <v>8.340217940347E-2</v>
      </c>
      <c r="E61" s="79">
        <f>Correlations_SR_NoiseNr_NPstats!F31</f>
        <v>-1.6982344222425999E-3</v>
      </c>
      <c r="F61" s="79" t="e">
        <f>#REF!</f>
        <v>#REF!</v>
      </c>
      <c r="G61" s="79" t="e">
        <f>#REF!</f>
        <v>#REF!</v>
      </c>
      <c r="H61" s="79" t="e">
        <f>#REF!</f>
        <v>#REF!</v>
      </c>
      <c r="I61" s="114">
        <f>Correlations_SR_NoiseNr_NPstats!J31</f>
        <v>-3.2874463877486403E-2</v>
      </c>
      <c r="K61" s="79" t="s">
        <v>156</v>
      </c>
      <c r="L61" s="79" t="e">
        <f>#REF!</f>
        <v>#REF!</v>
      </c>
      <c r="M61" s="79" t="e">
        <f>#REF!</f>
        <v>#REF!</v>
      </c>
      <c r="N61" s="79" t="e">
        <f>#REF!</f>
        <v>#REF!</v>
      </c>
      <c r="O61" s="105"/>
      <c r="P61" s="79">
        <f>Correlations_SR_NoiseNr_NPstats!Q31</f>
        <v>2.44523043791115E-2</v>
      </c>
      <c r="Q61" s="114">
        <f>Correlations_SR_NoiseNr_NPstats!R31</f>
        <v>-6.0759053773568703E-2</v>
      </c>
      <c r="R61" s="79">
        <f>Correlations_SR_NoiseNr_NPstats!S31</f>
        <v>-6.3692526607874601E-3</v>
      </c>
      <c r="S61" s="79">
        <f>Correlations_SR_NoiseNr_NPstats!P31</f>
        <v>2.88123290711963E-2</v>
      </c>
      <c r="T61" s="79">
        <f>Correlations_SR_NoiseNr_NPstats!T31</f>
        <v>-7.11266700920744E-3</v>
      </c>
      <c r="W61" s="79" t="s">
        <v>156</v>
      </c>
      <c r="X61" s="79">
        <f>Correlations_SR_NoiseNr_NPstats!X31</f>
        <v>2.2623906927591999E-2</v>
      </c>
      <c r="Y61" s="79">
        <f>Correlations_SR_NoiseNr_NPstats!Y31</f>
        <v>7.9967273154366199E-3</v>
      </c>
      <c r="Z61" s="96">
        <f>Correlations_SR_NoiseNr_NPstats!Z31</f>
        <v>3.12033103539524E-2</v>
      </c>
      <c r="AA61" s="79">
        <f>Correlations_SR_NoiseNr_NPstats!AA31</f>
        <v>-8.2780192310549904E-3</v>
      </c>
    </row>
    <row r="62" spans="1:27" s="79" customFormat="1">
      <c r="O62" s="105"/>
    </row>
    <row r="63" spans="1:27" s="79" customFormat="1">
      <c r="A63" s="79" t="s">
        <v>409</v>
      </c>
      <c r="B63" s="79">
        <f>Correlations_SR_NoiseNr_NPstats!C18</f>
        <v>1.10501507048554E-2</v>
      </c>
      <c r="C63" s="79">
        <f>Correlations_SR_NoiseNr_NPstats!D18</f>
        <v>1.33117006466393E-2</v>
      </c>
      <c r="D63" s="79">
        <f>Correlations_SR_NoiseNr_NPstats!E18</f>
        <v>-8.5787724663337808E-3</v>
      </c>
      <c r="E63" s="79">
        <f>Correlations_SR_NoiseNr_NPstats!F18</f>
        <v>3.2586878706613601E-2</v>
      </c>
      <c r="F63" s="79" t="e">
        <f>#REF!</f>
        <v>#REF!</v>
      </c>
      <c r="G63" s="79" t="e">
        <f>#REF!</f>
        <v>#REF!</v>
      </c>
      <c r="H63" s="79" t="e">
        <f>#REF!</f>
        <v>#REF!</v>
      </c>
      <c r="I63" s="79">
        <f>Correlations_SR_NoiseNr_NPstats!J18</f>
        <v>2.12482896803061E-2</v>
      </c>
      <c r="K63" s="79" t="s">
        <v>409</v>
      </c>
      <c r="L63" s="79" t="e">
        <f>#REF!</f>
        <v>#REF!</v>
      </c>
      <c r="M63" s="79" t="e">
        <f>#REF!</f>
        <v>#REF!</v>
      </c>
      <c r="N63" s="79" t="e">
        <f>#REF!</f>
        <v>#REF!</v>
      </c>
      <c r="O63" s="105"/>
      <c r="P63" s="79">
        <f>Correlations_SR_NoiseNr_NPstats!Q18</f>
        <v>1.2085409456615201E-2</v>
      </c>
      <c r="Q63" s="79">
        <f>Correlations_SR_NoiseNr_NPstats!R18</f>
        <v>2.2139682008630202E-2</v>
      </c>
      <c r="R63" s="79">
        <f>Correlations_SR_NoiseNr_NPstats!S18</f>
        <v>2.6036219682391001E-2</v>
      </c>
      <c r="S63" s="79">
        <f>Correlations_SR_NoiseNr_NPstats!P18</f>
        <v>-1.43726840250765E-2</v>
      </c>
      <c r="T63" s="79">
        <f>Correlations_SR_NoiseNr_NPstats!T18</f>
        <v>2.56155048770444E-2</v>
      </c>
      <c r="W63" s="79" t="s">
        <v>409</v>
      </c>
      <c r="X63" s="79">
        <f>Correlations_SR_NoiseNr_NPstats!X18</f>
        <v>-9.2939725181105E-3</v>
      </c>
      <c r="Y63" s="79">
        <f>Correlations_SR_NoiseNr_NPstats!Y18</f>
        <v>-2.2069562874405799E-2</v>
      </c>
      <c r="Z63" s="79">
        <f>Correlations_SR_NoiseNr_NPstats!Z18</f>
        <v>-5.4971083244043E-3</v>
      </c>
      <c r="AA63" s="79">
        <f>Correlations_SR_NoiseNr_NPstats!AA18</f>
        <v>7.4604440826882704E-3</v>
      </c>
    </row>
    <row r="64" spans="1:27" s="79" customFormat="1">
      <c r="A64" s="79" t="s">
        <v>408</v>
      </c>
      <c r="B64" s="96">
        <f>Correlations_SR_NoiseNr_NPstats!C21</f>
        <v>3.5280289044094602E-2</v>
      </c>
      <c r="C64" s="79">
        <f>Correlations_SR_NoiseNr_NPstats!D21</f>
        <v>2.6925846036666601E-3</v>
      </c>
      <c r="D64" s="95">
        <f>Correlations_SR_NoiseNr_NPstats!E21</f>
        <v>7.1098249234086197E-2</v>
      </c>
      <c r="E64" s="79">
        <f>Correlations_SR_NoiseNr_NPstats!F21</f>
        <v>6.7527569112934803E-3</v>
      </c>
      <c r="F64" s="79" t="e">
        <f>#REF!</f>
        <v>#REF!</v>
      </c>
      <c r="G64" s="79" t="e">
        <f>#REF!</f>
        <v>#REF!</v>
      </c>
      <c r="H64" s="79" t="e">
        <f>#REF!</f>
        <v>#REF!</v>
      </c>
      <c r="I64" s="79">
        <f>Correlations_SR_NoiseNr_NPstats!J21</f>
        <v>-2.3743165121641499E-2</v>
      </c>
      <c r="K64" s="79" t="s">
        <v>408</v>
      </c>
      <c r="L64" s="79" t="e">
        <f>#REF!</f>
        <v>#REF!</v>
      </c>
      <c r="M64" s="79" t="e">
        <f>#REF!</f>
        <v>#REF!</v>
      </c>
      <c r="N64" s="79" t="e">
        <f>#REF!</f>
        <v>#REF!</v>
      </c>
      <c r="O64" s="105"/>
      <c r="P64" s="95">
        <f>Correlations_SR_NoiseNr_NPstats!Q21</f>
        <v>3.7540471262732203E-2</v>
      </c>
      <c r="Q64" s="114">
        <f>Correlations_SR_NoiseNr_NPstats!R21</f>
        <v>-4.6070041263596102E-2</v>
      </c>
      <c r="R64" s="79">
        <f>Correlations_SR_NoiseNr_NPstats!S21</f>
        <v>5.4580795291540602E-3</v>
      </c>
      <c r="S64" s="95">
        <f>Correlations_SR_NoiseNr_NPstats!P21</f>
        <v>3.38609353892197E-2</v>
      </c>
      <c r="T64" s="79">
        <f>Correlations_SR_NoiseNr_NPstats!T21</f>
        <v>-1.2942494603472699E-2</v>
      </c>
      <c r="W64" s="79" t="s">
        <v>408</v>
      </c>
      <c r="X64" s="79">
        <f>Correlations_SR_NoiseNr_NPstats!X21</f>
        <v>2.2750392856829001E-2</v>
      </c>
      <c r="Y64" s="79">
        <f>Correlations_SR_NoiseNr_NPstats!Y21</f>
        <v>-3.2498079996843301E-3</v>
      </c>
      <c r="Z64" s="79">
        <f>Correlations_SR_NoiseNr_NPstats!Z21</f>
        <v>2.6790326980874302E-2</v>
      </c>
      <c r="AA64" s="79">
        <f>Correlations_SR_NoiseNr_NPstats!AA21</f>
        <v>-5.8922942888322096E-4</v>
      </c>
    </row>
    <row r="65" spans="1:27" s="79" customFormat="1">
      <c r="A65" s="79" t="s">
        <v>407</v>
      </c>
      <c r="B65" s="95">
        <f>Correlations_SR_NoiseNr_NPstats!C24</f>
        <v>4.8759670711754001E-2</v>
      </c>
      <c r="C65" s="79">
        <f>Correlations_SR_NoiseNr_NPstats!D24</f>
        <v>1.0566437952998699E-3</v>
      </c>
      <c r="D65" s="95">
        <f>Correlations_SR_NoiseNr_NPstats!E24</f>
        <v>9.9082255945200801E-2</v>
      </c>
      <c r="E65" s="79">
        <f>Correlations_SR_NoiseNr_NPstats!F24</f>
        <v>7.4404578741935103E-3</v>
      </c>
      <c r="F65" s="79" t="e">
        <f>#REF!</f>
        <v>#REF!</v>
      </c>
      <c r="G65" s="79" t="e">
        <f>#REF!</f>
        <v>#REF!</v>
      </c>
      <c r="H65" s="79" t="e">
        <f>#REF!</f>
        <v>#REF!</v>
      </c>
      <c r="I65" s="79">
        <f>Correlations_SR_NoiseNr_NPstats!J24</f>
        <v>-3.4915008977025097E-2</v>
      </c>
      <c r="K65" s="79" t="s">
        <v>407</v>
      </c>
      <c r="L65" s="79" t="e">
        <f>#REF!</f>
        <v>#REF!</v>
      </c>
      <c r="M65" s="79" t="e">
        <f>#REF!</f>
        <v>#REF!</v>
      </c>
      <c r="N65" s="79" t="e">
        <f>#REF!</f>
        <v>#REF!</v>
      </c>
      <c r="O65" s="105"/>
      <c r="P65" s="79">
        <f>Correlations_SR_NoiseNr_NPstats!Q24</f>
        <v>2.8508438894916499E-2</v>
      </c>
      <c r="Q65" s="114">
        <f>Correlations_SR_NoiseNr_NPstats!R24</f>
        <v>-6.3960309563939596E-2</v>
      </c>
      <c r="R65" s="79">
        <f>Correlations_SR_NoiseNr_NPstats!S24</f>
        <v>5.8690098512950602E-3</v>
      </c>
      <c r="S65" s="95">
        <f>Correlations_SR_NoiseNr_NPstats!P24</f>
        <v>3.9877076306382403E-2</v>
      </c>
      <c r="T65" s="79">
        <f>Correlations_SR_NoiseNr_NPstats!T24</f>
        <v>-8.42139516543477E-3</v>
      </c>
      <c r="W65" s="79" t="s">
        <v>407</v>
      </c>
      <c r="X65" s="79">
        <f>Correlations_SR_NoiseNr_NPstats!X24</f>
        <v>2.0995012033644098E-2</v>
      </c>
      <c r="Y65" s="79">
        <f>Correlations_SR_NoiseNr_NPstats!Y24</f>
        <v>8.3430895935310799E-3</v>
      </c>
      <c r="Z65" s="95">
        <f>Correlations_SR_NoiseNr_NPstats!Z24</f>
        <v>4.1922429423888803E-2</v>
      </c>
      <c r="AA65" s="79">
        <f>Correlations_SR_NoiseNr_NPstats!AA24</f>
        <v>-7.7288033695768503E-3</v>
      </c>
    </row>
    <row r="66" spans="1:27" s="79" customFormat="1">
      <c r="O66" s="105"/>
    </row>
    <row r="67" spans="1:27" s="79" customFormat="1">
      <c r="A67" s="79" t="s">
        <v>182</v>
      </c>
      <c r="B67" s="79">
        <f>Correlations_SR_NoiseNr_NPstats!C33</f>
        <v>3.5231485382158097E-2</v>
      </c>
      <c r="C67" s="79">
        <f>Correlations_SR_NoiseNr_NPstats!D33</f>
        <v>-2.0835191318435099E-3</v>
      </c>
      <c r="D67" s="95">
        <f>Correlations_SR_NoiseNr_NPstats!E33</f>
        <v>8.7934928735314402E-2</v>
      </c>
      <c r="E67" s="79">
        <f>Correlations_SR_NoiseNr_NPstats!F33</f>
        <v>7.4236413460218899E-3</v>
      </c>
      <c r="F67" s="79" t="e">
        <f>#REF!</f>
        <v>#REF!</v>
      </c>
      <c r="G67" s="79" t="e">
        <f>#REF!</f>
        <v>#REF!</v>
      </c>
      <c r="H67" s="79" t="e">
        <f>#REF!</f>
        <v>#REF!</v>
      </c>
      <c r="I67" s="79">
        <f>Correlations_SR_NoiseNr_NPstats!J33</f>
        <v>-2.6962957771291499E-2</v>
      </c>
      <c r="K67" s="79" t="s">
        <v>182</v>
      </c>
      <c r="L67" s="79" t="e">
        <f>#REF!</f>
        <v>#REF!</v>
      </c>
      <c r="M67" s="79" t="e">
        <f>#REF!</f>
        <v>#REF!</v>
      </c>
      <c r="N67" s="79" t="e">
        <f>#REF!</f>
        <v>#REF!</v>
      </c>
      <c r="O67" s="105"/>
      <c r="P67" s="96">
        <f>Correlations_SR_NoiseNr_NPstats!Q33</f>
        <v>3.0439957757804899E-2</v>
      </c>
      <c r="Q67" s="114">
        <f>Correlations_SR_NoiseNr_NPstats!R33</f>
        <v>-5.9919991405742501E-2</v>
      </c>
      <c r="R67" s="79">
        <f>Correlations_SR_NoiseNr_NPstats!S33</f>
        <v>4.8404375877840501E-3</v>
      </c>
      <c r="S67" s="96">
        <f>Correlations_SR_NoiseNr_NPstats!P33</f>
        <v>3.8333422976685398E-2</v>
      </c>
      <c r="T67" s="79">
        <f>Correlations_SR_NoiseNr_NPstats!T33</f>
        <v>-1.07363285243547E-2</v>
      </c>
      <c r="W67" s="79" t="s">
        <v>182</v>
      </c>
      <c r="X67" s="79">
        <f>Correlations_SR_NoiseNr_NPstats!X33</f>
        <v>2.0184893959823699E-2</v>
      </c>
      <c r="Y67" s="79">
        <f>Correlations_SR_NoiseNr_NPstats!Y33</f>
        <v>1.2142055749178499E-2</v>
      </c>
      <c r="Z67" s="95">
        <f>Correlations_SR_NoiseNr_NPstats!Z33</f>
        <v>3.8646498346052598E-2</v>
      </c>
      <c r="AA67" s="79">
        <f>Correlations_SR_NoiseNr_NPstats!AA33</f>
        <v>-6.5410027818177396E-3</v>
      </c>
    </row>
    <row r="68" spans="1:27" s="79" customFormat="1">
      <c r="A68" s="79" t="s">
        <v>218</v>
      </c>
      <c r="B68" s="95">
        <f>Correlations_SR_NoiseNr_NPstats!C34</f>
        <v>5.9399552139693598E-2</v>
      </c>
      <c r="C68" s="79">
        <f>Correlations_SR_NoiseNr_NPstats!D34</f>
        <v>3.0938484454030499E-2</v>
      </c>
      <c r="D68" s="79">
        <f>Correlations_SR_NoiseNr_NPstats!E34</f>
        <v>3.4079395209073498E-3</v>
      </c>
      <c r="E68" s="79">
        <f>Correlations_SR_NoiseNr_NPstats!F34</f>
        <v>2.6435545751835401E-2</v>
      </c>
      <c r="F68" s="79" t="e">
        <f>#REF!</f>
        <v>#REF!</v>
      </c>
      <c r="G68" s="79" t="e">
        <f>#REF!</f>
        <v>#REF!</v>
      </c>
      <c r="H68" s="79" t="e">
        <f>#REF!</f>
        <v>#REF!</v>
      </c>
      <c r="I68" s="79">
        <f>Correlations_SR_NoiseNr_NPstats!J34</f>
        <v>-6.82765972266165E-3</v>
      </c>
      <c r="K68" s="79" t="s">
        <v>218</v>
      </c>
      <c r="L68" s="79" t="e">
        <f>#REF!</f>
        <v>#REF!</v>
      </c>
      <c r="M68" s="79" t="e">
        <f>#REF!</f>
        <v>#REF!</v>
      </c>
      <c r="N68" s="79" t="e">
        <f>#REF!</f>
        <v>#REF!</v>
      </c>
      <c r="O68" s="105"/>
      <c r="P68" s="79">
        <f>Correlations_SR_NoiseNr_NPstats!Q34</f>
        <v>2.25020569686998E-2</v>
      </c>
      <c r="Q68" s="79">
        <f>Correlations_SR_NoiseNr_NPstats!R34</f>
        <v>2.91938801549931E-2</v>
      </c>
      <c r="R68" s="79">
        <f>Correlations_SR_NoiseNr_NPstats!S34</f>
        <v>1.25350283001872E-2</v>
      </c>
      <c r="S68" s="79">
        <f>Correlations_SR_NoiseNr_NPstats!P34</f>
        <v>1.53990238312405E-3</v>
      </c>
      <c r="T68" s="79">
        <f>Correlations_SR_NoiseNr_NPstats!T34</f>
        <v>6.6440585668336603E-3</v>
      </c>
      <c r="W68" s="79" t="s">
        <v>218</v>
      </c>
      <c r="X68" s="79">
        <f>Correlations_SR_NoiseNr_NPstats!X34</f>
        <v>1.4684001952057E-3</v>
      </c>
      <c r="Y68" s="79">
        <f>Correlations_SR_NoiseNr_NPstats!Y34</f>
        <v>7.3288295203593496E-3</v>
      </c>
      <c r="Z68" s="79">
        <f>Correlations_SR_NoiseNr_NPstats!Z34</f>
        <v>-3.1670837527152302E-3</v>
      </c>
      <c r="AA68" s="79">
        <f>Correlations_SR_NoiseNr_NPstats!AA34</f>
        <v>-2.2437791844335898E-2</v>
      </c>
    </row>
    <row r="69" spans="1:27" s="79" customFormat="1">
      <c r="A69" s="79" t="s">
        <v>213</v>
      </c>
      <c r="B69" s="79">
        <f>Correlations_SR_NoiseNr_NPstats!C35</f>
        <v>2.4117581013780798E-2</v>
      </c>
      <c r="C69" s="79">
        <f>Correlations_SR_NoiseNr_NPstats!D35</f>
        <v>3.1858292226048898E-2</v>
      </c>
      <c r="D69" s="96">
        <f>Correlations_SR_NoiseNr_NPstats!E35</f>
        <v>8.6929793364214594E-2</v>
      </c>
      <c r="E69" s="79">
        <f>Correlations_SR_NoiseNr_NPstats!F35</f>
        <v>3.0064422563866801E-2</v>
      </c>
      <c r="F69" s="79" t="e">
        <f>#REF!</f>
        <v>#REF!</v>
      </c>
      <c r="G69" s="79" t="e">
        <f>#REF!</f>
        <v>#REF!</v>
      </c>
      <c r="H69" s="79" t="e">
        <f>#REF!</f>
        <v>#REF!</v>
      </c>
      <c r="I69" s="79">
        <f>Correlations_SR_NoiseNr_NPstats!J35</f>
        <v>2.5881701593671301E-3</v>
      </c>
      <c r="K69" s="79" t="s">
        <v>213</v>
      </c>
      <c r="L69" s="79" t="e">
        <f>#REF!</f>
        <v>#REF!</v>
      </c>
      <c r="M69" s="79" t="e">
        <f>#REF!</f>
        <v>#REF!</v>
      </c>
      <c r="N69" s="79" t="e">
        <f>#REF!</f>
        <v>#REF!</v>
      </c>
      <c r="O69" s="105"/>
      <c r="P69" s="96">
        <f>Correlations_SR_NoiseNr_NPstats!Q35</f>
        <v>4.89280677359362E-2</v>
      </c>
      <c r="Q69" s="79">
        <f>Correlations_SR_NoiseNr_NPstats!R35</f>
        <v>-3.6919850668941503E-2</v>
      </c>
      <c r="R69" s="79">
        <f>Correlations_SR_NoiseNr_NPstats!S35</f>
        <v>1.33139538705758E-3</v>
      </c>
      <c r="S69" s="79">
        <f>Correlations_SR_NoiseNr_NPstats!P35</f>
        <v>3.014313367743E-2</v>
      </c>
      <c r="T69" s="79">
        <f>Correlations_SR_NoiseNr_NPstats!T35</f>
        <v>3.4639087693254002E-2</v>
      </c>
      <c r="W69" s="79" t="s">
        <v>213</v>
      </c>
      <c r="X69" s="79">
        <f>Correlations_SR_NoiseNr_NPstats!X35</f>
        <v>2.28617978775476E-2</v>
      </c>
      <c r="Y69" s="79">
        <f>Correlations_SR_NoiseNr_NPstats!Y35</f>
        <v>-2.6086226534425801E-3</v>
      </c>
      <c r="Z69" s="79">
        <f>Correlations_SR_NoiseNr_NPstats!Z35</f>
        <v>5.4376240294109701E-2</v>
      </c>
      <c r="AA69" s="79">
        <f>Correlations_SR_NoiseNr_NPstats!AA35</f>
        <v>-1.8847655040337599E-2</v>
      </c>
    </row>
    <row r="70" spans="1:27" s="79" customFormat="1">
      <c r="A70" s="79" t="s">
        <v>214</v>
      </c>
      <c r="B70" s="79">
        <f>Correlations_SR_NoiseNr_NPstats!C36</f>
        <v>7.0702513417291502E-2</v>
      </c>
      <c r="C70" s="79">
        <f>Correlations_SR_NoiseNr_NPstats!D36</f>
        <v>1.4676353311463E-3</v>
      </c>
      <c r="D70" s="79">
        <f>Correlations_SR_NoiseNr_NPstats!E36</f>
        <v>-2.1722789069725301E-2</v>
      </c>
      <c r="E70" s="79">
        <f>Correlations_SR_NoiseNr_NPstats!F36</f>
        <v>9.6393574082185296E-3</v>
      </c>
      <c r="F70" s="79" t="e">
        <f>#REF!</f>
        <v>#REF!</v>
      </c>
      <c r="G70" s="79" t="e">
        <f>#REF!</f>
        <v>#REF!</v>
      </c>
      <c r="H70" s="79" t="e">
        <f>#REF!</f>
        <v>#REF!</v>
      </c>
      <c r="I70" s="79">
        <f>Correlations_SR_NoiseNr_NPstats!J36</f>
        <v>2.2065138082061699E-2</v>
      </c>
      <c r="K70" s="79" t="s">
        <v>214</v>
      </c>
      <c r="L70" s="79" t="e">
        <f>#REF!</f>
        <v>#REF!</v>
      </c>
      <c r="M70" s="79" t="e">
        <f>#REF!</f>
        <v>#REF!</v>
      </c>
      <c r="N70" s="79" t="e">
        <f>#REF!</f>
        <v>#REF!</v>
      </c>
      <c r="O70" s="105"/>
      <c r="P70" s="79">
        <f>Correlations_SR_NoiseNr_NPstats!Q36</f>
        <v>5.5654537772147503E-2</v>
      </c>
      <c r="Q70" s="79">
        <f>Correlations_SR_NoiseNr_NPstats!R36</f>
        <v>3.0220859063992099E-2</v>
      </c>
      <c r="R70" s="79">
        <f>Correlations_SR_NoiseNr_NPstats!S36</f>
        <v>-5.71437559758106E-3</v>
      </c>
      <c r="S70" s="79">
        <f>Correlations_SR_NoiseNr_NPstats!P36</f>
        <v>-3.0506149907605699E-2</v>
      </c>
      <c r="T70" s="79">
        <f>Correlations_SR_NoiseNr_NPstats!T36</f>
        <v>-4.9960132533619299E-2</v>
      </c>
      <c r="W70" s="79" t="s">
        <v>214</v>
      </c>
      <c r="X70" s="79">
        <f>Correlations_SR_NoiseNr_NPstats!X36</f>
        <v>1.50120041909493E-2</v>
      </c>
      <c r="Y70" s="79">
        <f>Correlations_SR_NoiseNr_NPstats!Y36</f>
        <v>-4.0902148248886501E-2</v>
      </c>
      <c r="Z70" s="79">
        <f>Correlations_SR_NoiseNr_NPstats!Z36</f>
        <v>-4.7264134061470502E-2</v>
      </c>
      <c r="AA70" s="79">
        <f>Correlations_SR_NoiseNr_NPstats!AA36</f>
        <v>-6.1651351304905996E-3</v>
      </c>
    </row>
    <row r="71" spans="1:27" s="79" customFormat="1">
      <c r="A71" s="79" t="s">
        <v>215</v>
      </c>
      <c r="B71" s="96">
        <f>Correlations_SR_NoiseNr_NPstats!C37</f>
        <v>4.9730032346908697E-2</v>
      </c>
      <c r="C71" s="114">
        <f>Correlations_SR_NoiseNr_NPstats!D37</f>
        <v>-2.8329907429617801E-2</v>
      </c>
      <c r="D71" s="95">
        <f>Correlations_SR_NoiseNr_NPstats!E37</f>
        <v>9.2110808646236803E-2</v>
      </c>
      <c r="E71" s="114">
        <f>Correlations_SR_NoiseNr_NPstats!F37</f>
        <v>-3.5281610174190698E-3</v>
      </c>
      <c r="F71" s="79" t="e">
        <f>#REF!</f>
        <v>#REF!</v>
      </c>
      <c r="G71" s="79" t="e">
        <f>#REF!</f>
        <v>#REF!</v>
      </c>
      <c r="H71" s="79" t="e">
        <f>#REF!</f>
        <v>#REF!</v>
      </c>
      <c r="I71" s="114">
        <f>Correlations_SR_NoiseNr_NPstats!J37</f>
        <v>-5.4827482718305502E-2</v>
      </c>
      <c r="K71" s="79" t="s">
        <v>215</v>
      </c>
      <c r="L71" s="79" t="e">
        <f>#REF!</f>
        <v>#REF!</v>
      </c>
      <c r="M71" s="79" t="e">
        <f>#REF!</f>
        <v>#REF!</v>
      </c>
      <c r="N71" s="79" t="e">
        <f>#REF!</f>
        <v>#REF!</v>
      </c>
      <c r="O71" s="105"/>
      <c r="P71" s="79">
        <f>Correlations_SR_NoiseNr_NPstats!Q37</f>
        <v>1.8107938521247698E-2</v>
      </c>
      <c r="Q71" s="114">
        <f>Correlations_SR_NoiseNr_NPstats!R37</f>
        <v>-7.0458061355428606E-2</v>
      </c>
      <c r="R71" s="79">
        <f>Correlations_SR_NoiseNr_NPstats!S37</f>
        <v>1.0993287080527599E-2</v>
      </c>
      <c r="S71" s="79">
        <f>Correlations_SR_NoiseNr_NPstats!P37</f>
        <v>4.6513072202437201E-2</v>
      </c>
      <c r="T71" s="114">
        <f>Correlations_SR_NoiseNr_NPstats!T37</f>
        <v>-4.2791033373296497E-2</v>
      </c>
      <c r="W71" s="79" t="s">
        <v>215</v>
      </c>
      <c r="X71" s="79">
        <f>Correlations_SR_NoiseNr_NPstats!X37</f>
        <v>1.20455412595201E-2</v>
      </c>
      <c r="Y71" s="79">
        <f>Correlations_SR_NoiseNr_NPstats!Y37</f>
        <v>2.8751747353579899E-2</v>
      </c>
      <c r="Z71" s="79">
        <f>Correlations_SR_NoiseNr_NPstats!Z37</f>
        <v>3.2428907828444202E-2</v>
      </c>
      <c r="AA71" s="79">
        <f>Correlations_SR_NoiseNr_NPstats!AA37</f>
        <v>-2.1656193084892399E-3</v>
      </c>
    </row>
    <row r="72" spans="1:27" s="79" customFormat="1">
      <c r="A72" s="79" t="s">
        <v>216</v>
      </c>
      <c r="B72" s="79">
        <f>Correlations_SR_NoiseNr_NPstats!C38</f>
        <v>4.3329860066304501E-2</v>
      </c>
      <c r="C72" s="79">
        <f>Correlations_SR_NoiseNr_NPstats!D38</f>
        <v>5.5798325615244804E-3</v>
      </c>
      <c r="D72" s="79">
        <f>Correlations_SR_NoiseNr_NPstats!E38</f>
        <v>-1.22264271140152E-2</v>
      </c>
      <c r="E72" s="79">
        <f>Correlations_SR_NoiseNr_NPstats!F38</f>
        <v>2.6284577198512901E-2</v>
      </c>
      <c r="F72" s="79" t="e">
        <f>#REF!</f>
        <v>#REF!</v>
      </c>
      <c r="G72" s="79" t="e">
        <f>#REF!</f>
        <v>#REF!</v>
      </c>
      <c r="H72" s="79" t="e">
        <f>#REF!</f>
        <v>#REF!</v>
      </c>
      <c r="I72" s="79">
        <f>Correlations_SR_NoiseNr_NPstats!J38</f>
        <v>-1.60950579010486E-2</v>
      </c>
      <c r="K72" s="79" t="s">
        <v>216</v>
      </c>
      <c r="L72" s="79" t="e">
        <f>#REF!</f>
        <v>#REF!</v>
      </c>
      <c r="M72" s="79" t="e">
        <f>#REF!</f>
        <v>#REF!</v>
      </c>
      <c r="N72" s="79" t="e">
        <f>#REF!</f>
        <v>#REF!</v>
      </c>
      <c r="O72" s="105"/>
      <c r="P72" s="79">
        <f>Correlations_SR_NoiseNr_NPstats!Q38</f>
        <v>1.0011227610832301E-2</v>
      </c>
      <c r="Q72" s="79">
        <f>Correlations_SR_NoiseNr_NPstats!R38</f>
        <v>4.4958888298074103E-3</v>
      </c>
      <c r="R72" s="79">
        <f>Correlations_SR_NoiseNr_NPstats!S38</f>
        <v>2.4730252187399202E-2</v>
      </c>
      <c r="S72" s="79">
        <f>Correlations_SR_NoiseNr_NPstats!P38</f>
        <v>3.1241177390820999E-2</v>
      </c>
      <c r="T72" s="79">
        <f>Correlations_SR_NoiseNr_NPstats!T38</f>
        <v>1.7055741318683398E-2</v>
      </c>
      <c r="W72" s="79" t="s">
        <v>216</v>
      </c>
      <c r="X72" s="79">
        <f>Correlations_SR_NoiseNr_NPstats!X38</f>
        <v>-5.9582458759358499E-3</v>
      </c>
      <c r="Y72" s="79">
        <f>Correlations_SR_NoiseNr_NPstats!Y38</f>
        <v>4.0504044737838203E-2</v>
      </c>
      <c r="Z72" s="79">
        <f>Correlations_SR_NoiseNr_NPstats!Z38</f>
        <v>2.4090709615006201E-2</v>
      </c>
      <c r="AA72" s="79">
        <f>Correlations_SR_NoiseNr_NPstats!AA38</f>
        <v>2.1628947981869699E-2</v>
      </c>
    </row>
    <row r="73" spans="1:27" s="79" customFormat="1">
      <c r="A73" s="79" t="s">
        <v>222</v>
      </c>
      <c r="B73" s="79">
        <f>Correlations_SR_NoiseNr_NPstats!C20</f>
        <v>6.6168852021387704E-3</v>
      </c>
      <c r="C73" s="79">
        <f>Correlations_SR_NoiseNr_NPstats!D20</f>
        <v>8.8477035114939099E-3</v>
      </c>
      <c r="D73" s="79">
        <f>Correlations_SR_NoiseNr_NPstats!E20</f>
        <v>-8.5502610702465603E-3</v>
      </c>
      <c r="E73" s="79">
        <f>Correlations_SR_NoiseNr_NPstats!F20</f>
        <v>2.6307937547397998E-2</v>
      </c>
      <c r="F73" s="79" t="e">
        <f>#REF!</f>
        <v>#REF!</v>
      </c>
      <c r="G73" s="79" t="e">
        <f>#REF!</f>
        <v>#REF!</v>
      </c>
      <c r="H73" s="79" t="e">
        <f>#REF!</f>
        <v>#REF!</v>
      </c>
      <c r="I73" s="79">
        <f>Correlations_SR_NoiseNr_NPstats!J20</f>
        <v>1.7265566421917001E-2</v>
      </c>
      <c r="K73" s="79" t="s">
        <v>222</v>
      </c>
      <c r="L73" s="79" t="e">
        <f>#REF!</f>
        <v>#REF!</v>
      </c>
      <c r="M73" s="79" t="e">
        <f>#REF!</f>
        <v>#REF!</v>
      </c>
      <c r="N73" s="79" t="e">
        <f>#REF!</f>
        <v>#REF!</v>
      </c>
      <c r="O73" s="105"/>
      <c r="P73" s="79">
        <f>Correlations_SR_NoiseNr_NPstats!Q20</f>
        <v>1.29482931696352E-2</v>
      </c>
      <c r="Q73" s="79">
        <f>Correlations_SR_NoiseNr_NPstats!R20</f>
        <v>1.94343167963777E-2</v>
      </c>
      <c r="R73" s="79">
        <f>Correlations_SR_NoiseNr_NPstats!S20</f>
        <v>2.1163150606310601E-2</v>
      </c>
      <c r="S73" s="79">
        <f>Correlations_SR_NoiseNr_NPstats!P20</f>
        <v>-7.7438313349744801E-3</v>
      </c>
      <c r="T73" s="79">
        <f>Correlations_SR_NoiseNr_NPstats!T20</f>
        <v>2.6427866702443601E-2</v>
      </c>
      <c r="W73" s="79" t="s">
        <v>222</v>
      </c>
      <c r="X73" s="79">
        <f>Correlations_SR_NoiseNr_NPstats!X20</f>
        <v>-3.6291605179021502E-3</v>
      </c>
      <c r="Y73" s="79">
        <f>Correlations_SR_NoiseNr_NPstats!Y20</f>
        <v>-1.0148208114874499E-2</v>
      </c>
      <c r="Z73" s="79">
        <f>Correlations_SR_NoiseNr_NPstats!Z20</f>
        <v>6.2983084275405896E-3</v>
      </c>
      <c r="AA73" s="79">
        <f>Correlations_SR_NoiseNr_NPstats!AA20</f>
        <v>4.69925302693237E-3</v>
      </c>
    </row>
    <row r="74" spans="1:27" s="79" customFormat="1">
      <c r="A74" s="79" t="s">
        <v>220</v>
      </c>
      <c r="B74" s="79">
        <f>Correlations_SR_NoiseNr_NPstats!C23</f>
        <v>7.0349253876205505E-4</v>
      </c>
      <c r="C74" s="79">
        <f>Correlations_SR_NoiseNr_NPstats!D23</f>
        <v>-3.8168855714433201E-3</v>
      </c>
      <c r="D74" s="114">
        <f>Correlations_SR_NoiseNr_NPstats!E23</f>
        <v>-5.0558913901418E-2</v>
      </c>
      <c r="E74" s="79">
        <f>Correlations_SR_NoiseNr_NPstats!F23</f>
        <v>1.11857128347274E-2</v>
      </c>
      <c r="F74" s="79" t="e">
        <f>#REF!</f>
        <v>#REF!</v>
      </c>
      <c r="G74" s="79" t="e">
        <f>#REF!</f>
        <v>#REF!</v>
      </c>
      <c r="H74" s="79" t="e">
        <f>#REF!</f>
        <v>#REF!</v>
      </c>
      <c r="I74" s="79">
        <f>Correlations_SR_NoiseNr_NPstats!J23</f>
        <v>2.8203215494222701E-2</v>
      </c>
      <c r="K74" s="79" t="s">
        <v>220</v>
      </c>
      <c r="L74" s="79" t="e">
        <f>#REF!</f>
        <v>#REF!</v>
      </c>
      <c r="M74" s="79" t="e">
        <f>#REF!</f>
        <v>#REF!</v>
      </c>
      <c r="N74" s="79" t="e">
        <f>#REF!</f>
        <v>#REF!</v>
      </c>
      <c r="O74" s="105"/>
      <c r="P74" s="79">
        <f>Correlations_SR_NoiseNr_NPstats!Q23</f>
        <v>1.8158812942984898E-2</v>
      </c>
      <c r="Q74" s="79">
        <f>Correlations_SR_NoiseNr_NPstats!R23</f>
        <v>4.0109383123322101E-2</v>
      </c>
      <c r="R74" s="79">
        <f>Correlations_SR_NoiseNr_NPstats!S23</f>
        <v>1.7755927867314401E-3</v>
      </c>
      <c r="S74" s="114">
        <f>Correlations_SR_NoiseNr_NPstats!P23</f>
        <v>-3.4269578443748998E-2</v>
      </c>
      <c r="T74" s="114">
        <f>Correlations_SR_NoiseNr_NPstats!T23</f>
        <v>-2.0679308351639201E-2</v>
      </c>
      <c r="W74" s="79" t="s">
        <v>220</v>
      </c>
      <c r="X74" s="114">
        <f>Correlations_SR_NoiseNr_NPstats!X23</f>
        <v>-3.6856738289384799E-3</v>
      </c>
      <c r="Y74" s="114">
        <f>Correlations_SR_NoiseNr_NPstats!Y23</f>
        <v>-4.12681849452863E-2</v>
      </c>
      <c r="Z74" s="114">
        <f>Correlations_SR_NoiseNr_NPstats!Z23</f>
        <v>-4.8441278364488E-2</v>
      </c>
      <c r="AA74" s="114">
        <f>Correlations_SR_NoiseNr_NPstats!AA23</f>
        <v>7.2409172376958998E-3</v>
      </c>
    </row>
    <row r="75" spans="1:27" s="79" customFormat="1">
      <c r="A75" s="79" t="s">
        <v>221</v>
      </c>
      <c r="B75" s="79">
        <f>Correlations_SR_NoiseNr_NPstats!C26</f>
        <v>4.7367625150894502E-2</v>
      </c>
      <c r="C75" s="79">
        <f>Correlations_SR_NoiseNr_NPstats!D26</f>
        <v>-1.4442344819440101E-3</v>
      </c>
      <c r="D75" s="79">
        <f>Correlations_SR_NoiseNr_NPstats!E26</f>
        <v>1.8286832902814201E-2</v>
      </c>
      <c r="E75" s="79">
        <f>Correlations_SR_NoiseNr_NPstats!F26</f>
        <v>-8.3029874974827108E-3</v>
      </c>
      <c r="F75" s="79" t="e">
        <f>#REF!</f>
        <v>#REF!</v>
      </c>
      <c r="G75" s="79" t="e">
        <f>#REF!</f>
        <v>#REF!</v>
      </c>
      <c r="H75" s="79" t="e">
        <f>#REF!</f>
        <v>#REF!</v>
      </c>
      <c r="I75" s="79">
        <f>Correlations_SR_NoiseNr_NPstats!J26</f>
        <v>1.41732140219253E-3</v>
      </c>
      <c r="K75" s="79" t="s">
        <v>221</v>
      </c>
      <c r="L75" s="79" t="e">
        <f>#REF!</f>
        <v>#REF!</v>
      </c>
      <c r="M75" s="79" t="e">
        <f>#REF!</f>
        <v>#REF!</v>
      </c>
      <c r="N75" s="79" t="e">
        <f>#REF!</f>
        <v>#REF!</v>
      </c>
      <c r="O75" s="105"/>
      <c r="P75" s="79">
        <f>Correlations_SR_NoiseNr_NPstats!Q26</f>
        <v>1.48829709018317E-2</v>
      </c>
      <c r="Q75" s="79">
        <f>Correlations_SR_NoiseNr_NPstats!R26</f>
        <v>-2.0160126890739798E-2</v>
      </c>
      <c r="R75" s="79">
        <f>Correlations_SR_NoiseNr_NPstats!S26</f>
        <v>-1.7273195097137199E-2</v>
      </c>
      <c r="S75" s="79">
        <f>Correlations_SR_NoiseNr_NPstats!P26</f>
        <v>6.3828665147554102E-3</v>
      </c>
      <c r="T75" s="79">
        <f>Correlations_SR_NoiseNr_NPstats!T26</f>
        <v>-1.8467727605993901E-2</v>
      </c>
      <c r="W75" s="79" t="s">
        <v>221</v>
      </c>
      <c r="X75" s="79">
        <f>Correlations_SR_NoiseNr_NPstats!X26</f>
        <v>2.4351423270068699E-3</v>
      </c>
      <c r="Y75" s="79">
        <f>Correlations_SR_NoiseNr_NPstats!Y26</f>
        <v>-2.1707049387653201E-3</v>
      </c>
      <c r="Z75" s="79">
        <f>Correlations_SR_NoiseNr_NPstats!Z26</f>
        <v>8.0496189952718993E-3</v>
      </c>
      <c r="AA75" s="79">
        <f>Correlations_SR_NoiseNr_NPstats!AA26</f>
        <v>1.54576331932103E-3</v>
      </c>
    </row>
    <row r="76" spans="1:27" s="79" customFormat="1">
      <c r="O76" s="105"/>
    </row>
    <row r="77" spans="1:27" s="79" customFormat="1">
      <c r="A77" s="79" t="s">
        <v>386</v>
      </c>
      <c r="B77" s="79">
        <f>Correlations_SR_NoiseNr_NPstats!C40</f>
        <v>4.6817059518534598E-2</v>
      </c>
      <c r="C77" s="79">
        <f>Correlations_SR_NoiseNr_NPstats!D40</f>
        <v>3.7857155736019603E-2</v>
      </c>
      <c r="D77" s="96">
        <f>Correlations_SR_NoiseNr_NPstats!E40</f>
        <v>8.4037410402525506E-2</v>
      </c>
      <c r="E77" s="79">
        <f>Correlations_SR_NoiseNr_NPstats!F40</f>
        <v>3.19265385860521E-2</v>
      </c>
      <c r="F77" s="79" t="e">
        <f>#REF!</f>
        <v>#REF!</v>
      </c>
      <c r="G77" s="79" t="e">
        <f>#REF!</f>
        <v>#REF!</v>
      </c>
      <c r="H77" s="79" t="e">
        <f>#REF!</f>
        <v>#REF!</v>
      </c>
      <c r="I77" s="79">
        <f>Correlations_SR_NoiseNr_NPstats!J40</f>
        <v>3.5946741179933698E-3</v>
      </c>
      <c r="K77" s="79" t="s">
        <v>386</v>
      </c>
      <c r="L77" s="79" t="e">
        <f>#REF!</f>
        <v>#REF!</v>
      </c>
      <c r="M77" s="79" t="e">
        <f>#REF!</f>
        <v>#REF!</v>
      </c>
      <c r="N77" s="79" t="e">
        <f>#REF!</f>
        <v>#REF!</v>
      </c>
      <c r="O77" s="105"/>
      <c r="P77" s="96">
        <f>Correlations_SR_NoiseNr_NPstats!Q40</f>
        <v>5.1285604469296198E-2</v>
      </c>
      <c r="Q77" s="79">
        <f>Correlations_SR_NoiseNr_NPstats!R40</f>
        <v>-3.0542083177611298E-2</v>
      </c>
      <c r="R77" s="79">
        <f>Correlations_SR_NoiseNr_NPstats!S40</f>
        <v>3.3365300950332E-4</v>
      </c>
      <c r="S77" s="79">
        <f>Correlations_SR_NoiseNr_NPstats!P40</f>
        <v>2.67293133168768E-2</v>
      </c>
      <c r="T77" s="79">
        <f>Correlations_SR_NoiseNr_NPstats!T40</f>
        <v>3.5372922477599503E-2</v>
      </c>
      <c r="W77" s="79" t="s">
        <v>386</v>
      </c>
      <c r="X77" s="79">
        <f>Correlations_SR_NoiseNr_NPstats!X40</f>
        <v>2.06579692379661E-2</v>
      </c>
      <c r="Y77" s="79">
        <f>Correlations_SR_NoiseNr_NPstats!Y40</f>
        <v>-2.2631369943746399E-2</v>
      </c>
      <c r="Z77" s="79">
        <f>Correlations_SR_NoiseNr_NPstats!Z40</f>
        <v>4.6985187902364597E-2</v>
      </c>
      <c r="AA77" s="79">
        <f>Correlations_SR_NoiseNr_NPstats!AA40</f>
        <v>-1.3520076222694201E-2</v>
      </c>
    </row>
    <row r="78" spans="1:27" s="79" customFormat="1">
      <c r="A78" s="79" t="s">
        <v>375</v>
      </c>
      <c r="B78" s="96">
        <f>Correlations_SR_NoiseNr_NPstats!C41</f>
        <v>4.82066914333334E-2</v>
      </c>
      <c r="C78" s="114">
        <f>Correlations_SR_NoiseNr_NPstats!D41</f>
        <v>-1.1238198639441199E-2</v>
      </c>
      <c r="D78" s="96">
        <f>Correlations_SR_NoiseNr_NPstats!E41</f>
        <v>4.1738749450420998E-2</v>
      </c>
      <c r="E78" s="79">
        <f>Correlations_SR_NoiseNr_NPstats!F41</f>
        <v>6.77480059824467E-3</v>
      </c>
      <c r="F78" s="79" t="e">
        <f>#REF!</f>
        <v>#REF!</v>
      </c>
      <c r="G78" s="79" t="e">
        <f>#REF!</f>
        <v>#REF!</v>
      </c>
      <c r="H78" s="79" t="e">
        <f>#REF!</f>
        <v>#REF!</v>
      </c>
      <c r="I78" s="114">
        <f>Correlations_SR_NoiseNr_NPstats!J41</f>
        <v>-5.0629678941411502E-2</v>
      </c>
      <c r="K78" s="79" t="s">
        <v>375</v>
      </c>
      <c r="L78" s="79" t="e">
        <f>#REF!</f>
        <v>#REF!</v>
      </c>
      <c r="M78" s="79" t="e">
        <f>#REF!</f>
        <v>#REF!</v>
      </c>
      <c r="N78" s="79" t="e">
        <f>#REF!</f>
        <v>#REF!</v>
      </c>
      <c r="O78" s="105"/>
      <c r="P78" s="79">
        <f>Correlations_SR_NoiseNr_NPstats!Q41</f>
        <v>2.6166754041031599E-2</v>
      </c>
      <c r="Q78" s="79">
        <f>Correlations_SR_NoiseNr_NPstats!R41</f>
        <v>-4.3528508966307701E-2</v>
      </c>
      <c r="R78" s="79">
        <f>Correlations_SR_NoiseNr_NPstats!S41</f>
        <v>3.36675210171078E-2</v>
      </c>
      <c r="S78" s="79">
        <f>Correlations_SR_NoiseNr_NPstats!P41</f>
        <v>4.86938792998836E-2</v>
      </c>
      <c r="T78" s="79">
        <f>Correlations_SR_NoiseNr_NPstats!T41</f>
        <v>-1.7543163495216899E-2</v>
      </c>
      <c r="W78" s="79" t="s">
        <v>375</v>
      </c>
      <c r="X78" s="79">
        <f>Correlations_SR_NoiseNr_NPstats!X41</f>
        <v>9.04369460251956E-3</v>
      </c>
      <c r="Y78" s="95">
        <f>Correlations_SR_NoiseNr_NPstats!Y41</f>
        <v>5.3456331651801602E-2</v>
      </c>
      <c r="Z78" s="79">
        <f>Correlations_SR_NoiseNr_NPstats!Z41</f>
        <v>2.1707922348277502E-2</v>
      </c>
      <c r="AA78" s="79">
        <f>Correlations_SR_NoiseNr_NPstats!AA41</f>
        <v>1.6485265097878201E-2</v>
      </c>
    </row>
    <row r="79" spans="1:27" s="79" customFormat="1">
      <c r="A79" s="79" t="s">
        <v>387</v>
      </c>
      <c r="B79" s="79">
        <f>Correlations_SR_NoiseNr_NPstats!C19</f>
        <v>-1.07379518612546E-2</v>
      </c>
      <c r="C79" s="79">
        <f>Correlations_SR_NoiseNr_NPstats!D19</f>
        <v>-4.0067877580350101E-3</v>
      </c>
      <c r="D79" s="79">
        <f>Correlations_SR_NoiseNr_NPstats!E19</f>
        <v>-7.7387445787593004E-2</v>
      </c>
      <c r="E79" s="79">
        <f>Correlations_SR_NoiseNr_NPstats!F19</f>
        <v>3.79697487991391E-2</v>
      </c>
      <c r="F79" s="79" t="e">
        <f>#REF!</f>
        <v>#REF!</v>
      </c>
      <c r="G79" s="79" t="e">
        <f>#REF!</f>
        <v>#REF!</v>
      </c>
      <c r="H79" s="79" t="e">
        <f>#REF!</f>
        <v>#REF!</v>
      </c>
      <c r="I79" s="79">
        <f>Correlations_SR_NoiseNr_NPstats!J19</f>
        <v>3.0771890651429601E-2</v>
      </c>
      <c r="K79" s="79" t="s">
        <v>387</v>
      </c>
      <c r="L79" s="79" t="e">
        <f>#REF!</f>
        <v>#REF!</v>
      </c>
      <c r="M79" s="79" t="e">
        <f>#REF!</f>
        <v>#REF!</v>
      </c>
      <c r="N79" s="79" t="e">
        <f>#REF!</f>
        <v>#REF!</v>
      </c>
      <c r="O79" s="105"/>
      <c r="P79" s="79">
        <f>Correlations_SR_NoiseNr_NPstats!Q19</f>
        <v>-1.54109586639255E-2</v>
      </c>
      <c r="Q79" s="96">
        <f>Correlations_SR_NoiseNr_NPstats!R19</f>
        <v>6.6005462793005704E-2</v>
      </c>
      <c r="R79" s="79">
        <f>Correlations_SR_NoiseNr_NPstats!S19</f>
        <v>5.0678602129974701E-2</v>
      </c>
      <c r="S79" s="79">
        <f>Correlations_SR_NoiseNr_NPstats!P19</f>
        <v>-4.5187384935201302E-2</v>
      </c>
      <c r="T79" s="79">
        <f>Correlations_SR_NoiseNr_NPstats!T19</f>
        <v>2.31881124284689E-2</v>
      </c>
      <c r="W79" s="79" t="s">
        <v>387</v>
      </c>
      <c r="X79" s="79">
        <f>Correlations_SR_NoiseNr_NPstats!X19</f>
        <v>-3.5842950244895901E-2</v>
      </c>
      <c r="Y79" s="79">
        <f>Correlations_SR_NoiseNr_NPstats!Y19</f>
        <v>-1.73719711393302E-2</v>
      </c>
      <c r="Z79" s="79">
        <f>Correlations_SR_NoiseNr_NPstats!Z19</f>
        <v>-4.73567310946401E-2</v>
      </c>
      <c r="AA79" s="79">
        <f>Correlations_SR_NoiseNr_NPstats!AA19</f>
        <v>1.8977478429135101E-2</v>
      </c>
    </row>
    <row r="80" spans="1:27" s="79" customFormat="1">
      <c r="A80" s="79" t="s">
        <v>388</v>
      </c>
      <c r="B80" s="79">
        <f>Correlations_SR_NoiseNr_NPstats!C22</f>
        <v>3.30715106438534E-2</v>
      </c>
      <c r="C80" s="114">
        <f>Correlations_SR_NoiseNr_NPstats!D22</f>
        <v>-2.5104776720789802E-2</v>
      </c>
      <c r="D80" s="79">
        <f>Correlations_SR_NoiseNr_NPstats!E22</f>
        <v>6.5273216545981699E-2</v>
      </c>
      <c r="E80" s="114">
        <f>Correlations_SR_NoiseNr_NPstats!F22</f>
        <v>-4.0710448736415803E-3</v>
      </c>
      <c r="F80" s="79" t="e">
        <f>#REF!</f>
        <v>#REF!</v>
      </c>
      <c r="G80" s="79" t="e">
        <f>#REF!</f>
        <v>#REF!</v>
      </c>
      <c r="H80" s="79" t="e">
        <f>#REF!</f>
        <v>#REF!</v>
      </c>
      <c r="I80" s="114">
        <f>Correlations_SR_NoiseNr_NPstats!J22</f>
        <v>-5.2792066489175997E-2</v>
      </c>
      <c r="K80" s="79" t="s">
        <v>388</v>
      </c>
      <c r="L80" s="79" t="e">
        <f>#REF!</f>
        <v>#REF!</v>
      </c>
      <c r="M80" s="79" t="e">
        <f>#REF!</f>
        <v>#REF!</v>
      </c>
      <c r="N80" s="79" t="e">
        <f>#REF!</f>
        <v>#REF!</v>
      </c>
      <c r="O80" s="105"/>
      <c r="P80" s="79">
        <f>Correlations_SR_NoiseNr_NPstats!Q22</f>
        <v>2.8488180999646302E-2</v>
      </c>
      <c r="Q80" s="79">
        <f>Correlations_SR_NoiseNr_NPstats!R22</f>
        <v>-4.7499716456274502E-2</v>
      </c>
      <c r="R80" s="79">
        <f>Correlations_SR_NoiseNr_NPstats!S22</f>
        <v>1.68354875782868E-2</v>
      </c>
      <c r="S80" s="79">
        <f>Correlations_SR_NoiseNr_NPstats!P22</f>
        <v>3.8097547321554098E-2</v>
      </c>
      <c r="T80" s="79">
        <f>Correlations_SR_NoiseNr_NPstats!T22</f>
        <v>-4.3220187456394603E-2</v>
      </c>
      <c r="W80" s="79" t="s">
        <v>388</v>
      </c>
      <c r="X80" s="79">
        <f>Correlations_SR_NoiseNr_NPstats!X22</f>
        <v>1.3271123063215101E-2</v>
      </c>
      <c r="Y80" s="79">
        <f>Correlations_SR_NoiseNr_NPstats!Y22</f>
        <v>1.5178864906535E-2</v>
      </c>
      <c r="Z80" s="79">
        <f>Correlations_SR_NoiseNr_NPstats!Z22</f>
        <v>1.7871473514223801E-2</v>
      </c>
      <c r="AA80" s="79">
        <f>Correlations_SR_NoiseNr_NPstats!AA22</f>
        <v>3.7562844903006E-3</v>
      </c>
    </row>
    <row r="81" spans="1:27" s="79" customFormat="1">
      <c r="A81" s="79" t="s">
        <v>376</v>
      </c>
      <c r="B81" s="96">
        <f>Correlations_SR_NoiseNr_NPstats!C25</f>
        <v>5.8874112880003299E-2</v>
      </c>
      <c r="C81" s="114">
        <f>Correlations_SR_NoiseNr_NPstats!D25</f>
        <v>-3.2064839807408103E-2</v>
      </c>
      <c r="D81" s="95">
        <f>Correlations_SR_NoiseNr_NPstats!E25</f>
        <v>0.11561947694975699</v>
      </c>
      <c r="E81" s="114">
        <f>Correlations_SR_NoiseNr_NPstats!F25</f>
        <v>-5.4180894777031497E-3</v>
      </c>
      <c r="F81" s="79" t="e">
        <f>#REF!</f>
        <v>#REF!</v>
      </c>
      <c r="G81" s="79" t="e">
        <f>#REF!</f>
        <v>#REF!</v>
      </c>
      <c r="H81" s="79" t="e">
        <f>#REF!</f>
        <v>#REF!</v>
      </c>
      <c r="I81" s="114">
        <f>Correlations_SR_NoiseNr_NPstats!J25</f>
        <v>-6.9966539350273402E-2</v>
      </c>
      <c r="K81" s="79" t="s">
        <v>376</v>
      </c>
      <c r="L81" s="79" t="e">
        <f>#REF!</f>
        <v>#REF!</v>
      </c>
      <c r="M81" s="79" t="e">
        <f>#REF!</f>
        <v>#REF!</v>
      </c>
      <c r="N81" s="79" t="e">
        <f>#REF!</f>
        <v>#REF!</v>
      </c>
      <c r="O81" s="105"/>
      <c r="P81" s="79">
        <f>Correlations_SR_NoiseNr_NPstats!Q25</f>
        <v>1.24562548454237E-2</v>
      </c>
      <c r="Q81" s="114">
        <f>Correlations_SR_NoiseNr_NPstats!R25</f>
        <v>-8.0429605638527996E-2</v>
      </c>
      <c r="R81" s="79">
        <f>Correlations_SR_NoiseNr_NPstats!S25</f>
        <v>1.44017085785691E-2</v>
      </c>
      <c r="S81" s="79">
        <f>Correlations_SR_NoiseNr_NPstats!P25</f>
        <v>4.9823108326947203E-2</v>
      </c>
      <c r="T81" s="114">
        <f>Correlations_SR_NoiseNr_NPstats!T25</f>
        <v>-3.9617120446924899E-2</v>
      </c>
      <c r="W81" s="79" t="s">
        <v>376</v>
      </c>
      <c r="X81" s="79">
        <f>Correlations_SR_NoiseNr_NPstats!X25</f>
        <v>1.4570836923739399E-2</v>
      </c>
      <c r="Y81" s="79">
        <f>Correlations_SR_NoiseNr_NPstats!Y25</f>
        <v>3.9183311019200001E-2</v>
      </c>
      <c r="Z81" s="79">
        <f>Correlations_SR_NoiseNr_NPstats!Z25</f>
        <v>4.0977791427277997E-2</v>
      </c>
      <c r="AA81" s="79">
        <f>Correlations_SR_NoiseNr_NPstats!AA25</f>
        <v>-9.54571846469646E-3</v>
      </c>
    </row>
    <row r="82" spans="1:27" s="79" customFormat="1">
      <c r="O82" s="105"/>
    </row>
    <row r="83" spans="1:27" s="79" customFormat="1">
      <c r="A83" s="79" t="s">
        <v>389</v>
      </c>
      <c r="B83" s="79">
        <f>Correlations_SR_NoiseNr_NPstats!C11</f>
        <v>1.3982010860842701E-2</v>
      </c>
      <c r="C83" s="79">
        <f>Correlations_SR_NoiseNr_NPstats!D11</f>
        <v>-2.4197178613056598E-2</v>
      </c>
      <c r="D83" s="79">
        <f>Correlations_SR_NoiseNr_NPstats!E11</f>
        <v>-6.5057849621912106E-2</v>
      </c>
      <c r="E83" s="79">
        <f>Correlations_SR_NoiseNr_NPstats!F11</f>
        <v>4.0860671008855397E-2</v>
      </c>
      <c r="F83" s="79" t="e">
        <f>#REF!</f>
        <v>#REF!</v>
      </c>
      <c r="G83" s="79" t="e">
        <f>#REF!</f>
        <v>#REF!</v>
      </c>
      <c r="H83" s="79" t="e">
        <f>#REF!</f>
        <v>#REF!</v>
      </c>
      <c r="I83" s="79">
        <f>Correlations_SR_NoiseNr_NPstats!J11</f>
        <v>6.5440918412620003E-3</v>
      </c>
      <c r="K83" s="79" t="s">
        <v>389</v>
      </c>
      <c r="L83" s="79" t="e">
        <f>#REF!</f>
        <v>#REF!</v>
      </c>
      <c r="M83" s="79" t="e">
        <f>#REF!</f>
        <v>#REF!</v>
      </c>
      <c r="N83" s="79" t="e">
        <f>#REF!</f>
        <v>#REF!</v>
      </c>
      <c r="O83" s="105"/>
      <c r="P83" s="79">
        <f>Correlations_SR_NoiseNr_NPstats!Q11</f>
        <v>-9.2082820766375799E-3</v>
      </c>
      <c r="Q83" s="79">
        <f>Correlations_SR_NoiseNr_NPstats!R11</f>
        <v>-3.0164007068321098E-2</v>
      </c>
      <c r="R83" s="79">
        <f>Correlations_SR_NoiseNr_NPstats!S11</f>
        <v>6.5253374317169294E-2</v>
      </c>
      <c r="S83" s="79">
        <f>Correlations_SR_NoiseNr_NPstats!P11</f>
        <v>1.9579071525076602E-3</v>
      </c>
      <c r="T83" s="79">
        <f>Correlations_SR_NoiseNr_NPstats!T11</f>
        <v>1.0309604849923101E-2</v>
      </c>
      <c r="W83" s="79" t="s">
        <v>389</v>
      </c>
      <c r="X83" s="79">
        <f>Correlations_SR_NoiseNr_NPstats!X11</f>
        <v>-2.34031089323181E-2</v>
      </c>
      <c r="Y83" s="95">
        <f>Correlations_SR_NoiseNr_NPstats!Y11</f>
        <v>8.8687075548745303E-2</v>
      </c>
      <c r="Z83" s="79">
        <f>Correlations_SR_NoiseNr_NPstats!Z11</f>
        <v>6.1184598515863704E-4</v>
      </c>
      <c r="AA83" s="79">
        <f>Correlations_SR_NoiseNr_NPstats!AA11</f>
        <v>3.10511837468011E-2</v>
      </c>
    </row>
    <row r="84" spans="1:27" s="79" customFormat="1">
      <c r="A84" s="79" t="s">
        <v>390</v>
      </c>
      <c r="B84" s="79">
        <f>Correlations_SR_NoiseNr_NPstats!C43</f>
        <v>-3.5433863140491899E-2</v>
      </c>
      <c r="C84" s="79">
        <f>Correlations_SR_NoiseNr_NPstats!D43</f>
        <v>-1.5865432415157199E-2</v>
      </c>
      <c r="D84" s="79">
        <f>Correlations_SR_NoiseNr_NPstats!E43</f>
        <v>-4.9798942792042597E-2</v>
      </c>
      <c r="E84" s="79">
        <f>Correlations_SR_NoiseNr_NPstats!F43</f>
        <v>-2.2186067461839501E-2</v>
      </c>
      <c r="F84" s="79" t="e">
        <f>#REF!</f>
        <v>#REF!</v>
      </c>
      <c r="G84" s="79" t="e">
        <f>#REF!</f>
        <v>#REF!</v>
      </c>
      <c r="H84" s="79" t="e">
        <f>#REF!</f>
        <v>#REF!</v>
      </c>
      <c r="I84" s="79">
        <f>Correlations_SR_NoiseNr_NPstats!J43</f>
        <v>-3.7859965481642603E-2</v>
      </c>
      <c r="K84" s="79" t="s">
        <v>390</v>
      </c>
      <c r="L84" s="79" t="e">
        <f>#REF!</f>
        <v>#REF!</v>
      </c>
      <c r="M84" s="79" t="e">
        <f>#REF!</f>
        <v>#REF!</v>
      </c>
      <c r="N84" s="79" t="e">
        <f>#REF!</f>
        <v>#REF!</v>
      </c>
      <c r="O84" s="105"/>
      <c r="P84" s="79">
        <f>Correlations_SR_NoiseNr_NPstats!Q43</f>
        <v>2.9674530280194199E-2</v>
      </c>
      <c r="Q84" s="79">
        <f>Correlations_SR_NoiseNr_NPstats!R43</f>
        <v>-8.5964360914789397E-3</v>
      </c>
      <c r="R84" s="79">
        <f>Correlations_SR_NoiseNr_NPstats!S43</f>
        <v>5.7819445597491803E-2</v>
      </c>
      <c r="S84" s="79">
        <f>Correlations_SR_NoiseNr_NPstats!P43</f>
        <v>-6.3448428660951295E-2</v>
      </c>
      <c r="T84" s="79">
        <f>Correlations_SR_NoiseNr_NPstats!T43</f>
        <v>-1.33994270749743E-2</v>
      </c>
      <c r="W84" s="79" t="s">
        <v>390</v>
      </c>
      <c r="X84" s="114">
        <f>Correlations_SR_NoiseNr_NPstats!X43</f>
        <v>-8.4924222740019706E-2</v>
      </c>
      <c r="Y84" s="114">
        <f>Correlations_SR_NoiseNr_NPstats!Y43</f>
        <v>-1.6152734008188199E-2</v>
      </c>
      <c r="Z84" s="114">
        <f>Correlations_SR_NoiseNr_NPstats!Z43</f>
        <v>-7.0209326796954297E-2</v>
      </c>
      <c r="AA84" s="79">
        <f>Correlations_SR_NoiseNr_NPstats!AA43</f>
        <v>3.9494658341990403E-2</v>
      </c>
    </row>
    <row r="85" spans="1:27" s="79" customFormat="1">
      <c r="A85" s="79" t="s">
        <v>391</v>
      </c>
      <c r="B85" s="79">
        <f>Correlations_SR_NoiseNr_NPstats!C44</f>
        <v>3.4382276158821001E-2</v>
      </c>
      <c r="C85" s="79">
        <f>Correlations_SR_NoiseNr_NPstats!D44</f>
        <v>-3.41897482475257E-2</v>
      </c>
      <c r="D85" s="79">
        <f>Correlations_SR_NoiseNr_NPstats!E44</f>
        <v>-7.3690058048280396E-2</v>
      </c>
      <c r="E85" s="79">
        <f>Correlations_SR_NoiseNr_NPstats!F44</f>
        <v>6.2828275052703303E-2</v>
      </c>
      <c r="F85" s="79" t="e">
        <f>#REF!</f>
        <v>#REF!</v>
      </c>
      <c r="G85" s="79" t="e">
        <f>#REF!</f>
        <v>#REF!</v>
      </c>
      <c r="H85" s="79" t="e">
        <f>#REF!</f>
        <v>#REF!</v>
      </c>
      <c r="I85" s="79">
        <f>Correlations_SR_NoiseNr_NPstats!J44</f>
        <v>3.6002719412223202E-2</v>
      </c>
      <c r="K85" s="79" t="s">
        <v>391</v>
      </c>
      <c r="L85" s="79" t="e">
        <f>#REF!</f>
        <v>#REF!</v>
      </c>
      <c r="M85" s="79" t="e">
        <f>#REF!</f>
        <v>#REF!</v>
      </c>
      <c r="N85" s="79" t="e">
        <f>#REF!</f>
        <v>#REF!</v>
      </c>
      <c r="O85" s="105"/>
      <c r="P85" s="79">
        <f>Correlations_SR_NoiseNr_NPstats!Q44</f>
        <v>2.96131993561101E-2</v>
      </c>
      <c r="Q85" s="79">
        <f>Correlations_SR_NoiseNr_NPstats!R44</f>
        <v>3.5502013142916997E-2</v>
      </c>
      <c r="R85" s="79">
        <f>Correlations_SR_NoiseNr_NPstats!S44</f>
        <v>4.3558771430872202E-2</v>
      </c>
      <c r="S85" s="79">
        <f>Correlations_SR_NoiseNr_NPstats!P44</f>
        <v>3.2242408644736702E-2</v>
      </c>
      <c r="T85" s="79">
        <f>Correlations_SR_NoiseNr_NPstats!T44</f>
        <v>-4.5788217903684203E-2</v>
      </c>
      <c r="W85" s="79" t="s">
        <v>391</v>
      </c>
      <c r="X85" s="79">
        <f>Correlations_SR_NoiseNr_NPstats!X44</f>
        <v>-2.99975866790087E-2</v>
      </c>
      <c r="Y85" s="79">
        <f>Correlations_SR_NoiseNr_NPstats!Y44</f>
        <v>1.61750185475741E-2</v>
      </c>
      <c r="Z85" s="79">
        <f>Correlations_SR_NoiseNr_NPstats!Z44</f>
        <v>1.5944386153835002E-2</v>
      </c>
      <c r="AA85" s="79">
        <f>Correlations_SR_NoiseNr_NPstats!AA44</f>
        <v>4.7079759308623598E-2</v>
      </c>
    </row>
    <row r="86" spans="1:27" s="79" customFormat="1">
      <c r="A86" s="79" t="s">
        <v>392</v>
      </c>
      <c r="B86" s="79">
        <f>Correlations_SR_NoiseNr_NPstats!C45</f>
        <v>8.4253129058028897E-2</v>
      </c>
      <c r="C86" s="79">
        <f>Correlations_SR_NoiseNr_NPstats!D45</f>
        <v>-4.5094132627536102E-2</v>
      </c>
      <c r="D86" s="79">
        <f>Correlations_SR_NoiseNr_NPstats!E45</f>
        <v>0.10131664562452899</v>
      </c>
      <c r="E86" s="79">
        <f>Correlations_SR_NoiseNr_NPstats!F45</f>
        <v>5.4125861623036897E-2</v>
      </c>
      <c r="F86" s="79" t="e">
        <f>#REF!</f>
        <v>#REF!</v>
      </c>
      <c r="G86" s="79" t="e">
        <f>#REF!</f>
        <v>#REF!</v>
      </c>
      <c r="H86" s="79" t="e">
        <f>#REF!</f>
        <v>#REF!</v>
      </c>
      <c r="I86" s="79">
        <f>Correlations_SR_NoiseNr_NPstats!J45</f>
        <v>-1.6063575141997799E-2</v>
      </c>
      <c r="K86" s="79" t="s">
        <v>392</v>
      </c>
      <c r="L86" s="79" t="e">
        <f>#REF!</f>
        <v>#REF!</v>
      </c>
      <c r="M86" s="79" t="e">
        <f>#REF!</f>
        <v>#REF!</v>
      </c>
      <c r="N86" s="79" t="e">
        <f>#REF!</f>
        <v>#REF!</v>
      </c>
      <c r="O86" s="105"/>
      <c r="P86" s="79">
        <f>Correlations_SR_NoiseNr_NPstats!Q45</f>
        <v>-2.07729766896519E-2</v>
      </c>
      <c r="Q86" s="114">
        <f>Correlations_SR_NoiseNr_NPstats!R45</f>
        <v>-8.3478308854769007E-2</v>
      </c>
      <c r="R86" s="79">
        <f>Correlations_SR_NoiseNr_NPstats!S45</f>
        <v>4.3477963860112101E-2</v>
      </c>
      <c r="S86" s="79">
        <f>Correlations_SR_NoiseNr_NPstats!P45</f>
        <v>1.41732288872104E-2</v>
      </c>
      <c r="T86" s="79">
        <f>Correlations_SR_NoiseNr_NPstats!T45</f>
        <v>-6.7852208085990798E-3</v>
      </c>
      <c r="W86" s="79" t="s">
        <v>392</v>
      </c>
      <c r="X86" s="79">
        <f>Correlations_SR_NoiseNr_NPstats!X45</f>
        <v>-4.6816477970948997E-2</v>
      </c>
      <c r="Y86" s="79">
        <f>Correlations_SR_NoiseNr_NPstats!Y45</f>
        <v>5.6522898626530302E-2</v>
      </c>
      <c r="Z86" s="79">
        <f>Correlations_SR_NoiseNr_NPstats!Z45</f>
        <v>6.0046885743524799E-2</v>
      </c>
      <c r="AA86" s="79">
        <f>Correlations_SR_NoiseNr_NPstats!AA45</f>
        <v>-1.29212860956465E-2</v>
      </c>
    </row>
    <row r="87" spans="1:27">
      <c r="A87" s="79"/>
      <c r="B87" s="79"/>
      <c r="C87" s="79"/>
      <c r="D87" s="79"/>
      <c r="E87" s="79"/>
      <c r="F87" s="79"/>
      <c r="G87" s="79"/>
      <c r="H87" s="79"/>
      <c r="J87" s="79"/>
      <c r="K87" s="79"/>
      <c r="L87" s="79"/>
      <c r="M87" s="79"/>
      <c r="N87" s="79"/>
      <c r="O87" s="78"/>
      <c r="P87" s="79"/>
      <c r="Q87" s="79"/>
      <c r="R87" s="79"/>
      <c r="S87" s="79"/>
    </row>
    <row r="88" spans="1:27">
      <c r="A88" s="79"/>
      <c r="B88" s="79"/>
      <c r="C88" s="79"/>
      <c r="D88" s="79"/>
      <c r="E88" s="79"/>
      <c r="F88" s="79"/>
      <c r="G88" s="79"/>
      <c r="H88" s="79"/>
      <c r="J88" s="79"/>
      <c r="K88" s="79"/>
      <c r="L88" s="79"/>
      <c r="M88" s="79"/>
      <c r="N88" s="79"/>
      <c r="O88" s="78"/>
      <c r="P88" s="79"/>
      <c r="Q88" s="79"/>
      <c r="R88" s="79"/>
      <c r="S88" s="79"/>
    </row>
    <row r="89" spans="1:27">
      <c r="A89" s="80" t="s">
        <v>419</v>
      </c>
      <c r="B89" s="78" t="s">
        <v>263</v>
      </c>
      <c r="C89" s="78" t="s">
        <v>264</v>
      </c>
      <c r="D89" s="78" t="s">
        <v>265</v>
      </c>
      <c r="E89" s="78" t="s">
        <v>325</v>
      </c>
      <c r="F89" s="78" t="s">
        <v>266</v>
      </c>
      <c r="G89" s="78" t="s">
        <v>267</v>
      </c>
      <c r="H89" s="78" t="s">
        <v>268</v>
      </c>
      <c r="I89" s="87" t="s">
        <v>401</v>
      </c>
      <c r="J89" s="79"/>
      <c r="K89" s="80" t="s">
        <v>422</v>
      </c>
      <c r="L89" s="78" t="s">
        <v>263</v>
      </c>
      <c r="M89" s="78" t="s">
        <v>264</v>
      </c>
      <c r="N89" s="78" t="s">
        <v>265</v>
      </c>
      <c r="O89" s="78"/>
      <c r="P89" s="78" t="s">
        <v>266</v>
      </c>
      <c r="Q89" s="78" t="s">
        <v>267</v>
      </c>
      <c r="R89" s="78" t="s">
        <v>268</v>
      </c>
      <c r="S89" s="78" t="s">
        <v>325</v>
      </c>
      <c r="T89" s="87" t="s">
        <v>401</v>
      </c>
    </row>
    <row r="90" spans="1:27" s="79" customFormat="1">
      <c r="A90" s="110" t="s">
        <v>270</v>
      </c>
      <c r="B90" s="79">
        <f>Correlations_SR_NoiseNr_NPstats!C101</f>
        <v>-1.3896319147988199E-3</v>
      </c>
      <c r="C90" s="79">
        <f>Correlations_SR_NoiseNr_NPstats!D101</f>
        <v>4.9095354375460802E-2</v>
      </c>
      <c r="D90" s="79">
        <f>Correlations_SR_NoiseNr_NPstats!E101</f>
        <v>4.2298660952104598E-2</v>
      </c>
      <c r="E90" s="79">
        <f>Correlations_SR_NoiseNr_NPstats!F101</f>
        <v>2.5151737987807399E-2</v>
      </c>
      <c r="F90" s="79">
        <f>Correlations_SR_NoiseNr_NPstats!G101</f>
        <v>6.9966574418102598E-2</v>
      </c>
      <c r="G90" s="79">
        <f>Correlations_SR_NoiseNr_NPstats!H101</f>
        <v>6.5471892568240805E-2</v>
      </c>
      <c r="H90" s="79">
        <f>Correlations_SR_NoiseNr_NPstats!I101</f>
        <v>3.2787629118580103E-2</v>
      </c>
      <c r="I90" s="79">
        <f>Correlations_SR_NoiseNr_NPstats!J101</f>
        <v>5.4224353059404803E-2</v>
      </c>
      <c r="K90" s="110" t="s">
        <v>270</v>
      </c>
      <c r="L90" s="79" t="e">
        <f>#REF!</f>
        <v>#REF!</v>
      </c>
      <c r="M90" s="79" t="e">
        <f>#REF!</f>
        <v>#REF!</v>
      </c>
      <c r="N90" s="79" t="e">
        <f>#REF!</f>
        <v>#REF!</v>
      </c>
      <c r="P90" s="79">
        <f>Correlations_SR_NoiseNr_NPstats!Q101</f>
        <v>2.5118850428264599E-2</v>
      </c>
      <c r="Q90" s="79">
        <f>Correlations_SR_NoiseNr_NPstats!R101</f>
        <v>1.2986425788696399E-2</v>
      </c>
      <c r="R90" s="79">
        <f>Correlations_SR_NoiseNr_NPstats!S101</f>
        <v>-3.3333868007604399E-2</v>
      </c>
      <c r="S90" s="79">
        <f>Correlations_SR_NoiseNr_NPstats!P101</f>
        <v>-2.1964565983006799E-2</v>
      </c>
      <c r="T90" s="79">
        <f>Correlations_SR_NoiseNr_NPstats!T101</f>
        <v>5.2916085972816398E-2</v>
      </c>
    </row>
    <row r="91" spans="1:27">
      <c r="A91" s="110" t="s">
        <v>423</v>
      </c>
      <c r="B91" s="78">
        <f>Correlations_SR_NoiseNr_NPstats!C102</f>
        <v>0.56642601226527001</v>
      </c>
      <c r="C91" s="78">
        <f>Correlations_SR_NoiseNr_NPstats!D102</f>
        <v>0.110154377919272</v>
      </c>
      <c r="D91" s="78">
        <f>Correlations_SR_NoiseNr_NPstats!E102</f>
        <v>0.110154377919272</v>
      </c>
      <c r="E91" s="78">
        <f>Correlations_SR_NoiseNr_NPstats!F102</f>
        <v>0.48289107489098299</v>
      </c>
      <c r="F91" s="78" t="str">
        <f>Correlations_SR_NoiseNr_NPstats!G102</f>
        <v>NaN</v>
      </c>
      <c r="G91" s="78" t="str">
        <f>Correlations_SR_NoiseNr_NPstats!H102</f>
        <v>NaN</v>
      </c>
      <c r="H91" s="78" t="str">
        <f>Correlations_SR_NoiseNr_NPstats!I102</f>
        <v>NaN</v>
      </c>
      <c r="I91" s="78">
        <f>Correlations_SR_NoiseNr_NPstats!J102</f>
        <v>0.110154377919272</v>
      </c>
      <c r="J91" s="79"/>
      <c r="K91" s="110" t="s">
        <v>423</v>
      </c>
      <c r="L91" s="79" t="e">
        <f>#REF!</f>
        <v>#REF!</v>
      </c>
      <c r="M91" s="79" t="e">
        <f>#REF!</f>
        <v>#REF!</v>
      </c>
      <c r="N91" s="79" t="e">
        <f>#REF!</f>
        <v>#REF!</v>
      </c>
      <c r="O91" s="78"/>
      <c r="P91" s="78">
        <f>Correlations_SR_NoiseNr_NPstats!Q102</f>
        <v>0.51935161461520896</v>
      </c>
      <c r="Q91" s="78">
        <f>Correlations_SR_NoiseNr_NPstats!R102</f>
        <v>0.72096623381479996</v>
      </c>
      <c r="R91" s="78">
        <f>Correlations_SR_NoiseNr_NPstats!S102</f>
        <v>0.72096623381479996</v>
      </c>
      <c r="S91" s="78">
        <f>Correlations_SR_NoiseNr_NPstats!P102</f>
        <v>0.72096623381479996</v>
      </c>
      <c r="T91" s="78">
        <f>Correlations_SR_NoiseNr_NPstats!T102</f>
        <v>0.43683955803811803</v>
      </c>
    </row>
    <row r="92" spans="1:27">
      <c r="A92" s="79"/>
      <c r="B92" s="79"/>
      <c r="C92" s="79"/>
      <c r="D92" s="79"/>
      <c r="E92" s="79"/>
      <c r="F92" s="79"/>
      <c r="G92" s="79"/>
      <c r="H92" s="79"/>
      <c r="J92" s="79"/>
      <c r="K92" s="79"/>
      <c r="L92" s="79"/>
      <c r="M92" s="79"/>
      <c r="N92" s="79"/>
    </row>
    <row r="93" spans="1:27">
      <c r="A93" s="80" t="s">
        <v>420</v>
      </c>
      <c r="K93" s="80" t="s">
        <v>421</v>
      </c>
    </row>
    <row r="94" spans="1:27" s="79" customFormat="1">
      <c r="A94" s="110" t="s">
        <v>270</v>
      </c>
      <c r="B94" s="79">
        <f>Correlations_SR_NoiseNr_NPstats!C94</f>
        <v>1.949089265212E-2</v>
      </c>
      <c r="C94" s="79">
        <f>Correlations_SR_NoiseNr_NPstats!D94</f>
        <v>2.75079013278977E-2</v>
      </c>
      <c r="D94" s="114">
        <f>Correlations_SR_NoiseNr_NPstats!E94</f>
        <v>-6.18560027186148E-2</v>
      </c>
      <c r="E94" s="79">
        <f>Correlations_SR_NoiseNr_NPstats!F94</f>
        <v>2.0814802341698E-2</v>
      </c>
      <c r="F94" s="79">
        <f>Correlations_SR_NoiseNr_NPstats!G94</f>
        <v>-1.5445613045076299E-3</v>
      </c>
      <c r="G94" s="79">
        <f>Correlations_SR_NoiseNr_NPstats!H94</f>
        <v>2.4860081948741699E-2</v>
      </c>
      <c r="H94" s="79">
        <f>Correlations_SR_NoiseNr_NPstats!I94</f>
        <v>-2.75079013278977E-2</v>
      </c>
      <c r="I94" s="79">
        <f>Correlations_SR_NoiseNr_NPstats!J94</f>
        <v>2.34626217208539E-2</v>
      </c>
      <c r="K94" s="110" t="s">
        <v>270</v>
      </c>
      <c r="L94" s="105" t="e">
        <f>#REF!</f>
        <v>#REF!</v>
      </c>
      <c r="M94" s="105" t="e">
        <f>#REF!</f>
        <v>#REF!</v>
      </c>
      <c r="N94" s="105" t="e">
        <f>#REF!</f>
        <v>#REF!</v>
      </c>
      <c r="O94" s="105"/>
      <c r="P94" s="79">
        <f>Correlations_SR_NoiseNr_NPstats!Q94</f>
        <v>-1.48725317674117E-2</v>
      </c>
      <c r="Q94" s="95">
        <f>Correlations_SR_NoiseNr_NPstats!R94</f>
        <v>8.1199794294115002E-2</v>
      </c>
      <c r="R94" s="79">
        <f>Correlations_SR_NoiseNr_NPstats!S94</f>
        <v>1.06433758145932E-2</v>
      </c>
      <c r="S94" s="79">
        <f>Correlations_SR_NoiseNr_NPstats!P94</f>
        <v>-2.98155494673704E-2</v>
      </c>
      <c r="T94" s="79">
        <f>Correlations_SR_NoiseNr_NPstats!T94</f>
        <v>2.1145779764092501E-2</v>
      </c>
    </row>
    <row r="95" spans="1:27">
      <c r="A95" s="110" t="s">
        <v>423</v>
      </c>
      <c r="B95" s="78">
        <f>Correlations_SR_NoiseNr_NPstats!C95</f>
        <v>0.35853443588578998</v>
      </c>
      <c r="C95" s="78">
        <f>Correlations_SR_NoiseNr_NPstats!D95</f>
        <v>0.35853443588578998</v>
      </c>
      <c r="D95" s="57">
        <f>Correlations_SR_NoiseNr_NPstats!E95</f>
        <v>0.983390075481967</v>
      </c>
      <c r="E95" s="78">
        <f>Correlations_SR_NoiseNr_NPstats!F95</f>
        <v>0.35853443588578998</v>
      </c>
      <c r="F95" s="78" t="str">
        <f>Correlations_SR_NoiseNr_NPstats!G95</f>
        <v>NaN</v>
      </c>
      <c r="G95" s="78" t="str">
        <f>Correlations_SR_NoiseNr_NPstats!H95</f>
        <v>NaN</v>
      </c>
      <c r="H95" s="78" t="str">
        <f>Correlations_SR_NoiseNr_NPstats!I95</f>
        <v>NaN</v>
      </c>
      <c r="I95" s="78">
        <f>Correlations_SR_NoiseNr_NPstats!J95</f>
        <v>0.35853443588578998</v>
      </c>
      <c r="K95" s="110" t="s">
        <v>423</v>
      </c>
      <c r="L95" s="87" t="e">
        <f>#REF!</f>
        <v>#REF!</v>
      </c>
      <c r="M95" s="87" t="e">
        <f>#REF!</f>
        <v>#REF!</v>
      </c>
      <c r="N95" s="87" t="e">
        <f>#REF!</f>
        <v>#REF!</v>
      </c>
      <c r="P95" s="78">
        <f>Correlations_SR_NoiseNr_NPstats!Q95</f>
        <v>0.88213242451157503</v>
      </c>
      <c r="Q95" s="19">
        <f>Correlations_SR_NoiseNr_NPstats!R95</f>
        <v>2.1427634790673802E-2</v>
      </c>
      <c r="R95" s="78">
        <f>Correlations_SR_NoiseNr_NPstats!S95</f>
        <v>0.82383454607070905</v>
      </c>
      <c r="S95" s="78">
        <f>Correlations_SR_NoiseNr_NPstats!P95</f>
        <v>0.88213242451157503</v>
      </c>
      <c r="T95" s="78">
        <f>Correlations_SR_NoiseNr_NPstats!T95</f>
        <v>0.53992613361972497</v>
      </c>
    </row>
    <row r="96" spans="1:27">
      <c r="A96" s="79"/>
      <c r="K96" s="79"/>
      <c r="O96" s="78"/>
    </row>
    <row r="97" spans="1:15">
      <c r="A97" s="79"/>
      <c r="K97" s="79"/>
      <c r="O97" s="78"/>
    </row>
    <row r="98" spans="1:15">
      <c r="A98" s="79"/>
      <c r="K98" s="79"/>
      <c r="O98" s="78"/>
    </row>
    <row r="99" spans="1:15">
      <c r="O99" s="78"/>
    </row>
    <row r="100" spans="1:15">
      <c r="O100" s="78"/>
    </row>
    <row r="101" spans="1:15" ht="18.75">
      <c r="A101" s="81" t="s">
        <v>159</v>
      </c>
      <c r="O101" s="78"/>
    </row>
    <row r="102" spans="1:15" ht="18.75">
      <c r="A102" s="79"/>
      <c r="B102" s="81" t="s">
        <v>123</v>
      </c>
      <c r="C102" s="82"/>
      <c r="D102" s="82"/>
      <c r="E102" s="82"/>
      <c r="F102" s="82"/>
      <c r="G102" s="82"/>
      <c r="H102" s="82"/>
      <c r="I102" s="82"/>
      <c r="O102" s="78"/>
    </row>
    <row r="103" spans="1:15">
      <c r="A103" s="79"/>
      <c r="B103" s="78" t="s">
        <v>263</v>
      </c>
      <c r="C103" s="78" t="s">
        <v>264</v>
      </c>
      <c r="D103" s="78" t="s">
        <v>265</v>
      </c>
      <c r="F103" s="78" t="s">
        <v>266</v>
      </c>
      <c r="G103" s="78" t="s">
        <v>267</v>
      </c>
      <c r="H103" s="78" t="s">
        <v>268</v>
      </c>
      <c r="O103" s="78"/>
    </row>
    <row r="104" spans="1:15">
      <c r="A104" s="79" t="s">
        <v>161</v>
      </c>
      <c r="B104" s="55">
        <f>'JRD single trials'!C29</f>
        <v>5.8650162431014299E-2</v>
      </c>
      <c r="C104" s="78">
        <f>'JRD single trials'!D29</f>
        <v>0.26850192474988999</v>
      </c>
      <c r="D104" s="19">
        <f>'JRD single trials'!E29</f>
        <v>1.4659717388806901E-3</v>
      </c>
      <c r="F104" s="78">
        <f>'JRD single trials'!G29</f>
        <v>0.99252856146560897</v>
      </c>
      <c r="G104" s="78" t="e">
        <f>'JRD single trials'!#REF!</f>
        <v>#REF!</v>
      </c>
      <c r="H104" s="78" t="e">
        <f>'JRD single trials'!#REF!</f>
        <v>#REF!</v>
      </c>
      <c r="O104" s="78"/>
    </row>
    <row r="105" spans="1:15">
      <c r="A105" s="79" t="s">
        <v>160</v>
      </c>
      <c r="B105" s="57">
        <f>'JRD single trials'!C60</f>
        <v>0.99960767538508899</v>
      </c>
      <c r="C105" s="57">
        <f>'JRD single trials'!D60</f>
        <v>0.99923845759867203</v>
      </c>
      <c r="D105" s="78">
        <f>'JRD single trials'!E60</f>
        <v>0.97910567205197196</v>
      </c>
      <c r="F105" s="78">
        <f>'JRD single trials'!G60</f>
        <v>0.99999824022890405</v>
      </c>
      <c r="G105" s="78" t="e">
        <f>'JRD single trials'!#REF!</f>
        <v>#REF!</v>
      </c>
      <c r="H105" s="78" t="e">
        <f>'JRD single trials'!#REF!</f>
        <v>#REF!</v>
      </c>
      <c r="O105" s="78"/>
    </row>
    <row r="106" spans="1:15">
      <c r="A106" s="79"/>
      <c r="O106" s="78"/>
    </row>
    <row r="107" spans="1:15">
      <c r="A107" s="79" t="s">
        <v>145</v>
      </c>
      <c r="B107" s="78" t="e">
        <f>'JRD single trials'!#REF!</f>
        <v>#REF!</v>
      </c>
      <c r="C107" s="78" t="e">
        <f>'JRD single trials'!#REF!</f>
        <v>#REF!</v>
      </c>
      <c r="D107" s="78" t="e">
        <f>'JRD single trials'!#REF!</f>
        <v>#REF!</v>
      </c>
      <c r="F107" s="78" t="e">
        <f>'JRD single trials'!#REF!</f>
        <v>#REF!</v>
      </c>
      <c r="G107" s="78" t="e">
        <f>'JRD single trials'!#REF!</f>
        <v>#REF!</v>
      </c>
      <c r="H107" s="78" t="e">
        <f>'JRD single trials'!#REF!</f>
        <v>#REF!</v>
      </c>
      <c r="O107" s="78"/>
    </row>
    <row r="108" spans="1:15">
      <c r="A108" s="79" t="s">
        <v>156</v>
      </c>
      <c r="B108" s="78" t="e">
        <f>'JRD single trials'!#REF!</f>
        <v>#REF!</v>
      </c>
      <c r="C108" s="78" t="e">
        <f>'JRD single trials'!#REF!</f>
        <v>#REF!</v>
      </c>
      <c r="D108" s="78" t="e">
        <f>'JRD single trials'!#REF!</f>
        <v>#REF!</v>
      </c>
      <c r="F108" s="78" t="e">
        <f>'JRD single trials'!#REF!</f>
        <v>#REF!</v>
      </c>
      <c r="G108" s="78" t="e">
        <f>'JRD single trials'!#REF!</f>
        <v>#REF!</v>
      </c>
      <c r="H108" s="78" t="e">
        <f>'JRD single trials'!#REF!</f>
        <v>#REF!</v>
      </c>
      <c r="O108" s="78"/>
    </row>
    <row r="109" spans="1:15">
      <c r="A109" s="79" t="s">
        <v>146</v>
      </c>
      <c r="B109" s="78" t="e">
        <f>'JRD single trials'!#REF!</f>
        <v>#REF!</v>
      </c>
      <c r="C109" s="78" t="e">
        <f>'JRD single trials'!#REF!</f>
        <v>#REF!</v>
      </c>
      <c r="D109" s="78" t="e">
        <f>'JRD single trials'!#REF!</f>
        <v>#REF!</v>
      </c>
      <c r="F109" s="78" t="e">
        <f>'JRD single trials'!#REF!</f>
        <v>#REF!</v>
      </c>
      <c r="G109" s="78" t="e">
        <f>'JRD single trials'!#REF!</f>
        <v>#REF!</v>
      </c>
      <c r="H109" s="78" t="e">
        <f>'JRD single trials'!#REF!</f>
        <v>#REF!</v>
      </c>
      <c r="O109" s="78"/>
    </row>
    <row r="110" spans="1:15">
      <c r="A110" s="79"/>
      <c r="O110" s="78"/>
    </row>
    <row r="111" spans="1:15">
      <c r="A111" s="79" t="s">
        <v>167</v>
      </c>
      <c r="B111" s="78">
        <f>'JRD single trials'!J29</f>
        <v>0.32595796277982098</v>
      </c>
      <c r="C111" s="19">
        <f>'JRD single trials'!K29</f>
        <v>2.8561100336899702E-2</v>
      </c>
      <c r="D111" s="78">
        <f>'JRD single trials'!L29</f>
        <v>0.31827579397133399</v>
      </c>
      <c r="F111" s="78">
        <f>'JRD single trials'!N29</f>
        <v>1.9650698437287801E-2</v>
      </c>
      <c r="G111" s="78" t="e">
        <f>'JRD single trials'!#REF!</f>
        <v>#REF!</v>
      </c>
      <c r="H111" s="78" t="e">
        <f>'JRD single trials'!#REF!</f>
        <v>#REF!</v>
      </c>
      <c r="O111" s="78"/>
    </row>
    <row r="112" spans="1:15">
      <c r="A112" s="79" t="s">
        <v>168</v>
      </c>
      <c r="B112" s="78">
        <f>'JRD single trials'!J91</f>
        <v>0.45713877213895998</v>
      </c>
      <c r="C112" s="57">
        <f>'JRD single trials'!K91</f>
        <v>0.99041105007190899</v>
      </c>
      <c r="D112" s="78">
        <f>'JRD single trials'!L91</f>
        <v>0.70440342611512696</v>
      </c>
      <c r="F112" s="78">
        <f>'JRD single trials'!N91</f>
        <v>0.99906901546209403</v>
      </c>
      <c r="G112" s="78" t="e">
        <f>'JRD single trials'!#REF!</f>
        <v>#REF!</v>
      </c>
      <c r="H112" s="78" t="e">
        <f>'JRD single trials'!#REF!</f>
        <v>#REF!</v>
      </c>
      <c r="O112" s="78"/>
    </row>
    <row r="113" spans="1:15">
      <c r="A113" s="79" t="s">
        <v>169</v>
      </c>
      <c r="B113" s="78">
        <f>'JRD single trials'!J122</f>
        <v>0.89165042691992502</v>
      </c>
      <c r="C113" s="57">
        <f>'JRD single trials'!K122</f>
        <v>0.99940175561822198</v>
      </c>
      <c r="D113" s="78">
        <f>'JRD single trials'!L122</f>
        <v>0.95777892951409305</v>
      </c>
      <c r="F113" s="78">
        <f>'JRD single trials'!N122</f>
        <v>0.999678417073117</v>
      </c>
      <c r="G113" s="78" t="e">
        <f>'JRD single trials'!#REF!</f>
        <v>#REF!</v>
      </c>
      <c r="H113" s="78" t="e">
        <f>'JRD single trials'!#REF!</f>
        <v>#REF!</v>
      </c>
      <c r="O113" s="78"/>
    </row>
    <row r="114" spans="1:15">
      <c r="A114" s="79" t="s">
        <v>170</v>
      </c>
      <c r="B114" s="19">
        <f>'JRD single trials'!J153</f>
        <v>0</v>
      </c>
      <c r="C114" s="19">
        <f>'JRD single trials'!K153</f>
        <v>0</v>
      </c>
      <c r="D114" s="19">
        <f>'JRD single trials'!L153</f>
        <v>0</v>
      </c>
      <c r="F114" s="78">
        <f>'JRD single trials'!N153</f>
        <v>0</v>
      </c>
      <c r="G114" s="78" t="e">
        <f>'JRD single trials'!#REF!</f>
        <v>#REF!</v>
      </c>
      <c r="H114" s="78" t="e">
        <f>'JRD single trials'!#REF!</f>
        <v>#REF!</v>
      </c>
      <c r="O114" s="78"/>
    </row>
    <row r="115" spans="1:15">
      <c r="A115" s="79" t="s">
        <v>171</v>
      </c>
      <c r="B115" s="19">
        <f>'JRD single trials'!J184</f>
        <v>0</v>
      </c>
      <c r="C115" s="19">
        <f>'JRD single trials'!K184</f>
        <v>0</v>
      </c>
      <c r="D115" s="19">
        <f>'JRD single trials'!L184</f>
        <v>0</v>
      </c>
      <c r="F115" s="78">
        <f>'JRD single trials'!N184</f>
        <v>0</v>
      </c>
      <c r="G115" s="78" t="e">
        <f>'JRD single trials'!#REF!</f>
        <v>#REF!</v>
      </c>
      <c r="H115" s="78" t="e">
        <f>'JRD single trials'!#REF!</f>
        <v>#REF!</v>
      </c>
      <c r="O115" s="78"/>
    </row>
    <row r="116" spans="1:15">
      <c r="A116" s="79"/>
      <c r="O116" s="78"/>
    </row>
    <row r="117" spans="1:15">
      <c r="A117" s="79" t="s">
        <v>163</v>
      </c>
      <c r="B117" s="57">
        <f>'JRD single trials'!J60</f>
        <v>0.99999823270622401</v>
      </c>
      <c r="C117" s="57">
        <f>'JRD single trials'!K60</f>
        <v>0.99999528038777097</v>
      </c>
      <c r="D117" s="57">
        <f>'JRD single trials'!L60</f>
        <v>0.99931752815895902</v>
      </c>
      <c r="F117" s="78">
        <f>'JRD single trials'!N60</f>
        <v>0.99999942472464198</v>
      </c>
      <c r="G117" s="78" t="e">
        <f>'JRD single trials'!#REF!</f>
        <v>#REF!</v>
      </c>
      <c r="H117" s="78" t="e">
        <f>'JRD single trials'!#REF!</f>
        <v>#REF!</v>
      </c>
      <c r="O117" s="78"/>
    </row>
    <row r="118" spans="1:15">
      <c r="A118" s="79" t="s">
        <v>164</v>
      </c>
      <c r="B118" s="78" t="e">
        <f>'JRD single trials'!#REF!</f>
        <v>#REF!</v>
      </c>
      <c r="C118" s="78" t="e">
        <f>'JRD single trials'!#REF!</f>
        <v>#REF!</v>
      </c>
      <c r="D118" s="78" t="e">
        <f>'JRD single trials'!#REF!</f>
        <v>#REF!</v>
      </c>
      <c r="F118" s="78" t="e">
        <f>'JRD single trials'!#REF!</f>
        <v>#REF!</v>
      </c>
      <c r="G118" s="78" t="e">
        <f>'JRD single trials'!#REF!</f>
        <v>#REF!</v>
      </c>
      <c r="H118" s="78" t="e">
        <f>'JRD single trials'!#REF!</f>
        <v>#REF!</v>
      </c>
      <c r="O118" s="78"/>
    </row>
    <row r="119" spans="1:15">
      <c r="A119" s="79" t="s">
        <v>165</v>
      </c>
      <c r="B119" s="78" t="e">
        <f>'JRD single trials'!#REF!</f>
        <v>#REF!</v>
      </c>
      <c r="C119" s="78" t="e">
        <f>'JRD single trials'!#REF!</f>
        <v>#REF!</v>
      </c>
      <c r="D119" s="78" t="e">
        <f>'JRD single trials'!#REF!</f>
        <v>#REF!</v>
      </c>
      <c r="F119" s="78" t="e">
        <f>'JRD single trials'!#REF!</f>
        <v>#REF!</v>
      </c>
      <c r="G119" s="78" t="e">
        <f>'JRD single trials'!#REF!</f>
        <v>#REF!</v>
      </c>
      <c r="H119" s="78" t="e">
        <f>'JRD single trials'!#REF!</f>
        <v>#REF!</v>
      </c>
      <c r="O119" s="78"/>
    </row>
    <row r="120" spans="1:15">
      <c r="A120" s="79" t="s">
        <v>166</v>
      </c>
      <c r="B120" s="78" t="e">
        <f>'JRD single trials'!#REF!</f>
        <v>#REF!</v>
      </c>
      <c r="C120" s="78" t="e">
        <f>'JRD single trials'!#REF!</f>
        <v>#REF!</v>
      </c>
      <c r="D120" s="78" t="e">
        <f>'JRD single trials'!#REF!</f>
        <v>#REF!</v>
      </c>
      <c r="F120" s="78" t="e">
        <f>'JRD single trials'!#REF!</f>
        <v>#REF!</v>
      </c>
      <c r="G120" s="78" t="e">
        <f>'JRD single trials'!#REF!</f>
        <v>#REF!</v>
      </c>
      <c r="H120" s="78" t="e">
        <f>'JRD single trials'!#REF!</f>
        <v>#REF!</v>
      </c>
      <c r="O120" s="78"/>
    </row>
    <row r="121" spans="1:15">
      <c r="A121" s="79"/>
      <c r="O121" s="78"/>
    </row>
    <row r="122" spans="1:15" ht="18.75">
      <c r="A122" s="81"/>
      <c r="B122" s="81" t="s">
        <v>155</v>
      </c>
      <c r="C122" s="82"/>
      <c r="D122" s="82"/>
      <c r="E122" s="82"/>
      <c r="F122" s="82"/>
      <c r="G122" s="82"/>
      <c r="H122" s="82"/>
      <c r="I122" s="82"/>
    </row>
    <row r="123" spans="1:15">
      <c r="B123" s="78" t="s">
        <v>263</v>
      </c>
      <c r="C123" s="78" t="s">
        <v>264</v>
      </c>
      <c r="D123" s="78" t="s">
        <v>265</v>
      </c>
      <c r="F123" s="78" t="s">
        <v>266</v>
      </c>
      <c r="G123" s="78" t="s">
        <v>267</v>
      </c>
      <c r="H123" s="78" t="s">
        <v>268</v>
      </c>
    </row>
    <row r="124" spans="1:15">
      <c r="A124" s="79" t="s">
        <v>161</v>
      </c>
      <c r="B124" s="95">
        <f>'JRD single trials'!C28</f>
        <v>3.4029130190430892E-3</v>
      </c>
      <c r="C124" s="95">
        <f>'JRD single trials'!D28</f>
        <v>1.3598856377849259E-3</v>
      </c>
      <c r="D124" s="95">
        <f>'JRD single trials'!E28</f>
        <v>7.8024209669082401E-3</v>
      </c>
      <c r="E124" s="79"/>
      <c r="F124" s="79">
        <f>'JRD single trials'!G28</f>
        <v>-4.7099545843310737E-3</v>
      </c>
      <c r="G124" s="79" t="e">
        <f>'JRD single trials'!#REF!</f>
        <v>#REF!</v>
      </c>
      <c r="H124" s="79" t="e">
        <f>'JRD single trials'!#REF!</f>
        <v>#REF!</v>
      </c>
      <c r="I124" s="79"/>
      <c r="J124" s="79"/>
    </row>
    <row r="125" spans="1:15">
      <c r="A125" s="79" t="s">
        <v>160</v>
      </c>
      <c r="B125" s="95">
        <f>'JRD single trials'!C59</f>
        <v>-8.1434895537655805E-3</v>
      </c>
      <c r="C125" s="95">
        <f>'JRD single trials'!D59</f>
        <v>-7.4911789655200886E-3</v>
      </c>
      <c r="D125" s="95">
        <f>'JRD single trials'!E59</f>
        <v>-5.0043756422638256E-3</v>
      </c>
      <c r="E125" s="79"/>
      <c r="F125" s="79">
        <f>'JRD single trials'!G59</f>
        <v>-1.4124053357267135E-2</v>
      </c>
      <c r="G125" s="79" t="e">
        <f>'JRD single trials'!#REF!</f>
        <v>#REF!</v>
      </c>
      <c r="H125" s="79" t="e">
        <f>'JRD single trials'!#REF!</f>
        <v>#REF!</v>
      </c>
      <c r="I125" s="79"/>
      <c r="J125" s="79"/>
    </row>
    <row r="126" spans="1:15">
      <c r="A126" s="79"/>
      <c r="B126" s="79"/>
      <c r="C126" s="79"/>
      <c r="D126" s="79"/>
      <c r="E126" s="79"/>
      <c r="F126" s="79"/>
      <c r="G126" s="79"/>
      <c r="H126" s="79"/>
      <c r="I126" s="79"/>
      <c r="J126" s="79"/>
    </row>
    <row r="127" spans="1:15">
      <c r="A127" s="79" t="s">
        <v>145</v>
      </c>
      <c r="B127" s="79" t="e">
        <f>'JRD single trials'!#REF!</f>
        <v>#REF!</v>
      </c>
      <c r="C127" s="79" t="e">
        <f>'JRD single trials'!#REF!</f>
        <v>#REF!</v>
      </c>
      <c r="D127" s="79" t="e">
        <f>'JRD single trials'!#REF!</f>
        <v>#REF!</v>
      </c>
      <c r="E127" s="79"/>
      <c r="F127" s="79" t="e">
        <f>'JRD single trials'!#REF!</f>
        <v>#REF!</v>
      </c>
      <c r="G127" s="79" t="e">
        <f>'JRD single trials'!#REF!</f>
        <v>#REF!</v>
      </c>
      <c r="H127" s="79" t="e">
        <f>'JRD single trials'!#REF!</f>
        <v>#REF!</v>
      </c>
      <c r="I127" s="79"/>
      <c r="J127" s="79"/>
    </row>
    <row r="128" spans="1:15">
      <c r="A128" s="79" t="s">
        <v>156</v>
      </c>
      <c r="B128" s="79" t="e">
        <f>'JRD single trials'!#REF!</f>
        <v>#REF!</v>
      </c>
      <c r="C128" s="79" t="e">
        <f>'JRD single trials'!#REF!</f>
        <v>#REF!</v>
      </c>
      <c r="D128" s="79" t="e">
        <f>'JRD single trials'!#REF!</f>
        <v>#REF!</v>
      </c>
      <c r="E128" s="79"/>
      <c r="F128" s="79" t="e">
        <f>'JRD single trials'!#REF!</f>
        <v>#REF!</v>
      </c>
      <c r="G128" s="79" t="e">
        <f>'JRD single trials'!#REF!</f>
        <v>#REF!</v>
      </c>
      <c r="H128" s="79" t="e">
        <f>'JRD single trials'!#REF!</f>
        <v>#REF!</v>
      </c>
      <c r="I128" s="79"/>
      <c r="J128" s="79"/>
    </row>
    <row r="129" spans="1:10">
      <c r="A129" s="79" t="s">
        <v>146</v>
      </c>
      <c r="B129" s="79" t="e">
        <f>'JRD single trials'!#REF!</f>
        <v>#REF!</v>
      </c>
      <c r="C129" s="79" t="e">
        <f>'JRD single trials'!#REF!</f>
        <v>#REF!</v>
      </c>
      <c r="D129" s="79" t="e">
        <f>'JRD single trials'!#REF!</f>
        <v>#REF!</v>
      </c>
      <c r="E129" s="79"/>
      <c r="F129" s="79" t="e">
        <f>'JRD single trials'!#REF!</f>
        <v>#REF!</v>
      </c>
      <c r="G129" s="79" t="e">
        <f>'JRD single trials'!#REF!</f>
        <v>#REF!</v>
      </c>
      <c r="H129" s="79" t="e">
        <f>'JRD single trials'!#REF!</f>
        <v>#REF!</v>
      </c>
      <c r="I129" s="79"/>
      <c r="J129" s="79"/>
    </row>
    <row r="130" spans="1:10">
      <c r="A130" s="79"/>
      <c r="B130" s="79"/>
      <c r="C130" s="79"/>
      <c r="D130" s="79"/>
      <c r="E130" s="79"/>
      <c r="F130" s="79"/>
      <c r="G130" s="79"/>
      <c r="H130" s="79"/>
      <c r="I130" s="79"/>
      <c r="J130" s="79"/>
    </row>
    <row r="131" spans="1:10">
      <c r="A131" s="79" t="s">
        <v>167</v>
      </c>
      <c r="B131" s="95">
        <f>'JRD single trials'!J28</f>
        <v>1.2643690926154505E-3</v>
      </c>
      <c r="C131" s="95">
        <f>'JRD single trials'!K28</f>
        <v>4.0313923301918443E-3</v>
      </c>
      <c r="D131" s="95">
        <f>'JRD single trials'!L28</f>
        <v>1.0543300338036227E-3</v>
      </c>
      <c r="E131" s="79"/>
      <c r="F131" s="79">
        <f>'JRD single trials'!N28</f>
        <v>3.8124780355884864E-3</v>
      </c>
      <c r="G131" s="79" t="e">
        <f>'JRD single trials'!#REF!</f>
        <v>#REF!</v>
      </c>
      <c r="H131" s="79" t="e">
        <f>'JRD single trials'!#REF!</f>
        <v>#REF!</v>
      </c>
      <c r="I131" s="79"/>
      <c r="J131" s="79"/>
    </row>
    <row r="132" spans="1:10">
      <c r="A132" s="79" t="s">
        <v>168</v>
      </c>
      <c r="B132" s="95">
        <f>'JRD single trials'!J90</f>
        <v>2.8989391711480657E-4</v>
      </c>
      <c r="C132" s="95">
        <f>'JRD single trials'!K90</f>
        <v>-4.2566910197557378E-3</v>
      </c>
      <c r="D132" s="95">
        <f>'JRD single trials'!L90</f>
        <v>-1.1418453328980685E-3</v>
      </c>
      <c r="E132" s="79"/>
      <c r="F132" s="79">
        <f>'JRD single trials'!N90</f>
        <v>-4.8527178473745988E-3</v>
      </c>
      <c r="G132" s="79" t="e">
        <f>'JRD single trials'!#REF!</f>
        <v>#REF!</v>
      </c>
      <c r="H132" s="79" t="e">
        <f>'JRD single trials'!#REF!</f>
        <v>#REF!</v>
      </c>
      <c r="I132" s="79"/>
      <c r="J132" s="79"/>
    </row>
    <row r="133" spans="1:10">
      <c r="A133" s="79" t="s">
        <v>169</v>
      </c>
      <c r="B133" s="95">
        <f>'JRD single trials'!J121</f>
        <v>-3.6169394125888875E-3</v>
      </c>
      <c r="C133" s="95">
        <f>'JRD single trials'!K121</f>
        <v>-9.3009450545038889E-3</v>
      </c>
      <c r="D133" s="95">
        <f>'JRD single trials'!L121</f>
        <v>-5.2131643307839577E-3</v>
      </c>
      <c r="E133" s="79"/>
      <c r="F133" s="79">
        <f>'JRD single trials'!N121</f>
        <v>-9.6721074592541253E-3</v>
      </c>
      <c r="G133" s="79" t="e">
        <f>'JRD single trials'!#REF!</f>
        <v>#REF!</v>
      </c>
      <c r="H133" s="79" t="e">
        <f>'JRD single trials'!#REF!</f>
        <v>#REF!</v>
      </c>
      <c r="I133" s="79"/>
      <c r="J133" s="79"/>
    </row>
    <row r="134" spans="1:10">
      <c r="A134" s="79" t="s">
        <v>170</v>
      </c>
      <c r="B134" s="95">
        <f>'JRD single trials'!J152</f>
        <v>0</v>
      </c>
      <c r="C134" s="95">
        <f>'JRD single trials'!K152</f>
        <v>0</v>
      </c>
      <c r="D134" s="95">
        <f>'JRD single trials'!L152</f>
        <v>0</v>
      </c>
      <c r="E134" s="79"/>
      <c r="F134" s="79">
        <f>'JRD single trials'!N152</f>
        <v>0</v>
      </c>
      <c r="G134" s="79" t="e">
        <f>'JRD single trials'!#REF!</f>
        <v>#REF!</v>
      </c>
      <c r="H134" s="79" t="e">
        <f>'JRD single trials'!#REF!</f>
        <v>#REF!</v>
      </c>
      <c r="I134" s="79"/>
      <c r="J134" s="79"/>
    </row>
    <row r="135" spans="1:10">
      <c r="A135" s="79" t="s">
        <v>171</v>
      </c>
      <c r="B135" s="95">
        <f>'JRD single trials'!J183</f>
        <v>0</v>
      </c>
      <c r="C135" s="95">
        <f>'JRD single trials'!K183</f>
        <v>0</v>
      </c>
      <c r="D135" s="95">
        <f>'JRD single trials'!L183</f>
        <v>0</v>
      </c>
      <c r="E135" s="79"/>
      <c r="F135" s="79">
        <f>'JRD single trials'!N183</f>
        <v>0</v>
      </c>
      <c r="G135" s="79" t="e">
        <f>'JRD single trials'!#REF!</f>
        <v>#REF!</v>
      </c>
      <c r="H135" s="79" t="e">
        <f>'JRD single trials'!#REF!</f>
        <v>#REF!</v>
      </c>
      <c r="I135" s="79"/>
      <c r="J135" s="79"/>
    </row>
    <row r="136" spans="1:10">
      <c r="A136" s="79"/>
      <c r="B136" s="79"/>
      <c r="C136" s="79"/>
      <c r="D136" s="79"/>
      <c r="E136" s="79"/>
      <c r="F136" s="79"/>
      <c r="G136" s="79"/>
      <c r="H136" s="79"/>
      <c r="I136" s="79"/>
      <c r="J136" s="79"/>
    </row>
    <row r="137" spans="1:10">
      <c r="A137" s="79" t="s">
        <v>163</v>
      </c>
      <c r="B137" s="95">
        <f>'JRD single trials'!J59</f>
        <v>-1.2148126039003757E-2</v>
      </c>
      <c r="C137" s="95">
        <f>'JRD single trials'!K59</f>
        <v>-1.0146433132321182E-2</v>
      </c>
      <c r="D137" s="95">
        <f>'JRD single trials'!L59</f>
        <v>-7.5774499199261188E-3</v>
      </c>
      <c r="E137" s="79"/>
      <c r="F137" s="79">
        <f>'JRD single trials'!N59</f>
        <v>-1.5765538590900418E-2</v>
      </c>
      <c r="G137" s="79" t="e">
        <f>'JRD single trials'!#REF!</f>
        <v>#REF!</v>
      </c>
      <c r="H137" s="79" t="e">
        <f>'JRD single trials'!#REF!</f>
        <v>#REF!</v>
      </c>
      <c r="I137" s="79"/>
      <c r="J137" s="79"/>
    </row>
    <row r="138" spans="1:10">
      <c r="A138" s="79" t="s">
        <v>164</v>
      </c>
      <c r="B138" s="79" t="e">
        <f>'JRD single trials'!#REF!</f>
        <v>#REF!</v>
      </c>
      <c r="C138" s="79" t="e">
        <f>'JRD single trials'!#REF!</f>
        <v>#REF!</v>
      </c>
      <c r="D138" s="79" t="e">
        <f>'JRD single trials'!#REF!</f>
        <v>#REF!</v>
      </c>
      <c r="E138" s="79"/>
      <c r="F138" s="79" t="e">
        <f>'JRD single trials'!#REF!</f>
        <v>#REF!</v>
      </c>
      <c r="G138" s="79" t="e">
        <f>'JRD single trials'!#REF!</f>
        <v>#REF!</v>
      </c>
      <c r="H138" s="79" t="e">
        <f>'JRD single trials'!#REF!</f>
        <v>#REF!</v>
      </c>
      <c r="I138" s="79"/>
      <c r="J138" s="79"/>
    </row>
    <row r="139" spans="1:10">
      <c r="A139" s="79" t="s">
        <v>165</v>
      </c>
      <c r="B139" s="79" t="e">
        <f>'JRD single trials'!#REF!</f>
        <v>#REF!</v>
      </c>
      <c r="C139" s="79" t="e">
        <f>'JRD single trials'!#REF!</f>
        <v>#REF!</v>
      </c>
      <c r="D139" s="79" t="e">
        <f>'JRD single trials'!#REF!</f>
        <v>#REF!</v>
      </c>
      <c r="E139" s="79"/>
      <c r="F139" s="79" t="e">
        <f>'JRD single trials'!#REF!</f>
        <v>#REF!</v>
      </c>
      <c r="G139" s="79" t="e">
        <f>'JRD single trials'!#REF!</f>
        <v>#REF!</v>
      </c>
      <c r="H139" s="79" t="e">
        <f>'JRD single trials'!#REF!</f>
        <v>#REF!</v>
      </c>
      <c r="I139" s="79"/>
      <c r="J139" s="79"/>
    </row>
    <row r="140" spans="1:10">
      <c r="A140" s="79" t="s">
        <v>166</v>
      </c>
      <c r="B140" s="79" t="e">
        <f>'JRD single trials'!#REF!</f>
        <v>#REF!</v>
      </c>
      <c r="C140" s="79" t="e">
        <f>'JRD single trials'!#REF!</f>
        <v>#REF!</v>
      </c>
      <c r="D140" s="79" t="e">
        <f>'JRD single trials'!#REF!</f>
        <v>#REF!</v>
      </c>
      <c r="E140" s="79"/>
      <c r="F140" s="79" t="e">
        <f>'JRD single trials'!#REF!</f>
        <v>#REF!</v>
      </c>
      <c r="G140" s="79" t="e">
        <f>'JRD single trials'!#REF!</f>
        <v>#REF!</v>
      </c>
      <c r="H140" s="79" t="e">
        <f>'JRD single trials'!#REF!</f>
        <v>#REF!</v>
      </c>
      <c r="I140" s="79"/>
      <c r="J140" s="79"/>
    </row>
    <row r="141" spans="1:10">
      <c r="A141" s="79"/>
      <c r="B141" s="85"/>
      <c r="C141" s="85"/>
      <c r="D141" s="85"/>
      <c r="E141" s="85"/>
      <c r="F141" s="85"/>
      <c r="G141" s="85"/>
      <c r="H141" s="85"/>
      <c r="I141" s="85"/>
    </row>
    <row r="145" spans="1:19" s="82" customFormat="1" ht="18.75">
      <c r="A145" s="81" t="s">
        <v>157</v>
      </c>
    </row>
    <row r="146" spans="1:19" s="82" customFormat="1" ht="18.75">
      <c r="B146" s="81" t="s">
        <v>20</v>
      </c>
      <c r="P146" s="81" t="s">
        <v>144</v>
      </c>
    </row>
    <row r="147" spans="1:19" s="81" customFormat="1" ht="18.75">
      <c r="B147" s="81" t="s">
        <v>181</v>
      </c>
      <c r="P147" s="81" t="s">
        <v>181</v>
      </c>
    </row>
    <row r="148" spans="1:19">
      <c r="B148" s="78" t="s">
        <v>263</v>
      </c>
      <c r="C148" s="78" t="s">
        <v>264</v>
      </c>
      <c r="D148" s="78" t="s">
        <v>265</v>
      </c>
      <c r="E148" s="78" t="s">
        <v>325</v>
      </c>
      <c r="F148" s="78" t="s">
        <v>266</v>
      </c>
      <c r="G148" s="78" t="s">
        <v>267</v>
      </c>
      <c r="H148" s="78" t="s">
        <v>268</v>
      </c>
      <c r="L148" s="78" t="s">
        <v>263</v>
      </c>
      <c r="M148" s="78" t="s">
        <v>264</v>
      </c>
      <c r="N148" s="78" t="s">
        <v>265</v>
      </c>
      <c r="P148" s="78" t="s">
        <v>266</v>
      </c>
      <c r="Q148" s="78" t="s">
        <v>267</v>
      </c>
      <c r="R148" s="78" t="s">
        <v>268</v>
      </c>
      <c r="S148" s="78" t="s">
        <v>325</v>
      </c>
    </row>
    <row r="149" spans="1:19">
      <c r="A149" s="79" t="s">
        <v>158</v>
      </c>
      <c r="B149" s="78">
        <f>Adaptation!B98</f>
        <v>0.57463172056272804</v>
      </c>
      <c r="C149" s="78">
        <f>Adaptation!C98</f>
        <v>0.81799765291721305</v>
      </c>
      <c r="D149" s="78">
        <f>Adaptation!D98</f>
        <v>0.16822981357975</v>
      </c>
      <c r="E149" s="78">
        <f>Adaptation!E98</f>
        <v>0.93170453986223001</v>
      </c>
      <c r="F149" s="78">
        <f>Adaptation!F98</f>
        <v>0.53617126012878402</v>
      </c>
      <c r="G149" s="78">
        <f>Adaptation!G98</f>
        <v>0.43524011978883798</v>
      </c>
      <c r="H149" s="78">
        <f>Adaptation!H98</f>
        <v>0.25706427778405599</v>
      </c>
      <c r="K149" s="79" t="s">
        <v>158</v>
      </c>
      <c r="L149" s="78">
        <f>Adaptation!B32</f>
        <v>0.60546310935436898</v>
      </c>
      <c r="M149" s="78">
        <f>Adaptation!C32</f>
        <v>6.9334410339083399E-2</v>
      </c>
      <c r="N149" s="78">
        <f>Adaptation!D32</f>
        <v>0.36648146842263402</v>
      </c>
      <c r="P149" s="78">
        <f>Adaptation!F32</f>
        <v>0.54882063510447399</v>
      </c>
      <c r="Q149" s="78">
        <f>Adaptation!G32</f>
        <v>0.128183094039094</v>
      </c>
      <c r="R149" s="78">
        <f>Adaptation!H32</f>
        <v>0.14453212836676299</v>
      </c>
      <c r="S149" s="78">
        <f>Adaptation!E32</f>
        <v>0.81453038846240799</v>
      </c>
    </row>
    <row r="150" spans="1:19">
      <c r="A150" s="79" t="s">
        <v>86</v>
      </c>
      <c r="B150" s="78">
        <f>Adaptation!B130</f>
        <v>0.73503498649745902</v>
      </c>
      <c r="C150" s="78">
        <f>Adaptation!C130</f>
        <v>0.28911280149294</v>
      </c>
      <c r="D150" s="78">
        <f>Adaptation!D130</f>
        <v>0.733217372714418</v>
      </c>
      <c r="E150" s="55">
        <f>Adaptation!E130</f>
        <v>8.9403448797427801E-2</v>
      </c>
      <c r="F150" s="78">
        <f>Adaptation!F130</f>
        <v>0.89741421119657605</v>
      </c>
      <c r="G150" s="78">
        <f>Adaptation!G130</f>
        <v>0.62705166468873796</v>
      </c>
      <c r="H150" s="78">
        <f>Adaptation!H130</f>
        <v>0.88201640078433696</v>
      </c>
      <c r="K150" s="79" t="s">
        <v>86</v>
      </c>
      <c r="L150" s="78">
        <f>Adaptation!B64</f>
        <v>0.46425384813771098</v>
      </c>
      <c r="M150" s="78">
        <f>Adaptation!C64</f>
        <v>0.27801067174137301</v>
      </c>
      <c r="N150" s="78">
        <f>Adaptation!D64</f>
        <v>0.13829276254852099</v>
      </c>
      <c r="P150" s="78">
        <f>Adaptation!F64</f>
        <v>0.15058839472743599</v>
      </c>
      <c r="Q150" s="78">
        <f>Adaptation!G64</f>
        <v>0.46854763033770802</v>
      </c>
      <c r="R150" s="78">
        <f>Adaptation!H64</f>
        <v>0.13372415752082301</v>
      </c>
      <c r="S150" s="78">
        <f>Adaptation!E64</f>
        <v>0.43879795517384801</v>
      </c>
    </row>
    <row r="151" spans="1:19">
      <c r="A151" s="79"/>
      <c r="K151" s="79"/>
    </row>
    <row r="152" spans="1:19" ht="18.75">
      <c r="A152" s="79"/>
      <c r="B152" s="81" t="s">
        <v>180</v>
      </c>
      <c r="K152" s="79"/>
      <c r="O152" s="78"/>
      <c r="P152" s="81" t="s">
        <v>180</v>
      </c>
    </row>
    <row r="153" spans="1:19">
      <c r="B153" s="78" t="s">
        <v>263</v>
      </c>
      <c r="C153" s="78" t="s">
        <v>264</v>
      </c>
      <c r="D153" s="78" t="s">
        <v>265</v>
      </c>
      <c r="E153" s="78" t="s">
        <v>325</v>
      </c>
      <c r="F153" s="78" t="s">
        <v>266</v>
      </c>
      <c r="G153" s="78" t="s">
        <v>267</v>
      </c>
      <c r="H153" s="78" t="s">
        <v>268</v>
      </c>
      <c r="L153" s="78" t="s">
        <v>263</v>
      </c>
      <c r="M153" s="78" t="s">
        <v>264</v>
      </c>
      <c r="N153" s="78" t="s">
        <v>265</v>
      </c>
      <c r="O153" s="78"/>
      <c r="P153" s="78" t="s">
        <v>266</v>
      </c>
      <c r="Q153" s="78" t="s">
        <v>267</v>
      </c>
      <c r="R153" s="78" t="s">
        <v>268</v>
      </c>
      <c r="S153" s="78" t="s">
        <v>325</v>
      </c>
    </row>
    <row r="154" spans="1:19" s="79" customFormat="1">
      <c r="A154" s="79" t="s">
        <v>158</v>
      </c>
      <c r="B154" s="79">
        <f>Adaptation!B97</f>
        <v>-0.12599767998771041</v>
      </c>
      <c r="C154" s="95">
        <f>Adaptation!C97</f>
        <v>-2.6056867376860044E-2</v>
      </c>
      <c r="D154" s="79">
        <f>Adaptation!D97</f>
        <v>-0.20122826231256349</v>
      </c>
      <c r="F154" s="79">
        <f>Adaptation!F97</f>
        <v>-7.653814787300714E-2</v>
      </c>
      <c r="G154" s="79">
        <f>Adaptation!G97</f>
        <v>-8.8616866122473659E-2</v>
      </c>
      <c r="H154" s="79">
        <f>Adaptation!H97</f>
        <v>-0.17659445552585604</v>
      </c>
      <c r="K154" s="79" t="s">
        <v>158</v>
      </c>
      <c r="L154" s="79">
        <f>Adaptation!B31</f>
        <v>-0.11983654300545578</v>
      </c>
      <c r="M154" s="79">
        <f>Adaptation!C31</f>
        <v>-0.21663437547506872</v>
      </c>
      <c r="N154" s="79">
        <f>Adaptation!D31</f>
        <v>-0.15493748355115305</v>
      </c>
      <c r="P154" s="96">
        <f>Adaptation!F31</f>
        <v>-7.6601089632289246E-2</v>
      </c>
      <c r="Q154" s="79">
        <f>Adaptation!G31</f>
        <v>-0.15491302768879295</v>
      </c>
      <c r="R154" s="79">
        <f>Adaptation!H31</f>
        <v>-0.20247701097570822</v>
      </c>
    </row>
    <row r="155" spans="1:19" s="79" customFormat="1">
      <c r="A155" s="79" t="s">
        <v>86</v>
      </c>
      <c r="B155" s="95">
        <f>Adaptation!B129</f>
        <v>-4.8441253802978174E-2</v>
      </c>
      <c r="C155" s="79">
        <f>Adaptation!C129</f>
        <v>-0.12757986819985362</v>
      </c>
      <c r="D155" s="96">
        <f>Adaptation!D129</f>
        <v>-5.0496586686014096E-2</v>
      </c>
      <c r="F155" s="79">
        <f>Adaptation!F129</f>
        <v>1.5551696411275948E-2</v>
      </c>
      <c r="G155" s="79">
        <f>Adaptation!G129</f>
        <v>-6.1457324197475301E-2</v>
      </c>
      <c r="H155" s="79">
        <f>Adaptation!H129</f>
        <v>-2.162829514987049E-2</v>
      </c>
      <c r="K155" s="79" t="s">
        <v>86</v>
      </c>
      <c r="L155" s="79">
        <f>Adaptation!B63</f>
        <v>-0.1650240848326226</v>
      </c>
      <c r="M155" s="79">
        <f>Adaptation!C63</f>
        <v>0.10068258715093102</v>
      </c>
      <c r="N155" s="79">
        <f>Adaptation!D63</f>
        <v>-0.18905234907349489</v>
      </c>
      <c r="P155" s="79">
        <f>Adaptation!F63</f>
        <v>-0.16851024521708127</v>
      </c>
      <c r="Q155" s="96">
        <f>Adaptation!G63</f>
        <v>-7.2659799265268943E-2</v>
      </c>
      <c r="R155" s="79">
        <f>Adaptation!H63</f>
        <v>-0.16754984951718119</v>
      </c>
    </row>
    <row r="156" spans="1:19">
      <c r="O156" s="78"/>
    </row>
    <row r="157" spans="1:19">
      <c r="O157" s="78"/>
    </row>
    <row r="159" spans="1:19" ht="18.75">
      <c r="A159" s="81" t="s">
        <v>162</v>
      </c>
    </row>
    <row r="160" spans="1:19" s="82" customFormat="1" ht="18.75">
      <c r="B160" s="81" t="s">
        <v>20</v>
      </c>
      <c r="P160" s="81" t="s">
        <v>143</v>
      </c>
    </row>
    <row r="161" spans="1:19">
      <c r="B161" s="78" t="s">
        <v>263</v>
      </c>
      <c r="C161" s="78" t="s">
        <v>264</v>
      </c>
      <c r="D161" s="78" t="s">
        <v>265</v>
      </c>
      <c r="E161" s="78" t="s">
        <v>325</v>
      </c>
      <c r="F161" s="78" t="s">
        <v>266</v>
      </c>
      <c r="G161" s="78" t="s">
        <v>267</v>
      </c>
      <c r="H161" s="78" t="s">
        <v>268</v>
      </c>
      <c r="L161" s="78" t="s">
        <v>263</v>
      </c>
      <c r="M161" s="78" t="s">
        <v>264</v>
      </c>
      <c r="N161" s="78" t="s">
        <v>265</v>
      </c>
      <c r="P161" s="78" t="s">
        <v>266</v>
      </c>
      <c r="Q161" s="78" t="s">
        <v>267</v>
      </c>
      <c r="R161" s="78" t="s">
        <v>268</v>
      </c>
      <c r="S161" s="78" t="s">
        <v>325</v>
      </c>
    </row>
    <row r="162" spans="1:19">
      <c r="A162" s="78" t="s">
        <v>114</v>
      </c>
      <c r="B162" s="55">
        <f>'Neural distances'!B34</f>
        <v>-6.10463243923976E-2</v>
      </c>
      <c r="C162" s="55">
        <f>'Neural distances'!C34</f>
        <v>-5.6599363501322303E-2</v>
      </c>
      <c r="D162" s="19">
        <f>'Neural distances'!D34</f>
        <v>-4.8498845581996297E-2</v>
      </c>
      <c r="F162" s="78">
        <f>'Neural distances'!F34</f>
        <v>-6.3548960485110106E-2</v>
      </c>
      <c r="G162" s="78">
        <f>'Neural distances'!G34</f>
        <v>-6.1558282384387701E-2</v>
      </c>
      <c r="H162" s="78">
        <f>'Neural distances'!H34</f>
        <v>-4.9208799923454498E-2</v>
      </c>
      <c r="K162" s="78" t="s">
        <v>114</v>
      </c>
      <c r="L162" s="78">
        <f>'Neural distances'!B71</f>
        <v>-8.14365305532306E-4</v>
      </c>
      <c r="M162" s="78">
        <f>'Neural distances'!C71</f>
        <v>8.2690916333743297E-3</v>
      </c>
      <c r="N162" s="78">
        <f>'Neural distances'!D71</f>
        <v>2.2711731857504702E-3</v>
      </c>
      <c r="O162" s="78"/>
      <c r="P162" s="19">
        <f>'Neural distances'!F71</f>
        <v>6.8705712179465504E-3</v>
      </c>
      <c r="Q162" s="19">
        <f>'Neural distances'!G71</f>
        <v>-1.6085855009607801E-3</v>
      </c>
      <c r="R162" s="19">
        <f>'Neural distances'!H71</f>
        <v>3.36065939001454E-3</v>
      </c>
    </row>
    <row r="163" spans="1:19">
      <c r="A163" s="78" t="s">
        <v>116</v>
      </c>
      <c r="B163" s="55">
        <f>'Neural distances'!B35</f>
        <v>-6.7475822703273403E-2</v>
      </c>
      <c r="C163" s="55">
        <f>'Neural distances'!C35</f>
        <v>-7.1759739223222999E-2</v>
      </c>
      <c r="D163" s="55">
        <f>'Neural distances'!D35</f>
        <v>-8.3279245826831799E-2</v>
      </c>
      <c r="F163" s="78">
        <f>'Neural distances'!F35</f>
        <v>-7.6530025527468099E-2</v>
      </c>
      <c r="G163" s="78">
        <f>'Neural distances'!G35</f>
        <v>-7.8238048423113396E-2</v>
      </c>
      <c r="H163" s="78">
        <f>'Neural distances'!H35</f>
        <v>-7.8532677296886802E-2</v>
      </c>
      <c r="K163" s="78" t="s">
        <v>116</v>
      </c>
      <c r="L163" s="78">
        <f>'Neural distances'!B72</f>
        <v>-1.3710835204519401E-2</v>
      </c>
      <c r="M163" s="78">
        <f>'Neural distances'!C72</f>
        <v>-2.1507777202698802E-3</v>
      </c>
      <c r="N163" s="78">
        <f>'Neural distances'!D72</f>
        <v>-1.4525061311181E-2</v>
      </c>
      <c r="O163" s="78"/>
      <c r="P163" s="19">
        <f>'Neural distances'!F72</f>
        <v>-1.9341784896435701E-2</v>
      </c>
      <c r="Q163" s="19">
        <f>'Neural distances'!G72</f>
        <v>2.3718316684570098E-3</v>
      </c>
      <c r="R163" s="19">
        <f>'Neural distances'!H72</f>
        <v>-6.6883257633121003E-3</v>
      </c>
    </row>
    <row r="164" spans="1:19">
      <c r="A164" s="78" t="s">
        <v>117</v>
      </c>
      <c r="B164" s="55">
        <f>'Neural distances'!B36</f>
        <v>-6.9169916511376495E-2</v>
      </c>
      <c r="C164" s="55">
        <f>'Neural distances'!C36</f>
        <v>-6.9292728026781505E-2</v>
      </c>
      <c r="D164" s="19">
        <f>'Neural distances'!D36</f>
        <v>-4.5859385257286098E-2</v>
      </c>
      <c r="F164" s="78">
        <f>'Neural distances'!F36</f>
        <v>-6.5884335788142095E-2</v>
      </c>
      <c r="G164" s="78">
        <f>'Neural distances'!G36</f>
        <v>-6.9015460672897197E-2</v>
      </c>
      <c r="H164" s="78">
        <f>'Neural distances'!H36</f>
        <v>-5.2219870436923603E-2</v>
      </c>
      <c r="K164" s="78" t="s">
        <v>117</v>
      </c>
      <c r="L164" s="78">
        <f>'Neural distances'!B73</f>
        <v>1.47990593243494E-2</v>
      </c>
      <c r="M164" s="78">
        <f>'Neural distances'!C73</f>
        <v>-3.5901060487032602E-3</v>
      </c>
      <c r="N164" s="78">
        <f>'Neural distances'!D73</f>
        <v>-6.8035699081891695E-4</v>
      </c>
      <c r="O164" s="78"/>
      <c r="P164" s="19">
        <f>'Neural distances'!F73</f>
        <v>1.20713077780967E-2</v>
      </c>
      <c r="Q164" s="19">
        <f>'Neural distances'!G73</f>
        <v>-1.71690788037469E-2</v>
      </c>
      <c r="R164" s="19">
        <f>'Neural distances'!H73</f>
        <v>-6.96821137290125E-3</v>
      </c>
    </row>
    <row r="165" spans="1:19">
      <c r="A165" s="78" t="s">
        <v>118</v>
      </c>
      <c r="B165" s="55">
        <f>'Neural distances'!B37</f>
        <v>-7.4830067093903302E-2</v>
      </c>
      <c r="C165" s="55">
        <f>'Neural distances'!C37</f>
        <v>-7.21517176997237E-2</v>
      </c>
      <c r="D165" s="55">
        <f>'Neural distances'!D37</f>
        <v>-9.1973193067379694E-2</v>
      </c>
      <c r="F165" s="78">
        <f>'Neural distances'!F37</f>
        <v>-6.5494492127171899E-2</v>
      </c>
      <c r="G165" s="78">
        <f>'Neural distances'!G37</f>
        <v>-6.2805711822780996E-2</v>
      </c>
      <c r="H165" s="78">
        <f>'Neural distances'!H37</f>
        <v>-8.8796651114383798E-2</v>
      </c>
      <c r="K165" s="78" t="s">
        <v>118</v>
      </c>
      <c r="L165" s="78">
        <f>'Neural distances'!B74</f>
        <v>-6.4973237815062798E-2</v>
      </c>
      <c r="M165" s="78">
        <f>'Neural distances'!C74</f>
        <v>-7.1705265855790207E-2</v>
      </c>
      <c r="N165" s="78">
        <f>'Neural distances'!D74</f>
        <v>-5.3256164019509798E-2</v>
      </c>
      <c r="O165" s="78"/>
      <c r="P165" s="55">
        <f>'Neural distances'!F74</f>
        <v>-6.15140569364208E-2</v>
      </c>
      <c r="Q165" s="55">
        <f>'Neural distances'!G74</f>
        <v>-6.7828749041572101E-2</v>
      </c>
      <c r="R165" s="55">
        <f>'Neural distances'!H74</f>
        <v>-5.8311754175777199E-2</v>
      </c>
    </row>
    <row r="166" spans="1:19">
      <c r="O166" s="78"/>
    </row>
    <row r="169" spans="1:19">
      <c r="A169" s="80" t="s">
        <v>327</v>
      </c>
    </row>
    <row r="170" spans="1:19" s="82" customFormat="1" ht="18.75">
      <c r="B170" s="81" t="s">
        <v>20</v>
      </c>
      <c r="P170" s="81" t="s">
        <v>143</v>
      </c>
    </row>
    <row r="171" spans="1:19">
      <c r="A171" s="79" t="s">
        <v>85</v>
      </c>
      <c r="B171" s="78" t="s">
        <v>263</v>
      </c>
      <c r="C171" s="78" t="s">
        <v>264</v>
      </c>
      <c r="D171" s="78" t="s">
        <v>265</v>
      </c>
      <c r="E171" s="78" t="s">
        <v>325</v>
      </c>
      <c r="K171" s="79" t="s">
        <v>85</v>
      </c>
      <c r="P171" s="78" t="s">
        <v>266</v>
      </c>
      <c r="Q171" s="78" t="s">
        <v>267</v>
      </c>
      <c r="R171" s="78" t="s">
        <v>268</v>
      </c>
      <c r="S171" s="78" t="s">
        <v>325</v>
      </c>
    </row>
    <row r="172" spans="1:19">
      <c r="A172" s="78" t="s">
        <v>188</v>
      </c>
      <c r="B172" s="103">
        <f>'Behavior correlation'!AN31</f>
        <v>-0.39148037238327232</v>
      </c>
      <c r="C172" s="145">
        <f>'Behavior correlation'!AO31</f>
        <v>3.2453548668983159E-2</v>
      </c>
      <c r="D172" s="103">
        <f>'Behavior correlation'!AP31</f>
        <v>0.10449771409471735</v>
      </c>
      <c r="E172" s="146">
        <f>'Behavior correlation'!AQ31</f>
        <v>-5.87792124077538E-2</v>
      </c>
      <c r="F172" s="88"/>
      <c r="G172" s="88"/>
      <c r="H172" s="88"/>
      <c r="I172" s="88"/>
      <c r="J172" s="88"/>
      <c r="K172" s="88" t="s">
        <v>188</v>
      </c>
      <c r="L172" s="88"/>
      <c r="M172" s="88"/>
      <c r="N172" s="88"/>
      <c r="P172" s="103">
        <f>'Behavior correlation'!S31</f>
        <v>-0.23477397949156908</v>
      </c>
      <c r="Q172" s="103">
        <f>'Behavior correlation'!T31</f>
        <v>-0.18067325045194044</v>
      </c>
      <c r="R172" s="146">
        <f>'Behavior correlation'!U31</f>
        <v>-7.7147181472818183E-2</v>
      </c>
      <c r="S172" s="103">
        <f>'Behavior correlation'!V31</f>
        <v>-0.12375754497786362</v>
      </c>
    </row>
    <row r="173" spans="1:19">
      <c r="A173" s="78" t="s">
        <v>328</v>
      </c>
      <c r="B173" s="103">
        <f>'Behavior correlation'!AS31</f>
        <v>-0.31418569565381571</v>
      </c>
      <c r="C173" s="103">
        <f>'Behavior correlation'!AT31</f>
        <v>-0.16768067210557103</v>
      </c>
      <c r="D173" s="103">
        <f>'Behavior correlation'!AU31</f>
        <v>9.9522288536554274E-2</v>
      </c>
      <c r="E173" s="103">
        <f>'Behavior correlation'!AV31</f>
        <v>0.19910778660824482</v>
      </c>
      <c r="F173" s="88"/>
      <c r="G173" s="88"/>
      <c r="H173" s="88"/>
      <c r="I173" s="88"/>
      <c r="J173" s="88"/>
      <c r="K173" s="88" t="s">
        <v>328</v>
      </c>
      <c r="L173" s="88"/>
      <c r="M173" s="88"/>
      <c r="N173" s="88"/>
      <c r="P173" s="103">
        <f>'Behavior correlation'!X31</f>
        <v>0.20354343325096758</v>
      </c>
      <c r="Q173" s="103">
        <f>'Behavior correlation'!Y31</f>
        <v>-0.49811918503083646</v>
      </c>
      <c r="R173" s="103">
        <f>'Behavior correlation'!Z31</f>
        <v>-0.16733731388227049</v>
      </c>
      <c r="S173" s="103">
        <f>'Behavior correlation'!AA31</f>
        <v>-9.6262853651977162E-2</v>
      </c>
    </row>
    <row r="174" spans="1:19">
      <c r="A174" s="78" t="s">
        <v>329</v>
      </c>
      <c r="B174" s="103" t="e">
        <f>'Behavior correlation'!#REF!</f>
        <v>#REF!</v>
      </c>
      <c r="C174" s="103" t="e">
        <f>'Behavior correlation'!#REF!</f>
        <v>#REF!</v>
      </c>
      <c r="D174" s="103" t="e">
        <f>'Behavior correlation'!#REF!</f>
        <v>#REF!</v>
      </c>
      <c r="E174" s="103" t="e">
        <f>'Behavior correlation'!#REF!</f>
        <v>#REF!</v>
      </c>
      <c r="F174" s="88"/>
      <c r="G174" s="88"/>
      <c r="H174" s="88"/>
      <c r="I174" s="88"/>
      <c r="J174" s="88"/>
      <c r="K174" s="88" t="s">
        <v>329</v>
      </c>
      <c r="L174" s="88"/>
      <c r="M174" s="88"/>
      <c r="N174" s="88"/>
      <c r="P174" s="103" t="e">
        <f>'Behavior correlation'!#REF!</f>
        <v>#REF!</v>
      </c>
      <c r="Q174" s="103" t="e">
        <f>'Behavior correlation'!#REF!</f>
        <v>#REF!</v>
      </c>
      <c r="R174" s="103" t="e">
        <f>'Behavior correlation'!#REF!</f>
        <v>#REF!</v>
      </c>
      <c r="S174" s="103" t="e">
        <f>'Behavior correlation'!#REF!</f>
        <v>#REF!</v>
      </c>
    </row>
    <row r="175" spans="1:19">
      <c r="A175" s="78" t="s">
        <v>330</v>
      </c>
      <c r="B175" s="103" t="e">
        <f>'Behavior correlation'!#REF!</f>
        <v>#REF!</v>
      </c>
      <c r="C175" s="103" t="e">
        <f>'Behavior correlation'!#REF!</f>
        <v>#REF!</v>
      </c>
      <c r="D175" s="103" t="e">
        <f>'Behavior correlation'!#REF!</f>
        <v>#REF!</v>
      </c>
      <c r="E175" s="103" t="e">
        <f>'Behavior correlation'!#REF!</f>
        <v>#REF!</v>
      </c>
      <c r="F175" s="88"/>
      <c r="G175" s="88"/>
      <c r="H175" s="88"/>
      <c r="I175" s="88"/>
      <c r="J175" s="88"/>
      <c r="K175" s="88" t="s">
        <v>330</v>
      </c>
      <c r="L175" s="88"/>
      <c r="M175" s="88"/>
      <c r="N175" s="88"/>
      <c r="P175" s="103" t="e">
        <f>'Behavior correlation'!#REF!</f>
        <v>#REF!</v>
      </c>
      <c r="Q175" s="103" t="e">
        <f>'Behavior correlation'!#REF!</f>
        <v>#REF!</v>
      </c>
      <c r="R175" s="103" t="e">
        <f>'Behavior correlation'!#REF!</f>
        <v>#REF!</v>
      </c>
      <c r="S175" s="103" t="e">
        <f>'Behavior correlation'!#REF!</f>
        <v>#REF!</v>
      </c>
    </row>
    <row r="176" spans="1:19">
      <c r="A176" s="78" t="s">
        <v>332</v>
      </c>
      <c r="B176" s="103">
        <f>'Behavior correlation'!AX31</f>
        <v>-0.1913539268668937</v>
      </c>
      <c r="C176" s="103">
        <f>'Behavior correlation'!AY31</f>
        <v>-0.1139124832387074</v>
      </c>
      <c r="D176" s="145">
        <f>'Behavior correlation'!AZ31</f>
        <v>-3.9291808708701477E-2</v>
      </c>
      <c r="E176" s="103">
        <f>'Behavior correlation'!BA31</f>
        <v>-0.19497872424703599</v>
      </c>
      <c r="F176" s="88"/>
      <c r="G176" s="88"/>
      <c r="H176" s="88"/>
      <c r="I176" s="88"/>
      <c r="J176" s="88"/>
      <c r="K176" s="88" t="s">
        <v>332</v>
      </c>
      <c r="L176" s="88"/>
      <c r="M176" s="88"/>
      <c r="N176" s="88"/>
      <c r="P176" s="146">
        <f>'Behavior correlation'!AC31</f>
        <v>5.9993518625462018E-2</v>
      </c>
      <c r="Q176" s="145">
        <f>'Behavior correlation'!AD31</f>
        <v>1.2831348533133459E-2</v>
      </c>
      <c r="R176" s="146">
        <f>'Behavior correlation'!AE31</f>
        <v>7.6274474380590457E-2</v>
      </c>
      <c r="S176" s="103">
        <f>'Behavior correlation'!AF31</f>
        <v>0.17395971990016434</v>
      </c>
    </row>
    <row r="177" spans="1:19">
      <c r="A177" s="78" t="s">
        <v>331</v>
      </c>
      <c r="B177" s="103">
        <f>'Behavior correlation'!BC31</f>
        <v>0.27877671858300962</v>
      </c>
      <c r="C177" s="103">
        <f>'Behavior correlation'!BD31</f>
        <v>0.31732704914367948</v>
      </c>
      <c r="D177" s="103">
        <f>'Behavior correlation'!BE31</f>
        <v>0.10071855649214524</v>
      </c>
      <c r="E177" s="103">
        <f>'Behavior correlation'!BF31</f>
        <v>-0.35660830352949846</v>
      </c>
      <c r="F177" s="88"/>
      <c r="G177" s="88"/>
      <c r="H177" s="88"/>
      <c r="I177" s="88"/>
      <c r="J177" s="88"/>
      <c r="K177" s="88" t="s">
        <v>331</v>
      </c>
      <c r="L177" s="88"/>
      <c r="M177" s="88"/>
      <c r="N177" s="88"/>
      <c r="P177" s="103">
        <f>'Behavior correlation'!AH31</f>
        <v>-0.16787453422226603</v>
      </c>
      <c r="Q177" s="103">
        <f>'Behavior correlation'!AI31</f>
        <v>0.2857445425943122</v>
      </c>
      <c r="R177" s="146">
        <f>'Behavior correlation'!AJ31</f>
        <v>8.0950411931858715E-2</v>
      </c>
      <c r="S177" s="103">
        <f>'Behavior correlation'!AK31</f>
        <v>0.2825886485532198</v>
      </c>
    </row>
    <row r="178" spans="1:19">
      <c r="A178" s="79" t="s">
        <v>88</v>
      </c>
      <c r="B178" s="103"/>
      <c r="C178" s="103"/>
      <c r="D178" s="103"/>
      <c r="E178" s="103"/>
      <c r="F178" s="88"/>
      <c r="G178" s="88"/>
      <c r="H178" s="88"/>
      <c r="I178" s="88"/>
      <c r="J178" s="88"/>
      <c r="K178" s="103" t="s">
        <v>88</v>
      </c>
      <c r="L178" s="88"/>
      <c r="M178" s="88"/>
      <c r="N178" s="88"/>
      <c r="P178" s="103"/>
      <c r="Q178" s="103"/>
      <c r="R178" s="103"/>
      <c r="S178" s="103"/>
    </row>
    <row r="179" spans="1:19">
      <c r="A179" s="78" t="s">
        <v>188</v>
      </c>
      <c r="B179" s="146">
        <f>'Behavior correlation'!AN32</f>
        <v>7.5462268108201877E-2</v>
      </c>
      <c r="C179" s="103">
        <f>'Behavior correlation'!AO32</f>
        <v>0.54224236502313516</v>
      </c>
      <c r="D179" s="103">
        <f>'Behavior correlation'!AP32</f>
        <v>-0.13656216586489217</v>
      </c>
      <c r="E179" s="146">
        <f>'Behavior correlation'!AQ32</f>
        <v>8.9647481452541353E-2</v>
      </c>
      <c r="F179" s="88"/>
      <c r="G179" s="88"/>
      <c r="H179" s="88"/>
      <c r="I179" s="88"/>
      <c r="J179" s="88"/>
      <c r="K179" s="88" t="s">
        <v>188</v>
      </c>
      <c r="L179" s="88"/>
      <c r="M179" s="88"/>
      <c r="N179" s="88"/>
      <c r="P179" s="103">
        <f>'Behavior correlation'!S32</f>
        <v>-0.13664728005509869</v>
      </c>
      <c r="Q179" s="146">
        <f>'Behavior correlation'!T32</f>
        <v>6.3362105590606774E-2</v>
      </c>
      <c r="R179" s="145">
        <f>'Behavior correlation'!U32</f>
        <v>9.7772485831766585E-3</v>
      </c>
      <c r="S179" s="103">
        <f>'Behavior correlation'!V32</f>
        <v>-0.4156882563882634</v>
      </c>
    </row>
    <row r="180" spans="1:19">
      <c r="A180" s="78" t="s">
        <v>328</v>
      </c>
      <c r="B180" s="146">
        <f>'Behavior correlation'!AS32</f>
        <v>-7.4987306084275715E-2</v>
      </c>
      <c r="C180" s="146">
        <f>'Behavior correlation'!AT32</f>
        <v>-5.4972343996703942E-2</v>
      </c>
      <c r="D180" s="103">
        <f>'Behavior correlation'!AU32</f>
        <v>-0.39771943630848766</v>
      </c>
      <c r="E180" s="145">
        <f>'Behavior correlation'!AV32</f>
        <v>-2.947746060657519E-2</v>
      </c>
      <c r="F180" s="88"/>
      <c r="G180" s="88"/>
      <c r="H180" s="88"/>
      <c r="I180" s="88"/>
      <c r="J180" s="88"/>
      <c r="K180" s="88" t="s">
        <v>328</v>
      </c>
      <c r="L180" s="88"/>
      <c r="M180" s="88"/>
      <c r="N180" s="88"/>
      <c r="P180" s="103">
        <f>'Behavior correlation'!X32</f>
        <v>-0.30273626266211601</v>
      </c>
      <c r="Q180" s="103">
        <f>'Behavior correlation'!Y32</f>
        <v>0.36879521822640732</v>
      </c>
      <c r="R180" s="103">
        <f>'Behavior correlation'!Z32</f>
        <v>-0.13114045522821616</v>
      </c>
      <c r="S180" s="103">
        <f>'Behavior correlation'!AA32</f>
        <v>-0.1384088488967638</v>
      </c>
    </row>
    <row r="181" spans="1:19">
      <c r="A181" s="78" t="s">
        <v>329</v>
      </c>
      <c r="B181" s="103" t="e">
        <f>'Behavior correlation'!#REF!</f>
        <v>#REF!</v>
      </c>
      <c r="C181" s="103" t="e">
        <f>'Behavior correlation'!#REF!</f>
        <v>#REF!</v>
      </c>
      <c r="D181" s="103" t="e">
        <f>'Behavior correlation'!#REF!</f>
        <v>#REF!</v>
      </c>
      <c r="E181" s="103" t="e">
        <f>'Behavior correlation'!#REF!</f>
        <v>#REF!</v>
      </c>
      <c r="F181" s="88"/>
      <c r="G181" s="88"/>
      <c r="H181" s="88"/>
      <c r="I181" s="88"/>
      <c r="J181" s="88"/>
      <c r="K181" s="88" t="s">
        <v>329</v>
      </c>
      <c r="L181" s="88"/>
      <c r="M181" s="88"/>
      <c r="N181" s="88"/>
      <c r="P181" s="103" t="e">
        <f>'Behavior correlation'!#REF!</f>
        <v>#REF!</v>
      </c>
      <c r="Q181" s="103" t="e">
        <f>'Behavior correlation'!#REF!</f>
        <v>#REF!</v>
      </c>
      <c r="R181" s="103" t="e">
        <f>'Behavior correlation'!#REF!</f>
        <v>#REF!</v>
      </c>
      <c r="S181" s="103" t="e">
        <f>'Behavior correlation'!#REF!</f>
        <v>#REF!</v>
      </c>
    </row>
    <row r="182" spans="1:19">
      <c r="A182" s="78" t="s">
        <v>330</v>
      </c>
      <c r="B182" s="103" t="e">
        <f>'Behavior correlation'!#REF!</f>
        <v>#REF!</v>
      </c>
      <c r="C182" s="103" t="e">
        <f>'Behavior correlation'!#REF!</f>
        <v>#REF!</v>
      </c>
      <c r="D182" s="103" t="e">
        <f>'Behavior correlation'!#REF!</f>
        <v>#REF!</v>
      </c>
      <c r="E182" s="103" t="e">
        <f>'Behavior correlation'!#REF!</f>
        <v>#REF!</v>
      </c>
      <c r="F182" s="88"/>
      <c r="G182" s="88"/>
      <c r="H182" s="88"/>
      <c r="I182" s="88"/>
      <c r="J182" s="88"/>
      <c r="K182" s="88" t="s">
        <v>330</v>
      </c>
      <c r="L182" s="88"/>
      <c r="M182" s="88"/>
      <c r="N182" s="88"/>
      <c r="P182" s="103" t="e">
        <f>'Behavior correlation'!#REF!</f>
        <v>#REF!</v>
      </c>
      <c r="Q182" s="103" t="e">
        <f>'Behavior correlation'!#REF!</f>
        <v>#REF!</v>
      </c>
      <c r="R182" s="103" t="e">
        <f>'Behavior correlation'!#REF!</f>
        <v>#REF!</v>
      </c>
      <c r="S182" s="103" t="e">
        <f>'Behavior correlation'!#REF!</f>
        <v>#REF!</v>
      </c>
    </row>
    <row r="183" spans="1:19">
      <c r="A183" s="78" t="s">
        <v>332</v>
      </c>
      <c r="B183" s="103">
        <f>'Behavior correlation'!AX32</f>
        <v>-0.10958446211152743</v>
      </c>
      <c r="C183" s="103">
        <f>'Behavior correlation'!AY32</f>
        <v>0.34348636194528548</v>
      </c>
      <c r="D183" s="145">
        <f>'Behavior correlation'!AZ32</f>
        <v>3.8814063743999108E-3</v>
      </c>
      <c r="E183" s="103">
        <f>'Behavior correlation'!BA32</f>
        <v>0.10777966512677779</v>
      </c>
      <c r="F183" s="88"/>
      <c r="G183" s="88"/>
      <c r="H183" s="88"/>
      <c r="I183" s="88"/>
      <c r="J183" s="88"/>
      <c r="K183" s="88" t="s">
        <v>332</v>
      </c>
      <c r="L183" s="88"/>
      <c r="M183" s="88"/>
      <c r="N183" s="88"/>
      <c r="P183" s="103">
        <f>'Behavior correlation'!AC32</f>
        <v>0.2844892554660548</v>
      </c>
      <c r="Q183" s="146">
        <f>'Behavior correlation'!AD32</f>
        <v>9.2991987700174833E-2</v>
      </c>
      <c r="R183" s="103">
        <f>'Behavior correlation'!AE32</f>
        <v>-0.10589042428630858</v>
      </c>
      <c r="S183" s="103">
        <f>'Behavior correlation'!AF32</f>
        <v>0.1813042071302437</v>
      </c>
    </row>
    <row r="184" spans="1:19">
      <c r="A184" s="78" t="s">
        <v>331</v>
      </c>
      <c r="B184" s="103">
        <f>'Behavior correlation'!BC32</f>
        <v>0.17806035677569701</v>
      </c>
      <c r="C184" s="103">
        <f>'Behavior correlation'!BD32</f>
        <v>0.30354580464949577</v>
      </c>
      <c r="D184" s="103">
        <f>'Behavior correlation'!BE32</f>
        <v>0.47155357157436079</v>
      </c>
      <c r="E184" s="146">
        <f>'Behavior correlation'!BF32</f>
        <v>6.5746011058607529E-2</v>
      </c>
      <c r="F184" s="88"/>
      <c r="G184" s="88"/>
      <c r="H184" s="88"/>
      <c r="I184" s="88"/>
      <c r="J184" s="88"/>
      <c r="K184" s="88" t="s">
        <v>331</v>
      </c>
      <c r="L184" s="88"/>
      <c r="M184" s="88"/>
      <c r="N184" s="88"/>
      <c r="P184" s="103">
        <f>'Behavior correlation'!AH32</f>
        <v>0.25801648351667489</v>
      </c>
      <c r="Q184" s="103">
        <f>'Behavior correlation'!AI32</f>
        <v>-0.33727109050189774</v>
      </c>
      <c r="R184" s="145">
        <f>'Behavior correlation'!AJ32</f>
        <v>-2.2489721062826703E-2</v>
      </c>
      <c r="S184" s="103">
        <f>'Behavior correlation'!AK32</f>
        <v>-0.40117495935668429</v>
      </c>
    </row>
    <row r="186" spans="1:19">
      <c r="A186" s="79" t="s">
        <v>123</v>
      </c>
    </row>
    <row r="187" spans="1:19">
      <c r="A187" s="79" t="s">
        <v>85</v>
      </c>
      <c r="B187" s="78" t="s">
        <v>263</v>
      </c>
      <c r="C187" s="78" t="s">
        <v>264</v>
      </c>
      <c r="D187" s="78" t="s">
        <v>265</v>
      </c>
      <c r="E187" s="78" t="s">
        <v>325</v>
      </c>
      <c r="K187" s="79" t="s">
        <v>85</v>
      </c>
      <c r="P187" s="78" t="s">
        <v>266</v>
      </c>
      <c r="Q187" s="78" t="s">
        <v>267</v>
      </c>
      <c r="R187" s="78" t="s">
        <v>268</v>
      </c>
      <c r="S187" s="78" t="s">
        <v>325</v>
      </c>
    </row>
    <row r="188" spans="1:19">
      <c r="A188" s="78" t="s">
        <v>188</v>
      </c>
      <c r="B188" s="55">
        <f>_xlfn.T.DIST.2T(ABS(B172/SQRT((1-B172^2)/(23-2))),23-2)</f>
        <v>6.4704295804884918E-2</v>
      </c>
      <c r="C188" s="78">
        <f t="shared" ref="C188:E188" si="0">_xlfn.T.DIST.2T(ABS(C172/SQRT((1-C172^2)/(23-2))),23-2)</f>
        <v>0.8831317133403408</v>
      </c>
      <c r="D188" s="78">
        <f>_xlfn.T.DIST.2T(ABS(D172/SQRT((1-D172^2)/(23-2))),23-2)</f>
        <v>0.63513727105452711</v>
      </c>
      <c r="E188" s="78">
        <f t="shared" si="0"/>
        <v>0.78992731363375068</v>
      </c>
      <c r="K188" s="78" t="s">
        <v>188</v>
      </c>
      <c r="P188" s="78">
        <f>_xlfn.T.DIST.2T(ABS(P172/SQRT((1-P172^2)/(24-2))),24-2)</f>
        <v>0.26947272314122062</v>
      </c>
      <c r="Q188" s="78">
        <f t="shared" ref="Q188:R188" si="1">_xlfn.T.DIST.2T(ABS(Q172/SQRT((1-Q172^2)/(24-2))),24-2)</f>
        <v>0.39819525836246217</v>
      </c>
      <c r="R188" s="78">
        <f t="shared" si="1"/>
        <v>0.72011792885908243</v>
      </c>
      <c r="S188" s="78">
        <f t="shared" ref="S188:S193" si="2">_xlfn.T.DIST.2T(ABS(S172/SQRT((1-S172^2)/(24-2))),24-2)</f>
        <v>0.56451909328796168</v>
      </c>
    </row>
    <row r="189" spans="1:19">
      <c r="A189" s="78" t="s">
        <v>328</v>
      </c>
      <c r="B189" s="78">
        <f t="shared" ref="B189:E193" si="3">_xlfn.T.DIST.2T(ABS(B173/SQRT((1-B173^2)/(23-2))),23-2)</f>
        <v>0.1442834013497922</v>
      </c>
      <c r="C189" s="78">
        <f t="shared" si="3"/>
        <v>0.4444134666746643</v>
      </c>
      <c r="D189" s="78">
        <f t="shared" si="3"/>
        <v>0.65141322657551748</v>
      </c>
      <c r="E189" s="79">
        <f>_xlfn.T.DIST.2T(ABS(E173/SQRT((1-E173^2)/(23-2))),23-2)</f>
        <v>0.36239900022339055</v>
      </c>
      <c r="K189" s="78" t="s">
        <v>328</v>
      </c>
      <c r="P189" s="78">
        <f t="shared" ref="P189:R200" si="4">_xlfn.T.DIST.2T(ABS(P173/SQRT((1-P173^2)/(24-2))),24-2)</f>
        <v>0.34010342458471787</v>
      </c>
      <c r="Q189" s="95">
        <f>_xlfn.T.DIST.2T(ABS(Q173/SQRT((1-Q173^2)/(24-2))),24-2)</f>
        <v>1.3242267056003289E-2</v>
      </c>
      <c r="R189" s="78">
        <f t="shared" si="4"/>
        <v>0.43447678828951952</v>
      </c>
      <c r="S189" s="78">
        <f t="shared" si="2"/>
        <v>0.6545457105058039</v>
      </c>
    </row>
    <row r="190" spans="1:19">
      <c r="A190" s="78" t="s">
        <v>329</v>
      </c>
      <c r="B190" s="78" t="e">
        <f t="shared" si="3"/>
        <v>#REF!</v>
      </c>
      <c r="C190" s="78" t="e">
        <f t="shared" si="3"/>
        <v>#REF!</v>
      </c>
      <c r="D190" s="78" t="e">
        <f t="shared" si="3"/>
        <v>#REF!</v>
      </c>
      <c r="E190" s="78" t="e">
        <f t="shared" si="3"/>
        <v>#REF!</v>
      </c>
      <c r="K190" s="78" t="s">
        <v>329</v>
      </c>
      <c r="P190" s="78" t="e">
        <f t="shared" si="4"/>
        <v>#REF!</v>
      </c>
      <c r="Q190" s="78" t="e">
        <f t="shared" si="4"/>
        <v>#REF!</v>
      </c>
      <c r="R190" s="78" t="e">
        <f t="shared" si="4"/>
        <v>#REF!</v>
      </c>
      <c r="S190" s="78" t="e">
        <f t="shared" si="2"/>
        <v>#REF!</v>
      </c>
    </row>
    <row r="191" spans="1:19">
      <c r="A191" s="78" t="s">
        <v>330</v>
      </c>
      <c r="B191" s="78" t="e">
        <f t="shared" si="3"/>
        <v>#REF!</v>
      </c>
      <c r="C191" s="78" t="e">
        <f t="shared" si="3"/>
        <v>#REF!</v>
      </c>
      <c r="D191" s="78" t="e">
        <f t="shared" si="3"/>
        <v>#REF!</v>
      </c>
      <c r="E191" s="78" t="e">
        <f t="shared" si="3"/>
        <v>#REF!</v>
      </c>
      <c r="K191" s="78" t="s">
        <v>330</v>
      </c>
      <c r="P191" s="78" t="e">
        <f t="shared" si="4"/>
        <v>#REF!</v>
      </c>
      <c r="Q191" s="78" t="e">
        <f t="shared" si="4"/>
        <v>#REF!</v>
      </c>
      <c r="R191" s="78" t="e">
        <f t="shared" si="4"/>
        <v>#REF!</v>
      </c>
      <c r="S191" s="78" t="e">
        <f t="shared" si="2"/>
        <v>#REF!</v>
      </c>
    </row>
    <row r="192" spans="1:19">
      <c r="A192" s="78" t="s">
        <v>332</v>
      </c>
      <c r="B192" s="78">
        <f t="shared" si="3"/>
        <v>0.3817659837606393</v>
      </c>
      <c r="C192" s="78">
        <f t="shared" si="3"/>
        <v>0.60478664494749246</v>
      </c>
      <c r="D192" s="78">
        <f t="shared" si="3"/>
        <v>0.85872559832135986</v>
      </c>
      <c r="E192" s="78">
        <f t="shared" si="3"/>
        <v>0.37264017937359795</v>
      </c>
      <c r="K192" s="78" t="s">
        <v>332</v>
      </c>
      <c r="P192" s="78">
        <f t="shared" si="4"/>
        <v>0.78065322812906446</v>
      </c>
      <c r="Q192" s="78">
        <f t="shared" si="4"/>
        <v>0.95254828329113295</v>
      </c>
      <c r="R192" s="78">
        <f t="shared" si="4"/>
        <v>0.72316199734823017</v>
      </c>
      <c r="S192" s="78">
        <f t="shared" si="2"/>
        <v>0.41624296828722307</v>
      </c>
    </row>
    <row r="193" spans="1:19">
      <c r="A193" s="78" t="s">
        <v>331</v>
      </c>
      <c r="B193" s="78">
        <f t="shared" si="3"/>
        <v>0.19770221530695692</v>
      </c>
      <c r="C193" s="78">
        <f t="shared" si="3"/>
        <v>0.14009863770267264</v>
      </c>
      <c r="D193" s="78">
        <f t="shared" si="3"/>
        <v>0.64748547999998407</v>
      </c>
      <c r="E193" s="96">
        <f t="shared" si="3"/>
        <v>9.4861189237396629E-2</v>
      </c>
      <c r="K193" s="78" t="s">
        <v>331</v>
      </c>
      <c r="P193" s="78">
        <f t="shared" si="4"/>
        <v>0.43298185079843587</v>
      </c>
      <c r="Q193" s="78">
        <f t="shared" si="4"/>
        <v>0.17588038806673684</v>
      </c>
      <c r="R193" s="78">
        <f t="shared" si="4"/>
        <v>0.70690062275907917</v>
      </c>
      <c r="S193" s="78">
        <f t="shared" si="2"/>
        <v>0.18091163832844792</v>
      </c>
    </row>
    <row r="194" spans="1:19">
      <c r="A194" s="79" t="s">
        <v>88</v>
      </c>
      <c r="K194" s="79" t="s">
        <v>88</v>
      </c>
    </row>
    <row r="195" spans="1:19">
      <c r="A195" s="78" t="s">
        <v>188</v>
      </c>
      <c r="B195" s="78">
        <f t="shared" ref="B195:E195" si="5">_xlfn.T.DIST.2T(ABS(B179/SQRT((1-B179^2)/(23-2))),23-2)</f>
        <v>0.73219235664405247</v>
      </c>
      <c r="C195" s="19">
        <f t="shared" si="5"/>
        <v>7.5181462718907337E-3</v>
      </c>
      <c r="D195" s="78">
        <f t="shared" si="5"/>
        <v>0.53438391223587689</v>
      </c>
      <c r="E195" s="78">
        <f t="shared" si="5"/>
        <v>0.6841702736828289</v>
      </c>
      <c r="K195" s="78" t="s">
        <v>188</v>
      </c>
      <c r="P195" s="78">
        <f t="shared" si="4"/>
        <v>0.52432483373365235</v>
      </c>
      <c r="Q195" s="78">
        <f t="shared" si="4"/>
        <v>0.76865522064945602</v>
      </c>
      <c r="R195" s="78">
        <f t="shared" si="4"/>
        <v>0.96383435491292191</v>
      </c>
      <c r="S195" s="19">
        <f t="shared" ref="S195:S200" si="6">_xlfn.T.DIST.2T(ABS(S179/SQRT((1-S179^2)/(24-2))),24-2)</f>
        <v>4.3361516789295534E-2</v>
      </c>
    </row>
    <row r="196" spans="1:19">
      <c r="A196" s="78" t="s">
        <v>328</v>
      </c>
      <c r="B196" s="78">
        <f t="shared" ref="B196:E196" si="7">_xlfn.T.DIST.2T(ABS(B180/SQRT((1-B180^2)/(23-2))),23-2)</f>
        <v>0.73381838104949837</v>
      </c>
      <c r="C196" s="78">
        <f t="shared" si="7"/>
        <v>0.8032648814432678</v>
      </c>
      <c r="D196" s="55">
        <f t="shared" si="7"/>
        <v>6.018875397034909E-2</v>
      </c>
      <c r="E196" s="78">
        <f t="shared" si="7"/>
        <v>0.89378702836563684</v>
      </c>
      <c r="K196" s="78" t="s">
        <v>328</v>
      </c>
      <c r="P196" s="78">
        <f t="shared" si="4"/>
        <v>0.15045582667497565</v>
      </c>
      <c r="Q196" s="55">
        <f t="shared" si="4"/>
        <v>7.616426025390001E-2</v>
      </c>
      <c r="R196" s="78">
        <f t="shared" si="4"/>
        <v>0.54132866913117872</v>
      </c>
      <c r="S196" s="78">
        <f t="shared" si="6"/>
        <v>0.51893980867469691</v>
      </c>
    </row>
    <row r="197" spans="1:19">
      <c r="A197" s="78" t="s">
        <v>329</v>
      </c>
      <c r="B197" s="78" t="e">
        <f t="shared" ref="B197:E197" si="8">_xlfn.T.DIST.2T(ABS(B181/SQRT((1-B181^2)/(23-2))),23-2)</f>
        <v>#REF!</v>
      </c>
      <c r="C197" s="78" t="e">
        <f t="shared" si="8"/>
        <v>#REF!</v>
      </c>
      <c r="D197" s="78" t="e">
        <f t="shared" si="8"/>
        <v>#REF!</v>
      </c>
      <c r="E197" s="78" t="e">
        <f t="shared" si="8"/>
        <v>#REF!</v>
      </c>
      <c r="K197" s="78" t="s">
        <v>329</v>
      </c>
      <c r="P197" s="78" t="e">
        <f t="shared" si="4"/>
        <v>#REF!</v>
      </c>
      <c r="Q197" s="78" t="e">
        <f t="shared" si="4"/>
        <v>#REF!</v>
      </c>
      <c r="R197" s="78" t="e">
        <f t="shared" si="4"/>
        <v>#REF!</v>
      </c>
      <c r="S197" s="78" t="e">
        <f t="shared" si="6"/>
        <v>#REF!</v>
      </c>
    </row>
    <row r="198" spans="1:19">
      <c r="A198" s="78" t="s">
        <v>330</v>
      </c>
      <c r="B198" s="78" t="e">
        <f t="shared" ref="B198:E198" si="9">_xlfn.T.DIST.2T(ABS(B182/SQRT((1-B182^2)/(23-2))),23-2)</f>
        <v>#REF!</v>
      </c>
      <c r="C198" s="78" t="e">
        <f t="shared" si="9"/>
        <v>#REF!</v>
      </c>
      <c r="D198" s="78" t="e">
        <f t="shared" si="9"/>
        <v>#REF!</v>
      </c>
      <c r="E198" s="78" t="e">
        <f t="shared" si="9"/>
        <v>#REF!</v>
      </c>
      <c r="K198" s="78" t="s">
        <v>330</v>
      </c>
      <c r="P198" s="78" t="e">
        <f t="shared" si="4"/>
        <v>#REF!</v>
      </c>
      <c r="Q198" s="78" t="e">
        <f t="shared" si="4"/>
        <v>#REF!</v>
      </c>
      <c r="R198" s="78" t="e">
        <f t="shared" si="4"/>
        <v>#REF!</v>
      </c>
      <c r="S198" s="78" t="e">
        <f t="shared" si="6"/>
        <v>#REF!</v>
      </c>
    </row>
    <row r="199" spans="1:19">
      <c r="A199" s="78" t="s">
        <v>332</v>
      </c>
      <c r="B199" s="78">
        <f t="shared" ref="B199:E199" si="10">_xlfn.T.DIST.2T(ABS(B183/SQRT((1-B183^2)/(23-2))),23-2)</f>
        <v>0.61866440995783611</v>
      </c>
      <c r="C199" s="78">
        <f t="shared" si="10"/>
        <v>0.10855940958001684</v>
      </c>
      <c r="D199" s="57">
        <f t="shared" si="10"/>
        <v>0.98597671109498852</v>
      </c>
      <c r="E199" s="78">
        <f t="shared" si="10"/>
        <v>0.6244892738439789</v>
      </c>
      <c r="K199" s="78" t="s">
        <v>332</v>
      </c>
      <c r="P199" s="78">
        <f t="shared" si="4"/>
        <v>0.1778698609807827</v>
      </c>
      <c r="Q199" s="78">
        <f t="shared" si="4"/>
        <v>0.66560721012630109</v>
      </c>
      <c r="R199" s="78">
        <f t="shared" si="4"/>
        <v>0.62240102314676871</v>
      </c>
      <c r="S199" s="78">
        <f t="shared" si="6"/>
        <v>0.39652195867787676</v>
      </c>
    </row>
    <row r="200" spans="1:19">
      <c r="A200" s="78" t="s">
        <v>331</v>
      </c>
      <c r="B200" s="78">
        <f t="shared" ref="B200:E200" si="11">_xlfn.T.DIST.2T(ABS(B184/SQRT((1-B184^2)/(23-2))),23-2)</f>
        <v>0.41630278450641589</v>
      </c>
      <c r="C200" s="78">
        <f t="shared" si="11"/>
        <v>0.15911538364871552</v>
      </c>
      <c r="D200" s="19">
        <f t="shared" si="11"/>
        <v>2.3115406385500879E-2</v>
      </c>
      <c r="E200" s="78">
        <f t="shared" si="11"/>
        <v>0.76566826217617301</v>
      </c>
      <c r="K200" s="78" t="s">
        <v>331</v>
      </c>
      <c r="P200" s="78">
        <f t="shared" si="4"/>
        <v>0.22349695783281279</v>
      </c>
      <c r="Q200" s="78">
        <f t="shared" si="4"/>
        <v>0.10702502119290096</v>
      </c>
      <c r="R200" s="78">
        <f t="shared" si="4"/>
        <v>0.91692503216860921</v>
      </c>
      <c r="S200" s="55">
        <f t="shared" si="6"/>
        <v>5.202374050698895E-2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E214"/>
  <sheetViews>
    <sheetView topLeftCell="BC35" zoomScale="60" zoomScaleNormal="60" workbookViewId="0">
      <selection activeCell="BG60" sqref="BC37:BG60"/>
    </sheetView>
  </sheetViews>
  <sheetFormatPr defaultColWidth="8.875" defaultRowHeight="15.75"/>
  <cols>
    <col min="1" max="1" width="17.5" customWidth="1"/>
    <col min="8" max="8" width="9.875" customWidth="1"/>
    <col min="10" max="10" width="10" customWidth="1"/>
    <col min="11" max="11" width="9.875" customWidth="1"/>
    <col min="18" max="18" width="9.5" customWidth="1"/>
    <col min="40" max="40" width="9.5" customWidth="1"/>
    <col min="41" max="41" width="9.875" customWidth="1"/>
    <col min="42" max="42" width="10" customWidth="1"/>
    <col min="75" max="75" width="9.5" customWidth="1"/>
    <col min="76" max="76" width="10" customWidth="1"/>
    <col min="77" max="77" width="10.375" customWidth="1"/>
  </cols>
  <sheetData>
    <row r="1" spans="2:116" s="3" customFormat="1">
      <c r="B1" s="18" t="s">
        <v>413</v>
      </c>
      <c r="E1" s="3" t="s">
        <v>271</v>
      </c>
      <c r="S1" t="s">
        <v>313</v>
      </c>
      <c r="T1"/>
      <c r="U1"/>
      <c r="V1"/>
      <c r="W1"/>
      <c r="X1"/>
      <c r="AA1" t="s">
        <v>314</v>
      </c>
      <c r="AB1"/>
      <c r="AC1"/>
      <c r="AD1"/>
      <c r="AE1"/>
      <c r="AF1"/>
      <c r="AG1"/>
      <c r="AW1" s="32"/>
      <c r="CG1" s="32"/>
    </row>
    <row r="2" spans="2:116" s="3" customFormat="1">
      <c r="B2" s="32" t="s">
        <v>412</v>
      </c>
      <c r="C2" s="32"/>
      <c r="E2" s="3" t="s">
        <v>107</v>
      </c>
      <c r="F2" s="3" t="s">
        <v>108</v>
      </c>
      <c r="G2" s="3" t="s">
        <v>109</v>
      </c>
      <c r="H2" s="3" t="s">
        <v>273</v>
      </c>
      <c r="I2" s="3" t="s">
        <v>415</v>
      </c>
      <c r="R2"/>
      <c r="S2"/>
      <c r="T2"/>
      <c r="U2" s="4" t="s">
        <v>107</v>
      </c>
      <c r="V2" s="4" t="s">
        <v>108</v>
      </c>
      <c r="W2" s="4" t="s">
        <v>109</v>
      </c>
      <c r="X2" s="4" t="s">
        <v>273</v>
      </c>
      <c r="Y2" s="4" t="s">
        <v>415</v>
      </c>
      <c r="AA2"/>
      <c r="AB2" s="4" t="s">
        <v>107</v>
      </c>
      <c r="AC2" s="4" t="s">
        <v>108</v>
      </c>
      <c r="AD2" s="4" t="s">
        <v>109</v>
      </c>
      <c r="AE2" s="4" t="s">
        <v>273</v>
      </c>
      <c r="AF2" s="4" t="s">
        <v>415</v>
      </c>
      <c r="AG2"/>
      <c r="AH2"/>
      <c r="AW2" s="18" t="s">
        <v>115</v>
      </c>
      <c r="AX2" s="3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H2" s="18" t="s">
        <v>418</v>
      </c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</row>
    <row r="3" spans="2:116" s="3" customFormat="1">
      <c r="E3" s="4">
        <f>AVERAGE(C37:C60)</f>
        <v>5.5017064901310489E-2</v>
      </c>
      <c r="F3" s="4">
        <f>AVERAGE(D37:D60)</f>
        <v>3.0334699808199275E-2</v>
      </c>
      <c r="G3" s="4">
        <f>AVERAGE(E37:E60)</f>
        <v>5.9373380593003115E-2</v>
      </c>
      <c r="H3" s="4">
        <f>AVERAGE(F37:F60)</f>
        <v>2.0926326743956402E-2</v>
      </c>
      <c r="I3" s="4">
        <f>AVERAGE(G37:G60)</f>
        <v>-1.7692623334533569E-2</v>
      </c>
      <c r="R3"/>
      <c r="S3" t="s">
        <v>21</v>
      </c>
      <c r="T3"/>
      <c r="U3" s="61">
        <f>AVERAGE(AG37:AG60)</f>
        <v>-1.3896319147987427E-3</v>
      </c>
      <c r="V3" s="61">
        <f>AVERAGE(AH37:AH60)</f>
        <v>4.9095354375460767E-2</v>
      </c>
      <c r="W3" s="61">
        <f>AVERAGE(AI37:AI60)</f>
        <v>4.2298660952104598E-2</v>
      </c>
      <c r="X3" s="61">
        <f>AVERAGE(AJ37:AJ60)</f>
        <v>2.5151737987807371E-2</v>
      </c>
      <c r="Y3" s="61">
        <f>AVERAGE(AK37:AK60)</f>
        <v>5.4224353059404824E-2</v>
      </c>
      <c r="AA3" t="s">
        <v>21</v>
      </c>
      <c r="AB3" s="61">
        <f>AVERAGE(AM37:AM60)</f>
        <v>1.9490892652119972E-2</v>
      </c>
      <c r="AC3" s="61">
        <f>AVERAGE(AN37:AN60)</f>
        <v>2.7507901327897613E-2</v>
      </c>
      <c r="AD3" s="61">
        <f>AVERAGE(AO37:AO60)</f>
        <v>-6.1856002718614793E-2</v>
      </c>
      <c r="AE3" s="61">
        <f>AVERAGE(AP37:AP60)</f>
        <v>2.0814802341697986E-2</v>
      </c>
      <c r="AF3" s="61">
        <f>AVERAGE(AQ37:AQ60)</f>
        <v>2.3462621720853873E-2</v>
      </c>
      <c r="AG3"/>
      <c r="AH3"/>
      <c r="AV3"/>
      <c r="BL3"/>
      <c r="BM3"/>
      <c r="BN3" t="s">
        <v>321</v>
      </c>
      <c r="BO3"/>
      <c r="BP3"/>
      <c r="BQ3"/>
      <c r="BR3"/>
      <c r="BS3"/>
      <c r="BU3" t="s">
        <v>322</v>
      </c>
      <c r="BV3"/>
      <c r="BW3"/>
      <c r="BX3"/>
      <c r="BY3"/>
      <c r="BZ3"/>
      <c r="CA3"/>
      <c r="CB3"/>
      <c r="CV3"/>
      <c r="CW3"/>
      <c r="CX3" t="s">
        <v>323</v>
      </c>
      <c r="CY3"/>
      <c r="CZ3"/>
      <c r="DA3"/>
      <c r="DB3"/>
      <c r="DC3"/>
      <c r="DD3" t="s">
        <v>324</v>
      </c>
      <c r="DE3"/>
      <c r="DF3"/>
      <c r="DG3"/>
      <c r="DH3"/>
      <c r="DI3"/>
      <c r="DJ3"/>
      <c r="DK3"/>
      <c r="DL3"/>
    </row>
    <row r="4" spans="2:116" s="3" customFormat="1">
      <c r="E4" s="3">
        <f>STDEV(C37:C60)/SQRT(23)</f>
        <v>1.6631667943719078E-2</v>
      </c>
      <c r="F4" s="3">
        <f>STDEV(D37:D60)/SQRT(23)</f>
        <v>1.7528249531864423E-2</v>
      </c>
      <c r="G4" s="3">
        <f>STDEV(E37:E60)/SQRT(23)</f>
        <v>2.0887398996283439E-2</v>
      </c>
      <c r="H4" s="3">
        <f>STDEV(F37:F60)/SQRT(23)</f>
        <v>1.9234262221770049E-2</v>
      </c>
      <c r="I4" s="3">
        <f>STDEV(G37:G60)/SQRT(23)</f>
        <v>1.5096460689231693E-2</v>
      </c>
      <c r="R4"/>
      <c r="S4" t="s">
        <v>106</v>
      </c>
      <c r="T4"/>
      <c r="U4">
        <f>STDEV(AG37:AG60)/SQRT(23)</f>
        <v>4.2809755236282526E-2</v>
      </c>
      <c r="V4">
        <f>STDEV(AH37:AH60)/SQRT(23)</f>
        <v>2.7575395619105079E-2</v>
      </c>
      <c r="W4">
        <f>STDEV(AI37:AI60)/SQRT(23)</f>
        <v>2.8554818858785292E-2</v>
      </c>
      <c r="X4">
        <f>STDEV(AJ37:AJ60)/SQRT(23)</f>
        <v>3.8634730828089145E-2</v>
      </c>
      <c r="Y4">
        <f>STDEV(AK37:AK60)/SQRT(23)</f>
        <v>2.780421974093324E-2</v>
      </c>
      <c r="AA4" t="s">
        <v>106</v>
      </c>
      <c r="AB4">
        <f>STDEV(AM37:AM60)/SQRT(23)</f>
        <v>2.3097871331522676E-2</v>
      </c>
      <c r="AC4">
        <f>STDEV(AN37:AN60)/SQRT(23)</f>
        <v>3.1475044870853015E-2</v>
      </c>
      <c r="AD4">
        <f>STDEV(AO37:AO60)/SQRT(23)</f>
        <v>2.5996258733927996E-2</v>
      </c>
      <c r="AE4">
        <f>STDEV(AP37:AP60)/SQRT(23)</f>
        <v>3.1324507737263391E-2</v>
      </c>
      <c r="AF4">
        <f>STDEV(AQ37:AQ60)/SQRT(23)</f>
        <v>2.7407197328710262E-2</v>
      </c>
      <c r="AG4"/>
      <c r="AH4"/>
      <c r="AV4"/>
      <c r="BL4"/>
      <c r="BM4"/>
      <c r="BN4"/>
      <c r="BO4"/>
      <c r="BP4" s="4" t="s">
        <v>107</v>
      </c>
      <c r="BQ4" s="4" t="s">
        <v>108</v>
      </c>
      <c r="BR4" s="4" t="s">
        <v>109</v>
      </c>
      <c r="BS4" s="4" t="s">
        <v>273</v>
      </c>
      <c r="BT4" s="4" t="s">
        <v>415</v>
      </c>
      <c r="BU4"/>
      <c r="BV4" s="4" t="s">
        <v>107</v>
      </c>
      <c r="BW4" s="4" t="s">
        <v>108</v>
      </c>
      <c r="BX4" s="4" t="s">
        <v>109</v>
      </c>
      <c r="BY4" s="4" t="s">
        <v>273</v>
      </c>
      <c r="BZ4" s="4" t="s">
        <v>415</v>
      </c>
      <c r="CA4"/>
      <c r="CB4"/>
      <c r="CV4"/>
      <c r="CW4"/>
      <c r="CX4"/>
      <c r="CY4"/>
      <c r="CZ4" s="4" t="s">
        <v>107</v>
      </c>
      <c r="DA4" s="4" t="s">
        <v>108</v>
      </c>
      <c r="DB4" s="4" t="s">
        <v>109</v>
      </c>
      <c r="DC4" s="4"/>
      <c r="DD4"/>
      <c r="DE4" s="4" t="s">
        <v>107</v>
      </c>
      <c r="DF4" s="4" t="s">
        <v>108</v>
      </c>
      <c r="DG4" s="4" t="s">
        <v>109</v>
      </c>
      <c r="DH4" s="4"/>
      <c r="DI4"/>
      <c r="DJ4"/>
      <c r="DK4"/>
      <c r="DL4"/>
    </row>
    <row r="5" spans="2:116" s="3" customFormat="1">
      <c r="R5"/>
      <c r="S5"/>
      <c r="AA5" s="87"/>
      <c r="AB5" s="87"/>
      <c r="AC5" s="87"/>
      <c r="AD5" s="87"/>
      <c r="AE5" s="87"/>
      <c r="AF5" s="87"/>
      <c r="AG5" s="87"/>
      <c r="AH5"/>
      <c r="AV5"/>
      <c r="BL5"/>
      <c r="BM5"/>
      <c r="BN5" t="s">
        <v>21</v>
      </c>
      <c r="BO5"/>
      <c r="BP5" s="61">
        <f>AVERAGE(CA37:CA60)</f>
        <v>2.5118850428264599E-2</v>
      </c>
      <c r="BQ5" s="61">
        <f>AVERAGE(CB37:CB60)</f>
        <v>1.2986425788696456E-2</v>
      </c>
      <c r="BR5" s="61">
        <f>AVERAGE(CC37:CC60)</f>
        <v>-3.3333868007604413E-2</v>
      </c>
      <c r="BS5" s="61">
        <f>AVERAGE(CD37:CD60)</f>
        <v>-2.1964565983006779E-2</v>
      </c>
      <c r="BT5" s="61">
        <f>AVERAGE(CE37:CE60)</f>
        <v>5.2916085972816378E-2</v>
      </c>
      <c r="BU5" t="s">
        <v>21</v>
      </c>
      <c r="BV5" s="61">
        <f>AVERAGE(CG37:CG60)</f>
        <v>-1.4872531767411748E-2</v>
      </c>
      <c r="BW5" s="61">
        <f>AVERAGE(CH37:CH60)</f>
        <v>8.1199794294114933E-2</v>
      </c>
      <c r="BX5" s="61">
        <f>AVERAGE(CI37:CI60)</f>
        <v>1.0643375814593167E-2</v>
      </c>
      <c r="BY5" s="61">
        <f>AVERAGE(CJ37:CJ60)</f>
        <v>-2.9815549467370306E-2</v>
      </c>
      <c r="BZ5" s="61">
        <f>AVERAGE(CK37:CK60)</f>
        <v>2.1145779764092463E-2</v>
      </c>
      <c r="CA5"/>
      <c r="CB5"/>
      <c r="CV5"/>
      <c r="CW5"/>
      <c r="CX5" t="s">
        <v>21</v>
      </c>
      <c r="CY5"/>
      <c r="CZ5" s="61">
        <f>AVERAGE(DE37:DE60)</f>
        <v>5.9216435866563895E-2</v>
      </c>
      <c r="DA5" s="61">
        <f>AVERAGE(DF37:DF60)</f>
        <v>1.4456149171430701E-2</v>
      </c>
      <c r="DB5" s="61">
        <f>AVERAGE(DG37:DG60)</f>
        <v>9.073246007636631E-3</v>
      </c>
      <c r="DC5" s="61"/>
      <c r="DD5" t="s">
        <v>21</v>
      </c>
      <c r="DE5" s="61">
        <f>AVERAGE(DI37:DI60)</f>
        <v>1.5298511968456467E-2</v>
      </c>
      <c r="DF5" s="61">
        <f>AVERAGE(DJ37:DJ60)</f>
        <v>6.5459979095799259E-2</v>
      </c>
      <c r="DG5" s="61">
        <f>AVERAGE(DK37:DK60)</f>
        <v>-4.1335402530156336E-2</v>
      </c>
      <c r="DH5" s="61"/>
      <c r="DI5"/>
      <c r="DJ5"/>
      <c r="DK5"/>
      <c r="DL5"/>
    </row>
    <row r="6" spans="2:116" s="3" customFormat="1">
      <c r="E6" s="4"/>
      <c r="F6" s="4"/>
      <c r="G6" s="4"/>
      <c r="H6" s="4"/>
      <c r="I6" s="4"/>
      <c r="J6" s="4"/>
      <c r="K6" s="4"/>
      <c r="R6"/>
      <c r="S6"/>
      <c r="AA6"/>
      <c r="AB6"/>
      <c r="AC6"/>
      <c r="AD6"/>
      <c r="AE6"/>
      <c r="AF6"/>
      <c r="AG6"/>
      <c r="AH6"/>
      <c r="AV6"/>
      <c r="AZ6" s="4"/>
      <c r="BA6" s="4"/>
      <c r="BB6" s="4"/>
      <c r="BC6" s="4"/>
      <c r="BD6" s="4"/>
      <c r="BE6" s="4"/>
      <c r="BF6" s="4"/>
      <c r="BL6"/>
      <c r="BM6"/>
      <c r="BN6" t="s">
        <v>106</v>
      </c>
      <c r="BO6"/>
      <c r="BP6">
        <f>STDEV(CA37:CA60)/SQRT(24)</f>
        <v>3.7951110144631969E-2</v>
      </c>
      <c r="BQ6">
        <f>STDEV(CB37:CB60)/SQRT(24)</f>
        <v>3.7142065963679249E-2</v>
      </c>
      <c r="BR6">
        <f>STDEV(CC37:CC60)/SQRT(24)</f>
        <v>5.4521113503619996E-2</v>
      </c>
      <c r="BS6">
        <f>STDEV(CD37:CD60)/SQRT(24)</f>
        <v>3.7585314849013458E-2</v>
      </c>
      <c r="BT6">
        <f>STDEV(CE37:CE60)/SQRT(24)</f>
        <v>3.4738166394465538E-2</v>
      </c>
      <c r="BU6" t="s">
        <v>106</v>
      </c>
      <c r="BV6">
        <f>STDEV(CG37:CG60)/SQRT(24)</f>
        <v>2.5304142468270917E-2</v>
      </c>
      <c r="BW6">
        <f>STDEV(CH37:CH60)/SQRT(24)</f>
        <v>3.1835929453235781E-2</v>
      </c>
      <c r="BX6">
        <f>STDEV(CI37:CI60)/SQRT(24)</f>
        <v>2.8820832798203688E-2</v>
      </c>
      <c r="BY6">
        <f>STDEV(CJ37:CJ60)/SQRT(24)</f>
        <v>2.376910462181555E-2</v>
      </c>
      <c r="BZ6">
        <f>STDEV(CK37:CK60)/SQRT(24)</f>
        <v>2.993323930843601E-2</v>
      </c>
      <c r="CA6"/>
      <c r="CB6"/>
      <c r="CJ6" s="4"/>
      <c r="CK6" s="4"/>
      <c r="CL6" s="4"/>
      <c r="CM6" s="4"/>
      <c r="CN6" s="4"/>
      <c r="CO6" s="4"/>
      <c r="CP6" s="4"/>
      <c r="CV6"/>
      <c r="CW6"/>
      <c r="CX6" t="s">
        <v>106</v>
      </c>
      <c r="CY6"/>
      <c r="CZ6">
        <f>STDEV(DE37:DE60)/SQRT(23)</f>
        <v>5.0259082879760587E-2</v>
      </c>
      <c r="DA6">
        <f>STDEV(DF37:DF60)/SQRT(23)</f>
        <v>3.1939875102559183E-2</v>
      </c>
      <c r="DB6">
        <f>STDEV(DG37:DG60)/SQRT(23)</f>
        <v>2.5468957142474515E-2</v>
      </c>
      <c r="DC6"/>
      <c r="DD6" t="s">
        <v>106</v>
      </c>
      <c r="DE6">
        <f>STDEV(DI37:DI60)/SQRT(23)</f>
        <v>3.2286157871690833E-2</v>
      </c>
      <c r="DF6">
        <f>STDEV(DJ37:DJ60)/SQRT(23)</f>
        <v>2.8908985262175706E-2</v>
      </c>
      <c r="DG6">
        <f>STDEV(DK37:DK60)/SQRT(23)</f>
        <v>2.8183949979006806E-2</v>
      </c>
      <c r="DH6"/>
      <c r="DI6"/>
      <c r="DJ6"/>
      <c r="DK6"/>
      <c r="DL6"/>
    </row>
    <row r="7" spans="2:116" s="3" customFormat="1">
      <c r="R7" s="87"/>
      <c r="S7" s="87"/>
      <c r="T7" s="87"/>
      <c r="U7" s="87"/>
      <c r="V7" s="87"/>
      <c r="W7" s="87"/>
      <c r="X7" s="87"/>
      <c r="Y7" s="87"/>
      <c r="AA7"/>
      <c r="AB7"/>
      <c r="AC7"/>
      <c r="AD7"/>
      <c r="AE7"/>
      <c r="AF7"/>
      <c r="AG7"/>
      <c r="AH7" s="87"/>
      <c r="AV7" s="87"/>
      <c r="BM7" s="87"/>
      <c r="BN7" s="87"/>
      <c r="BO7" s="87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V7" s="87"/>
      <c r="CW7" s="87"/>
      <c r="CX7" s="87"/>
      <c r="CY7" s="87"/>
      <c r="CZ7" s="87"/>
      <c r="DA7" s="87"/>
      <c r="DB7" s="87"/>
      <c r="DC7" s="87"/>
      <c r="DD7" s="87"/>
      <c r="DE7" s="87"/>
      <c r="DF7" s="87"/>
      <c r="DG7" s="87"/>
      <c r="DH7" s="87"/>
      <c r="DI7" s="87"/>
      <c r="DJ7" s="87"/>
      <c r="DK7" s="87"/>
      <c r="DL7" s="87"/>
    </row>
    <row r="8" spans="2:116" s="3" customFormat="1">
      <c r="R8"/>
      <c r="S8"/>
      <c r="T8"/>
      <c r="U8"/>
      <c r="V8"/>
      <c r="W8"/>
      <c r="X8"/>
      <c r="Y8"/>
      <c r="AA8"/>
      <c r="AB8"/>
      <c r="AC8"/>
      <c r="AD8"/>
      <c r="AE8"/>
      <c r="AF8"/>
      <c r="AG8"/>
      <c r="AH8"/>
      <c r="AV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</row>
    <row r="9" spans="2:116" s="3" customFormat="1">
      <c r="R9"/>
      <c r="S9"/>
      <c r="T9"/>
      <c r="U9"/>
      <c r="V9"/>
      <c r="W9"/>
      <c r="X9"/>
      <c r="Y9"/>
      <c r="AA9"/>
      <c r="AB9"/>
      <c r="AC9"/>
      <c r="AD9"/>
      <c r="AE9"/>
      <c r="AF9"/>
      <c r="AG9"/>
      <c r="AH9"/>
      <c r="AV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</row>
    <row r="10" spans="2:116" s="3" customFormat="1">
      <c r="B10" s="32" t="s">
        <v>274</v>
      </c>
      <c r="E10" s="32" t="s">
        <v>271</v>
      </c>
      <c r="I10" s="32"/>
      <c r="R10"/>
      <c r="S10"/>
      <c r="T10"/>
      <c r="U10"/>
      <c r="V10"/>
      <c r="W10"/>
      <c r="X10"/>
      <c r="Y10"/>
      <c r="AA10"/>
      <c r="AB10"/>
      <c r="AC10"/>
      <c r="AD10"/>
      <c r="AE10"/>
      <c r="AF10"/>
      <c r="AG10"/>
      <c r="AH10"/>
      <c r="AV10"/>
      <c r="AW10" s="32" t="s">
        <v>274</v>
      </c>
      <c r="AZ10" s="32" t="s">
        <v>271</v>
      </c>
      <c r="BE10" s="32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G10" s="32"/>
      <c r="CJ10" s="32" t="s">
        <v>272</v>
      </c>
      <c r="CN10" s="32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</row>
    <row r="11" spans="2:116" s="3" customFormat="1">
      <c r="C11" s="32" t="s">
        <v>20</v>
      </c>
      <c r="E11" s="3" t="s">
        <v>107</v>
      </c>
      <c r="F11" s="3" t="s">
        <v>108</v>
      </c>
      <c r="G11" s="3" t="s">
        <v>109</v>
      </c>
      <c r="H11" s="3" t="s">
        <v>273</v>
      </c>
      <c r="I11" s="3" t="s">
        <v>415</v>
      </c>
      <c r="R11"/>
      <c r="S11"/>
      <c r="T11"/>
      <c r="U11"/>
      <c r="V11"/>
      <c r="W11"/>
      <c r="X11"/>
      <c r="Y11"/>
      <c r="AA11"/>
      <c r="AB11"/>
      <c r="AC11"/>
      <c r="AD11"/>
      <c r="AE11"/>
      <c r="AF11"/>
      <c r="AG11"/>
      <c r="AH11"/>
      <c r="AV11"/>
      <c r="AX11" s="32" t="s">
        <v>19</v>
      </c>
      <c r="AZ11" s="3" t="s">
        <v>107</v>
      </c>
      <c r="BA11" s="3" t="s">
        <v>108</v>
      </c>
      <c r="BB11" s="3" t="s">
        <v>109</v>
      </c>
      <c r="BC11" s="3" t="s">
        <v>273</v>
      </c>
      <c r="BD11" s="3" t="s">
        <v>415</v>
      </c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H11" s="32" t="s">
        <v>20</v>
      </c>
      <c r="CJ11" s="3" t="s">
        <v>107</v>
      </c>
      <c r="CK11" s="3" t="s">
        <v>108</v>
      </c>
      <c r="CL11" s="3" t="s">
        <v>109</v>
      </c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</row>
    <row r="12" spans="2:116" s="3" customFormat="1">
      <c r="C12" s="3" t="s">
        <v>270</v>
      </c>
      <c r="D12" s="3" t="s">
        <v>395</v>
      </c>
      <c r="E12" s="62">
        <f>AVERAGE(C37:C60)</f>
        <v>5.5017064901310489E-2</v>
      </c>
      <c r="F12" s="62">
        <f>AVERAGE(D37:D60)</f>
        <v>3.0334699808199275E-2</v>
      </c>
      <c r="G12" s="62">
        <f>AVERAGE(E37:E60)</f>
        <v>5.9373380593003115E-2</v>
      </c>
      <c r="H12" s="62">
        <f>AVERAGE(F37:F60)</f>
        <v>2.0926326743956402E-2</v>
      </c>
      <c r="I12" s="62">
        <f>AVERAGE(G37:G60)</f>
        <v>-1.7692623334533569E-2</v>
      </c>
      <c r="J12" s="62"/>
      <c r="K12" s="62"/>
      <c r="R12"/>
      <c r="S12"/>
      <c r="T12"/>
      <c r="U12"/>
      <c r="V12"/>
      <c r="W12"/>
      <c r="X12"/>
      <c r="Y12"/>
      <c r="AA12"/>
      <c r="AB12"/>
      <c r="AC12"/>
      <c r="AD12"/>
      <c r="AE12"/>
      <c r="AF12"/>
      <c r="AG12"/>
      <c r="AH12"/>
      <c r="AV12"/>
      <c r="AX12" s="3" t="s">
        <v>270</v>
      </c>
      <c r="AY12" s="3" t="s">
        <v>395</v>
      </c>
      <c r="AZ12" s="62">
        <f>AVERAGE(AW37:AW60)</f>
        <v>3.5793286224840203E-2</v>
      </c>
      <c r="BA12" s="62">
        <f>AVERAGE(AX37:AX60)</f>
        <v>-1.9613755030042809E-2</v>
      </c>
      <c r="BB12" s="62">
        <f>AVERAGE(AY37:AY60)</f>
        <v>1.6553873752458183E-2</v>
      </c>
      <c r="BC12" s="62">
        <f>AVERAGE(AZ37:AZ60)</f>
        <v>2.7622022228383818E-2</v>
      </c>
      <c r="BD12" s="62">
        <f>AVERAGE(BA37:BA60)</f>
        <v>9.5221397691130985E-3</v>
      </c>
      <c r="BE12" s="62"/>
      <c r="BF12" s="62"/>
      <c r="BG12" s="6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H12" s="3" t="s">
        <v>270</v>
      </c>
      <c r="CI12" s="3" t="s">
        <v>395</v>
      </c>
      <c r="CJ12" s="62">
        <f>AVERAGE(CO37:CO60)</f>
        <v>3.203946329281928E-2</v>
      </c>
      <c r="CK12" s="62">
        <f>AVERAGE(CP37:CP60)</f>
        <v>3.0737100120358365E-2</v>
      </c>
      <c r="CL12" s="62">
        <f>AVERAGE(CQ37:CQ60)</f>
        <v>4.9333009440894707E-2</v>
      </c>
      <c r="CM12" s="62"/>
      <c r="CN12" s="62"/>
      <c r="CO12" s="62"/>
      <c r="CP12" s="6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</row>
    <row r="13" spans="2:116" s="3" customFormat="1">
      <c r="D13" s="3" t="s">
        <v>175</v>
      </c>
      <c r="E13" s="62">
        <f>AVERAGE(I37:I60)</f>
        <v>4.8759670711754001E-2</v>
      </c>
      <c r="F13" s="62">
        <f>AVERAGE(J37:J60)</f>
        <v>1.0566437952999066E-3</v>
      </c>
      <c r="G13" s="62">
        <f>AVERAGE(K37:K60)</f>
        <v>9.9082255945200717E-2</v>
      </c>
      <c r="H13" s="62">
        <f>AVERAGE(L37:L60)</f>
        <v>7.4404578741935198E-3</v>
      </c>
      <c r="I13" s="62">
        <f>AVERAGE(M37:M60)</f>
        <v>-3.4915008977025069E-2</v>
      </c>
      <c r="J13" s="62"/>
      <c r="K13" s="62"/>
      <c r="R13"/>
      <c r="S13"/>
      <c r="T13"/>
      <c r="U13"/>
      <c r="V13"/>
      <c r="W13"/>
      <c r="X13"/>
      <c r="Y13"/>
      <c r="AA13"/>
      <c r="AB13"/>
      <c r="AC13"/>
      <c r="AD13"/>
      <c r="AE13"/>
      <c r="AF13"/>
      <c r="AG13"/>
      <c r="AH13"/>
      <c r="AV13"/>
      <c r="AY13" s="3" t="s">
        <v>175</v>
      </c>
      <c r="AZ13" s="62">
        <f>AVERAGE(BC37:BC60)</f>
        <v>2.8508438894916516E-2</v>
      </c>
      <c r="BA13" s="62">
        <f>AVERAGE(BD37:BD60)</f>
        <v>-6.396030956393968E-2</v>
      </c>
      <c r="BB13" s="62">
        <f>AVERAGE(BE37:BE60)</f>
        <v>5.8690098512950576E-3</v>
      </c>
      <c r="BC13" s="62">
        <f>AVERAGE(BF37:BF60)</f>
        <v>3.9877076306382375E-2</v>
      </c>
      <c r="BD13" s="62">
        <f>AVERAGE(BG37:BG60)</f>
        <v>-8.4213951654347734E-3</v>
      </c>
      <c r="BE13" s="62"/>
      <c r="BF13" s="62"/>
      <c r="BG13" s="62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I13" s="3" t="s">
        <v>175</v>
      </c>
      <c r="CJ13" s="62">
        <f>AVERAGE(CS37:CS60)</f>
        <v>2.8899872357297705E-2</v>
      </c>
      <c r="CK13" s="62">
        <f>AVERAGE(CT37:CT60)</f>
        <v>-2.3602607086778506E-2</v>
      </c>
      <c r="CL13" s="62">
        <f>AVERAGE(CU37:CU60)</f>
        <v>7.830265188557349E-2</v>
      </c>
      <c r="CM13" s="62"/>
      <c r="CN13" s="62"/>
      <c r="CO13" s="62"/>
      <c r="CP13" s="62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</row>
    <row r="14" spans="2:116" s="3" customFormat="1">
      <c r="D14" s="3" t="s">
        <v>312</v>
      </c>
      <c r="E14" s="62">
        <f>AVERAGE(O37:O60)</f>
        <v>3.5280289044094623E-2</v>
      </c>
      <c r="F14" s="62">
        <f>AVERAGE(P37:P60)</f>
        <v>2.6925846036666883E-3</v>
      </c>
      <c r="G14" s="62">
        <f>AVERAGE(Q37:Q60)</f>
        <v>7.1098249234086253E-2</v>
      </c>
      <c r="H14" s="62">
        <f>AVERAGE(R37:R60)</f>
        <v>6.7527569112934525E-3</v>
      </c>
      <c r="I14" s="62">
        <f>AVERAGE(S37:S60)</f>
        <v>-2.3743165121641527E-2</v>
      </c>
      <c r="J14" s="62"/>
      <c r="K14" s="62"/>
      <c r="R14"/>
      <c r="S14"/>
      <c r="T14"/>
      <c r="U14"/>
      <c r="V14"/>
      <c r="W14"/>
      <c r="X14"/>
      <c r="Y14"/>
      <c r="AA14"/>
      <c r="AB14"/>
      <c r="AC14"/>
      <c r="AD14"/>
      <c r="AE14"/>
      <c r="AF14"/>
      <c r="AG14"/>
      <c r="AH14"/>
      <c r="AV14"/>
      <c r="AY14" s="3" t="s">
        <v>312</v>
      </c>
      <c r="AZ14" s="62">
        <f>AVERAGE(BI37:BI60)</f>
        <v>3.7540471262732203E-2</v>
      </c>
      <c r="BA14" s="62">
        <f>AVERAGE(BJ37:BJ60)</f>
        <v>-4.6070041263596088E-2</v>
      </c>
      <c r="BB14" s="62">
        <f>AVERAGE(BK37:BK60)</f>
        <v>5.4580795291540819E-3</v>
      </c>
      <c r="BC14" s="62">
        <f>AVERAGE(BL37:BL60)</f>
        <v>3.3860935389219721E-2</v>
      </c>
      <c r="BD14" s="62">
        <f>AVERAGE(BM37:BM60)</f>
        <v>-1.2942494603472693E-2</v>
      </c>
      <c r="BE14" s="62"/>
      <c r="BF14" s="62"/>
      <c r="BG14" s="62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I14" s="3" t="s">
        <v>312</v>
      </c>
      <c r="CJ14" s="62" t="e">
        <f>AVERAGE(CW37:CW60)</f>
        <v>#DIV/0!</v>
      </c>
      <c r="CK14" s="62" t="e">
        <f>AVERAGE(CX37:CX60)</f>
        <v>#DIV/0!</v>
      </c>
      <c r="CL14" s="62" t="e">
        <f>AVERAGE(CY37:CY60)</f>
        <v>#DIV/0!</v>
      </c>
      <c r="CM14" s="62"/>
      <c r="CN14" s="62"/>
      <c r="CO14" s="62"/>
      <c r="CP14" s="62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</row>
    <row r="15" spans="2:116" s="3" customFormat="1">
      <c r="D15" s="3" t="s">
        <v>311</v>
      </c>
      <c r="E15" s="62">
        <f>AVERAGE(U37:U60)</f>
        <v>1.1050150704855401E-2</v>
      </c>
      <c r="F15" s="62">
        <f>AVERAGE(V37:V60)</f>
        <v>1.3311700646639273E-2</v>
      </c>
      <c r="G15" s="62">
        <f>AVERAGE(W37:W60)</f>
        <v>-8.5787724663337391E-3</v>
      </c>
      <c r="H15" s="62">
        <f>AVERAGE(X37:X60)</f>
        <v>3.2586878706613608E-2</v>
      </c>
      <c r="I15" s="62">
        <f>AVERAGE(Y37:Y60)</f>
        <v>2.1248289680306141E-2</v>
      </c>
      <c r="J15" s="62"/>
      <c r="K15" s="62"/>
      <c r="R15"/>
      <c r="S15"/>
      <c r="T15"/>
      <c r="U15"/>
      <c r="V15"/>
      <c r="W15"/>
      <c r="X15"/>
      <c r="Y15"/>
      <c r="AA15"/>
      <c r="AB15"/>
      <c r="AC15"/>
      <c r="AD15"/>
      <c r="AE15"/>
      <c r="AF15"/>
      <c r="AG15"/>
      <c r="AH15"/>
      <c r="AV15"/>
      <c r="AY15" s="3" t="s">
        <v>311</v>
      </c>
      <c r="AZ15" s="62">
        <f>AVERAGE(BO37:BO60)</f>
        <v>1.2085409456615176E-2</v>
      </c>
      <c r="BA15" s="62">
        <f>AVERAGE(BP37:BP60)</f>
        <v>2.2139682008630295E-2</v>
      </c>
      <c r="BB15" s="62">
        <f>AVERAGE(BQ37:BQ60)</f>
        <v>2.603621968239099E-2</v>
      </c>
      <c r="BC15" s="62">
        <f>AVERAGE(BR37:BR60)</f>
        <v>-1.4372684025076512E-2</v>
      </c>
      <c r="BD15" s="62">
        <f>AVERAGE(BS37:BS60)</f>
        <v>2.5615504877044417E-2</v>
      </c>
      <c r="BE15" s="62"/>
      <c r="BF15" s="62"/>
      <c r="BG15" s="62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I15" s="3" t="s">
        <v>311</v>
      </c>
      <c r="CJ15" s="62" t="e">
        <f>AVERAGE(DA37:DA60)</f>
        <v>#DIV/0!</v>
      </c>
      <c r="CK15" s="62" t="e">
        <f>AVERAGE(DB37:DB60)</f>
        <v>#DIV/0!</v>
      </c>
      <c r="CL15" s="62" t="e">
        <f>AVERAGE(DC37:DC60)</f>
        <v>#DIV/0!</v>
      </c>
      <c r="CM15" s="62"/>
      <c r="CN15" s="62"/>
      <c r="CO15" s="62"/>
      <c r="CP15" s="62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</row>
    <row r="16" spans="2:116" s="3" customFormat="1">
      <c r="D16" s="3" t="s">
        <v>393</v>
      </c>
      <c r="E16" s="62">
        <f>AVERAGE(AG37:AG60)</f>
        <v>-1.3896319147987427E-3</v>
      </c>
      <c r="F16" s="62">
        <f t="shared" ref="F16:I16" si="0">AVERAGE(AH37:AH60)</f>
        <v>4.9095354375460767E-2</v>
      </c>
      <c r="G16" s="62">
        <f t="shared" si="0"/>
        <v>4.2298660952104598E-2</v>
      </c>
      <c r="H16" s="62">
        <f t="shared" si="0"/>
        <v>2.5151737987807371E-2</v>
      </c>
      <c r="I16" s="62">
        <f t="shared" si="0"/>
        <v>5.4224353059404824E-2</v>
      </c>
      <c r="J16" s="62"/>
      <c r="K16" s="62"/>
      <c r="R16"/>
      <c r="S16"/>
      <c r="T16"/>
      <c r="U16"/>
      <c r="V16"/>
      <c r="W16"/>
      <c r="X16"/>
      <c r="Y16"/>
      <c r="AA16"/>
      <c r="AB16"/>
      <c r="AC16"/>
      <c r="AD16"/>
      <c r="AE16"/>
      <c r="AF16"/>
      <c r="AG16"/>
      <c r="AH16"/>
      <c r="AV16"/>
      <c r="AY16" s="3" t="s">
        <v>393</v>
      </c>
      <c r="AZ16" s="62">
        <f>BP5</f>
        <v>2.5118850428264599E-2</v>
      </c>
      <c r="BA16" s="62">
        <f t="shared" ref="BA16:BD16" si="1">BQ5</f>
        <v>1.2986425788696456E-2</v>
      </c>
      <c r="BB16" s="62">
        <f t="shared" si="1"/>
        <v>-3.3333868007604413E-2</v>
      </c>
      <c r="BC16" s="62">
        <f t="shared" si="1"/>
        <v>-2.1964565983006779E-2</v>
      </c>
      <c r="BD16" s="62">
        <f t="shared" si="1"/>
        <v>5.2916085972816378E-2</v>
      </c>
      <c r="BE16" s="62"/>
      <c r="BF16" s="62"/>
      <c r="BG16" s="62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I16" s="3" t="s">
        <v>393</v>
      </c>
      <c r="CJ16" s="62">
        <f>CZ5</f>
        <v>5.9216435866563895E-2</v>
      </c>
      <c r="CK16" s="62">
        <f t="shared" ref="CK16:CL16" si="2">DA5</f>
        <v>1.4456149171430701E-2</v>
      </c>
      <c r="CL16" s="62">
        <f t="shared" si="2"/>
        <v>9.073246007636631E-3</v>
      </c>
      <c r="CM16" s="62"/>
      <c r="CN16" s="62"/>
      <c r="CO16" s="62"/>
      <c r="CP16" s="62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</row>
    <row r="17" spans="3:116" s="3" customFormat="1">
      <c r="D17" s="3" t="s">
        <v>394</v>
      </c>
      <c r="E17" s="62">
        <f>AVERAGE(AM37:AM60)</f>
        <v>1.9490892652119972E-2</v>
      </c>
      <c r="F17" s="62">
        <f t="shared" ref="F17:I17" si="3">AVERAGE(AN37:AN60)</f>
        <v>2.7507901327897613E-2</v>
      </c>
      <c r="G17" s="62">
        <f t="shared" si="3"/>
        <v>-6.1856002718614793E-2</v>
      </c>
      <c r="H17" s="62">
        <f t="shared" si="3"/>
        <v>2.0814802341697986E-2</v>
      </c>
      <c r="I17" s="62">
        <f t="shared" si="3"/>
        <v>2.3462621720853873E-2</v>
      </c>
      <c r="J17" s="62"/>
      <c r="K17" s="62"/>
      <c r="R17"/>
      <c r="S17"/>
      <c r="T17"/>
      <c r="U17"/>
      <c r="V17"/>
      <c r="W17"/>
      <c r="X17"/>
      <c r="Y17"/>
      <c r="AA17"/>
      <c r="AB17"/>
      <c r="AC17"/>
      <c r="AD17"/>
      <c r="AE17"/>
      <c r="AF17"/>
      <c r="AG17"/>
      <c r="AH17"/>
      <c r="AV17"/>
      <c r="AY17" s="3" t="s">
        <v>394</v>
      </c>
      <c r="AZ17" s="62">
        <f>BV5</f>
        <v>-1.4872531767411748E-2</v>
      </c>
      <c r="BA17" s="62">
        <f>BW5</f>
        <v>8.1199794294114933E-2</v>
      </c>
      <c r="BB17" s="62">
        <f>BX5</f>
        <v>1.0643375814593167E-2</v>
      </c>
      <c r="BC17" s="62">
        <f>BY5</f>
        <v>-2.9815549467370306E-2</v>
      </c>
      <c r="BD17" s="62">
        <f>BZ5</f>
        <v>2.1145779764092463E-2</v>
      </c>
      <c r="BE17" s="62"/>
      <c r="BF17" s="62"/>
      <c r="BG17" s="62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I17" s="3" t="s">
        <v>394</v>
      </c>
      <c r="CJ17" s="62">
        <f>DE5</f>
        <v>1.5298511968456467E-2</v>
      </c>
      <c r="CK17" s="62">
        <f t="shared" ref="CK17:CL17" si="4">DF5</f>
        <v>6.5459979095799259E-2</v>
      </c>
      <c r="CL17" s="62">
        <f t="shared" si="4"/>
        <v>-4.1335402530156336E-2</v>
      </c>
      <c r="CM17" s="62"/>
      <c r="CN17" s="62"/>
      <c r="CO17" s="62"/>
      <c r="CP17" s="62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</row>
    <row r="19" spans="3:116">
      <c r="C19" t="s">
        <v>416</v>
      </c>
      <c r="D19" t="s">
        <v>275</v>
      </c>
      <c r="E19" s="19">
        <f>All_results!B8</f>
        <v>1.2255799002440899E-2</v>
      </c>
      <c r="F19" s="78">
        <f>All_results!C8</f>
        <v>8.6412190148757201E-2</v>
      </c>
      <c r="G19" s="19">
        <f>All_results!D8</f>
        <v>2.11999948680896E-2</v>
      </c>
      <c r="H19" s="78">
        <f>All_results!E8</f>
        <v>0.29672666879251097</v>
      </c>
      <c r="I19" s="78">
        <f>All_results!I8</f>
        <v>0.87297361991867894</v>
      </c>
      <c r="J19" s="61"/>
      <c r="K19" s="19"/>
      <c r="O19" s="4"/>
      <c r="P19" s="78"/>
      <c r="AX19" t="s">
        <v>276</v>
      </c>
      <c r="AY19" t="s">
        <v>275</v>
      </c>
      <c r="AZ19" s="78">
        <f>All_results!P8</f>
        <v>2.2353557322029999E-2</v>
      </c>
      <c r="BA19" s="78">
        <f>All_results!Q8</f>
        <v>0.864333939053617</v>
      </c>
      <c r="BB19" s="78">
        <f>All_results!R8</f>
        <v>0.196445959147375</v>
      </c>
      <c r="BC19" s="78">
        <f>All_results!T8</f>
        <v>0.23970011940382199</v>
      </c>
      <c r="BD19" s="78" t="e">
        <f>All_results!#REF!</f>
        <v>#REF!</v>
      </c>
      <c r="BE19" s="61"/>
      <c r="BF19" s="61"/>
      <c r="BG19" s="19"/>
      <c r="BK19" s="4"/>
      <c r="BL19" s="78"/>
      <c r="CH19" t="s">
        <v>276</v>
      </c>
      <c r="CI19" t="s">
        <v>275</v>
      </c>
      <c r="CJ19" s="19"/>
      <c r="CK19" s="4"/>
      <c r="CL19" s="19"/>
      <c r="CM19" s="78"/>
      <c r="CN19" s="61"/>
      <c r="CO19" s="61"/>
      <c r="CP19" s="19"/>
      <c r="CT19" s="4"/>
      <c r="CU19" s="78"/>
    </row>
    <row r="20" spans="3:116">
      <c r="D20" t="s">
        <v>175</v>
      </c>
      <c r="E20" s="19">
        <f>All_results!B23</f>
        <v>2.9320810369543499E-2</v>
      </c>
      <c r="F20" s="78">
        <f>All_results!C23</f>
        <v>0.66288165195415105</v>
      </c>
      <c r="G20" s="19">
        <f>All_results!D23</f>
        <v>1.7392554240045299E-3</v>
      </c>
      <c r="H20" s="78">
        <f>All_results!E23</f>
        <v>0.66288165195415105</v>
      </c>
      <c r="I20" s="78">
        <f>All_results!I23</f>
        <v>0.94815268591074597</v>
      </c>
      <c r="J20" s="78"/>
      <c r="K20" s="19"/>
      <c r="O20" s="4"/>
      <c r="P20" s="78"/>
      <c r="AY20" t="s">
        <v>175</v>
      </c>
      <c r="AZ20" s="78">
        <f>All_results!P23</f>
        <v>0.207292705320645</v>
      </c>
      <c r="BA20" s="78">
        <f>All_results!Q23</f>
        <v>0.99903239678678202</v>
      </c>
      <c r="BB20" s="78">
        <f>All_results!R23</f>
        <v>0.76695360453828498</v>
      </c>
      <c r="BC20" s="55">
        <f>All_results!T23</f>
        <v>0.94754543472115904</v>
      </c>
      <c r="BD20" s="78" t="e">
        <f>All_results!#REF!</f>
        <v>#REF!</v>
      </c>
      <c r="BE20" s="19"/>
      <c r="BF20" s="78"/>
      <c r="BG20" s="19"/>
      <c r="BK20" s="4"/>
      <c r="BL20" s="78"/>
      <c r="CI20" t="s">
        <v>175</v>
      </c>
      <c r="CJ20" s="19"/>
      <c r="CK20" s="4"/>
      <c r="CL20" s="19"/>
      <c r="CM20" s="78"/>
      <c r="CN20" s="19"/>
      <c r="CO20" s="78"/>
      <c r="CP20" s="19"/>
      <c r="CT20" s="4"/>
      <c r="CU20" s="78"/>
    </row>
    <row r="21" spans="3:116">
      <c r="D21" s="3" t="s">
        <v>312</v>
      </c>
      <c r="E21" s="19">
        <f>All_results!B22</f>
        <v>7.6764618121328093E-2</v>
      </c>
      <c r="F21" s="78">
        <f>All_results!C22</f>
        <v>0.69304019085708501</v>
      </c>
      <c r="G21" s="19">
        <f>All_results!D22</f>
        <v>3.5872691954113897E-2</v>
      </c>
      <c r="H21" s="78">
        <f>All_results!E22</f>
        <v>0.69304019085708501</v>
      </c>
      <c r="I21" s="78">
        <f>All_results!I22</f>
        <v>0.93772530826309397</v>
      </c>
      <c r="J21" s="78"/>
      <c r="K21" s="19"/>
      <c r="O21" s="4"/>
      <c r="P21" s="78"/>
      <c r="AY21" s="3" t="s">
        <v>312</v>
      </c>
      <c r="AZ21" s="55">
        <f>All_results!P22</f>
        <v>4.7898453936766998E-2</v>
      </c>
      <c r="BA21" s="78">
        <f>All_results!Q22</f>
        <v>0.99379033467422395</v>
      </c>
      <c r="BB21" s="78">
        <f>All_results!R22</f>
        <v>0.76695360453828498</v>
      </c>
      <c r="BC21" s="19">
        <f>All_results!T22</f>
        <v>0.94754543472115904</v>
      </c>
      <c r="BD21" s="78" t="e">
        <f>All_results!#REF!</f>
        <v>#REF!</v>
      </c>
      <c r="BE21" s="61"/>
      <c r="BF21" s="78"/>
      <c r="BG21" s="19"/>
      <c r="BK21" s="4"/>
      <c r="BL21" s="78"/>
      <c r="CI21" s="3" t="s">
        <v>312</v>
      </c>
      <c r="CJ21" s="19"/>
      <c r="CK21" s="4"/>
      <c r="CL21" s="19"/>
      <c r="CM21" s="78"/>
      <c r="CN21" s="61"/>
      <c r="CO21" s="78"/>
      <c r="CP21" s="19"/>
      <c r="CT21" s="4"/>
      <c r="CU21" s="78"/>
    </row>
    <row r="22" spans="3:116">
      <c r="D22" s="3" t="s">
        <v>311</v>
      </c>
      <c r="E22" s="4">
        <f>All_results!B21</f>
        <v>0.29672666879251097</v>
      </c>
      <c r="F22" s="78">
        <f>All_results!C21</f>
        <v>0.29672666879251097</v>
      </c>
      <c r="G22" s="4">
        <f>All_results!D21</f>
        <v>0.67039959059033105</v>
      </c>
      <c r="H22" s="78">
        <f>All_results!E21</f>
        <v>0.29672666879251097</v>
      </c>
      <c r="I22" s="78">
        <f>All_results!I21</f>
        <v>0.29672666879251097</v>
      </c>
      <c r="J22" s="61"/>
      <c r="K22" s="78"/>
      <c r="O22" s="4"/>
      <c r="P22" s="78"/>
      <c r="AY22" s="3" t="s">
        <v>311</v>
      </c>
      <c r="AZ22" s="4">
        <f>All_results!P21</f>
        <v>0.27002180750312998</v>
      </c>
      <c r="BA22" s="4">
        <f>All_results!Q21</f>
        <v>0.26740060116236902</v>
      </c>
      <c r="BB22" s="4">
        <f>All_results!R21</f>
        <v>0.27002180750312998</v>
      </c>
      <c r="BC22" s="4">
        <f>All_results!T21</f>
        <v>0.26740060116236902</v>
      </c>
      <c r="BD22" s="4" t="e">
        <f>All_results!#REF!</f>
        <v>#REF!</v>
      </c>
      <c r="BE22" s="61"/>
      <c r="BF22" s="61"/>
      <c r="BG22" s="78"/>
      <c r="BK22" s="4"/>
      <c r="BL22" s="78"/>
      <c r="CI22" s="3" t="s">
        <v>311</v>
      </c>
      <c r="CJ22" s="4"/>
      <c r="CK22" s="4"/>
      <c r="CL22" s="78"/>
      <c r="CM22" s="4"/>
      <c r="CN22" s="61"/>
      <c r="CO22" s="61"/>
      <c r="CP22" s="78"/>
      <c r="CT22" s="4"/>
      <c r="CU22" s="78"/>
    </row>
    <row r="25" spans="3:116">
      <c r="C25" t="s">
        <v>112</v>
      </c>
      <c r="D25" s="3" t="s">
        <v>395</v>
      </c>
      <c r="E25" s="62">
        <f>STDEV(C37:C60)/SQRT(23)</f>
        <v>1.6631667943719078E-2</v>
      </c>
      <c r="F25" s="62">
        <f>STDEV(D37:D60)/SQRT(23)</f>
        <v>1.7528249531864423E-2</v>
      </c>
      <c r="G25" s="62">
        <f>STDEV(E37:E60)/SQRT(23)</f>
        <v>2.0887398996283439E-2</v>
      </c>
      <c r="H25" s="62">
        <f>STDEV(F37:F60)/SQRT(23)</f>
        <v>1.9234262221770049E-2</v>
      </c>
      <c r="I25" s="62">
        <f>STDEV(G37:G60)/SQRT(23)</f>
        <v>1.5096460689231693E-2</v>
      </c>
      <c r="J25" s="3"/>
      <c r="K25" s="3"/>
      <c r="AX25" t="s">
        <v>112</v>
      </c>
      <c r="AY25" s="3" t="s">
        <v>395</v>
      </c>
      <c r="AZ25" s="62">
        <f>STDEV(AW37:AW60)/SQRT(24)</f>
        <v>1.1670202798573984E-2</v>
      </c>
      <c r="BA25" s="62">
        <f>STDEV(AX37:AX60)/SQRT(24)</f>
        <v>1.7844219905870654E-2</v>
      </c>
      <c r="BB25" s="62">
        <f>STDEV(AY37:AY60)/SQRT(24)</f>
        <v>1.6635677487384381E-2</v>
      </c>
      <c r="BC25" s="62">
        <f>STDEV(AZ37:AZ60)/SQRT(24)</f>
        <v>1.9691448352406056E-2</v>
      </c>
      <c r="BD25" s="62">
        <f>STDEV(BA37:BA60)/SQRT(24)</f>
        <v>1.4906876022884114E-2</v>
      </c>
      <c r="BE25" s="3"/>
      <c r="BF25" s="3"/>
      <c r="BG25" s="3"/>
      <c r="CH25" t="s">
        <v>112</v>
      </c>
      <c r="CI25" s="3" t="s">
        <v>395</v>
      </c>
      <c r="CJ25" s="62">
        <f>STDEV(CO37:CO60)/SQRT(23)</f>
        <v>1.4821718879284206E-2</v>
      </c>
      <c r="CK25" s="62">
        <f>STDEV(CP37:CP60)/SQRT(23)</f>
        <v>1.7226252434278437E-2</v>
      </c>
      <c r="CL25" s="62">
        <f>STDEV(CQ37:CQ60)/SQRT(23)</f>
        <v>2.1999020566380121E-2</v>
      </c>
      <c r="CM25" s="62"/>
      <c r="CN25" s="3"/>
      <c r="CO25" s="3"/>
      <c r="CP25" s="3"/>
    </row>
    <row r="26" spans="3:116">
      <c r="D26" s="3" t="s">
        <v>175</v>
      </c>
      <c r="E26" s="62">
        <f>STDEV(I37:I60)/SQRT(23)</f>
        <v>1.8111870461825313E-2</v>
      </c>
      <c r="F26" s="62">
        <f>STDEV(J37:J60)/SQRT(23)</f>
        <v>1.9932471611351976E-2</v>
      </c>
      <c r="G26" s="62">
        <f>STDEV(K37:K60)/SQRT(23)</f>
        <v>2.3527855849836313E-2</v>
      </c>
      <c r="H26" s="62">
        <f>STDEV(L37:L60)/SQRT(23)</f>
        <v>2.291073995314866E-2</v>
      </c>
      <c r="I26" s="62">
        <f>STDEV(M37:M60)/SQRT(23)</f>
        <v>1.93220801550298E-2</v>
      </c>
      <c r="J26" s="62"/>
      <c r="K26" s="62"/>
      <c r="AY26" s="3" t="s">
        <v>175</v>
      </c>
      <c r="AZ26" s="62">
        <f>STDEV(BC37:BC60)/SQRT(24)</f>
        <v>1.4724638542980201E-2</v>
      </c>
      <c r="BA26" s="62">
        <f>STDEV(BD37:BD60)/SQRT(24)</f>
        <v>1.6347066606301527E-2</v>
      </c>
      <c r="BB26" s="62">
        <f>STDEV(BE37:BE60)/SQRT(24)</f>
        <v>1.6429228669643255E-2</v>
      </c>
      <c r="BC26" s="62">
        <f>STDEV(BF37:BF60)/SQRT(24)</f>
        <v>1.700435412721326E-2</v>
      </c>
      <c r="BD26" s="62">
        <f>STDEV(BG37:BG60)/SQRT(24)</f>
        <v>1.726455013673589E-2</v>
      </c>
      <c r="BE26" s="62"/>
      <c r="BF26" s="62"/>
      <c r="BG26" s="62"/>
      <c r="CI26" s="3" t="s">
        <v>175</v>
      </c>
      <c r="CJ26" s="62">
        <f>STDEV(CS37:CS60)/SQRT(23)</f>
        <v>1.8647822809453235E-2</v>
      </c>
      <c r="CK26" s="62">
        <f>STDEV(CT37:CT60)/SQRT(23)</f>
        <v>1.5756962337640831E-2</v>
      </c>
      <c r="CL26" s="62">
        <f>STDEV(CU37:CU60)/SQRT(23)</f>
        <v>2.2483369005736751E-2</v>
      </c>
      <c r="CM26" s="62"/>
      <c r="CN26" s="62"/>
      <c r="CO26" s="62"/>
      <c r="CP26" s="62"/>
    </row>
    <row r="27" spans="3:116">
      <c r="D27" s="3" t="s">
        <v>312</v>
      </c>
      <c r="E27" s="62">
        <f>STDEV(O37:O60)/SQRT(23)</f>
        <v>1.7516146417728317E-2</v>
      </c>
      <c r="F27" s="62">
        <f>STDEV(P37:P60)/SQRT(23)</f>
        <v>1.7293951495435639E-2</v>
      </c>
      <c r="G27" s="62">
        <f>STDEV(Q37:Q60)/SQRT(23)</f>
        <v>2.4851714923311875E-2</v>
      </c>
      <c r="H27" s="62">
        <f>STDEV(R37:R60)/SQRT(23)</f>
        <v>1.9062668170413129E-2</v>
      </c>
      <c r="I27" s="62">
        <f>STDEV(S37:S60)/SQRT(23)</f>
        <v>1.6292016282303846E-2</v>
      </c>
      <c r="J27" s="62"/>
      <c r="K27" s="62"/>
      <c r="AY27" s="3" t="s">
        <v>312</v>
      </c>
      <c r="AZ27" s="62">
        <f>STDEV(BI37:BI60)/SQRT(24)</f>
        <v>1.560067513609947E-2</v>
      </c>
      <c r="BA27" s="62">
        <f>STDEV(BJ37:BJ60)/SQRT(24)</f>
        <v>1.5648689873576056E-2</v>
      </c>
      <c r="BB27" s="62">
        <f>STDEV(BK37:BK60)/SQRT(24)</f>
        <v>1.6710885493546986E-2</v>
      </c>
      <c r="BC27" s="62">
        <f>STDEV(BL37:BL60)/SQRT(24)</f>
        <v>1.6485847257527091E-2</v>
      </c>
      <c r="BD27" s="62">
        <f>STDEV(BM37:BM60)/SQRT(24)</f>
        <v>1.7007431637892992E-2</v>
      </c>
      <c r="BE27" s="62"/>
      <c r="BF27" s="62"/>
      <c r="BG27" s="62"/>
      <c r="CI27" s="3" t="s">
        <v>312</v>
      </c>
      <c r="CJ27" s="62" t="e">
        <f>STDEV(CW37:CW60)/SQRT(23)</f>
        <v>#DIV/0!</v>
      </c>
      <c r="CK27" s="62" t="e">
        <f>STDEV(CX37:CX60)/SQRT(23)</f>
        <v>#DIV/0!</v>
      </c>
      <c r="CL27" s="62" t="e">
        <f>STDEV(CY37:CY60)/SQRT(23)</f>
        <v>#DIV/0!</v>
      </c>
      <c r="CM27" s="62"/>
      <c r="CN27" s="62"/>
      <c r="CO27" s="62"/>
      <c r="CP27" s="62"/>
    </row>
    <row r="28" spans="3:116">
      <c r="D28" s="3" t="s">
        <v>311</v>
      </c>
      <c r="E28" s="62">
        <f>STDEV(U37:U60)/SQRT(23)</f>
        <v>1.6279183045317815E-2</v>
      </c>
      <c r="F28" s="62">
        <f>STDEV(V37:V60)/SQRT(23)</f>
        <v>1.5810297551393744E-2</v>
      </c>
      <c r="G28" s="62">
        <f>STDEV(W37:W60)/SQRT(23)</f>
        <v>1.9596303205294496E-2</v>
      </c>
      <c r="H28" s="62">
        <f>STDEV(X37:X60)/SQRT(23)</f>
        <v>2.329757972692997E-2</v>
      </c>
      <c r="I28" s="62">
        <f>STDEV(Y37:Y60)/SQRT(23)</f>
        <v>1.8500811058394268E-2</v>
      </c>
      <c r="J28" s="62"/>
      <c r="K28" s="62"/>
      <c r="AY28" s="3" t="s">
        <v>311</v>
      </c>
      <c r="AZ28" s="62">
        <f>STDEV(BO37:BO60)/SQRT(24)</f>
        <v>1.4093016562044562E-2</v>
      </c>
      <c r="BA28" s="62">
        <f>STDEV(BP37:BP60)/SQRT(24)</f>
        <v>1.8626811721096717E-2</v>
      </c>
      <c r="BB28" s="62">
        <f>STDEV(BQ37:BQ60)/SQRT(24)</f>
        <v>2.3753199249144211E-2</v>
      </c>
      <c r="BC28" s="62">
        <f>STDEV(BR37:BR60)/SQRT(24)</f>
        <v>1.9755814530542721E-2</v>
      </c>
      <c r="BD28" s="62">
        <f>STDEV(BS37:BS60)/SQRT(24)</f>
        <v>1.9991341878603158E-2</v>
      </c>
      <c r="BE28" s="62"/>
      <c r="BF28" s="62"/>
      <c r="BG28" s="62"/>
      <c r="CI28" s="3" t="s">
        <v>311</v>
      </c>
      <c r="CJ28" s="62" t="e">
        <f>STDEV(DA37:DA60)/SQRT(23)</f>
        <v>#DIV/0!</v>
      </c>
      <c r="CK28" s="62" t="e">
        <f>STDEV(DB37:DB60)/SQRT(23)</f>
        <v>#DIV/0!</v>
      </c>
      <c r="CL28" s="62" t="e">
        <f>STDEV(DC37:DC60)/SQRT(23)</f>
        <v>#DIV/0!</v>
      </c>
      <c r="CM28" s="62"/>
      <c r="CN28" s="62"/>
      <c r="CO28" s="62"/>
      <c r="CP28" s="62"/>
    </row>
    <row r="29" spans="3:116">
      <c r="D29" s="3" t="s">
        <v>393</v>
      </c>
      <c r="E29" s="62">
        <f>STDEV(AG37:AG60)/SQRT(23)</f>
        <v>4.2809755236282526E-2</v>
      </c>
      <c r="F29" s="62">
        <f t="shared" ref="F29:I29" si="5">STDEV(AH37:AH60)/SQRT(23)</f>
        <v>2.7575395619105079E-2</v>
      </c>
      <c r="G29" s="62">
        <f t="shared" si="5"/>
        <v>2.8554818858785292E-2</v>
      </c>
      <c r="H29" s="62">
        <f t="shared" si="5"/>
        <v>3.8634730828089145E-2</v>
      </c>
      <c r="I29" s="62">
        <f t="shared" si="5"/>
        <v>2.780421974093324E-2</v>
      </c>
      <c r="J29" s="62"/>
      <c r="K29" s="62"/>
      <c r="AY29" s="3" t="s">
        <v>393</v>
      </c>
      <c r="AZ29" s="62">
        <f>BP6</f>
        <v>3.7951110144631969E-2</v>
      </c>
      <c r="BA29" s="62">
        <f t="shared" ref="BA29:BD29" si="6">BQ6</f>
        <v>3.7142065963679249E-2</v>
      </c>
      <c r="BB29" s="62">
        <f t="shared" si="6"/>
        <v>5.4521113503619996E-2</v>
      </c>
      <c r="BC29" s="62">
        <f t="shared" si="6"/>
        <v>3.7585314849013458E-2</v>
      </c>
      <c r="BD29" s="62">
        <f t="shared" si="6"/>
        <v>3.4738166394465538E-2</v>
      </c>
      <c r="BE29" s="62"/>
      <c r="BF29" s="62"/>
      <c r="BG29" s="62"/>
      <c r="CI29" s="3" t="s">
        <v>393</v>
      </c>
      <c r="CJ29" s="62">
        <f>CZ6</f>
        <v>5.0259082879760587E-2</v>
      </c>
      <c r="CK29" s="62">
        <f t="shared" ref="CK29:CL29" si="7">DA6</f>
        <v>3.1939875102559183E-2</v>
      </c>
      <c r="CL29" s="62">
        <f t="shared" si="7"/>
        <v>2.5468957142474515E-2</v>
      </c>
      <c r="CM29" s="62"/>
      <c r="CN29" s="62"/>
      <c r="CO29" s="62"/>
      <c r="CP29" s="62"/>
    </row>
    <row r="30" spans="3:116">
      <c r="D30" s="3" t="s">
        <v>394</v>
      </c>
      <c r="E30" s="62">
        <f>STDEV(AM37:AM60)/SQRT(23)</f>
        <v>2.3097871331522676E-2</v>
      </c>
      <c r="F30" s="62">
        <f t="shared" ref="F30:I30" si="8">STDEV(AN37:AN60)/SQRT(23)</f>
        <v>3.1475044870853015E-2</v>
      </c>
      <c r="G30" s="62">
        <f t="shared" si="8"/>
        <v>2.5996258733927996E-2</v>
      </c>
      <c r="H30" s="62">
        <f t="shared" si="8"/>
        <v>3.1324507737263391E-2</v>
      </c>
      <c r="I30" s="62">
        <f t="shared" si="8"/>
        <v>2.7407197328710262E-2</v>
      </c>
      <c r="J30" s="62"/>
      <c r="K30" s="62"/>
      <c r="AY30" s="3" t="s">
        <v>394</v>
      </c>
      <c r="AZ30" s="62">
        <f>BV6</f>
        <v>2.5304142468270917E-2</v>
      </c>
      <c r="BA30" s="62">
        <f>BW6</f>
        <v>3.1835929453235781E-2</v>
      </c>
      <c r="BB30" s="62">
        <f>BX6</f>
        <v>2.8820832798203688E-2</v>
      </c>
      <c r="BC30" s="62">
        <f>BY6</f>
        <v>2.376910462181555E-2</v>
      </c>
      <c r="BD30" s="62">
        <f>BZ6</f>
        <v>2.993323930843601E-2</v>
      </c>
      <c r="BE30" s="62"/>
      <c r="BF30" s="62"/>
      <c r="BG30" s="62"/>
      <c r="CI30" s="3" t="s">
        <v>394</v>
      </c>
      <c r="CJ30" s="62">
        <f>DE6</f>
        <v>3.2286157871690833E-2</v>
      </c>
      <c r="CK30" s="62">
        <f t="shared" ref="CK30:CL30" si="9">DF6</f>
        <v>2.8908985262175706E-2</v>
      </c>
      <c r="CL30" s="62">
        <f t="shared" si="9"/>
        <v>2.8183949979006806E-2</v>
      </c>
      <c r="CM30" s="62"/>
      <c r="CN30" s="62"/>
      <c r="CO30" s="62"/>
      <c r="CP30" s="62"/>
    </row>
    <row r="31" spans="3:116">
      <c r="I31" s="62"/>
      <c r="J31" s="62"/>
      <c r="K31" s="62"/>
      <c r="BX31" s="62"/>
      <c r="BY31" s="62"/>
      <c r="BZ31" s="62"/>
      <c r="DH31" s="62"/>
      <c r="DI31" s="62"/>
      <c r="DJ31" s="62"/>
    </row>
    <row r="33" spans="2:161">
      <c r="B33" s="18" t="s">
        <v>414</v>
      </c>
    </row>
    <row r="34" spans="2:161">
      <c r="B34" s="18"/>
      <c r="C34" s="32" t="s">
        <v>20</v>
      </c>
      <c r="AW34" s="32" t="s">
        <v>319</v>
      </c>
      <c r="CN34" s="32" t="s">
        <v>320</v>
      </c>
      <c r="DN34" s="32" t="s">
        <v>410</v>
      </c>
      <c r="EH34" s="32" t="s">
        <v>471</v>
      </c>
    </row>
    <row r="35" spans="2:161">
      <c r="B35" s="18"/>
      <c r="C35" s="4" t="s">
        <v>90</v>
      </c>
      <c r="D35" s="4"/>
      <c r="E35" s="4"/>
      <c r="F35" s="4"/>
      <c r="G35" s="4"/>
      <c r="H35" s="4"/>
      <c r="I35" s="4" t="s">
        <v>261</v>
      </c>
      <c r="J35" s="4"/>
      <c r="K35" s="4"/>
      <c r="L35" s="4"/>
      <c r="M35" s="4"/>
      <c r="N35" s="4"/>
      <c r="O35" s="4" t="s">
        <v>315</v>
      </c>
      <c r="P35" s="4"/>
      <c r="Q35" s="4"/>
      <c r="R35" s="4"/>
      <c r="S35" s="4"/>
      <c r="T35" s="4"/>
      <c r="U35" s="4" t="s">
        <v>316</v>
      </c>
      <c r="V35" s="4"/>
      <c r="W35" s="4"/>
      <c r="X35" s="4"/>
      <c r="Y35" s="4"/>
      <c r="Z35" s="4"/>
      <c r="AA35" s="4" t="s">
        <v>262</v>
      </c>
      <c r="AB35" s="4"/>
      <c r="AC35" s="4"/>
      <c r="AD35" s="4"/>
      <c r="AE35" s="4"/>
      <c r="AF35" s="4"/>
      <c r="AG35" s="4" t="s">
        <v>303</v>
      </c>
      <c r="AH35" s="4"/>
      <c r="AI35" s="4"/>
      <c r="AJ35" s="4"/>
      <c r="AK35" s="4"/>
      <c r="AL35" s="4"/>
      <c r="AM35" s="4" t="s">
        <v>437</v>
      </c>
      <c r="AN35" s="4"/>
      <c r="AO35" s="4"/>
      <c r="AP35" s="4"/>
      <c r="AQ35" s="4"/>
      <c r="AR35" s="4"/>
      <c r="AS35" s="4" t="s">
        <v>302</v>
      </c>
      <c r="AT35" s="4"/>
      <c r="AU35" s="4"/>
      <c r="AV35" s="7"/>
      <c r="AW35" s="7" t="s">
        <v>89</v>
      </c>
      <c r="AX35" s="4"/>
      <c r="AY35" s="4"/>
      <c r="AZ35" s="4"/>
      <c r="BA35" s="4"/>
      <c r="BB35" s="4"/>
      <c r="BC35" s="4" t="s">
        <v>301</v>
      </c>
      <c r="BD35" s="4"/>
      <c r="BE35" s="4"/>
      <c r="BF35" s="4"/>
      <c r="BG35" s="4"/>
      <c r="BH35" s="4"/>
      <c r="BI35" s="4" t="s">
        <v>317</v>
      </c>
      <c r="BJ35" s="4"/>
      <c r="BK35" s="4"/>
      <c r="BL35" s="4"/>
      <c r="BM35" s="4"/>
      <c r="BN35" s="4"/>
      <c r="BO35" s="4" t="s">
        <v>318</v>
      </c>
      <c r="BP35" s="4"/>
      <c r="BQ35" s="4"/>
      <c r="BR35" s="4"/>
      <c r="BS35" s="4"/>
      <c r="BT35" s="4"/>
      <c r="BU35" s="4" t="s">
        <v>300</v>
      </c>
      <c r="BV35" s="4"/>
      <c r="BW35" s="4"/>
      <c r="BX35" s="4"/>
      <c r="BY35" s="4"/>
      <c r="BZ35" s="4"/>
      <c r="CA35" s="4" t="s">
        <v>305</v>
      </c>
      <c r="CB35" s="4"/>
      <c r="CC35" s="4"/>
      <c r="CD35" s="4"/>
      <c r="CE35" s="4"/>
      <c r="CF35" s="4"/>
      <c r="CG35" s="3" t="s">
        <v>438</v>
      </c>
      <c r="CH35" s="4"/>
      <c r="CI35" s="4"/>
      <c r="CJ35" s="4"/>
      <c r="CK35" s="4"/>
      <c r="CL35" s="4"/>
      <c r="CN35" s="4"/>
      <c r="CO35" s="4" t="s">
        <v>90</v>
      </c>
      <c r="CP35" s="4"/>
      <c r="CQ35" s="4"/>
      <c r="CR35" s="4"/>
      <c r="CS35" s="4" t="s">
        <v>261</v>
      </c>
      <c r="CT35" s="4"/>
      <c r="CU35" s="4"/>
      <c r="CV35" s="4"/>
      <c r="CW35" s="4" t="s">
        <v>315</v>
      </c>
      <c r="CX35" s="4"/>
      <c r="CY35" s="4"/>
      <c r="CZ35" s="4"/>
      <c r="DA35" s="4" t="s">
        <v>316</v>
      </c>
      <c r="DB35" s="4"/>
      <c r="DC35" s="4"/>
      <c r="DD35" s="4"/>
      <c r="DE35" s="4" t="s">
        <v>303</v>
      </c>
      <c r="DF35" s="4"/>
      <c r="DG35" s="4"/>
      <c r="DH35" s="4"/>
      <c r="DI35" s="4" t="s">
        <v>304</v>
      </c>
      <c r="DJ35" s="4"/>
      <c r="DK35" s="4"/>
      <c r="DL35" s="4"/>
      <c r="DM35" s="7"/>
      <c r="DN35" s="7" t="s">
        <v>89</v>
      </c>
      <c r="DO35" s="4"/>
      <c r="DP35" s="4"/>
      <c r="DQ35" s="4"/>
      <c r="DR35" s="4"/>
      <c r="DS35" s="4" t="s">
        <v>301</v>
      </c>
      <c r="DT35" s="4"/>
      <c r="DU35" s="4"/>
      <c r="DV35" s="4"/>
      <c r="DW35" s="4"/>
      <c r="DX35" s="4" t="s">
        <v>305</v>
      </c>
      <c r="DY35" s="4"/>
      <c r="DZ35" s="4"/>
      <c r="EA35" s="4"/>
      <c r="EB35" s="4"/>
      <c r="EC35" s="3" t="s">
        <v>306</v>
      </c>
      <c r="ED35" s="4"/>
      <c r="EE35" s="4"/>
      <c r="EF35" s="4"/>
      <c r="EH35" s="18"/>
      <c r="EI35" s="4" t="s">
        <v>472</v>
      </c>
      <c r="EJ35" s="4"/>
      <c r="EK35" s="4"/>
      <c r="EL35" s="4"/>
      <c r="EM35" s="4"/>
      <c r="EN35" s="18"/>
      <c r="EO35" s="4" t="s">
        <v>473</v>
      </c>
      <c r="EP35" s="4"/>
      <c r="EQ35" s="4"/>
      <c r="ER35" s="4"/>
      <c r="ES35" s="4"/>
      <c r="ET35" s="18"/>
      <c r="EU35" s="4" t="s">
        <v>474</v>
      </c>
      <c r="EV35" s="4"/>
      <c r="EW35" s="4"/>
      <c r="EX35" s="4"/>
      <c r="EY35" s="4"/>
      <c r="EZ35" s="18"/>
      <c r="FA35" s="4" t="s">
        <v>475</v>
      </c>
      <c r="FB35" s="4"/>
      <c r="FC35" s="4"/>
      <c r="FD35" s="4"/>
      <c r="FE35" s="4"/>
    </row>
    <row r="36" spans="2:161">
      <c r="B36" s="18"/>
      <c r="C36" s="4" t="s">
        <v>263</v>
      </c>
      <c r="D36" s="4" t="s">
        <v>264</v>
      </c>
      <c r="E36" s="4" t="s">
        <v>265</v>
      </c>
      <c r="F36" s="4" t="s">
        <v>325</v>
      </c>
      <c r="G36" s="4" t="s">
        <v>401</v>
      </c>
      <c r="H36" s="4"/>
      <c r="I36" s="4" t="s">
        <v>263</v>
      </c>
      <c r="J36" s="4" t="s">
        <v>264</v>
      </c>
      <c r="K36" s="4" t="s">
        <v>265</v>
      </c>
      <c r="L36" s="4" t="s">
        <v>325</v>
      </c>
      <c r="M36" s="4" t="s">
        <v>401</v>
      </c>
      <c r="N36" s="4"/>
      <c r="O36" s="4" t="s">
        <v>263</v>
      </c>
      <c r="P36" s="4" t="s">
        <v>264</v>
      </c>
      <c r="Q36" s="4" t="s">
        <v>265</v>
      </c>
      <c r="R36" s="4" t="s">
        <v>325</v>
      </c>
      <c r="S36" s="4" t="s">
        <v>401</v>
      </c>
      <c r="T36" s="4"/>
      <c r="U36" s="4" t="s">
        <v>263</v>
      </c>
      <c r="V36" s="4" t="s">
        <v>264</v>
      </c>
      <c r="W36" s="4" t="s">
        <v>265</v>
      </c>
      <c r="X36" s="4" t="s">
        <v>325</v>
      </c>
      <c r="Y36" s="4" t="s">
        <v>401</v>
      </c>
      <c r="Z36" s="4"/>
      <c r="AA36" s="4" t="s">
        <v>263</v>
      </c>
      <c r="AB36" s="4" t="s">
        <v>264</v>
      </c>
      <c r="AC36" s="4" t="s">
        <v>265</v>
      </c>
      <c r="AD36" s="4" t="s">
        <v>325</v>
      </c>
      <c r="AE36" s="4" t="s">
        <v>401</v>
      </c>
      <c r="AF36" s="4"/>
      <c r="AG36" s="4" t="s">
        <v>263</v>
      </c>
      <c r="AH36" s="4" t="s">
        <v>264</v>
      </c>
      <c r="AI36" s="4" t="s">
        <v>265</v>
      </c>
      <c r="AJ36" s="4" t="s">
        <v>325</v>
      </c>
      <c r="AK36" s="4" t="s">
        <v>401</v>
      </c>
      <c r="AL36" s="4"/>
      <c r="AM36" s="4" t="s">
        <v>263</v>
      </c>
      <c r="AN36" s="4" t="s">
        <v>264</v>
      </c>
      <c r="AO36" s="4" t="s">
        <v>265</v>
      </c>
      <c r="AP36" s="4" t="s">
        <v>325</v>
      </c>
      <c r="AQ36" s="4" t="s">
        <v>401</v>
      </c>
      <c r="AR36" s="4"/>
      <c r="AS36" s="4" t="s">
        <v>85</v>
      </c>
      <c r="AT36" s="4" t="s">
        <v>88</v>
      </c>
      <c r="AU36" s="4"/>
      <c r="AV36" s="6"/>
      <c r="AW36" s="7" t="s">
        <v>266</v>
      </c>
      <c r="AX36" s="4" t="s">
        <v>267</v>
      </c>
      <c r="AY36" s="4" t="s">
        <v>268</v>
      </c>
      <c r="AZ36" s="4" t="s">
        <v>325</v>
      </c>
      <c r="BA36" s="4" t="s">
        <v>401</v>
      </c>
      <c r="BB36" s="4"/>
      <c r="BC36" s="4" t="s">
        <v>266</v>
      </c>
      <c r="BD36" s="4" t="s">
        <v>267</v>
      </c>
      <c r="BE36" s="4" t="s">
        <v>268</v>
      </c>
      <c r="BF36" s="4" t="s">
        <v>325</v>
      </c>
      <c r="BG36" s="4" t="s">
        <v>401</v>
      </c>
      <c r="BH36" s="4"/>
      <c r="BI36" s="4" t="s">
        <v>266</v>
      </c>
      <c r="BJ36" s="4" t="s">
        <v>267</v>
      </c>
      <c r="BK36" s="4" t="s">
        <v>268</v>
      </c>
      <c r="BL36" s="4" t="s">
        <v>325</v>
      </c>
      <c r="BM36" s="4" t="s">
        <v>401</v>
      </c>
      <c r="BN36" s="4"/>
      <c r="BO36" s="4" t="s">
        <v>266</v>
      </c>
      <c r="BP36" s="4" t="s">
        <v>267</v>
      </c>
      <c r="BQ36" s="4" t="s">
        <v>268</v>
      </c>
      <c r="BR36" s="4" t="s">
        <v>325</v>
      </c>
      <c r="BS36" s="4" t="s">
        <v>401</v>
      </c>
      <c r="BT36" s="4"/>
      <c r="BU36" s="4" t="s">
        <v>266</v>
      </c>
      <c r="BV36" s="4" t="s">
        <v>267</v>
      </c>
      <c r="BW36" s="4" t="s">
        <v>268</v>
      </c>
      <c r="BX36" s="4" t="s">
        <v>325</v>
      </c>
      <c r="BY36" s="4" t="s">
        <v>401</v>
      </c>
      <c r="BZ36" s="4"/>
      <c r="CA36" s="4" t="s">
        <v>266</v>
      </c>
      <c r="CB36" s="4" t="s">
        <v>267</v>
      </c>
      <c r="CC36" s="4" t="s">
        <v>268</v>
      </c>
      <c r="CD36" s="4" t="s">
        <v>325</v>
      </c>
      <c r="CE36" s="4" t="s">
        <v>401</v>
      </c>
      <c r="CF36" s="4"/>
      <c r="CG36" s="4" t="s">
        <v>266</v>
      </c>
      <c r="CH36" s="4" t="s">
        <v>267</v>
      </c>
      <c r="CI36" s="4" t="s">
        <v>268</v>
      </c>
      <c r="CJ36" s="4" t="s">
        <v>325</v>
      </c>
      <c r="CK36" s="4" t="s">
        <v>401</v>
      </c>
      <c r="CL36" s="4"/>
      <c r="CN36" s="4"/>
      <c r="CO36" s="4" t="s">
        <v>0</v>
      </c>
      <c r="CP36" s="4" t="s">
        <v>1</v>
      </c>
      <c r="CQ36" s="4" t="s">
        <v>2</v>
      </c>
      <c r="CR36" s="4"/>
      <c r="CS36" s="4" t="s">
        <v>0</v>
      </c>
      <c r="CT36" s="4" t="s">
        <v>1</v>
      </c>
      <c r="CU36" s="4" t="s">
        <v>2</v>
      </c>
      <c r="CV36" s="4"/>
      <c r="CW36" s="4" t="s">
        <v>0</v>
      </c>
      <c r="CX36" s="4" t="s">
        <v>1</v>
      </c>
      <c r="CY36" s="4" t="s">
        <v>2</v>
      </c>
      <c r="CZ36" s="4"/>
      <c r="DA36" s="4" t="s">
        <v>0</v>
      </c>
      <c r="DB36" s="4" t="s">
        <v>1</v>
      </c>
      <c r="DC36" s="4" t="s">
        <v>2</v>
      </c>
      <c r="DD36" s="4"/>
      <c r="DE36" s="4" t="s">
        <v>0</v>
      </c>
      <c r="DF36" s="4" t="s">
        <v>1</v>
      </c>
      <c r="DG36" s="4" t="s">
        <v>2</v>
      </c>
      <c r="DH36" s="4"/>
      <c r="DI36" s="4" t="s">
        <v>0</v>
      </c>
      <c r="DJ36" s="4" t="s">
        <v>1</v>
      </c>
      <c r="DK36" s="4" t="s">
        <v>2</v>
      </c>
      <c r="DL36" s="4"/>
      <c r="DM36" s="6"/>
      <c r="DN36" s="87" t="s">
        <v>396</v>
      </c>
      <c r="DO36" s="87" t="s">
        <v>398</v>
      </c>
      <c r="DP36" s="78" t="s">
        <v>397</v>
      </c>
      <c r="DQ36" s="87" t="s">
        <v>399</v>
      </c>
      <c r="DR36" s="4"/>
      <c r="DS36" s="87" t="s">
        <v>396</v>
      </c>
      <c r="DT36" s="87" t="s">
        <v>398</v>
      </c>
      <c r="DU36" s="78" t="s">
        <v>397</v>
      </c>
      <c r="DV36" s="87" t="s">
        <v>399</v>
      </c>
      <c r="DW36" s="4"/>
      <c r="DX36" s="87" t="s">
        <v>396</v>
      </c>
      <c r="DY36" s="87" t="s">
        <v>398</v>
      </c>
      <c r="DZ36" s="78" t="s">
        <v>397</v>
      </c>
      <c r="EA36" s="87" t="s">
        <v>399</v>
      </c>
      <c r="EB36" s="4"/>
      <c r="EC36" s="87" t="s">
        <v>396</v>
      </c>
      <c r="ED36" s="87" t="s">
        <v>398</v>
      </c>
      <c r="EE36" s="78" t="s">
        <v>397</v>
      </c>
      <c r="EF36" s="87" t="s">
        <v>399</v>
      </c>
      <c r="EH36" s="18"/>
      <c r="EI36" s="4" t="s">
        <v>263</v>
      </c>
      <c r="EJ36" s="4" t="s">
        <v>264</v>
      </c>
      <c r="EK36" s="4" t="s">
        <v>265</v>
      </c>
      <c r="EL36" s="4" t="s">
        <v>325</v>
      </c>
      <c r="EM36" s="4" t="s">
        <v>401</v>
      </c>
      <c r="EN36" s="18"/>
      <c r="EO36" s="4" t="s">
        <v>263</v>
      </c>
      <c r="EP36" s="4" t="s">
        <v>264</v>
      </c>
      <c r="EQ36" s="4" t="s">
        <v>265</v>
      </c>
      <c r="ER36" s="4" t="s">
        <v>325</v>
      </c>
      <c r="ES36" s="4" t="s">
        <v>401</v>
      </c>
      <c r="ET36" s="18"/>
      <c r="EU36" s="4" t="s">
        <v>263</v>
      </c>
      <c r="EV36" s="4" t="s">
        <v>264</v>
      </c>
      <c r="EW36" s="4" t="s">
        <v>265</v>
      </c>
      <c r="EX36" s="4" t="s">
        <v>325</v>
      </c>
      <c r="EY36" s="4" t="s">
        <v>401</v>
      </c>
      <c r="EZ36" s="18"/>
      <c r="FA36" s="4" t="s">
        <v>263</v>
      </c>
      <c r="FB36" s="4" t="s">
        <v>264</v>
      </c>
      <c r="FC36" s="4" t="s">
        <v>265</v>
      </c>
      <c r="FD36" s="4" t="s">
        <v>325</v>
      </c>
      <c r="FE36" s="4" t="s">
        <v>401</v>
      </c>
    </row>
    <row r="37" spans="2:161">
      <c r="B37" s="4" t="s">
        <v>23</v>
      </c>
      <c r="C37" s="4">
        <v>1.53975518844789E-2</v>
      </c>
      <c r="D37" s="4">
        <v>-8.9605969811480293E-2</v>
      </c>
      <c r="E37" s="4">
        <v>7.3854051886338701E-2</v>
      </c>
      <c r="F37" s="4">
        <v>-6.0867578749113499E-2</v>
      </c>
      <c r="G37" s="4">
        <v>-4.4587585939847199E-2</v>
      </c>
      <c r="H37" s="4" t="s">
        <v>23</v>
      </c>
      <c r="I37" s="4">
        <v>1.05812394241165E-2</v>
      </c>
      <c r="J37" s="4">
        <v>-0.143690869185539</v>
      </c>
      <c r="K37" s="4">
        <v>0.10236289629364401</v>
      </c>
      <c r="L37" s="4">
        <v>-8.8207101594604403E-2</v>
      </c>
      <c r="M37" s="4">
        <v>-0.12660317492184001</v>
      </c>
      <c r="N37" s="4" t="s">
        <v>23</v>
      </c>
      <c r="O37" s="4">
        <v>7.0134367983211196E-2</v>
      </c>
      <c r="P37" s="4">
        <v>-0.140449369306448</v>
      </c>
      <c r="Q37" s="4">
        <v>0.12172255515105</v>
      </c>
      <c r="R37" s="4">
        <v>-1.37350812781385E-2</v>
      </c>
      <c r="S37" s="4">
        <v>-8.3233758853180906E-2</v>
      </c>
      <c r="T37" s="4" t="s">
        <v>23</v>
      </c>
      <c r="U37" s="4">
        <v>3.4310857017850499E-2</v>
      </c>
      <c r="V37" s="4">
        <v>-2.1459932054537199E-2</v>
      </c>
      <c r="W37" s="4">
        <v>-0.22982850110254499</v>
      </c>
      <c r="X37" s="4">
        <v>-4.9025444259393203E-2</v>
      </c>
      <c r="Y37" s="4">
        <v>-8.3141590292951095E-2</v>
      </c>
      <c r="Z37" s="4" t="s">
        <v>23</v>
      </c>
      <c r="AA37" s="4">
        <v>7.5141562438626894E-2</v>
      </c>
      <c r="AB37" s="4">
        <v>-0.19259736703272101</v>
      </c>
      <c r="AC37" s="4">
        <v>0.147900104590032</v>
      </c>
      <c r="AD37" s="4">
        <v>-4.0028488002417699E-2</v>
      </c>
      <c r="AE37" s="4">
        <v>-0.109281975533113</v>
      </c>
      <c r="AF37" s="4" t="s">
        <v>23</v>
      </c>
      <c r="AG37" s="4">
        <v>-0.16313116351915899</v>
      </c>
      <c r="AH37" s="4">
        <v>-9.4895605327187896E-2</v>
      </c>
      <c r="AI37" s="4">
        <v>-0.31669853311610502</v>
      </c>
      <c r="AJ37" s="4">
        <v>3.9758909973286398E-2</v>
      </c>
      <c r="AK37" s="4">
        <v>0.16732687861725001</v>
      </c>
      <c r="AL37" s="4" t="s">
        <v>23</v>
      </c>
      <c r="AM37" s="4">
        <v>5.2441533814949301E-2</v>
      </c>
      <c r="AN37" s="4">
        <v>0.121799691441173</v>
      </c>
      <c r="AO37" s="4">
        <v>-0.197924498591905</v>
      </c>
      <c r="AP37" s="4">
        <v>0.11672470429779</v>
      </c>
      <c r="AQ37" s="4">
        <v>0.16239958858823</v>
      </c>
      <c r="AR37" s="4"/>
      <c r="AS37" s="4">
        <v>0.77411955427653678</v>
      </c>
      <c r="AT37" s="4">
        <v>0.39759942099872458</v>
      </c>
      <c r="AU37" s="4"/>
      <c r="AV37" s="7" t="s">
        <v>23</v>
      </c>
      <c r="AW37" s="7">
        <v>7.6209543803684499E-2</v>
      </c>
      <c r="AX37" s="4">
        <v>-0.104197512662295</v>
      </c>
      <c r="AY37" s="4">
        <v>0.15986772281502301</v>
      </c>
      <c r="AZ37" s="4">
        <v>5.9283354096739301E-2</v>
      </c>
      <c r="BA37" s="4">
        <v>-1.0151544811924099E-2</v>
      </c>
      <c r="BB37" s="4" t="s">
        <v>23</v>
      </c>
      <c r="BC37" s="4">
        <v>0.113371414919719</v>
      </c>
      <c r="BD37" s="4">
        <v>-9.5696645980157605E-2</v>
      </c>
      <c r="BE37" s="4">
        <v>0.161539328857604</v>
      </c>
      <c r="BF37" s="4">
        <v>5.8478195819296197E-2</v>
      </c>
      <c r="BG37" s="4">
        <v>-1.44336998710453E-2</v>
      </c>
      <c r="BH37" s="4" t="s">
        <v>23</v>
      </c>
      <c r="BI37" s="4">
        <v>7.4004089921462596E-2</v>
      </c>
      <c r="BJ37" s="4">
        <v>-0.14010894493486101</v>
      </c>
      <c r="BK37" s="4">
        <v>0.16453613045531301</v>
      </c>
      <c r="BL37" s="4">
        <v>5.3759260966229599E-2</v>
      </c>
      <c r="BM37" s="4">
        <v>4.2344623363810997E-3</v>
      </c>
      <c r="BN37" s="4" t="s">
        <v>23</v>
      </c>
      <c r="BO37" s="4">
        <v>6.9122399423882002E-3</v>
      </c>
      <c r="BP37" s="4">
        <v>5.8302031868191898E-2</v>
      </c>
      <c r="BQ37" s="4">
        <v>0.153724322099028</v>
      </c>
      <c r="BR37" s="4">
        <v>0.116770958865777</v>
      </c>
      <c r="BS37" s="4">
        <v>-7.2794092270542995E-2</v>
      </c>
      <c r="BT37" s="4" t="s">
        <v>23</v>
      </c>
      <c r="BU37" s="4">
        <v>6.4820930844842001E-2</v>
      </c>
      <c r="BV37" s="4">
        <v>-9.4021613839576301E-2</v>
      </c>
      <c r="BW37" s="4">
        <v>0.108302366610377</v>
      </c>
      <c r="BX37" s="4">
        <v>7.7003514149925706E-2</v>
      </c>
      <c r="BY37" s="4">
        <v>-9.1256476596677395E-3</v>
      </c>
      <c r="BZ37" s="4" t="s">
        <v>23</v>
      </c>
      <c r="CA37" s="4">
        <v>5.7077899071876097E-2</v>
      </c>
      <c r="CB37" s="4">
        <v>-5.9699179969753997E-2</v>
      </c>
      <c r="CC37" s="4">
        <v>0.105604265771259</v>
      </c>
      <c r="CD37" s="4">
        <v>0.168543881071093</v>
      </c>
      <c r="CE37" s="4">
        <v>-3.5203699042149102E-2</v>
      </c>
      <c r="CF37" s="4" t="s">
        <v>23</v>
      </c>
      <c r="CG37" s="4">
        <v>-7.2741482388477996E-2</v>
      </c>
      <c r="CH37" s="4">
        <v>4.2291559528184898E-2</v>
      </c>
      <c r="CI37" s="4">
        <v>-7.9508131912987598E-2</v>
      </c>
      <c r="CJ37" s="4">
        <v>-2.53749357169109E-2</v>
      </c>
      <c r="CK37" s="4">
        <v>-8.1199794294115002E-2</v>
      </c>
      <c r="CL37" s="4" t="s">
        <v>23</v>
      </c>
      <c r="CN37" s="4" t="s">
        <v>23</v>
      </c>
      <c r="CO37" s="4">
        <v>8.4818554085665299E-2</v>
      </c>
      <c r="CP37" s="4">
        <v>-9.5783056284991897E-2</v>
      </c>
      <c r="CQ37" s="4">
        <v>1.75098514209778E-3</v>
      </c>
      <c r="CR37" s="4" t="s">
        <v>23</v>
      </c>
      <c r="CS37" s="4">
        <v>0.15945851388221199</v>
      </c>
      <c r="CT37" s="4">
        <v>-0.15287216130567699</v>
      </c>
      <c r="CU37" s="4">
        <v>9.2980122923802005E-2</v>
      </c>
      <c r="CV37" s="4" t="s">
        <v>23</v>
      </c>
      <c r="CW37" s="4"/>
      <c r="CX37" s="4"/>
      <c r="CY37" s="4"/>
      <c r="CZ37" s="4" t="s">
        <v>23</v>
      </c>
      <c r="DA37" s="4"/>
      <c r="DB37" s="4"/>
      <c r="DC37" s="4"/>
      <c r="DD37" s="4" t="s">
        <v>23</v>
      </c>
      <c r="DE37" s="4">
        <v>-0.14413631389696199</v>
      </c>
      <c r="DF37" s="4">
        <v>-0.33516400902728299</v>
      </c>
      <c r="DG37" s="4">
        <v>-0.11740994022987999</v>
      </c>
      <c r="DH37" s="4" t="s">
        <v>23</v>
      </c>
      <c r="DI37" s="4">
        <v>-0.18269953716175899</v>
      </c>
      <c r="DJ37" s="4">
        <v>0.118416366678918</v>
      </c>
      <c r="DK37" s="4">
        <v>-0.20638281049754201</v>
      </c>
      <c r="DL37" s="4"/>
      <c r="DM37" s="7" t="s">
        <v>23</v>
      </c>
      <c r="DN37" s="7">
        <v>9.0752448178330003E-2</v>
      </c>
      <c r="DO37" s="4">
        <v>5.3050680793319802E-2</v>
      </c>
      <c r="DP37" s="4">
        <v>1.3049008320871599E-2</v>
      </c>
      <c r="DQ37" s="4">
        <v>4.3969182457122197E-2</v>
      </c>
      <c r="DR37" s="4" t="s">
        <v>23</v>
      </c>
      <c r="DS37" s="4">
        <v>2.1867663222197301E-2</v>
      </c>
      <c r="DT37" s="4">
        <v>6.0385320062185298E-2</v>
      </c>
      <c r="DU37" s="4">
        <v>3.7975741754576797E-2</v>
      </c>
      <c r="DV37" s="4">
        <v>-1.80152027752685E-2</v>
      </c>
      <c r="DW37" s="4" t="s">
        <v>23</v>
      </c>
      <c r="DX37" s="4">
        <v>3.0987064439330698E-2</v>
      </c>
      <c r="DY37" s="4">
        <v>2.73655361429921E-2</v>
      </c>
      <c r="DZ37" s="4">
        <v>0.28571763524792199</v>
      </c>
      <c r="EA37" s="4">
        <v>-1.7927996347244101E-3</v>
      </c>
      <c r="EB37" s="4" t="s">
        <v>23</v>
      </c>
      <c r="EC37" s="4">
        <v>5.2441533814949301E-2</v>
      </c>
      <c r="ED37" s="4">
        <v>-0.10657473001102601</v>
      </c>
      <c r="EE37" s="4">
        <v>0.12518301620342701</v>
      </c>
      <c r="EF37" s="4">
        <v>7.6124807150732804E-2</v>
      </c>
      <c r="EH37" s="4" t="s">
        <v>23</v>
      </c>
      <c r="EI37" s="4">
        <v>-7.9220120746897799E-2</v>
      </c>
      <c r="EJ37" s="4">
        <v>5.4493861735538503E-2</v>
      </c>
      <c r="EK37" s="4">
        <v>1.9977368939338099E-2</v>
      </c>
      <c r="EL37" s="4">
        <v>-0.115129249927855</v>
      </c>
      <c r="EM37" s="4">
        <v>-2.2254329428415699E-2</v>
      </c>
      <c r="EN37" s="4" t="s">
        <v>23</v>
      </c>
      <c r="EO37" s="4">
        <v>0.32011139940022698</v>
      </c>
      <c r="EP37" s="4">
        <v>-8.4324133097031906E-2</v>
      </c>
      <c r="EQ37" s="4">
        <v>-4.6040558880064003E-2</v>
      </c>
      <c r="ER37" s="4">
        <v>-0.10898772347107701</v>
      </c>
      <c r="ES37" s="4">
        <v>-2.7776132693976899E-2</v>
      </c>
      <c r="ET37" s="4" t="s">
        <v>23</v>
      </c>
      <c r="EU37" s="4">
        <v>-5.3149364146087199E-3</v>
      </c>
      <c r="EV37" s="4">
        <v>5.1336032898750099E-2</v>
      </c>
      <c r="EW37" s="4">
        <v>9.8242952118659702E-2</v>
      </c>
      <c r="EX37" s="4">
        <v>1.0963359035624299E-2</v>
      </c>
      <c r="EY37" s="4">
        <v>2.02002321901632E-2</v>
      </c>
      <c r="EZ37" s="4" t="s">
        <v>23</v>
      </c>
      <c r="FA37" s="4">
        <v>0.101129692092869</v>
      </c>
      <c r="FB37" s="4">
        <v>-0.13104618385928099</v>
      </c>
      <c r="FC37" s="4">
        <v>2.7095754270554301E-2</v>
      </c>
      <c r="FD37" s="4">
        <v>1.63894575190353E-2</v>
      </c>
      <c r="FE37" s="4">
        <v>-8.7224012048634295E-2</v>
      </c>
    </row>
    <row r="38" spans="2:161">
      <c r="B38" s="4" t="s">
        <v>24</v>
      </c>
      <c r="C38" s="4">
        <v>0.18973174718302399</v>
      </c>
      <c r="D38" s="4">
        <v>-6.1972366993532299E-2</v>
      </c>
      <c r="E38" s="4">
        <v>-6.3952647808999993E-2</v>
      </c>
      <c r="F38" s="4">
        <v>-0.11022173535356</v>
      </c>
      <c r="G38" s="4">
        <v>-0.16582246196890299</v>
      </c>
      <c r="H38" s="4" t="s">
        <v>24</v>
      </c>
      <c r="I38" s="4">
        <v>-4.3631112004892496E-3</v>
      </c>
      <c r="J38" s="4">
        <v>6.4578214344821003E-3</v>
      </c>
      <c r="K38" s="4">
        <v>-5.2051638716664801E-2</v>
      </c>
      <c r="L38" s="4">
        <v>-6.6214381045004503E-2</v>
      </c>
      <c r="M38" s="4">
        <v>-0.21467827155974101</v>
      </c>
      <c r="N38" s="4" t="s">
        <v>24</v>
      </c>
      <c r="O38" s="4">
        <v>4.3595161871684003E-2</v>
      </c>
      <c r="P38" s="4">
        <v>3.0881353708308401E-3</v>
      </c>
      <c r="Q38" s="4">
        <v>-8.9976245641462907E-2</v>
      </c>
      <c r="R38" s="4">
        <v>-4.2500940677295103E-2</v>
      </c>
      <c r="S38" s="4">
        <v>-0.14139074690543099</v>
      </c>
      <c r="T38" s="4" t="s">
        <v>24</v>
      </c>
      <c r="U38" s="4">
        <v>6.6827591394718999E-2</v>
      </c>
      <c r="V38" s="4">
        <v>7.3155698384229306E-2</v>
      </c>
      <c r="W38" s="4">
        <v>8.0624255424596405E-2</v>
      </c>
      <c r="X38" s="4">
        <v>3.5799005254944102E-2</v>
      </c>
      <c r="Y38" s="4">
        <v>-2.3907727285644501E-2</v>
      </c>
      <c r="Z38" s="4" t="s">
        <v>24</v>
      </c>
      <c r="AA38" s="4">
        <v>6.6905205148534699E-3</v>
      </c>
      <c r="AB38" s="4">
        <v>1.1404454231705099E-2</v>
      </c>
      <c r="AC38" s="4">
        <v>-7.2841913123552704E-2</v>
      </c>
      <c r="AD38" s="4">
        <v>-9.2885684344063801E-2</v>
      </c>
      <c r="AE38" s="4">
        <v>-0.16931949685097999</v>
      </c>
      <c r="AF38" s="4" t="s">
        <v>24</v>
      </c>
      <c r="AG38" s="4">
        <v>0.12155351752809</v>
      </c>
      <c r="AH38" s="4">
        <v>-8.7945101343243795E-4</v>
      </c>
      <c r="AI38" s="4">
        <v>-3.8420446350373498E-2</v>
      </c>
      <c r="AJ38" s="4">
        <v>5.4864404444617799E-2</v>
      </c>
      <c r="AK38" s="4">
        <v>-3.9806555803360601E-3</v>
      </c>
      <c r="AL38" s="4" t="s">
        <v>24</v>
      </c>
      <c r="AM38" s="4">
        <v>0.18100787478063099</v>
      </c>
      <c r="AN38" s="4">
        <v>-3.5524910003675303E-2</v>
      </c>
      <c r="AO38" s="4">
        <v>1.18416366678918E-2</v>
      </c>
      <c r="AP38" s="4">
        <v>5.4133196196076698E-2</v>
      </c>
      <c r="AQ38" s="4">
        <v>5.0749871433821897E-2</v>
      </c>
      <c r="AR38" s="4"/>
      <c r="AS38" s="4">
        <v>0.76331153570715882</v>
      </c>
      <c r="AT38" s="4">
        <v>0.48481194358031188</v>
      </c>
      <c r="AU38" s="4"/>
      <c r="AV38" s="4" t="s">
        <v>24</v>
      </c>
      <c r="AW38" s="4">
        <v>-6.0332555511250302E-2</v>
      </c>
      <c r="AX38" s="4">
        <v>7.4257056403170693E-2</v>
      </c>
      <c r="AY38" s="4">
        <v>3.7715664092487201E-2</v>
      </c>
      <c r="AZ38" s="4">
        <v>-0.15468425092611501</v>
      </c>
      <c r="BA38" s="4">
        <v>6.7440721385718702E-2</v>
      </c>
      <c r="BB38" s="4" t="s">
        <v>24</v>
      </c>
      <c r="BC38" s="4">
        <v>-2.39450043829398E-2</v>
      </c>
      <c r="BD38" s="4">
        <v>-2.0686566241173199E-2</v>
      </c>
      <c r="BE38" s="4">
        <v>5.56991440992394E-2</v>
      </c>
      <c r="BF38" s="4">
        <v>-4.7341146051168403E-2</v>
      </c>
      <c r="BG38" s="4">
        <v>6.7906128779589098E-2</v>
      </c>
      <c r="BH38" s="4" t="s">
        <v>24</v>
      </c>
      <c r="BI38" s="4">
        <v>3.4504441663062699E-2</v>
      </c>
      <c r="BJ38" s="4">
        <v>1.8712919283088599E-2</v>
      </c>
      <c r="BK38" s="4">
        <v>7.3920720687604396E-3</v>
      </c>
      <c r="BL38" s="4">
        <v>-0.101564569147753</v>
      </c>
      <c r="BM38" s="4">
        <v>8.4925459556886906E-2</v>
      </c>
      <c r="BN38" s="4" t="s">
        <v>24</v>
      </c>
      <c r="BO38" s="4">
        <v>9.6006423183713802E-2</v>
      </c>
      <c r="BP38" s="4">
        <v>-0.136130793875444</v>
      </c>
      <c r="BQ38" s="4">
        <v>5.2210359645322599E-2</v>
      </c>
      <c r="BR38" s="4">
        <v>-0.11184755254866401</v>
      </c>
      <c r="BS38" s="4">
        <v>-7.05271000962788E-2</v>
      </c>
      <c r="BT38" s="4" t="s">
        <v>24</v>
      </c>
      <c r="BU38" s="4">
        <v>3.8208221777192797E-2</v>
      </c>
      <c r="BV38" s="4">
        <v>3.4988017977987597E-2</v>
      </c>
      <c r="BW38" s="4">
        <v>6.0311950767853603E-2</v>
      </c>
      <c r="BX38" s="4">
        <v>-0.10489457812384</v>
      </c>
      <c r="BY38" s="4">
        <v>9.7943523321024697E-2</v>
      </c>
      <c r="BZ38" s="4" t="s">
        <v>24</v>
      </c>
      <c r="CA38" s="4">
        <v>0.209174455195933</v>
      </c>
      <c r="CB38" s="4">
        <v>-0.19400470525817701</v>
      </c>
      <c r="CC38" s="4">
        <v>0.12777743863660801</v>
      </c>
      <c r="CD38" s="4">
        <v>-9.75091815888465E-2</v>
      </c>
      <c r="CE38" s="4">
        <v>7.9723577293421902E-2</v>
      </c>
      <c r="CF38" s="4" t="s">
        <v>24</v>
      </c>
      <c r="CG38" s="4">
        <v>-0.17085790049386701</v>
      </c>
      <c r="CH38" s="4">
        <v>9.6424755724261596E-2</v>
      </c>
      <c r="CI38" s="4">
        <v>3.3833247622547899E-2</v>
      </c>
      <c r="CJ38" s="4">
        <v>7.1049820007350606E-2</v>
      </c>
      <c r="CK38" s="4">
        <v>5.4133196196076698E-2</v>
      </c>
      <c r="CL38" s="4" t="s">
        <v>24</v>
      </c>
      <c r="CN38" s="4" t="s">
        <v>24</v>
      </c>
      <c r="CO38" s="4">
        <v>0.141760312972536</v>
      </c>
      <c r="CP38" s="4">
        <v>2.1095201950035201E-2</v>
      </c>
      <c r="CQ38" s="4">
        <v>-7.2554709737242304E-2</v>
      </c>
      <c r="CR38" s="4" t="s">
        <v>24</v>
      </c>
      <c r="CS38" s="4">
        <v>-0.121395926761383</v>
      </c>
      <c r="CT38" s="4">
        <v>-2.4677979274104801E-2</v>
      </c>
      <c r="CU38" s="4">
        <v>-4.5298543036926597E-2</v>
      </c>
      <c r="CV38" s="4" t="s">
        <v>24</v>
      </c>
      <c r="CW38" s="4"/>
      <c r="CX38" s="4"/>
      <c r="CY38" s="4"/>
      <c r="CZ38" s="4" t="s">
        <v>24</v>
      </c>
      <c r="DA38" s="4"/>
      <c r="DB38" s="4"/>
      <c r="DC38" s="4"/>
      <c r="DD38" s="4" t="s">
        <v>24</v>
      </c>
      <c r="DE38" s="4">
        <v>0.22394997107940001</v>
      </c>
      <c r="DF38" s="4">
        <v>7.5100067881004207E-2</v>
      </c>
      <c r="DG38" s="4">
        <v>7.6513314080962097E-2</v>
      </c>
      <c r="DH38" s="4" t="s">
        <v>24</v>
      </c>
      <c r="DI38" s="4">
        <v>0.29942424145954899</v>
      </c>
      <c r="DJ38" s="4">
        <v>0.101499742867644</v>
      </c>
      <c r="DK38" s="4">
        <v>-1.18416366678918E-2</v>
      </c>
      <c r="DL38" s="4"/>
      <c r="DM38" s="4" t="s">
        <v>24</v>
      </c>
      <c r="DN38" s="4">
        <v>-2.5305904315556099E-2</v>
      </c>
      <c r="DO38" s="4">
        <v>-7.0636964105421002E-2</v>
      </c>
      <c r="DP38" s="4">
        <v>-4.7776880305811002E-2</v>
      </c>
      <c r="DQ38" s="4">
        <v>-0.193574186800406</v>
      </c>
      <c r="DR38" s="4" t="s">
        <v>24</v>
      </c>
      <c r="DS38" s="4">
        <v>6.6968198824069902E-2</v>
      </c>
      <c r="DT38" s="4">
        <v>-4.2637601014972201E-2</v>
      </c>
      <c r="DU38" s="4">
        <v>4.2102633558861298E-2</v>
      </c>
      <c r="DV38" s="4">
        <v>-0.15606112315444201</v>
      </c>
      <c r="DW38" s="4" t="s">
        <v>24</v>
      </c>
      <c r="DX38" s="4">
        <v>0.235159882892684</v>
      </c>
      <c r="DY38" s="4">
        <v>-4.7660872051816803E-3</v>
      </c>
      <c r="DZ38" s="4">
        <v>-4.6548832737821601E-2</v>
      </c>
      <c r="EA38" s="4">
        <v>-0.27909481193262697</v>
      </c>
      <c r="EB38" s="4" t="s">
        <v>24</v>
      </c>
      <c r="EC38" s="4">
        <v>-0.13364132810906401</v>
      </c>
      <c r="ED38" s="4">
        <v>0.14886628953921099</v>
      </c>
      <c r="EE38" s="4">
        <v>2.1991610954656099E-2</v>
      </c>
      <c r="EF38" s="4">
        <v>0.10657473001102601</v>
      </c>
      <c r="EH38" s="4" t="s">
        <v>24</v>
      </c>
      <c r="EI38" s="4">
        <v>-0.13666637161812101</v>
      </c>
      <c r="EJ38" s="4">
        <v>-3.7977194212321402E-2</v>
      </c>
      <c r="EK38" s="4">
        <v>-4.3756635209062603E-2</v>
      </c>
      <c r="EL38" s="4">
        <v>8.3516403993872904E-2</v>
      </c>
      <c r="EM38" s="4">
        <v>-6.51614564427766E-2</v>
      </c>
      <c r="EN38" s="4" t="s">
        <v>24</v>
      </c>
      <c r="EO38" s="4">
        <v>-9.7512399660679996E-2</v>
      </c>
      <c r="EP38" s="4">
        <v>5.3038556713467501E-2</v>
      </c>
      <c r="EQ38" s="4">
        <v>3.76568878438273E-2</v>
      </c>
      <c r="ER38" s="4">
        <v>0.239178335900078</v>
      </c>
      <c r="ES38" s="4">
        <v>-3.9961701060599999E-2</v>
      </c>
      <c r="ET38" s="4" t="s">
        <v>24</v>
      </c>
      <c r="EU38" s="4">
        <v>0.172662483367132</v>
      </c>
      <c r="EV38" s="4">
        <v>-7.4447321765672897E-2</v>
      </c>
      <c r="EW38" s="4">
        <v>-2.9596900818605401E-3</v>
      </c>
      <c r="EX38" s="4">
        <v>-8.7765927134045296E-2</v>
      </c>
      <c r="EY38" s="4">
        <v>-0.102467110733146</v>
      </c>
      <c r="EZ38" s="4" t="s">
        <v>24</v>
      </c>
      <c r="FA38" s="4">
        <v>-0.14766143933057099</v>
      </c>
      <c r="FB38" s="4">
        <v>8.3777987915763796E-2</v>
      </c>
      <c r="FC38" s="4">
        <v>5.1169289795546698E-2</v>
      </c>
      <c r="FD38" s="4">
        <v>-2.6109190909934101E-2</v>
      </c>
      <c r="FE38" s="4">
        <v>6.7148837185873597E-2</v>
      </c>
    </row>
    <row r="39" spans="2:161">
      <c r="B39" s="4" t="s">
        <v>25</v>
      </c>
      <c r="C39" s="4">
        <v>0.17495259878127001</v>
      </c>
      <c r="D39" s="4">
        <v>-4.1995849995392902E-2</v>
      </c>
      <c r="E39" s="4">
        <v>-7.3652549627922698E-2</v>
      </c>
      <c r="F39" s="4">
        <v>0.183471280464651</v>
      </c>
      <c r="G39" s="4">
        <v>9.0439772260098306E-2</v>
      </c>
      <c r="H39" s="4" t="s">
        <v>25</v>
      </c>
      <c r="I39" s="4">
        <v>0.190194825906041</v>
      </c>
      <c r="J39" s="4">
        <v>2.6192562461535802E-2</v>
      </c>
      <c r="K39" s="4">
        <v>5.8776943879202299E-2</v>
      </c>
      <c r="L39" s="4">
        <v>0.17343019640479801</v>
      </c>
      <c r="M39" s="4">
        <v>8.7213590604684102E-2</v>
      </c>
      <c r="N39" s="4" t="s">
        <v>25</v>
      </c>
      <c r="O39" s="4">
        <v>0.13980673146212499</v>
      </c>
      <c r="P39" s="4">
        <v>-2.0564411018356099E-2</v>
      </c>
      <c r="Q39" s="4">
        <v>-2.43646585950591E-2</v>
      </c>
      <c r="R39" s="4">
        <v>0.13793787113646999</v>
      </c>
      <c r="S39" s="4">
        <v>4.4012008040974999E-2</v>
      </c>
      <c r="T39" s="4" t="s">
        <v>25</v>
      </c>
      <c r="U39" s="4">
        <v>-7.99427669795722E-2</v>
      </c>
      <c r="V39" s="4">
        <v>-5.2864032235447798E-2</v>
      </c>
      <c r="W39" s="4">
        <v>-6.8329647559262102E-2</v>
      </c>
      <c r="X39" s="4">
        <v>0.141582701435638</v>
      </c>
      <c r="Y39" s="4">
        <v>4.0138278619179797E-2</v>
      </c>
      <c r="Z39" s="4" t="s">
        <v>25</v>
      </c>
      <c r="AA39" s="4">
        <v>0.15469483882007001</v>
      </c>
      <c r="AB39" s="4">
        <v>-1.8154029185163199E-2</v>
      </c>
      <c r="AC39" s="4">
        <v>-5.1794216446762803E-3</v>
      </c>
      <c r="AD39" s="4">
        <v>0.122697754467881</v>
      </c>
      <c r="AE39" s="4">
        <v>4.6024250416040302E-2</v>
      </c>
      <c r="AF39" s="4" t="s">
        <v>25</v>
      </c>
      <c r="AG39" s="4">
        <v>-0.13312015372445099</v>
      </c>
      <c r="AH39" s="4">
        <v>1.87307467914886E-2</v>
      </c>
      <c r="AI39" s="4">
        <v>-2.0444116986306601E-2</v>
      </c>
      <c r="AJ39" s="4">
        <v>0.30914315556920402</v>
      </c>
      <c r="AK39" s="4">
        <v>6.5512954485983793E-2</v>
      </c>
      <c r="AL39" s="4" t="s">
        <v>25</v>
      </c>
      <c r="AM39" s="4">
        <v>-0.21653278478430699</v>
      </c>
      <c r="AN39" s="4">
        <v>-5.2441533814949301E-2</v>
      </c>
      <c r="AO39" s="4">
        <v>-0.160707926207103</v>
      </c>
      <c r="AP39" s="4">
        <v>-0.17085790049386701</v>
      </c>
      <c r="AQ39" s="4">
        <v>-5.5824858577204102E-2</v>
      </c>
      <c r="AR39" s="4"/>
      <c r="AS39" s="4">
        <v>0.68392966965565927</v>
      </c>
      <c r="AT39" s="4">
        <v>0.33749880324846704</v>
      </c>
      <c r="AU39" s="4"/>
      <c r="AV39" s="4" t="s">
        <v>25</v>
      </c>
      <c r="AW39" s="4">
        <v>3.4116416855952902E-2</v>
      </c>
      <c r="AX39" s="4">
        <v>-0.14670754083433599</v>
      </c>
      <c r="AY39" s="4">
        <v>-7.0484100323174301E-2</v>
      </c>
      <c r="AZ39" s="4">
        <v>2.3033792643071999E-2</v>
      </c>
      <c r="BA39" s="4">
        <v>-1.9594357542522798E-3</v>
      </c>
      <c r="BB39" s="4" t="s">
        <v>25</v>
      </c>
      <c r="BC39" s="4">
        <v>-6.3014997752288996E-3</v>
      </c>
      <c r="BD39" s="4">
        <v>-0.10490920243214601</v>
      </c>
      <c r="BE39" s="4">
        <v>-3.4633932061208503E-2</v>
      </c>
      <c r="BF39" s="4">
        <v>0.131285877070136</v>
      </c>
      <c r="BG39" s="4">
        <v>6.6106692790852295E-2</v>
      </c>
      <c r="BH39" s="4" t="s">
        <v>25</v>
      </c>
      <c r="BI39" s="4">
        <v>2.2030320047029501E-2</v>
      </c>
      <c r="BJ39" s="4">
        <v>-0.13841377051307699</v>
      </c>
      <c r="BK39" s="4">
        <v>-5.3015885297660603E-2</v>
      </c>
      <c r="BL39" s="4">
        <v>7.4466094425760201E-2</v>
      </c>
      <c r="BM39" s="4">
        <v>4.3087999032380003E-2</v>
      </c>
      <c r="BN39" s="4" t="s">
        <v>25</v>
      </c>
      <c r="BO39" s="4">
        <v>-4.7940625918334298E-2</v>
      </c>
      <c r="BP39" s="4">
        <v>-0.134628737710901</v>
      </c>
      <c r="BQ39" s="4">
        <v>-5.1097725449364702E-2</v>
      </c>
      <c r="BR39" s="4">
        <v>2.41441620522856E-2</v>
      </c>
      <c r="BS39" s="4">
        <v>9.3016218782077095E-2</v>
      </c>
      <c r="BT39" s="4" t="s">
        <v>25</v>
      </c>
      <c r="BU39" s="4">
        <v>7.5572312461389998E-2</v>
      </c>
      <c r="BV39" s="4">
        <v>-0.106197249563648</v>
      </c>
      <c r="BW39" s="4">
        <v>-9.6310841783132095E-2</v>
      </c>
      <c r="BX39" s="4">
        <v>0.12716157526829</v>
      </c>
      <c r="BY39" s="4">
        <v>6.4202596134746506E-2</v>
      </c>
      <c r="BZ39" s="4" t="s">
        <v>25</v>
      </c>
      <c r="CA39" s="4">
        <v>-0.36157057111325402</v>
      </c>
      <c r="CB39" s="4">
        <v>-0.23920176736731399</v>
      </c>
      <c r="CC39" s="4">
        <v>-0.23312750208372801</v>
      </c>
      <c r="CD39" s="4">
        <v>4.1388199413006099E-4</v>
      </c>
      <c r="CE39" s="4">
        <v>0.11258554865367</v>
      </c>
      <c r="CF39" s="4" t="s">
        <v>25</v>
      </c>
      <c r="CG39" s="4">
        <v>-2.3683273335783499E-2</v>
      </c>
      <c r="CH39" s="4">
        <v>-6.4283170482841101E-2</v>
      </c>
      <c r="CI39" s="4">
        <v>8.4583119056369796E-2</v>
      </c>
      <c r="CJ39" s="4">
        <v>-9.8116418105389E-2</v>
      </c>
      <c r="CK39" s="4">
        <v>-7.6124807150732804E-2</v>
      </c>
      <c r="CL39" s="4" t="s">
        <v>25</v>
      </c>
      <c r="CN39" s="4" t="s">
        <v>25</v>
      </c>
      <c r="CO39" s="4">
        <v>-7.52298259265584E-2</v>
      </c>
      <c r="CP39" s="4">
        <v>-8.7278271309088398E-2</v>
      </c>
      <c r="CQ39" s="4">
        <v>-9.8611036256554596E-2</v>
      </c>
      <c r="CR39" s="4" t="s">
        <v>25</v>
      </c>
      <c r="CS39" s="4">
        <v>-1.87134395199328E-2</v>
      </c>
      <c r="CT39" s="4">
        <v>-1.01539602221577E-2</v>
      </c>
      <c r="CU39" s="4">
        <v>5.34064264301925E-2</v>
      </c>
      <c r="CV39" s="4" t="s">
        <v>25</v>
      </c>
      <c r="CW39" s="4"/>
      <c r="CX39" s="4"/>
      <c r="CY39" s="4"/>
      <c r="CZ39" s="4" t="s">
        <v>25</v>
      </c>
      <c r="DA39" s="4"/>
      <c r="DB39" s="4"/>
      <c r="DC39" s="4"/>
      <c r="DD39" s="4" t="s">
        <v>25</v>
      </c>
      <c r="DE39" s="4">
        <v>-5.5159296085395298E-2</v>
      </c>
      <c r="DF39" s="4">
        <v>5.4679701319008803E-2</v>
      </c>
      <c r="DG39" s="4">
        <v>-0.110786357060443</v>
      </c>
      <c r="DH39" s="4" t="s">
        <v>25</v>
      </c>
      <c r="DI39" s="4">
        <v>-2.53749357169109E-2</v>
      </c>
      <c r="DJ39" s="4">
        <v>7.1049820007350606E-2</v>
      </c>
      <c r="DK39" s="4">
        <v>-0.17593288763724901</v>
      </c>
      <c r="DL39" s="4"/>
      <c r="DM39" s="4" t="s">
        <v>25</v>
      </c>
      <c r="DN39" s="4">
        <v>9.5428690244329303E-2</v>
      </c>
      <c r="DO39" s="4">
        <v>4.7102889993178097E-2</v>
      </c>
      <c r="DP39" s="4">
        <v>-3.3435478189581501E-2</v>
      </c>
      <c r="DQ39" s="4">
        <v>-6.5321473495481203E-2</v>
      </c>
      <c r="DR39" s="4" t="s">
        <v>25</v>
      </c>
      <c r="DS39" s="4">
        <v>7.5076082217335804E-2</v>
      </c>
      <c r="DT39" s="4">
        <v>0.112971926234961</v>
      </c>
      <c r="DU39" s="4">
        <v>1.62157667865317E-2</v>
      </c>
      <c r="DV39" s="4">
        <v>-6.9160175868264798E-2</v>
      </c>
      <c r="DW39" s="4" t="s">
        <v>25</v>
      </c>
      <c r="DX39" s="4">
        <v>-0.174552114591386</v>
      </c>
      <c r="DY39" s="4">
        <v>-0.10175085947048799</v>
      </c>
      <c r="DZ39" s="4">
        <v>-2.5378830327778001E-2</v>
      </c>
      <c r="EA39" s="4">
        <v>-6.5285458310648803E-2</v>
      </c>
      <c r="EB39" s="4" t="s">
        <v>25</v>
      </c>
      <c r="EC39" s="4">
        <v>-9.4733093343134206E-2</v>
      </c>
      <c r="ED39" s="4">
        <v>-6.4283170482841101E-2</v>
      </c>
      <c r="EE39" s="4">
        <v>4.5674884290439699E-2</v>
      </c>
      <c r="EF39" s="4">
        <v>1.6916623811274001E-3</v>
      </c>
      <c r="EH39" s="4" t="s">
        <v>25</v>
      </c>
      <c r="EI39" s="4">
        <v>8.2054135789878094E-2</v>
      </c>
      <c r="EJ39" s="4">
        <v>7.1456172901877904E-2</v>
      </c>
      <c r="EK39" s="4">
        <v>0.118750104528223</v>
      </c>
      <c r="EL39" s="4">
        <v>6.5906516908621496E-2</v>
      </c>
      <c r="EM39" s="4">
        <v>9.7693442390698396E-3</v>
      </c>
      <c r="EN39" s="4" t="s">
        <v>25</v>
      </c>
      <c r="EO39" s="4">
        <v>-6.7480196023396902E-2</v>
      </c>
      <c r="EP39" s="4">
        <v>9.2937589136753498E-2</v>
      </c>
      <c r="EQ39" s="4">
        <v>-8.9706672724117406E-2</v>
      </c>
      <c r="ER39" s="4">
        <v>-4.7572458903296602E-2</v>
      </c>
      <c r="ES39" s="4">
        <v>0.13999477257769</v>
      </c>
      <c r="ET39" s="4" t="s">
        <v>25</v>
      </c>
      <c r="EU39" s="4">
        <v>7.7017944606725494E-2</v>
      </c>
      <c r="EV39" s="4">
        <v>-6.3105316933190894E-2</v>
      </c>
      <c r="EW39" s="4">
        <v>-8.1440110656265899E-2</v>
      </c>
      <c r="EX39" s="4">
        <v>2.85234920917335E-2</v>
      </c>
      <c r="EY39" s="4">
        <v>3.9003990890997903E-2</v>
      </c>
      <c r="EZ39" s="4" t="s">
        <v>25</v>
      </c>
      <c r="FA39" s="4">
        <v>3.7711731841171402E-2</v>
      </c>
      <c r="FB39" s="4">
        <v>-3.1048955342335101E-2</v>
      </c>
      <c r="FC39" s="4">
        <v>-1.7369073250355301E-4</v>
      </c>
      <c r="FD39" s="4">
        <v>-0.105635229694011</v>
      </c>
      <c r="FE39" s="4">
        <v>-2.56992807812257E-2</v>
      </c>
    </row>
    <row r="40" spans="2:161">
      <c r="B40" s="4" t="s">
        <v>26</v>
      </c>
      <c r="C40" s="4">
        <v>-0.10744239385816701</v>
      </c>
      <c r="D40" s="4">
        <v>7.7390763939226698E-2</v>
      </c>
      <c r="E40" s="4">
        <v>9.9153007848156293E-3</v>
      </c>
      <c r="F40" s="4">
        <v>0.16023598556316301</v>
      </c>
      <c r="G40" s="4">
        <v>7.6084473436391804E-3</v>
      </c>
      <c r="H40" s="4" t="s">
        <v>26</v>
      </c>
      <c r="I40" s="4">
        <v>-1.17102291853895E-2</v>
      </c>
      <c r="J40" s="4">
        <v>6.9740302914826593E-2</v>
      </c>
      <c r="K40" s="4">
        <v>0.13114692448413301</v>
      </c>
      <c r="L40" s="4">
        <v>-0.115257696274708</v>
      </c>
      <c r="M40" s="4">
        <v>-5.48133213634713E-2</v>
      </c>
      <c r="N40" s="4" t="s">
        <v>26</v>
      </c>
      <c r="O40" s="4">
        <v>-0.10156804286583</v>
      </c>
      <c r="P40" s="4">
        <v>7.9575933717652397E-2</v>
      </c>
      <c r="Q40" s="4">
        <v>8.1906798547604506E-2</v>
      </c>
      <c r="R40" s="4">
        <v>-0.100692665910319</v>
      </c>
      <c r="S40" s="4">
        <v>-1.11193715658375E-2</v>
      </c>
      <c r="T40" s="4" t="s">
        <v>26</v>
      </c>
      <c r="U40" s="4">
        <v>-1.9332019154767799E-3</v>
      </c>
      <c r="V40" s="4">
        <v>-2.8330448214577E-2</v>
      </c>
      <c r="W40" s="4">
        <v>-4.5757081308767003E-2</v>
      </c>
      <c r="X40" s="4">
        <v>0.35376204260480199</v>
      </c>
      <c r="Y40" s="4">
        <v>0.12668731113725201</v>
      </c>
      <c r="Z40" s="4" t="s">
        <v>26</v>
      </c>
      <c r="AA40" s="4">
        <v>-8.9835696279660204E-2</v>
      </c>
      <c r="AB40" s="4">
        <v>0.130023978645361</v>
      </c>
      <c r="AC40" s="4">
        <v>0.1251919360513</v>
      </c>
      <c r="AD40" s="4">
        <v>-0.12997187178776901</v>
      </c>
      <c r="AE40" s="4">
        <v>-5.9724880172313498E-2</v>
      </c>
      <c r="AF40" s="4" t="s">
        <v>26</v>
      </c>
      <c r="AG40" s="4">
        <v>0.22697725350584699</v>
      </c>
      <c r="AH40" s="4">
        <v>0.20391049191951299</v>
      </c>
      <c r="AI40" s="4">
        <v>-1.6954208420608099E-2</v>
      </c>
      <c r="AJ40" s="4">
        <v>0.46688426467037702</v>
      </c>
      <c r="AK40" s="4">
        <v>0.328121752372739</v>
      </c>
      <c r="AL40" s="4" t="s">
        <v>26</v>
      </c>
      <c r="AM40" s="4">
        <v>0.14040797763357399</v>
      </c>
      <c r="AN40" s="4">
        <v>2.70665980980383E-2</v>
      </c>
      <c r="AO40" s="4">
        <v>-0.16747457573161201</v>
      </c>
      <c r="AP40" s="4">
        <v>0.36539907432351798</v>
      </c>
      <c r="AQ40" s="4">
        <v>-3.3833247622547902E-3</v>
      </c>
      <c r="AR40" s="4"/>
      <c r="AS40" s="4">
        <v>0.52908586798649415</v>
      </c>
      <c r="AT40" s="4">
        <v>0.42781564472355416</v>
      </c>
      <c r="AU40" s="4"/>
      <c r="AV40" s="4" t="s">
        <v>26</v>
      </c>
      <c r="AW40" s="4">
        <v>4.99725600871717E-2</v>
      </c>
      <c r="AX40" s="4">
        <v>4.61857072996983E-2</v>
      </c>
      <c r="AY40" s="4">
        <v>8.6750196424963705E-2</v>
      </c>
      <c r="AZ40" s="4">
        <v>-1.0394737192771E-2</v>
      </c>
      <c r="BA40" s="4">
        <v>8.2838273270197604E-2</v>
      </c>
      <c r="BB40" s="4" t="s">
        <v>26</v>
      </c>
      <c r="BC40" s="4">
        <v>9.1430801589870297E-3</v>
      </c>
      <c r="BD40" s="4">
        <v>-3.6867594881204203E-2</v>
      </c>
      <c r="BE40" s="4">
        <v>1.9435992967147601E-2</v>
      </c>
      <c r="BF40" s="4">
        <v>-2.57687570742271E-2</v>
      </c>
      <c r="BG40" s="4">
        <v>-6.81215052878935E-2</v>
      </c>
      <c r="BH40" s="4" t="s">
        <v>26</v>
      </c>
      <c r="BI40" s="4">
        <v>2.55526701775384E-2</v>
      </c>
      <c r="BJ40" s="4">
        <v>8.1458688915616705E-3</v>
      </c>
      <c r="BK40" s="4">
        <v>6.7893819823272E-2</v>
      </c>
      <c r="BL40" s="4">
        <v>-8.1910272265682E-3</v>
      </c>
      <c r="BM40" s="4">
        <v>-5.8740572689257101E-2</v>
      </c>
      <c r="BN40" s="4" t="s">
        <v>26</v>
      </c>
      <c r="BO40" s="4">
        <v>4.4978237371596501E-2</v>
      </c>
      <c r="BP40" s="4">
        <v>2.3114975421024499E-2</v>
      </c>
      <c r="BQ40" s="4">
        <v>0.259702729264014</v>
      </c>
      <c r="BR40" s="4">
        <v>-2.8942397022353801E-2</v>
      </c>
      <c r="BS40" s="4">
        <v>8.2710444542017397E-2</v>
      </c>
      <c r="BT40" s="4" t="s">
        <v>26</v>
      </c>
      <c r="BU40" s="4">
        <v>5.5476434383286604E-3</v>
      </c>
      <c r="BV40" s="4">
        <v>2.69010336796601E-2</v>
      </c>
      <c r="BW40" s="4">
        <v>5.45836702232049E-2</v>
      </c>
      <c r="BX40" s="4">
        <v>-5.1415573281591999E-2</v>
      </c>
      <c r="BY40" s="4">
        <v>-6.07253318380859E-2</v>
      </c>
      <c r="BZ40" s="4" t="s">
        <v>26</v>
      </c>
      <c r="CA40" s="4">
        <v>-2.1139746600342901E-2</v>
      </c>
      <c r="CB40" s="4">
        <v>-5.7852086311208403E-2</v>
      </c>
      <c r="CC40" s="4">
        <v>0.43540183755477502</v>
      </c>
      <c r="CD40" s="4">
        <v>2.3996259511002298E-2</v>
      </c>
      <c r="CE40" s="4">
        <v>-3.02354779314923E-2</v>
      </c>
      <c r="CF40" s="4" t="s">
        <v>26</v>
      </c>
      <c r="CG40" s="4">
        <v>1.18416366678918E-2</v>
      </c>
      <c r="CH40" s="4">
        <v>0.11672470429779</v>
      </c>
      <c r="CI40" s="4">
        <v>-0.16916623811274001</v>
      </c>
      <c r="CJ40" s="4">
        <v>3.3833247622547899E-2</v>
      </c>
      <c r="CK40" s="4">
        <v>6.08998457205863E-2</v>
      </c>
      <c r="CL40" s="4" t="s">
        <v>26</v>
      </c>
      <c r="CN40" s="4" t="s">
        <v>26</v>
      </c>
      <c r="CO40" s="4">
        <v>-6.9323725248847598E-2</v>
      </c>
      <c r="CP40" s="4">
        <v>3.3901017890059899E-2</v>
      </c>
      <c r="CQ40" s="4">
        <v>0.13293590372466199</v>
      </c>
      <c r="CR40" s="4" t="s">
        <v>26</v>
      </c>
      <c r="CS40" s="4">
        <v>-0.11468799067209599</v>
      </c>
      <c r="CT40" s="4">
        <v>6.1246826095402898E-2</v>
      </c>
      <c r="CU40" s="4">
        <v>0.23221756172794999</v>
      </c>
      <c r="CV40" s="4" t="s">
        <v>26</v>
      </c>
      <c r="CW40" s="4"/>
      <c r="CX40" s="4"/>
      <c r="CY40" s="4"/>
      <c r="CZ40" s="4" t="s">
        <v>26</v>
      </c>
      <c r="DA40" s="4"/>
      <c r="DB40" s="4"/>
      <c r="DC40" s="4"/>
      <c r="DD40" s="4" t="s">
        <v>26</v>
      </c>
      <c r="DE40" s="4">
        <v>0.51809563326727404</v>
      </c>
      <c r="DF40" s="4">
        <v>0.17851046567522</v>
      </c>
      <c r="DG40" s="4">
        <v>-3.6481456859533599E-2</v>
      </c>
      <c r="DH40" s="4" t="s">
        <v>26</v>
      </c>
      <c r="DI40" s="4">
        <v>7.1049820007350606E-2</v>
      </c>
      <c r="DJ40" s="4">
        <v>-3.0449922860293101E-2</v>
      </c>
      <c r="DK40" s="4">
        <v>-0.32818250193871501</v>
      </c>
      <c r="DL40" s="4"/>
      <c r="DM40" s="4" t="s">
        <v>26</v>
      </c>
      <c r="DN40" s="4">
        <v>-2.7376513729624099E-2</v>
      </c>
      <c r="DO40" s="4">
        <v>6.0547954477143201E-2</v>
      </c>
      <c r="DP40" s="4">
        <v>2.2880928860825399E-2</v>
      </c>
      <c r="DQ40" s="4">
        <v>-8.3797146086108304E-2</v>
      </c>
      <c r="DR40" s="4" t="s">
        <v>26</v>
      </c>
      <c r="DS40" s="4">
        <v>-7.7584176394687093E-2</v>
      </c>
      <c r="DT40" s="4">
        <v>-6.3202583743392896E-2</v>
      </c>
      <c r="DU40" s="4">
        <v>-4.3387944979387501E-3</v>
      </c>
      <c r="DV40" s="4">
        <v>6.2063172538169599E-2</v>
      </c>
      <c r="DW40" s="4" t="s">
        <v>26</v>
      </c>
      <c r="DX40" s="4">
        <v>-0.21668249634553099</v>
      </c>
      <c r="DY40" s="4">
        <v>0.112103697080898</v>
      </c>
      <c r="DZ40" s="4">
        <v>9.8272134354268001E-2</v>
      </c>
      <c r="EA40" s="4">
        <v>0.12153810678923101</v>
      </c>
      <c r="EB40" s="4" t="s">
        <v>26</v>
      </c>
      <c r="EC40" s="4">
        <v>7.2741482388477996E-2</v>
      </c>
      <c r="ED40" s="4">
        <v>0.15563293906372</v>
      </c>
      <c r="EE40" s="4">
        <v>7.2741482388477996E-2</v>
      </c>
      <c r="EF40" s="4">
        <v>-0.13364132810906401</v>
      </c>
      <c r="EH40" s="4" t="s">
        <v>26</v>
      </c>
      <c r="EI40" s="4">
        <v>6.3455476871449396E-2</v>
      </c>
      <c r="EJ40" s="4">
        <v>-7.3113410199738601E-3</v>
      </c>
      <c r="EK40" s="4">
        <v>5.8699623617504502E-3</v>
      </c>
      <c r="EL40" s="4">
        <v>-2.3626076267401298E-2</v>
      </c>
      <c r="EM40" s="4">
        <v>-8.4435544007812502E-2</v>
      </c>
      <c r="EN40" s="4" t="s">
        <v>26</v>
      </c>
      <c r="EO40" s="4">
        <v>5.17503680575674E-2</v>
      </c>
      <c r="EP40" s="4">
        <v>-7.4687089314513996E-2</v>
      </c>
      <c r="EQ40" s="4">
        <v>-0.17758899178420301</v>
      </c>
      <c r="ER40" s="4">
        <v>7.6107578426966001E-3</v>
      </c>
      <c r="ES40" s="4">
        <v>-0.28101313289817598</v>
      </c>
      <c r="ET40" s="4" t="s">
        <v>26</v>
      </c>
      <c r="EU40" s="4">
        <v>-3.3963485833744797E-2</v>
      </c>
      <c r="EV40" s="4">
        <v>5.2663030095077296E-3</v>
      </c>
      <c r="EW40" s="4">
        <v>-0.112360534856548</v>
      </c>
      <c r="EX40" s="4">
        <v>0.26945338096206201</v>
      </c>
      <c r="EY40" s="4">
        <v>3.9427796278306499E-3</v>
      </c>
      <c r="EZ40" s="4" t="s">
        <v>26</v>
      </c>
      <c r="FA40" s="4">
        <v>4.2443067394568199E-2</v>
      </c>
      <c r="FB40" s="4">
        <v>9.0586664629903099E-2</v>
      </c>
      <c r="FC40" s="4">
        <v>-8.0936407532005705E-2</v>
      </c>
      <c r="FD40" s="4">
        <v>4.4166079461003503E-2</v>
      </c>
      <c r="FE40" s="4">
        <v>-2.4983674963311098E-2</v>
      </c>
    </row>
    <row r="41" spans="2:161">
      <c r="B41" s="4" t="s">
        <v>27</v>
      </c>
      <c r="C41" s="4">
        <v>1.8760555093904799E-2</v>
      </c>
      <c r="D41" s="4">
        <v>7.9746255856572495E-2</v>
      </c>
      <c r="E41" s="4">
        <v>2.6452382682405799E-2</v>
      </c>
      <c r="F41" s="4">
        <v>-5.6802791812100802E-2</v>
      </c>
      <c r="G41" s="4">
        <v>-4.9722419352586297E-2</v>
      </c>
      <c r="H41" s="4" t="s">
        <v>27</v>
      </c>
      <c r="I41" s="4">
        <v>-1.80638361803695E-2</v>
      </c>
      <c r="J41" s="4">
        <v>0.14851599773448801</v>
      </c>
      <c r="K41" s="4">
        <v>0.115896878170321</v>
      </c>
      <c r="L41" s="4">
        <v>-1.6629150729890199E-2</v>
      </c>
      <c r="M41" s="4">
        <v>3.1403284436642399E-3</v>
      </c>
      <c r="N41" s="4" t="s">
        <v>27</v>
      </c>
      <c r="O41" s="4">
        <v>-4.6103186323584899E-2</v>
      </c>
      <c r="P41" s="4">
        <v>0.17145230314746701</v>
      </c>
      <c r="Q41" s="4">
        <v>4.4849174097634399E-2</v>
      </c>
      <c r="R41" s="4">
        <v>-4.9879117873745903E-2</v>
      </c>
      <c r="S41" s="4">
        <v>6.7077496075077098E-2</v>
      </c>
      <c r="T41" s="4" t="s">
        <v>27</v>
      </c>
      <c r="U41" s="4">
        <v>-5.6980778760491901E-2</v>
      </c>
      <c r="V41" s="4">
        <v>-3.6619572974463097E-2</v>
      </c>
      <c r="W41" s="4">
        <v>-0.137104348796907</v>
      </c>
      <c r="X41" s="4">
        <v>0.11065147078800899</v>
      </c>
      <c r="Y41" s="4">
        <v>-1.79829501921689E-2</v>
      </c>
      <c r="Z41" s="4" t="s">
        <v>27</v>
      </c>
      <c r="AA41" s="4">
        <v>-6.1090079841232103E-2</v>
      </c>
      <c r="AB41" s="4">
        <v>0.142307301875123</v>
      </c>
      <c r="AC41" s="4">
        <v>5.5358325506077298E-2</v>
      </c>
      <c r="AD41" s="4">
        <v>-2.3826729081713401E-2</v>
      </c>
      <c r="AE41" s="4">
        <v>1.7031994851675301E-2</v>
      </c>
      <c r="AF41" s="4" t="s">
        <v>27</v>
      </c>
      <c r="AG41" s="4">
        <v>-0.31089435149342998</v>
      </c>
      <c r="AH41" s="4">
        <v>6.7026929557647497E-2</v>
      </c>
      <c r="AI41" s="4">
        <v>-2.9095392989008501E-2</v>
      </c>
      <c r="AJ41" s="4">
        <v>-9.1962350734510603E-2</v>
      </c>
      <c r="AK41" s="4">
        <v>5.80881490257706E-2</v>
      </c>
      <c r="AL41" s="4" t="s">
        <v>27</v>
      </c>
      <c r="AM41" s="4">
        <v>4.7366546671567103E-2</v>
      </c>
      <c r="AN41" s="4">
        <v>-0.12687467858455501</v>
      </c>
      <c r="AO41" s="4">
        <v>-3.8908234765930097E-2</v>
      </c>
      <c r="AP41" s="4">
        <v>5.0749871433821902E-3</v>
      </c>
      <c r="AQ41" s="4">
        <v>-0.159016263825975</v>
      </c>
      <c r="AR41" s="4"/>
      <c r="AS41" s="4">
        <v>0.8509070463422953</v>
      </c>
      <c r="AT41" s="4">
        <v>0.30688485239860136</v>
      </c>
      <c r="AU41" s="4"/>
      <c r="AV41" s="4" t="s">
        <v>27</v>
      </c>
      <c r="AW41" s="4">
        <v>6.4598844706678996E-2</v>
      </c>
      <c r="AX41" s="4">
        <v>0.15642133936073499</v>
      </c>
      <c r="AY41" s="4">
        <v>-5.8783072627568503E-3</v>
      </c>
      <c r="AZ41" s="4">
        <v>6.1437343755669102E-2</v>
      </c>
      <c r="BA41" s="4">
        <v>-0.18917587888394599</v>
      </c>
      <c r="BB41" s="4" t="s">
        <v>27</v>
      </c>
      <c r="BC41" s="4">
        <v>-6.9823674466428301E-4</v>
      </c>
      <c r="BD41" s="4">
        <v>-0.148686214652342</v>
      </c>
      <c r="BE41" s="4">
        <v>2.7957260303771901E-2</v>
      </c>
      <c r="BF41" s="4">
        <v>-1.20193986892459E-3</v>
      </c>
      <c r="BG41" s="4">
        <v>-6.4265571026314597E-2</v>
      </c>
      <c r="BH41" s="4" t="s">
        <v>27</v>
      </c>
      <c r="BI41" s="4">
        <v>-2.3458018176851201E-2</v>
      </c>
      <c r="BJ41" s="4">
        <v>-6.3277248498374197E-2</v>
      </c>
      <c r="BK41" s="4">
        <v>-3.9009854009483001E-2</v>
      </c>
      <c r="BL41" s="4">
        <v>-7.8276763156695406E-2</v>
      </c>
      <c r="BM41" s="4">
        <v>-1.9939141764419601E-2</v>
      </c>
      <c r="BN41" s="4" t="s">
        <v>27</v>
      </c>
      <c r="BO41" s="4">
        <v>1.1891277969299599E-2</v>
      </c>
      <c r="BP41" s="4">
        <v>-1.6689512939367901E-4</v>
      </c>
      <c r="BQ41" s="4">
        <v>0.22380636851692301</v>
      </c>
      <c r="BR41" s="4">
        <v>-0.18434957834276799</v>
      </c>
      <c r="BS41" s="4">
        <v>-2.2071880862314E-2</v>
      </c>
      <c r="BT41" s="4" t="s">
        <v>27</v>
      </c>
      <c r="BU41" s="4">
        <v>-6.5341999420765202E-3</v>
      </c>
      <c r="BV41" s="4">
        <v>-0.114652455655628</v>
      </c>
      <c r="BW41" s="4">
        <v>8.2745689856599004E-3</v>
      </c>
      <c r="BX41" s="4">
        <v>-2.66266042296739E-2</v>
      </c>
      <c r="BY41" s="4">
        <v>-6.2795710979754005E-2</v>
      </c>
      <c r="BZ41" s="4" t="s">
        <v>27</v>
      </c>
      <c r="CA41" s="4">
        <v>-6.4183702363134004E-2</v>
      </c>
      <c r="CB41" s="4">
        <v>-8.3235030501479207E-2</v>
      </c>
      <c r="CC41" s="4">
        <v>0.39906322352176998</v>
      </c>
      <c r="CD41" s="4">
        <v>-0.421236766402589</v>
      </c>
      <c r="CE41" s="4">
        <v>-9.9337355960466903E-2</v>
      </c>
      <c r="CF41" s="4" t="s">
        <v>27</v>
      </c>
      <c r="CG41" s="4">
        <v>0.152249614301466</v>
      </c>
      <c r="CH41" s="4">
        <v>0.37385738622915499</v>
      </c>
      <c r="CI41" s="4">
        <v>-4.3983221909312302E-2</v>
      </c>
      <c r="CJ41" s="4">
        <v>0.21314946002205201</v>
      </c>
      <c r="CK41" s="4">
        <v>-0.21145779764092501</v>
      </c>
      <c r="CL41" s="4" t="s">
        <v>27</v>
      </c>
      <c r="CN41" s="4" t="s">
        <v>27</v>
      </c>
      <c r="CO41" s="4">
        <v>-7.5591140320959496E-2</v>
      </c>
      <c r="CP41" s="4">
        <v>-6.0408987402373597E-2</v>
      </c>
      <c r="CQ41" s="4">
        <v>2.9301207715184002E-2</v>
      </c>
      <c r="CR41" s="4" t="s">
        <v>27</v>
      </c>
      <c r="CS41" s="4">
        <v>-8.8683014201664107E-2</v>
      </c>
      <c r="CT41" s="4">
        <v>0.11130102138827699</v>
      </c>
      <c r="CU41" s="4">
        <v>0.113729217828676</v>
      </c>
      <c r="CV41" s="4" t="s">
        <v>27</v>
      </c>
      <c r="CW41" s="4"/>
      <c r="CX41" s="4"/>
      <c r="CY41" s="4"/>
      <c r="CZ41" s="4" t="s">
        <v>27</v>
      </c>
      <c r="DA41" s="4"/>
      <c r="DB41" s="4"/>
      <c r="DC41" s="4"/>
      <c r="DD41" s="4" t="s">
        <v>27</v>
      </c>
      <c r="DE41" s="4">
        <v>-0.14017721580342701</v>
      </c>
      <c r="DF41" s="4">
        <v>-3.9585041571311604E-3</v>
      </c>
      <c r="DG41" s="4">
        <v>-4.0964770090481502E-2</v>
      </c>
      <c r="DH41" s="4" t="s">
        <v>27</v>
      </c>
      <c r="DI41" s="4">
        <v>8.9658106199751994E-2</v>
      </c>
      <c r="DJ41" s="4">
        <v>-0.10995805477328099</v>
      </c>
      <c r="DK41" s="4">
        <v>-3.3833247622547899E-2</v>
      </c>
      <c r="DL41" s="4"/>
      <c r="DM41" s="4" t="s">
        <v>27</v>
      </c>
      <c r="DN41" s="4">
        <v>1.13258165937277E-2</v>
      </c>
      <c r="DO41" s="4">
        <v>-8.9390570845587297E-2</v>
      </c>
      <c r="DP41" s="4">
        <v>2.0775577678065E-2</v>
      </c>
      <c r="DQ41" s="4">
        <v>8.6611229350193997E-2</v>
      </c>
      <c r="DR41" s="4" t="s">
        <v>27</v>
      </c>
      <c r="DS41" s="4">
        <v>-1.89809232479883E-2</v>
      </c>
      <c r="DT41" s="4">
        <v>-0.14789071109747501</v>
      </c>
      <c r="DU41" s="4">
        <v>2.8561704052884301E-2</v>
      </c>
      <c r="DV41" s="4">
        <v>4.3162147027132898E-2</v>
      </c>
      <c r="DW41" s="4" t="s">
        <v>27</v>
      </c>
      <c r="DX41" s="4">
        <v>-0.23695622227670199</v>
      </c>
      <c r="DY41" s="4">
        <v>-0.36033747331330601</v>
      </c>
      <c r="DZ41" s="4">
        <v>-0.213783560400615</v>
      </c>
      <c r="EA41" s="4">
        <v>2.5210942756006501E-2</v>
      </c>
      <c r="EB41" s="4" t="s">
        <v>27</v>
      </c>
      <c r="EC41" s="4">
        <v>0.118416366678918</v>
      </c>
      <c r="ED41" s="4">
        <v>5.0749871433821897E-2</v>
      </c>
      <c r="EE41" s="4">
        <v>0.14548296477695599</v>
      </c>
      <c r="EF41" s="4">
        <v>2.0299948573528799E-2</v>
      </c>
      <c r="EH41" s="4" t="s">
        <v>27</v>
      </c>
      <c r="EI41" s="4">
        <v>-7.4074329305220898E-2</v>
      </c>
      <c r="EJ41" s="4">
        <v>2.7407084052016299E-2</v>
      </c>
      <c r="EK41" s="4">
        <v>9.9852028787071598E-2</v>
      </c>
      <c r="EL41" s="4">
        <v>-0.11048480758469099</v>
      </c>
      <c r="EM41" s="4">
        <v>1.8967707560389301E-2</v>
      </c>
      <c r="EN41" s="4" t="s">
        <v>27</v>
      </c>
      <c r="EO41" s="4">
        <v>-3.1640698661677402E-2</v>
      </c>
      <c r="EP41" s="4">
        <v>-0.191696398361791</v>
      </c>
      <c r="EQ41" s="4">
        <v>-2.4308468095932199E-2</v>
      </c>
      <c r="ER41" s="4">
        <v>5.8755329072894699E-2</v>
      </c>
      <c r="ES41" s="4">
        <v>0.12501696825962899</v>
      </c>
      <c r="ET41" s="4" t="s">
        <v>27</v>
      </c>
      <c r="EU41" s="4">
        <v>2.8297694139478899E-2</v>
      </c>
      <c r="EV41" s="4">
        <v>1.8206262581022401E-2</v>
      </c>
      <c r="EW41" s="4">
        <v>3.6207570097690697E-2</v>
      </c>
      <c r="EX41" s="4">
        <v>-6.1031449587098503E-2</v>
      </c>
      <c r="EY41" s="4">
        <v>-0.109105570529432</v>
      </c>
      <c r="EZ41" s="4" t="s">
        <v>27</v>
      </c>
      <c r="FA41" s="4">
        <v>9.7798303843450604E-2</v>
      </c>
      <c r="FB41" s="4">
        <v>0.259250787334803</v>
      </c>
      <c r="FC41" s="4">
        <v>-0.110634048975463</v>
      </c>
      <c r="FD41" s="4">
        <v>9.8267268821210202E-2</v>
      </c>
      <c r="FE41" s="4">
        <v>-0.112815604575708</v>
      </c>
    </row>
    <row r="42" spans="2:161">
      <c r="B42" s="4" t="s">
        <v>28</v>
      </c>
      <c r="C42" s="4">
        <v>7.03381848946662E-2</v>
      </c>
      <c r="D42" s="4">
        <v>0.16971354006245401</v>
      </c>
      <c r="E42" s="4">
        <v>8.5624563119329394E-2</v>
      </c>
      <c r="F42" s="4">
        <v>9.2621555333982003E-2</v>
      </c>
      <c r="G42" s="4">
        <v>-1.41885383339828E-2</v>
      </c>
      <c r="H42" s="4" t="s">
        <v>28</v>
      </c>
      <c r="I42" s="4">
        <v>9.7614191666996804E-4</v>
      </c>
      <c r="J42" s="4">
        <v>-4.1091753495690601E-2</v>
      </c>
      <c r="K42" s="4">
        <v>0.146751299892252</v>
      </c>
      <c r="L42" s="4">
        <v>-5.1912686130661898E-2</v>
      </c>
      <c r="M42" s="4">
        <v>4.8800148204198299E-2</v>
      </c>
      <c r="N42" s="4" t="s">
        <v>28</v>
      </c>
      <c r="O42" s="4">
        <v>-3.1440622318773898E-2</v>
      </c>
      <c r="P42" s="4">
        <v>-7.6946329133041599E-2</v>
      </c>
      <c r="Q42" s="4">
        <v>0.104284490402377</v>
      </c>
      <c r="R42" s="4">
        <v>-3.0714615240591998E-2</v>
      </c>
      <c r="S42" s="4">
        <v>7.8679714453676705E-2</v>
      </c>
      <c r="T42" s="4" t="s">
        <v>28</v>
      </c>
      <c r="U42" s="4">
        <v>0.10827321519414899</v>
      </c>
      <c r="V42" s="4">
        <v>0.135282410301026</v>
      </c>
      <c r="W42" s="4">
        <v>3.9609777376099803E-2</v>
      </c>
      <c r="X42" s="4">
        <v>1.39079274494733E-4</v>
      </c>
      <c r="Y42" s="4">
        <v>7.3503396570466104E-2</v>
      </c>
      <c r="Z42" s="4" t="s">
        <v>28</v>
      </c>
      <c r="AA42" s="4">
        <v>-7.4686495882320698E-3</v>
      </c>
      <c r="AB42" s="4">
        <v>-8.1536810760457198E-2</v>
      </c>
      <c r="AC42" s="4">
        <v>0.1256435288171</v>
      </c>
      <c r="AD42" s="4">
        <v>-3.2452150908494903E-2</v>
      </c>
      <c r="AE42" s="4">
        <v>7.7031304473974896E-2</v>
      </c>
      <c r="AF42" s="4" t="s">
        <v>28</v>
      </c>
      <c r="AG42" s="4">
        <v>0.30752786613461303</v>
      </c>
      <c r="AH42" s="4">
        <v>5.2323518404939102E-2</v>
      </c>
      <c r="AI42" s="4">
        <v>0.22608558424342601</v>
      </c>
      <c r="AJ42" s="4">
        <v>-4.1121628752491701E-2</v>
      </c>
      <c r="AK42" s="4">
        <v>0.32451807589616799</v>
      </c>
      <c r="AL42" s="4" t="s">
        <v>28</v>
      </c>
      <c r="AM42" s="4">
        <v>0.14717462715808299</v>
      </c>
      <c r="AN42" s="4">
        <v>0.236832733357835</v>
      </c>
      <c r="AO42" s="4">
        <v>2.0299948573528799E-2</v>
      </c>
      <c r="AP42" s="4">
        <v>0.12518301620342701</v>
      </c>
      <c r="AQ42" s="4">
        <v>-9.9808080486516404E-2</v>
      </c>
      <c r="AR42" s="4"/>
      <c r="AS42" s="4">
        <v>0.82362926025596239</v>
      </c>
      <c r="AT42" s="4">
        <v>0.60201862562765251</v>
      </c>
      <c r="AU42" s="4"/>
      <c r="AV42" s="4" t="s">
        <v>28</v>
      </c>
      <c r="AW42" s="4">
        <v>-5.2738004875088002E-3</v>
      </c>
      <c r="AX42" s="4">
        <v>5.2036221147501199E-2</v>
      </c>
      <c r="AY42" s="4">
        <v>-2.61258100566971E-3</v>
      </c>
      <c r="AZ42" s="4">
        <v>-0.19781963093461899</v>
      </c>
      <c r="BA42" s="4">
        <v>-9.55676573190989E-2</v>
      </c>
      <c r="BB42" s="4" t="s">
        <v>28</v>
      </c>
      <c r="BC42" s="4">
        <v>0.101855719354734</v>
      </c>
      <c r="BD42" s="4">
        <v>-3.87851405680434E-2</v>
      </c>
      <c r="BE42" s="4">
        <v>-0.167305861176722</v>
      </c>
      <c r="BF42" s="4">
        <v>-5.3955289144903697E-2</v>
      </c>
      <c r="BG42" s="4">
        <v>3.2827548443171498E-2</v>
      </c>
      <c r="BH42" s="4" t="s">
        <v>28</v>
      </c>
      <c r="BI42" s="4">
        <v>0.113635739466805</v>
      </c>
      <c r="BJ42" s="4">
        <v>1.10360023319793E-2</v>
      </c>
      <c r="BK42" s="4">
        <v>-0.16292432526738801</v>
      </c>
      <c r="BL42" s="4">
        <v>-3.8467953989404703E-2</v>
      </c>
      <c r="BM42" s="4">
        <v>6.8140453806769197E-2</v>
      </c>
      <c r="BN42" s="4" t="s">
        <v>28</v>
      </c>
      <c r="BO42" s="4">
        <v>-6.1041893575738103E-2</v>
      </c>
      <c r="BP42" s="4">
        <v>-0.11640935275209099</v>
      </c>
      <c r="BQ42" s="4">
        <v>6.8691253672948399E-2</v>
      </c>
      <c r="BR42" s="4">
        <v>-0.123683198808166</v>
      </c>
      <c r="BS42" s="4">
        <v>-2.1863261950571901E-2</v>
      </c>
      <c r="BT42" s="4" t="s">
        <v>28</v>
      </c>
      <c r="BU42" s="4">
        <v>8.3714877407816093E-2</v>
      </c>
      <c r="BV42" s="4">
        <v>1.09424400943865E-2</v>
      </c>
      <c r="BW42" s="4">
        <v>-0.21194985394250801</v>
      </c>
      <c r="BX42" s="4">
        <v>-9.2510514969399202E-2</v>
      </c>
      <c r="BY42" s="4">
        <v>4.4502730174344703E-2</v>
      </c>
      <c r="BZ42" s="4" t="s">
        <v>28</v>
      </c>
      <c r="CA42" s="4">
        <v>0.105421233960813</v>
      </c>
      <c r="CB42" s="4">
        <v>-0.23805263244324701</v>
      </c>
      <c r="CC42" s="4">
        <v>8.5845476675722801E-2</v>
      </c>
      <c r="CD42" s="4">
        <v>5.8405692422474301E-2</v>
      </c>
      <c r="CE42" s="4">
        <v>-0.16936259507776999</v>
      </c>
      <c r="CF42" s="4" t="s">
        <v>28</v>
      </c>
      <c r="CG42" s="4">
        <v>-0.12856634096568201</v>
      </c>
      <c r="CH42" s="4">
        <v>4.90582090526945E-2</v>
      </c>
      <c r="CI42" s="4">
        <v>0.34509912574998902</v>
      </c>
      <c r="CJ42" s="4">
        <v>6.7666495245095803E-3</v>
      </c>
      <c r="CK42" s="4">
        <v>-0.25374935716910901</v>
      </c>
      <c r="CL42" s="4" t="s">
        <v>28</v>
      </c>
      <c r="CN42" s="4" t="s">
        <v>28</v>
      </c>
      <c r="CO42" s="4">
        <v>7.0518842091866707E-2</v>
      </c>
      <c r="CP42" s="4">
        <v>0.167038423873138</v>
      </c>
      <c r="CQ42" s="4">
        <v>8.1830761978117506E-2</v>
      </c>
      <c r="CR42" s="4" t="s">
        <v>28</v>
      </c>
      <c r="CS42" s="4">
        <v>-8.0054058610887602E-2</v>
      </c>
      <c r="CT42" s="4">
        <v>-4.8612562213094401E-2</v>
      </c>
      <c r="CU42" s="4">
        <v>6.4894331477977504E-2</v>
      </c>
      <c r="CV42" s="4" t="s">
        <v>28</v>
      </c>
      <c r="CW42" s="4"/>
      <c r="CX42" s="4"/>
      <c r="CY42" s="4"/>
      <c r="CZ42" s="4" t="s">
        <v>28</v>
      </c>
      <c r="DA42" s="4"/>
      <c r="DB42" s="4"/>
      <c r="DC42" s="4"/>
      <c r="DD42" s="4" t="s">
        <v>28</v>
      </c>
      <c r="DE42" s="4">
        <v>0.38903033074256199</v>
      </c>
      <c r="DF42" s="4">
        <v>0.27957784293302301</v>
      </c>
      <c r="DG42" s="4">
        <v>0.181740457586761</v>
      </c>
      <c r="DH42" s="4" t="s">
        <v>28</v>
      </c>
      <c r="DI42" s="4">
        <v>0.35355743765562597</v>
      </c>
      <c r="DJ42" s="4">
        <v>0.18608286192401399</v>
      </c>
      <c r="DK42" s="4">
        <v>8.1199794294115002E-2</v>
      </c>
      <c r="DL42" s="4"/>
      <c r="DM42" s="4" t="s">
        <v>28</v>
      </c>
      <c r="DN42" s="4">
        <v>-0.15332932194710999</v>
      </c>
      <c r="DO42" s="4">
        <v>-5.0771620767097299E-2</v>
      </c>
      <c r="DP42" s="4">
        <v>-1.0769948294649099E-3</v>
      </c>
      <c r="DQ42" s="4">
        <v>-0.13834172293320199</v>
      </c>
      <c r="DR42" s="4" t="s">
        <v>28</v>
      </c>
      <c r="DS42" s="4">
        <v>-0.13196674474155001</v>
      </c>
      <c r="DT42" s="4">
        <v>6.43454687632663E-2</v>
      </c>
      <c r="DU42" s="4">
        <v>0.12560271630261899</v>
      </c>
      <c r="DV42" s="4">
        <v>-0.17208583013522</v>
      </c>
      <c r="DW42" s="4" t="s">
        <v>28</v>
      </c>
      <c r="DX42" s="4">
        <v>-3.2551834898351402E-2</v>
      </c>
      <c r="DY42" s="4">
        <v>-0.15797818825846099</v>
      </c>
      <c r="DZ42" s="4">
        <v>0.42837302115609399</v>
      </c>
      <c r="EA42" s="4">
        <v>-0.42654817105801601</v>
      </c>
      <c r="EB42" s="4" t="s">
        <v>28</v>
      </c>
      <c r="EC42" s="4">
        <v>5.0749871433821902E-3</v>
      </c>
      <c r="ED42" s="4">
        <v>-0.103191405248771</v>
      </c>
      <c r="EE42" s="4">
        <v>-9.3041430962006802E-2</v>
      </c>
      <c r="EF42" s="4">
        <v>4.90582090526945E-2</v>
      </c>
      <c r="EH42" s="4" t="s">
        <v>28</v>
      </c>
      <c r="EI42" s="4">
        <v>4.0727651072216299E-2</v>
      </c>
      <c r="EJ42" s="4">
        <v>-0.123248320050988</v>
      </c>
      <c r="EK42" s="4">
        <v>-9.1802590483176599E-2</v>
      </c>
      <c r="EL42" s="4">
        <v>-1.5096178410765101E-2</v>
      </c>
      <c r="EM42" s="4">
        <v>2.4573069009036001E-2</v>
      </c>
      <c r="EN42" s="4" t="s">
        <v>28</v>
      </c>
      <c r="EO42" s="4">
        <v>-3.5198884624731301E-2</v>
      </c>
      <c r="EP42" s="4">
        <v>0.123624331874872</v>
      </c>
      <c r="EQ42" s="4">
        <v>-3.6633300101030997E-2</v>
      </c>
      <c r="ER42" s="4">
        <v>6.8350593763869899E-2</v>
      </c>
      <c r="ES42" s="4">
        <v>-0.106188524337716</v>
      </c>
      <c r="ET42" s="4" t="s">
        <v>28</v>
      </c>
      <c r="EU42" s="4">
        <v>0.14881474579439399</v>
      </c>
      <c r="EV42" s="4">
        <v>0.199872873521139</v>
      </c>
      <c r="EW42" s="4">
        <v>2.69185897234007E-2</v>
      </c>
      <c r="EX42" s="4">
        <v>0.15020774546907301</v>
      </c>
      <c r="EY42" s="4">
        <v>-0.100414086274954</v>
      </c>
      <c r="EZ42" s="4" t="s">
        <v>28</v>
      </c>
      <c r="FA42" s="4">
        <v>-8.1061464859408197E-2</v>
      </c>
      <c r="FB42" s="4">
        <v>0.14287452274277301</v>
      </c>
      <c r="FC42" s="4">
        <v>0.19896620789746999</v>
      </c>
      <c r="FD42" s="4">
        <v>-0.16869538703675099</v>
      </c>
      <c r="FE42" s="4">
        <v>-0.18905888851546701</v>
      </c>
    </row>
    <row r="43" spans="2:161">
      <c r="B43" s="4" t="s">
        <v>29</v>
      </c>
      <c r="C43" s="4">
        <v>0.11439074759664999</v>
      </c>
      <c r="D43" s="4">
        <v>-7.3930483777461999E-3</v>
      </c>
      <c r="E43" s="4">
        <v>-8.3005033759921201E-2</v>
      </c>
      <c r="F43" s="4">
        <v>7.4062502498493193E-2</v>
      </c>
      <c r="G43" s="4">
        <v>-1.7370884346208199E-3</v>
      </c>
      <c r="H43" s="4" t="s">
        <v>29</v>
      </c>
      <c r="I43" s="4">
        <v>0.19137592288706501</v>
      </c>
      <c r="J43" s="4">
        <v>0.1026442752803</v>
      </c>
      <c r="K43" s="4">
        <v>-4.5402757476428801E-2</v>
      </c>
      <c r="L43" s="4">
        <v>5.1395087747801403E-2</v>
      </c>
      <c r="M43" s="4">
        <v>-3.2855338960372099E-2</v>
      </c>
      <c r="N43" s="4" t="s">
        <v>29</v>
      </c>
      <c r="O43" s="4">
        <v>0.155792782054435</v>
      </c>
      <c r="P43" s="4">
        <v>2.8762385681079201E-2</v>
      </c>
      <c r="Q43" s="4">
        <v>-1.05809452638366E-2</v>
      </c>
      <c r="R43" s="4">
        <v>2.78904824436455E-2</v>
      </c>
      <c r="S43" s="4">
        <v>-6.8036242264446406E-2</v>
      </c>
      <c r="T43" s="4" t="s">
        <v>29</v>
      </c>
      <c r="U43" s="4">
        <v>0.100317880693051</v>
      </c>
      <c r="V43" s="4">
        <v>-7.1598010509888302E-2</v>
      </c>
      <c r="W43" s="4">
        <v>-0.100290064838152</v>
      </c>
      <c r="X43" s="4">
        <v>-1.49510220081837E-2</v>
      </c>
      <c r="Y43" s="4">
        <v>-2.7607235987204399E-2</v>
      </c>
      <c r="Z43" s="4" t="s">
        <v>29</v>
      </c>
      <c r="AA43" s="4">
        <v>0.197915740297644</v>
      </c>
      <c r="AB43" s="4">
        <v>7.3807626884263594E-2</v>
      </c>
      <c r="AC43" s="4">
        <v>-2.7526315970767899E-2</v>
      </c>
      <c r="AD43" s="4">
        <v>6.9729396830038301E-2</v>
      </c>
      <c r="AE43" s="4">
        <v>-5.5021367826980298E-2</v>
      </c>
      <c r="AF43" s="4" t="s">
        <v>29</v>
      </c>
      <c r="AG43" s="4">
        <v>0.19997492877453801</v>
      </c>
      <c r="AH43" s="4">
        <v>9.1574056397594805E-2</v>
      </c>
      <c r="AI43" s="4">
        <v>2.1610445924863102E-2</v>
      </c>
      <c r="AJ43" s="4">
        <v>-0.122770230725704</v>
      </c>
      <c r="AK43" s="4">
        <v>0.105807291314549</v>
      </c>
      <c r="AL43" s="4" t="s">
        <v>29</v>
      </c>
      <c r="AM43" s="4">
        <v>-7.6124807150732804E-2</v>
      </c>
      <c r="AN43" s="4">
        <v>-0.10657473001102601</v>
      </c>
      <c r="AO43" s="4">
        <v>-2.0299948573528799E-2</v>
      </c>
      <c r="AP43" s="4">
        <v>6.4283170482841101E-2</v>
      </c>
      <c r="AQ43" s="4">
        <v>0.196232836210778</v>
      </c>
      <c r="AR43" s="4"/>
      <c r="AS43" s="4">
        <v>0.73074330662910525</v>
      </c>
      <c r="AT43" s="4">
        <v>0.31337390795583486</v>
      </c>
      <c r="AU43" s="4"/>
      <c r="AV43" s="4" t="s">
        <v>29</v>
      </c>
      <c r="AW43" s="4">
        <v>6.9282035126416702E-2</v>
      </c>
      <c r="AX43" s="4">
        <v>-9.25937619190281E-2</v>
      </c>
      <c r="AY43" s="4">
        <v>-0.20143277487863001</v>
      </c>
      <c r="AZ43" s="4">
        <v>-3.9258198622430501E-3</v>
      </c>
      <c r="BA43" s="4">
        <v>5.5322792465803801E-2</v>
      </c>
      <c r="BB43" s="4" t="s">
        <v>29</v>
      </c>
      <c r="BC43" s="4">
        <v>0.14641086605654499</v>
      </c>
      <c r="BD43" s="4">
        <v>-7.7764814756490802E-2</v>
      </c>
      <c r="BE43" s="4">
        <v>-6.4870014775427004E-2</v>
      </c>
      <c r="BF43" s="4">
        <v>-3.6061669882387702E-2</v>
      </c>
      <c r="BG43" s="4">
        <v>-9.2375679174689598E-2</v>
      </c>
      <c r="BH43" s="4" t="s">
        <v>29</v>
      </c>
      <c r="BI43" s="4">
        <v>0.10761231232055</v>
      </c>
      <c r="BJ43" s="4">
        <v>-0.105705241096043</v>
      </c>
      <c r="BK43" s="4">
        <v>-0.106684829593877</v>
      </c>
      <c r="BL43" s="4">
        <v>-2.6834472148108302E-2</v>
      </c>
      <c r="BM43" s="4">
        <v>-6.6257698608804802E-2</v>
      </c>
      <c r="BN43" s="4" t="s">
        <v>29</v>
      </c>
      <c r="BO43" s="4">
        <v>-9.1388991270488704E-2</v>
      </c>
      <c r="BP43" s="4">
        <v>1.1529671855613301E-2</v>
      </c>
      <c r="BQ43" s="4">
        <v>-0.17113704726576801</v>
      </c>
      <c r="BR43" s="4">
        <v>0.18138718979603</v>
      </c>
      <c r="BS43" s="4">
        <v>0.153752137953927</v>
      </c>
      <c r="BT43" s="4" t="s">
        <v>29</v>
      </c>
      <c r="BU43" s="4">
        <v>0.13169487187882101</v>
      </c>
      <c r="BV43" s="4">
        <v>-0.11129330023617599</v>
      </c>
      <c r="BW43" s="4">
        <v>-7.5433360841143896E-2</v>
      </c>
      <c r="BX43" s="4">
        <v>-3.5318028076072303E-2</v>
      </c>
      <c r="BY43" s="4">
        <v>-6.1249874204515303E-2</v>
      </c>
      <c r="BZ43" s="4" t="s">
        <v>29</v>
      </c>
      <c r="CA43" s="4">
        <v>0.13013860869420099</v>
      </c>
      <c r="CB43" s="4">
        <v>0.10353531795334001</v>
      </c>
      <c r="CC43" s="4">
        <v>-0.46599304618266502</v>
      </c>
      <c r="CD43" s="4">
        <v>0.33159978003727097</v>
      </c>
      <c r="CE43" s="4">
        <v>0.17421975585864799</v>
      </c>
      <c r="CF43" s="4" t="s">
        <v>29</v>
      </c>
      <c r="CG43" s="4">
        <v>2.3683273335783499E-2</v>
      </c>
      <c r="CH43" s="4">
        <v>-1.6916623811274002E-2</v>
      </c>
      <c r="CI43" s="4">
        <v>-7.6124807150732804E-2</v>
      </c>
      <c r="CJ43" s="4">
        <v>5.5824858577204102E-2</v>
      </c>
      <c r="CK43" s="4">
        <v>0.16747457573161201</v>
      </c>
      <c r="CL43" s="4" t="s">
        <v>29</v>
      </c>
      <c r="CN43" s="4" t="s">
        <v>29</v>
      </c>
      <c r="CO43" s="4">
        <v>2.5903462737065602E-2</v>
      </c>
      <c r="CP43" s="4">
        <v>0.10470474248520401</v>
      </c>
      <c r="CQ43" s="4">
        <v>-9.0279960124113198E-2</v>
      </c>
      <c r="CR43" s="4" t="s">
        <v>29</v>
      </c>
      <c r="CS43" s="4">
        <v>1.57363803648219E-2</v>
      </c>
      <c r="CT43" s="4">
        <v>-2.8832661595589798E-4</v>
      </c>
      <c r="CU43" s="4">
        <v>-6.4331573504666006E-2</v>
      </c>
      <c r="CV43" s="4" t="s">
        <v>29</v>
      </c>
      <c r="CW43" s="4"/>
      <c r="CX43" s="4"/>
      <c r="CY43" s="4"/>
      <c r="CZ43" s="4" t="s">
        <v>29</v>
      </c>
      <c r="DA43" s="4"/>
      <c r="DB43" s="4"/>
      <c r="DC43" s="4"/>
      <c r="DD43" s="4" t="s">
        <v>29</v>
      </c>
      <c r="DE43" s="4">
        <v>6.2546499737135303E-2</v>
      </c>
      <c r="DF43" s="4">
        <v>0.12759114495507601</v>
      </c>
      <c r="DG43" s="4">
        <v>2.7820609252902001E-2</v>
      </c>
      <c r="DH43" s="4" t="s">
        <v>29</v>
      </c>
      <c r="DI43" s="4">
        <v>0.14548296477695599</v>
      </c>
      <c r="DJ43" s="4">
        <v>0.29604091669729399</v>
      </c>
      <c r="DK43" s="4">
        <v>1.6916623811274002E-2</v>
      </c>
      <c r="DL43" s="4"/>
      <c r="DM43" s="4" t="s">
        <v>29</v>
      </c>
      <c r="DN43" s="4">
        <v>-9.1627940749378897E-2</v>
      </c>
      <c r="DO43" s="4">
        <v>-7.7237900156980094E-2</v>
      </c>
      <c r="DP43" s="4">
        <v>-3.2344586652639597E-2</v>
      </c>
      <c r="DQ43" s="4">
        <v>0.12172820914448799</v>
      </c>
      <c r="DR43" s="4" t="s">
        <v>29</v>
      </c>
      <c r="DS43" s="4">
        <v>-3.7805524836723399E-2</v>
      </c>
      <c r="DT43" s="4">
        <v>-0.13613184850698501</v>
      </c>
      <c r="DU43" s="4">
        <v>7.7886398269243304E-2</v>
      </c>
      <c r="DV43" s="4">
        <v>-1.6570095880839E-3</v>
      </c>
      <c r="DW43" s="4" t="s">
        <v>29</v>
      </c>
      <c r="DX43" s="4">
        <v>0.59142217943792497</v>
      </c>
      <c r="DY43" s="4">
        <v>-0.16404804197814299</v>
      </c>
      <c r="DZ43" s="4">
        <v>0.105192301769272</v>
      </c>
      <c r="EA43" s="4">
        <v>9.8166707595268202E-2</v>
      </c>
      <c r="EB43" s="4" t="s">
        <v>29</v>
      </c>
      <c r="EC43" s="4">
        <v>-0.115033041916663</v>
      </c>
      <c r="ED43" s="4">
        <v>0.22160777192768899</v>
      </c>
      <c r="EE43" s="4">
        <v>-0.13871631525244699</v>
      </c>
      <c r="EF43" s="4">
        <v>7.2741482388477996E-2</v>
      </c>
      <c r="EH43" s="4" t="s">
        <v>29</v>
      </c>
      <c r="EI43" s="4">
        <v>0.11040124940160501</v>
      </c>
      <c r="EJ43" s="4">
        <v>7.0049610153273397E-3</v>
      </c>
      <c r="EK43" s="4">
        <v>-5.0601443040142899E-2</v>
      </c>
      <c r="EL43" s="4">
        <v>0.167179034808145</v>
      </c>
      <c r="EM43" s="4">
        <v>0.20269822580137101</v>
      </c>
      <c r="EN43" s="4" t="s">
        <v>29</v>
      </c>
      <c r="EO43" s="4">
        <v>0.13028809697593399</v>
      </c>
      <c r="EP43" s="4">
        <v>9.9044299683912596E-2</v>
      </c>
      <c r="EQ43" s="4">
        <v>-3.6445294189088803E-2</v>
      </c>
      <c r="ER43" s="4">
        <v>-1.8689180283437998E-2</v>
      </c>
      <c r="ES43" s="4">
        <v>-2.9475149083380399E-2</v>
      </c>
      <c r="ET43" s="4" t="s">
        <v>29</v>
      </c>
      <c r="EU43" s="4">
        <v>1.04735511699642E-2</v>
      </c>
      <c r="EV43" s="4">
        <v>-7.3533708512704202E-2</v>
      </c>
      <c r="EW43" s="4">
        <v>-0.122959143353915</v>
      </c>
      <c r="EX43" s="4">
        <v>0.13230717857725699</v>
      </c>
      <c r="EY43" s="4">
        <v>0.134679793983255</v>
      </c>
      <c r="EZ43" s="4" t="s">
        <v>29</v>
      </c>
      <c r="FA43" s="4">
        <v>2.5563802009872901E-2</v>
      </c>
      <c r="FB43" s="4">
        <v>-8.7470652888789302E-2</v>
      </c>
      <c r="FC43" s="4">
        <v>-0.16593023057529399</v>
      </c>
      <c r="FD43" s="4">
        <v>-9.9385837138533106E-3</v>
      </c>
      <c r="FE43" s="4">
        <v>0.15452222326446099</v>
      </c>
    </row>
    <row r="44" spans="2:161">
      <c r="B44" s="4" t="s">
        <v>22</v>
      </c>
      <c r="C44" s="4">
        <v>-5.3585704031182999E-2</v>
      </c>
      <c r="D44" s="4">
        <v>3.3108905563872797E-2</v>
      </c>
      <c r="E44" s="4">
        <v>5.4495938370924299E-2</v>
      </c>
      <c r="F44" s="4">
        <v>-8.2991137052444194E-2</v>
      </c>
      <c r="G44" s="4">
        <v>3.321313086995E-3</v>
      </c>
      <c r="H44" s="4" t="s">
        <v>22</v>
      </c>
      <c r="I44" s="4">
        <v>-9.0319180901847606E-5</v>
      </c>
      <c r="J44" s="4">
        <v>2.6154350500385001E-2</v>
      </c>
      <c r="K44" s="4">
        <v>1.3711146423830501E-2</v>
      </c>
      <c r="L44" s="4">
        <v>-1.9543681221299802E-2</v>
      </c>
      <c r="M44" s="4">
        <v>-0.103561362347918</v>
      </c>
      <c r="N44" s="4" t="s">
        <v>22</v>
      </c>
      <c r="O44" s="4">
        <v>-1.50481467114052E-2</v>
      </c>
      <c r="P44" s="4">
        <v>1.45791947709528E-2</v>
      </c>
      <c r="Q44" s="4">
        <v>2.7216581136625E-2</v>
      </c>
      <c r="R44" s="4">
        <v>1.86608135119272E-2</v>
      </c>
      <c r="S44" s="4">
        <v>-8.7794750688840004E-2</v>
      </c>
      <c r="T44" s="4" t="s">
        <v>22</v>
      </c>
      <c r="U44" s="4">
        <v>-2.1682458893728801E-2</v>
      </c>
      <c r="V44" s="4">
        <v>3.2739261216060002E-2</v>
      </c>
      <c r="W44" s="4">
        <v>0.10079075022633301</v>
      </c>
      <c r="X44" s="4">
        <v>1.2976096310358501E-2</v>
      </c>
      <c r="Y44" s="4">
        <v>0.22452958074429599</v>
      </c>
      <c r="Z44" s="4" t="s">
        <v>22</v>
      </c>
      <c r="AA44" s="4">
        <v>-4.7347764598885097E-3</v>
      </c>
      <c r="AB44" s="4">
        <v>-2.4490223068388902E-3</v>
      </c>
      <c r="AC44" s="4">
        <v>4.1574324777656498E-2</v>
      </c>
      <c r="AD44" s="4">
        <v>-3.02011346605068E-2</v>
      </c>
      <c r="AE44" s="4">
        <v>-0.115086679468897</v>
      </c>
      <c r="AF44" s="4" t="s">
        <v>22</v>
      </c>
      <c r="AG44" s="4">
        <v>-0.118815820607861</v>
      </c>
      <c r="AH44" s="4">
        <v>0.113589006898785</v>
      </c>
      <c r="AI44" s="4">
        <v>0.111131366460094</v>
      </c>
      <c r="AJ44" s="4">
        <v>0.33185422757196897</v>
      </c>
      <c r="AK44" s="4">
        <v>0.10731391047583801</v>
      </c>
      <c r="AL44" s="4" t="s">
        <v>22</v>
      </c>
      <c r="AM44" s="4">
        <v>9.1349768580879398E-2</v>
      </c>
      <c r="AN44" s="4">
        <v>7.7816469531860194E-2</v>
      </c>
      <c r="AO44" s="4">
        <v>1.6916623811274001E-3</v>
      </c>
      <c r="AP44" s="4">
        <v>-6.08998457205863E-2</v>
      </c>
      <c r="AQ44" s="4">
        <v>0.26051600669361902</v>
      </c>
      <c r="AR44" s="4"/>
      <c r="AS44" s="4">
        <v>0.76500817602710003</v>
      </c>
      <c r="AT44" s="4">
        <v>0.35159329789519844</v>
      </c>
      <c r="AU44" s="4"/>
      <c r="AV44" s="4" t="s">
        <v>22</v>
      </c>
      <c r="AW44" s="4">
        <v>-1.0033422798369799E-2</v>
      </c>
      <c r="AX44" s="4">
        <v>2.0810319446757399E-2</v>
      </c>
      <c r="AY44" s="4">
        <v>0.12891280691008</v>
      </c>
      <c r="AZ44" s="4">
        <v>5.9262509035523797E-2</v>
      </c>
      <c r="BA44" s="4">
        <v>5.9714152028525203E-2</v>
      </c>
      <c r="BB44" s="4" t="s">
        <v>22</v>
      </c>
      <c r="BC44" s="4">
        <v>-0.11237095630049899</v>
      </c>
      <c r="BD44" s="4">
        <v>4.8807095833498402E-3</v>
      </c>
      <c r="BE44" s="4">
        <v>-4.5836984307687699E-2</v>
      </c>
      <c r="BF44" s="4">
        <v>0.13273098396456501</v>
      </c>
      <c r="BG44" s="4">
        <v>4.0039187656719002E-2</v>
      </c>
      <c r="BH44" s="4" t="s">
        <v>22</v>
      </c>
      <c r="BI44" s="4">
        <v>-9.4262813749005303E-2</v>
      </c>
      <c r="BJ44" s="4">
        <v>-3.8454059117095001E-3</v>
      </c>
      <c r="BK44" s="4">
        <v>7.3608086060636202E-3</v>
      </c>
      <c r="BL44" s="4">
        <v>0.11569218056864</v>
      </c>
      <c r="BM44" s="4">
        <v>-1.32001286942151E-3</v>
      </c>
      <c r="BN44" s="4" t="s">
        <v>22</v>
      </c>
      <c r="BO44" s="4">
        <v>5.46581548764299E-3</v>
      </c>
      <c r="BP44" s="4">
        <v>3.2822708780756903E-2</v>
      </c>
      <c r="BQ44" s="4">
        <v>-1.25171347045259E-2</v>
      </c>
      <c r="BR44" s="4">
        <v>1.5020561645431099E-2</v>
      </c>
      <c r="BS44" s="4">
        <v>0.123669290880716</v>
      </c>
      <c r="BT44" s="4" t="s">
        <v>22</v>
      </c>
      <c r="BU44" s="4">
        <v>-0.142018977263112</v>
      </c>
      <c r="BV44" s="4">
        <v>5.6372672333874399E-2</v>
      </c>
      <c r="BW44" s="4">
        <v>1.8265190481360102E-2</v>
      </c>
      <c r="BX44" s="4">
        <v>0.12517456709876901</v>
      </c>
      <c r="BY44" s="4">
        <v>2.20620435045869E-2</v>
      </c>
      <c r="BZ44" s="4" t="s">
        <v>22</v>
      </c>
      <c r="CA44" s="4">
        <v>-8.4195327147819701E-2</v>
      </c>
      <c r="CB44" s="4">
        <v>0.25248612438636397</v>
      </c>
      <c r="CC44" s="4">
        <v>3.0219514369060101E-2</v>
      </c>
      <c r="CD44" s="4">
        <v>-7.6979919366194499E-2</v>
      </c>
      <c r="CE44" s="4">
        <v>0.20408783913474701</v>
      </c>
      <c r="CF44" s="4" t="s">
        <v>22</v>
      </c>
      <c r="CG44" s="4">
        <v>0.21822444716543399</v>
      </c>
      <c r="CH44" s="4">
        <v>5.0749871433821897E-2</v>
      </c>
      <c r="CI44" s="4">
        <v>0.27066598098038303</v>
      </c>
      <c r="CJ44" s="4">
        <v>-0.14040797763357399</v>
      </c>
      <c r="CK44" s="4">
        <v>-6.5974832863968505E-2</v>
      </c>
      <c r="CL44" s="4" t="s">
        <v>22</v>
      </c>
      <c r="CN44" s="4" t="s">
        <v>22</v>
      </c>
      <c r="CO44" s="4">
        <v>-8.16014663047476E-2</v>
      </c>
      <c r="CP44" s="4">
        <v>0.15884631481546599</v>
      </c>
      <c r="CQ44" s="4">
        <v>5.3564858969967599E-2</v>
      </c>
      <c r="CR44" s="4" t="s">
        <v>22</v>
      </c>
      <c r="CS44" s="4">
        <v>-3.7079497574858497E-2</v>
      </c>
      <c r="CT44" s="4">
        <v>5.3673910158248003E-2</v>
      </c>
      <c r="CU44" s="4">
        <v>1.9067768614240099E-2</v>
      </c>
      <c r="CV44" s="4" t="s">
        <v>22</v>
      </c>
      <c r="CW44" s="4"/>
      <c r="CX44" s="4"/>
      <c r="CY44" s="4"/>
      <c r="CZ44" s="4" t="s">
        <v>22</v>
      </c>
      <c r="DA44" s="4"/>
      <c r="DB44" s="4"/>
      <c r="DC44" s="4"/>
      <c r="DD44" s="4" t="s">
        <v>22</v>
      </c>
      <c r="DE44" s="4">
        <v>-0.16081788561528201</v>
      </c>
      <c r="DF44" s="4">
        <v>5.4895461221291603E-2</v>
      </c>
      <c r="DG44" s="4">
        <v>8.7924591500395E-2</v>
      </c>
      <c r="DH44" s="4" t="s">
        <v>22</v>
      </c>
      <c r="DI44" s="4">
        <v>3.3833247622547899E-2</v>
      </c>
      <c r="DJ44" s="4">
        <v>0.13533299049019201</v>
      </c>
      <c r="DK44" s="4">
        <v>-8.4583119056369799E-3</v>
      </c>
      <c r="DL44" s="4"/>
      <c r="DM44" s="4" t="s">
        <v>22</v>
      </c>
      <c r="DN44" s="4">
        <v>8.6284656724485306E-2</v>
      </c>
      <c r="DO44" s="4">
        <v>0.12960764228392899</v>
      </c>
      <c r="DP44" s="4">
        <v>5.6337252111622403E-2</v>
      </c>
      <c r="DQ44" s="4">
        <v>-0.14309439689032499</v>
      </c>
      <c r="DR44" s="4" t="s">
        <v>22</v>
      </c>
      <c r="DS44" s="4">
        <v>0.183208984644748</v>
      </c>
      <c r="DT44" s="4">
        <v>7.4127730817866402E-2</v>
      </c>
      <c r="DU44" s="4">
        <v>5.2746401646679E-2</v>
      </c>
      <c r="DV44" s="4">
        <v>-2.3260662896875801E-2</v>
      </c>
      <c r="DW44" s="4" t="s">
        <v>22</v>
      </c>
      <c r="DX44" s="4">
        <v>-0.100105366717049</v>
      </c>
      <c r="DY44" s="4">
        <v>1.20497820900648E-2</v>
      </c>
      <c r="DZ44" s="4">
        <v>-0.30631594296155501</v>
      </c>
      <c r="EA44" s="4">
        <v>0.22278137395643699</v>
      </c>
      <c r="EB44" s="4" t="s">
        <v>22</v>
      </c>
      <c r="EC44" s="4">
        <v>-0.101499742867644</v>
      </c>
      <c r="ED44" s="4">
        <v>-2.8758260479165701E-2</v>
      </c>
      <c r="EE44" s="4">
        <v>-2.3683273335783499E-2</v>
      </c>
      <c r="EF44" s="4">
        <v>-0.17254956287499401</v>
      </c>
      <c r="EH44" s="4" t="s">
        <v>22</v>
      </c>
      <c r="EI44" s="4">
        <v>3.4850725528542098E-2</v>
      </c>
      <c r="EJ44" s="4">
        <v>-5.3818433088931403E-2</v>
      </c>
      <c r="EK44" s="4">
        <v>-3.33257886872333E-2</v>
      </c>
      <c r="EL44" s="4">
        <v>-8.7004958137689006E-2</v>
      </c>
      <c r="EM44" s="4">
        <v>-0.107302633445521</v>
      </c>
      <c r="EN44" s="4" t="s">
        <v>22</v>
      </c>
      <c r="EO44" s="4">
        <v>4.5156234775743299E-2</v>
      </c>
      <c r="EP44" s="4">
        <v>-5.1388282597530602E-2</v>
      </c>
      <c r="EQ44" s="4">
        <v>-7.3907212939050101E-2</v>
      </c>
      <c r="ER44" s="4">
        <v>-0.104036901123266</v>
      </c>
      <c r="ES44" s="4">
        <v>-4.3338844293635603E-2</v>
      </c>
      <c r="ET44" s="4" t="s">
        <v>22</v>
      </c>
      <c r="EU44" s="4">
        <v>1.1491378862435101E-2</v>
      </c>
      <c r="EV44" s="4">
        <v>8.6880104398277206E-3</v>
      </c>
      <c r="EW44" s="4">
        <v>-1.37910441607821E-3</v>
      </c>
      <c r="EX44" s="4">
        <v>-0.12072895434857001</v>
      </c>
      <c r="EY44" s="4">
        <v>0.11829033646422001</v>
      </c>
      <c r="EZ44" s="4" t="s">
        <v>22</v>
      </c>
      <c r="FA44" s="4">
        <v>0.132421814460709</v>
      </c>
      <c r="FB44" s="4">
        <v>-3.0246504158168701E-2</v>
      </c>
      <c r="FC44" s="4">
        <v>0.16147332637925299</v>
      </c>
      <c r="FD44" s="4">
        <v>-3.9354846170655003E-2</v>
      </c>
      <c r="FE44" s="4">
        <v>-2.1669655787143301E-2</v>
      </c>
    </row>
    <row r="45" spans="2:161">
      <c r="B45" s="4" t="s">
        <v>45</v>
      </c>
      <c r="C45" s="4" t="s">
        <v>44</v>
      </c>
      <c r="D45" s="4" t="s">
        <v>44</v>
      </c>
      <c r="E45" s="4" t="s">
        <v>44</v>
      </c>
      <c r="F45" s="4" t="s">
        <v>44</v>
      </c>
      <c r="G45" s="4" t="s">
        <v>44</v>
      </c>
      <c r="H45" s="4" t="s">
        <v>45</v>
      </c>
      <c r="I45" s="4" t="s">
        <v>44</v>
      </c>
      <c r="J45" s="4" t="s">
        <v>44</v>
      </c>
      <c r="K45" s="4" t="s">
        <v>44</v>
      </c>
      <c r="L45" s="4" t="s">
        <v>44</v>
      </c>
      <c r="M45" s="4" t="s">
        <v>44</v>
      </c>
      <c r="N45" s="4" t="s">
        <v>45</v>
      </c>
      <c r="O45" s="4" t="s">
        <v>44</v>
      </c>
      <c r="P45" s="4" t="s">
        <v>44</v>
      </c>
      <c r="Q45" s="4" t="s">
        <v>44</v>
      </c>
      <c r="R45" s="4" t="s">
        <v>44</v>
      </c>
      <c r="S45" s="4" t="s">
        <v>44</v>
      </c>
      <c r="T45" s="4" t="s">
        <v>45</v>
      </c>
      <c r="U45" s="4" t="s">
        <v>44</v>
      </c>
      <c r="V45" s="4" t="s">
        <v>44</v>
      </c>
      <c r="W45" s="4" t="s">
        <v>44</v>
      </c>
      <c r="X45" s="4" t="s">
        <v>44</v>
      </c>
      <c r="Y45" s="4" t="s">
        <v>44</v>
      </c>
      <c r="Z45" s="4" t="s">
        <v>45</v>
      </c>
      <c r="AA45" s="4" t="s">
        <v>44</v>
      </c>
      <c r="AB45" s="4" t="s">
        <v>44</v>
      </c>
      <c r="AC45" s="4" t="s">
        <v>44</v>
      </c>
      <c r="AD45" s="4" t="s">
        <v>44</v>
      </c>
      <c r="AE45" s="4" t="s">
        <v>44</v>
      </c>
      <c r="AF45" s="4" t="s">
        <v>45</v>
      </c>
      <c r="AG45" s="4" t="s">
        <v>44</v>
      </c>
      <c r="AH45" s="4" t="s">
        <v>44</v>
      </c>
      <c r="AI45" s="4" t="s">
        <v>44</v>
      </c>
      <c r="AJ45" s="4" t="s">
        <v>44</v>
      </c>
      <c r="AK45" s="4" t="s">
        <v>44</v>
      </c>
      <c r="AL45" s="4" t="s">
        <v>45</v>
      </c>
      <c r="AM45" s="4" t="s">
        <v>44</v>
      </c>
      <c r="AN45" s="4" t="s">
        <v>44</v>
      </c>
      <c r="AO45" s="4" t="s">
        <v>44</v>
      </c>
      <c r="AP45" s="4" t="s">
        <v>44</v>
      </c>
      <c r="AQ45" s="4" t="s">
        <v>44</v>
      </c>
      <c r="AR45" s="4"/>
      <c r="AS45" s="4">
        <v>0.73168724279835384</v>
      </c>
      <c r="AT45" s="4">
        <v>0.33949888157776276</v>
      </c>
      <c r="AU45" s="4"/>
      <c r="AV45" s="4" t="s">
        <v>45</v>
      </c>
      <c r="AW45" s="4">
        <v>-3.9779325152816701E-2</v>
      </c>
      <c r="AX45" s="4">
        <v>-0.16502340128897799</v>
      </c>
      <c r="AY45" s="4">
        <v>9.8041271249999003E-3</v>
      </c>
      <c r="AZ45" s="4">
        <v>9.3344184122784293E-2</v>
      </c>
      <c r="BA45" s="4">
        <v>1.02349250567859E-2</v>
      </c>
      <c r="BB45" s="4" t="s">
        <v>45</v>
      </c>
      <c r="BC45" s="4">
        <v>1.6170607196080801E-2</v>
      </c>
      <c r="BD45" s="4">
        <v>-0.12410550218843899</v>
      </c>
      <c r="BE45" s="4">
        <v>4.8178335381835503E-2</v>
      </c>
      <c r="BF45" s="4">
        <v>5.7713956596280598E-2</v>
      </c>
      <c r="BG45" s="4">
        <v>-3.3588313851537099E-2</v>
      </c>
      <c r="BH45" s="4" t="s">
        <v>45</v>
      </c>
      <c r="BI45" s="4">
        <v>-5.1237341642018999E-3</v>
      </c>
      <c r="BJ45" s="4">
        <v>-0.118801158247936</v>
      </c>
      <c r="BK45" s="4">
        <v>7.4445252117295593E-2</v>
      </c>
      <c r="BL45" s="4">
        <v>2.7268686907786398E-2</v>
      </c>
      <c r="BM45" s="4">
        <v>-5.4631164203663297E-2</v>
      </c>
      <c r="BN45" s="4" t="s">
        <v>45</v>
      </c>
      <c r="BO45" s="4">
        <v>5.3573336535370997E-2</v>
      </c>
      <c r="BP45" s="4">
        <v>8.5672833088755208E-3</v>
      </c>
      <c r="BQ45" s="4">
        <v>2.24613028308993E-2</v>
      </c>
      <c r="BR45" s="4">
        <v>-0.13971903915740799</v>
      </c>
      <c r="BS45" s="4">
        <v>8.4268132416358402E-2</v>
      </c>
      <c r="BT45" s="4" t="s">
        <v>45</v>
      </c>
      <c r="BU45" s="4">
        <v>1.60767024624828E-2</v>
      </c>
      <c r="BV45" s="4">
        <v>-0.13176087389843799</v>
      </c>
      <c r="BW45" s="4">
        <v>3.103831817249E-2</v>
      </c>
      <c r="BX45" s="4">
        <v>6.3306358184158695E-2</v>
      </c>
      <c r="BY45" s="4">
        <v>-9.4831007027510295E-2</v>
      </c>
      <c r="BZ45" s="4" t="s">
        <v>45</v>
      </c>
      <c r="CA45" s="4">
        <v>-4.7533567348559097E-2</v>
      </c>
      <c r="CB45" s="4">
        <v>0.10042493162118001</v>
      </c>
      <c r="CC45" s="4">
        <v>0.121141800203082</v>
      </c>
      <c r="CD45" s="4">
        <v>0.13892141229028099</v>
      </c>
      <c r="CE45" s="4">
        <v>4.1391855575097702E-3</v>
      </c>
      <c r="CF45" s="4" t="s">
        <v>45</v>
      </c>
      <c r="CG45" s="4">
        <v>-0.113341379535536</v>
      </c>
      <c r="CH45" s="4">
        <v>0.16409125096935701</v>
      </c>
      <c r="CI45" s="4">
        <v>-4.5674884290439699E-2</v>
      </c>
      <c r="CJ45" s="4">
        <v>8.62747814374972E-2</v>
      </c>
      <c r="CK45" s="4">
        <v>0.11672470429779</v>
      </c>
      <c r="CL45" s="4" t="s">
        <v>45</v>
      </c>
      <c r="CN45" s="4" t="s">
        <v>45</v>
      </c>
      <c r="CO45" s="4" t="s">
        <v>44</v>
      </c>
      <c r="CP45" s="4" t="s">
        <v>44</v>
      </c>
      <c r="CQ45" s="4" t="s">
        <v>44</v>
      </c>
      <c r="CR45" s="4" t="s">
        <v>45</v>
      </c>
      <c r="CS45" s="4" t="s">
        <v>44</v>
      </c>
      <c r="CT45" s="4" t="s">
        <v>44</v>
      </c>
      <c r="CU45" s="4" t="s">
        <v>44</v>
      </c>
      <c r="CV45" s="4" t="s">
        <v>45</v>
      </c>
      <c r="CW45" s="4"/>
      <c r="CX45" s="4"/>
      <c r="CY45" s="4"/>
      <c r="CZ45" s="4" t="s">
        <v>45</v>
      </c>
      <c r="DA45" s="4"/>
      <c r="DB45" s="4"/>
      <c r="DC45" s="4"/>
      <c r="DD45" s="4" t="s">
        <v>45</v>
      </c>
      <c r="DE45" s="4" t="s">
        <v>44</v>
      </c>
      <c r="DF45" s="4" t="s">
        <v>44</v>
      </c>
      <c r="DG45" s="4" t="s">
        <v>44</v>
      </c>
      <c r="DH45" s="4" t="s">
        <v>45</v>
      </c>
      <c r="DI45" s="4" t="s">
        <v>44</v>
      </c>
      <c r="DJ45" s="4" t="s">
        <v>44</v>
      </c>
      <c r="DK45" s="4" t="s">
        <v>44</v>
      </c>
      <c r="DL45" s="4"/>
      <c r="DM45" s="4" t="s">
        <v>45</v>
      </c>
      <c r="DN45" s="4">
        <v>-3.07186718778346E-2</v>
      </c>
      <c r="DO45" s="4">
        <v>-5.01601656381108E-2</v>
      </c>
      <c r="DP45" s="4">
        <v>0.139648013436037</v>
      </c>
      <c r="DQ45" s="4">
        <v>2.43192380846915E-4</v>
      </c>
      <c r="DR45" s="4" t="s">
        <v>45</v>
      </c>
      <c r="DS45" s="4">
        <v>-5.0533581714583699E-2</v>
      </c>
      <c r="DT45" s="4">
        <v>-6.2094436870020198E-2</v>
      </c>
      <c r="DU45" s="4">
        <v>8.5184882849042604E-2</v>
      </c>
      <c r="DV45" s="4">
        <v>-8.2329407206684102E-4</v>
      </c>
      <c r="DW45" s="4" t="s">
        <v>45</v>
      </c>
      <c r="DX45" s="4">
        <v>0.14494216322739401</v>
      </c>
      <c r="DY45" s="4">
        <v>0.19749657292884801</v>
      </c>
      <c r="DZ45" s="4">
        <v>-0.12536124590227901</v>
      </c>
      <c r="EA45" s="4">
        <v>-0.44881082840955799</v>
      </c>
      <c r="EB45" s="4" t="s">
        <v>45</v>
      </c>
      <c r="EC45" s="4">
        <v>3.72165723848027E-2</v>
      </c>
      <c r="ED45" s="4">
        <v>-7.1049820007350606E-2</v>
      </c>
      <c r="EE45" s="4">
        <v>4.2291559528184898E-2</v>
      </c>
      <c r="EF45" s="4">
        <v>6.5974832863968505E-2</v>
      </c>
      <c r="EH45" s="4" t="s">
        <v>45</v>
      </c>
      <c r="EI45" s="4" t="s">
        <v>44</v>
      </c>
      <c r="EJ45" s="4" t="s">
        <v>44</v>
      </c>
      <c r="EK45" s="4" t="s">
        <v>44</v>
      </c>
      <c r="EL45" s="4" t="s">
        <v>44</v>
      </c>
      <c r="EM45" s="4" t="s">
        <v>44</v>
      </c>
      <c r="EN45" s="4" t="s">
        <v>45</v>
      </c>
      <c r="EO45" s="4">
        <v>-6.7563754206482293E-2</v>
      </c>
      <c r="EP45" s="4">
        <v>-3.11811286547076E-2</v>
      </c>
      <c r="EQ45" s="4">
        <v>-2.9802418633798199E-2</v>
      </c>
      <c r="ER45" s="4">
        <v>0.20459221128464</v>
      </c>
      <c r="ES45" s="4">
        <v>3.1710330480915198E-2</v>
      </c>
      <c r="ET45" s="4" t="s">
        <v>45</v>
      </c>
      <c r="EU45" s="4" t="s">
        <v>44</v>
      </c>
      <c r="EV45" s="4" t="s">
        <v>44</v>
      </c>
      <c r="EW45" s="4" t="s">
        <v>44</v>
      </c>
      <c r="EX45" s="4" t="s">
        <v>44</v>
      </c>
      <c r="EY45" s="4" t="s">
        <v>44</v>
      </c>
      <c r="EZ45" s="4" t="s">
        <v>45</v>
      </c>
      <c r="FA45" s="4">
        <v>-8.9579258381382407E-2</v>
      </c>
      <c r="FB45" s="4">
        <v>-4.4145236573103E-2</v>
      </c>
      <c r="FC45" s="4">
        <v>-3.0038075279164501E-2</v>
      </c>
      <c r="FD45" s="4">
        <v>0.18250032645613301</v>
      </c>
      <c r="FE45" s="4">
        <v>0.12355316565907699</v>
      </c>
    </row>
    <row r="46" spans="2:161">
      <c r="B46" s="4" t="s">
        <v>46</v>
      </c>
      <c r="C46" s="4">
        <v>-6.4689173305279299E-3</v>
      </c>
      <c r="D46" s="4">
        <v>1.18608398315909E-2</v>
      </c>
      <c r="E46" s="4">
        <v>8.9661556641388099E-2</v>
      </c>
      <c r="F46" s="4">
        <v>2.9030221919383099E-2</v>
      </c>
      <c r="G46" s="4">
        <v>-5.9686358613571296E-3</v>
      </c>
      <c r="H46" s="4" t="s">
        <v>46</v>
      </c>
      <c r="I46" s="4">
        <v>-7.3370439224150902E-2</v>
      </c>
      <c r="J46" s="4">
        <v>8.49868754139885E-2</v>
      </c>
      <c r="K46" s="4">
        <v>0.15335502154203701</v>
      </c>
      <c r="L46" s="4">
        <v>0.110884163630268</v>
      </c>
      <c r="M46" s="4">
        <v>-3.3435466006933999E-2</v>
      </c>
      <c r="N46" s="4" t="s">
        <v>46</v>
      </c>
      <c r="O46" s="4">
        <v>2.9005545946498902E-3</v>
      </c>
      <c r="P46" s="4">
        <v>6.1022805466125297E-2</v>
      </c>
      <c r="Q46" s="4">
        <v>5.6691079023576299E-2</v>
      </c>
      <c r="R46" s="4">
        <v>7.2239441138130703E-2</v>
      </c>
      <c r="S46" s="4">
        <v>-5.1143551253928603E-2</v>
      </c>
      <c r="T46" s="4" t="s">
        <v>46</v>
      </c>
      <c r="U46" s="4">
        <v>9.5964699401365396E-3</v>
      </c>
      <c r="V46" s="4">
        <v>8.8343155159054096E-2</v>
      </c>
      <c r="W46" s="4">
        <v>-6.3587044298991702E-2</v>
      </c>
      <c r="X46" s="4">
        <v>3.2085588625934802E-2</v>
      </c>
      <c r="Y46" s="4">
        <v>6.4671862640050606E-2</v>
      </c>
      <c r="Z46" s="4" t="s">
        <v>46</v>
      </c>
      <c r="AA46" s="4">
        <v>-4.17236977694211E-2</v>
      </c>
      <c r="AB46" s="4">
        <v>3.4946332491913798E-2</v>
      </c>
      <c r="AC46" s="4">
        <v>9.8471539477960196E-2</v>
      </c>
      <c r="AD46" s="4">
        <v>7.7319629085985705E-2</v>
      </c>
      <c r="AE46" s="4">
        <v>-5.6237194504134398E-2</v>
      </c>
      <c r="AF46" s="4" t="s">
        <v>46</v>
      </c>
      <c r="AG46" s="4">
        <v>-0.33425750313920199</v>
      </c>
      <c r="AH46" s="4">
        <v>0.22135078911387501</v>
      </c>
      <c r="AI46" s="4">
        <v>-5.8114361820615898E-2</v>
      </c>
      <c r="AJ46" s="4">
        <v>-6.1577092173176397E-2</v>
      </c>
      <c r="AK46" s="4">
        <v>0.17997282456934899</v>
      </c>
      <c r="AL46" s="4" t="s">
        <v>46</v>
      </c>
      <c r="AM46" s="4">
        <v>1.18416366678918E-2</v>
      </c>
      <c r="AN46" s="4">
        <v>-2.1991610954656099E-2</v>
      </c>
      <c r="AO46" s="4">
        <v>9.8116418105389E-2</v>
      </c>
      <c r="AP46" s="4">
        <v>-0.16409125096935701</v>
      </c>
      <c r="AQ46" s="4">
        <v>-3.0449922860293101E-2</v>
      </c>
      <c r="AR46" s="4"/>
      <c r="AS46" s="4">
        <v>0.92964876966385113</v>
      </c>
      <c r="AT46" s="4">
        <v>0.20875927393877272</v>
      </c>
      <c r="AU46" s="4"/>
      <c r="AV46" s="4" t="s">
        <v>46</v>
      </c>
      <c r="AW46" s="4">
        <v>3.7583645371455997E-2</v>
      </c>
      <c r="AX46" s="4">
        <v>-1.75515415434087E-2</v>
      </c>
      <c r="AY46" s="4">
        <v>-9.5887281591069203E-4</v>
      </c>
      <c r="AZ46" s="4">
        <v>0.108623613993709</v>
      </c>
      <c r="BA46" s="4">
        <v>-1.77947339242557E-2</v>
      </c>
      <c r="BB46" s="4" t="s">
        <v>46</v>
      </c>
      <c r="BC46" s="4">
        <v>8.5431523689197597E-2</v>
      </c>
      <c r="BD46" s="4">
        <v>-8.12108388893613E-2</v>
      </c>
      <c r="BE46" s="4">
        <v>-1.96895814366028E-2</v>
      </c>
      <c r="BF46" s="4">
        <v>2.0221075078063599E-2</v>
      </c>
      <c r="BG46" s="4">
        <v>-9.4505127555183199E-2</v>
      </c>
      <c r="BH46" s="4" t="s">
        <v>46</v>
      </c>
      <c r="BI46" s="4">
        <v>2.4906558615137402E-3</v>
      </c>
      <c r="BJ46" s="4">
        <v>-4.6999405587560501E-2</v>
      </c>
      <c r="BK46" s="4">
        <v>2.1710737983906402E-2</v>
      </c>
      <c r="BL46" s="4">
        <v>2.7529215763593299E-2</v>
      </c>
      <c r="BM46" s="4">
        <v>-5.2880410292641102E-2</v>
      </c>
      <c r="BN46" s="4" t="s">
        <v>46</v>
      </c>
      <c r="BO46" s="4">
        <v>2.3601752881756099E-2</v>
      </c>
      <c r="BP46" s="4">
        <v>5.8969612385766597E-2</v>
      </c>
      <c r="BQ46" s="4">
        <v>-7.1667550147135606E-2</v>
      </c>
      <c r="BR46" s="4">
        <v>-1.34072420612922E-2</v>
      </c>
      <c r="BS46" s="4">
        <v>3.1056401994673799E-2</v>
      </c>
      <c r="BT46" s="4" t="s">
        <v>46</v>
      </c>
      <c r="BU46" s="4">
        <v>2.5021713015830501E-2</v>
      </c>
      <c r="BV46" s="4">
        <v>-0.11015737074066401</v>
      </c>
      <c r="BW46" s="4">
        <v>2.35314568886902E-2</v>
      </c>
      <c r="BX46" s="4">
        <v>1.0150415858983301E-2</v>
      </c>
      <c r="BY46" s="4">
        <v>-4.7458925895082098E-2</v>
      </c>
      <c r="BZ46" s="4" t="s">
        <v>46</v>
      </c>
      <c r="CA46" s="4">
        <v>0.15104020022491699</v>
      </c>
      <c r="CB46" s="4">
        <v>-8.1443174995422501E-2</v>
      </c>
      <c r="CC46" s="4">
        <v>-4.8176217082911102E-2</v>
      </c>
      <c r="CD46" s="4">
        <v>-5.7048822689800202E-2</v>
      </c>
      <c r="CE46" s="4">
        <v>0.16616655179852099</v>
      </c>
      <c r="CF46" s="4" t="s">
        <v>46</v>
      </c>
      <c r="CG46" s="4">
        <v>2.53749357169109E-2</v>
      </c>
      <c r="CH46" s="4">
        <v>0.17085790049386701</v>
      </c>
      <c r="CI46" s="4">
        <v>7.7816469531860194E-2</v>
      </c>
      <c r="CJ46" s="4">
        <v>0.18439119954288599</v>
      </c>
      <c r="CK46" s="4">
        <v>-3.72165723848027E-2</v>
      </c>
      <c r="CL46" s="4" t="s">
        <v>46</v>
      </c>
      <c r="CN46" s="4" t="s">
        <v>46</v>
      </c>
      <c r="CO46" s="4">
        <v>2.5236420778171301E-2</v>
      </c>
      <c r="CP46" s="4">
        <v>-1.9385906930368301E-2</v>
      </c>
      <c r="CQ46" s="4">
        <v>2.8731442708628301E-2</v>
      </c>
      <c r="CR46" s="4" t="s">
        <v>46</v>
      </c>
      <c r="CS46" s="4">
        <v>2.51990514716155E-2</v>
      </c>
      <c r="CT46" s="4">
        <v>0.10579849898256399</v>
      </c>
      <c r="CU46" s="4">
        <v>4.48434733177673E-2</v>
      </c>
      <c r="CV46" s="4" t="s">
        <v>46</v>
      </c>
      <c r="CW46" s="4"/>
      <c r="CX46" s="4"/>
      <c r="CY46" s="4"/>
      <c r="CZ46" s="4" t="s">
        <v>46</v>
      </c>
      <c r="DA46" s="4"/>
      <c r="DB46" s="4"/>
      <c r="DC46" s="4"/>
      <c r="DD46" s="4" t="s">
        <v>46</v>
      </c>
      <c r="DE46" s="4">
        <v>-0.18936563203360299</v>
      </c>
      <c r="DF46" s="4">
        <v>5.0952007699152202E-2</v>
      </c>
      <c r="DG46" s="4">
        <v>-7.0778518229929796E-2</v>
      </c>
      <c r="DH46" s="4" t="s">
        <v>46</v>
      </c>
      <c r="DI46" s="4">
        <v>-2.0299948573528799E-2</v>
      </c>
      <c r="DJ46" s="4">
        <v>-0.17762455001837699</v>
      </c>
      <c r="DK46" s="4">
        <v>0.14209964001470099</v>
      </c>
      <c r="DL46" s="4"/>
      <c r="DM46" s="4" t="s">
        <v>46</v>
      </c>
      <c r="DN46" s="4">
        <v>8.3644282303861603E-2</v>
      </c>
      <c r="DO46" s="4">
        <v>8.9286345539510106E-2</v>
      </c>
      <c r="DP46" s="4">
        <v>-7.7988322360736301E-2</v>
      </c>
      <c r="DQ46" s="4">
        <v>7.7390763939226698E-2</v>
      </c>
      <c r="DR46" s="4" t="s">
        <v>46</v>
      </c>
      <c r="DS46" s="4">
        <v>6.3334588700095604E-2</v>
      </c>
      <c r="DT46" s="4">
        <v>4.8536138290792903E-2</v>
      </c>
      <c r="DU46" s="4">
        <v>-7.9612884150328606E-2</v>
      </c>
      <c r="DV46" s="4">
        <v>-4.7417569973469999E-2</v>
      </c>
      <c r="DW46" s="4" t="s">
        <v>46</v>
      </c>
      <c r="DX46" s="4">
        <v>6.2902968998051603E-2</v>
      </c>
      <c r="DY46" s="4">
        <v>-1.0743211457948799E-3</v>
      </c>
      <c r="DZ46" s="4">
        <v>-0.200880766945737</v>
      </c>
      <c r="EA46" s="4">
        <v>-0.14721154096797801</v>
      </c>
      <c r="EB46" s="4" t="s">
        <v>46</v>
      </c>
      <c r="EC46" s="4">
        <v>6.7666495245095798E-2</v>
      </c>
      <c r="ED46" s="4">
        <v>3.72165723848027E-2</v>
      </c>
      <c r="EE46" s="4">
        <v>0.16578291335048501</v>
      </c>
      <c r="EF46" s="4">
        <v>8.9658106199751994E-2</v>
      </c>
      <c r="EH46" s="4" t="s">
        <v>46</v>
      </c>
      <c r="EI46" s="4">
        <v>-0.150397766371824</v>
      </c>
      <c r="EJ46" s="4">
        <v>6.0001738637252201E-2</v>
      </c>
      <c r="EK46" s="4">
        <v>0.176635035860645</v>
      </c>
      <c r="EL46" s="4">
        <v>5.27948453461351E-2</v>
      </c>
      <c r="EM46" s="4">
        <v>-7.3384974294766203E-2</v>
      </c>
      <c r="EN46" s="4" t="s">
        <v>46</v>
      </c>
      <c r="EO46" s="4">
        <v>0.138093823912497</v>
      </c>
      <c r="EP46" s="4">
        <v>-5.50369899255937E-2</v>
      </c>
      <c r="EQ46" s="4">
        <v>-5.2042821698366298E-2</v>
      </c>
      <c r="ER46" s="4">
        <v>5.0740706678618602E-2</v>
      </c>
      <c r="ES46" s="4">
        <v>-0.17540255266013499</v>
      </c>
      <c r="ET46" s="4" t="s">
        <v>46</v>
      </c>
      <c r="EU46" s="4">
        <v>5.719635821342E-2</v>
      </c>
      <c r="EV46" s="4">
        <v>-1.55105824125673E-2</v>
      </c>
      <c r="EW46" s="4">
        <v>0.104756354587543</v>
      </c>
      <c r="EX46" s="4">
        <v>-8.9902323143839103E-3</v>
      </c>
      <c r="EY46" s="4">
        <v>-5.05266340852836E-2</v>
      </c>
      <c r="EZ46" s="4" t="s">
        <v>46</v>
      </c>
      <c r="FA46" s="4">
        <v>1.17241244439898E-2</v>
      </c>
      <c r="FB46" s="4">
        <v>0.11563634207156499</v>
      </c>
      <c r="FC46" s="4">
        <v>-8.7748558060794998E-3</v>
      </c>
      <c r="FD46" s="4">
        <v>0.16269610913607799</v>
      </c>
      <c r="FE46" s="4">
        <v>-3.37758998426409E-2</v>
      </c>
    </row>
    <row r="47" spans="2:161">
      <c r="B47" s="4" t="s">
        <v>47</v>
      </c>
      <c r="C47" s="4">
        <v>-6.5752271427267195E-2</v>
      </c>
      <c r="D47" s="4">
        <v>6.5495182338943303E-2</v>
      </c>
      <c r="E47" s="4">
        <v>0.26375950791282499</v>
      </c>
      <c r="F47" s="4">
        <v>-8.0475832999113303E-2</v>
      </c>
      <c r="G47" s="4">
        <v>-7.7328228755580306E-2</v>
      </c>
      <c r="H47" s="4" t="s">
        <v>47</v>
      </c>
      <c r="I47" s="4">
        <v>-9.6658892638227301E-2</v>
      </c>
      <c r="J47" s="4">
        <v>-0.19185183549412499</v>
      </c>
      <c r="K47" s="4">
        <v>0.25966764509281198</v>
      </c>
      <c r="L47" s="4">
        <v>-0.12653022481418799</v>
      </c>
      <c r="M47" s="4">
        <v>-0.166357509777253</v>
      </c>
      <c r="N47" s="4" t="s">
        <v>47</v>
      </c>
      <c r="O47" s="4">
        <v>-6.5274636392893604E-2</v>
      </c>
      <c r="P47" s="4">
        <v>-0.151884849217332</v>
      </c>
      <c r="Q47" s="4">
        <v>0.27778628721552401</v>
      </c>
      <c r="R47" s="4">
        <v>-0.14771638752442201</v>
      </c>
      <c r="S47" s="4">
        <v>-0.16627646321210299</v>
      </c>
      <c r="T47" s="4" t="s">
        <v>47</v>
      </c>
      <c r="U47" s="4">
        <v>4.3587444626649201E-2</v>
      </c>
      <c r="V47" s="4">
        <v>-0.16245850053729699</v>
      </c>
      <c r="W47" s="4">
        <v>-2.46031236581182E-2</v>
      </c>
      <c r="X47" s="4">
        <v>-0.14205557096891999</v>
      </c>
      <c r="Y47" s="4">
        <v>-6.2808200361821206E-2</v>
      </c>
      <c r="Z47" s="4" t="s">
        <v>47</v>
      </c>
      <c r="AA47" s="4">
        <v>-7.4276588602594396E-2</v>
      </c>
      <c r="AB47" s="4">
        <v>-0.151398211629729</v>
      </c>
      <c r="AC47" s="4">
        <v>0.313839603278524</v>
      </c>
      <c r="AD47" s="4">
        <v>-9.4400257004747204E-2</v>
      </c>
      <c r="AE47" s="4">
        <v>-0.137131354020953</v>
      </c>
      <c r="AF47" s="4" t="s">
        <v>47</v>
      </c>
      <c r="AG47" s="4">
        <v>0.24433881871199101</v>
      </c>
      <c r="AH47" s="4">
        <v>0.100633375259498</v>
      </c>
      <c r="AI47" s="4">
        <v>2.4180809916651801E-3</v>
      </c>
      <c r="AJ47" s="4">
        <v>-0.212890772646604</v>
      </c>
      <c r="AK47" s="4">
        <v>-8.3237216460226499E-2</v>
      </c>
      <c r="AL47" s="4" t="s">
        <v>47</v>
      </c>
      <c r="AM47" s="4">
        <v>0.18777452430514099</v>
      </c>
      <c r="AN47" s="4">
        <v>0.45844050528552399</v>
      </c>
      <c r="AO47" s="4">
        <v>-0.153941276682593</v>
      </c>
      <c r="AP47" s="4">
        <v>0.189466186686268</v>
      </c>
      <c r="AQ47" s="4">
        <v>0.25205769478798201</v>
      </c>
      <c r="AR47" s="4"/>
      <c r="AS47" s="4">
        <v>0.75400078225627176</v>
      </c>
      <c r="AT47" s="4">
        <v>0.43023064193849658</v>
      </c>
      <c r="AU47" s="4"/>
      <c r="AV47" s="4" t="s">
        <v>47</v>
      </c>
      <c r="AW47" s="4">
        <v>3.8229842269134999E-2</v>
      </c>
      <c r="AX47" s="4">
        <v>2.65288145735291E-2</v>
      </c>
      <c r="AY47" s="4">
        <v>9.3246907170445505E-3</v>
      </c>
      <c r="AZ47" s="4">
        <v>-0.151988289675583</v>
      </c>
      <c r="BA47" s="4">
        <v>-5.4037347024184397E-2</v>
      </c>
      <c r="BB47" s="4" t="s">
        <v>47</v>
      </c>
      <c r="BC47" s="4">
        <v>-1.7077272819749301E-2</v>
      </c>
      <c r="BD47" s="4">
        <v>-2.6296776901037901E-2</v>
      </c>
      <c r="BE47" s="4">
        <v>0.15787792821643001</v>
      </c>
      <c r="BF47" s="4">
        <v>-0.186384051234913</v>
      </c>
      <c r="BG47" s="4">
        <v>-0.222598568961904</v>
      </c>
      <c r="BH47" s="4" t="s">
        <v>47</v>
      </c>
      <c r="BI47" s="4">
        <v>0.100897615276887</v>
      </c>
      <c r="BJ47" s="4">
        <v>-8.0152570918504903E-2</v>
      </c>
      <c r="BK47" s="4">
        <v>0.15742195583274701</v>
      </c>
      <c r="BL47" s="4">
        <v>-0.16350790990439601</v>
      </c>
      <c r="BM47" s="4">
        <v>-0.21038573535924601</v>
      </c>
      <c r="BN47" s="4" t="s">
        <v>47</v>
      </c>
      <c r="BO47" s="4">
        <v>3.3198222821892602E-2</v>
      </c>
      <c r="BP47" s="4">
        <v>0.13355782729729199</v>
      </c>
      <c r="BQ47" s="4">
        <v>2.04446533507257E-3</v>
      </c>
      <c r="BR47" s="4">
        <v>1.15853035654112E-2</v>
      </c>
      <c r="BS47" s="4">
        <v>0.25817285724457201</v>
      </c>
      <c r="BT47" s="4" t="s">
        <v>47</v>
      </c>
      <c r="BU47" s="4">
        <v>3.6422693457029399E-2</v>
      </c>
      <c r="BV47" s="4">
        <v>-6.9131904862979696E-2</v>
      </c>
      <c r="BW47" s="4">
        <v>0.16133325247733099</v>
      </c>
      <c r="BX47" s="4">
        <v>-0.14110537035999399</v>
      </c>
      <c r="BY47" s="4">
        <v>-0.24450621856618701</v>
      </c>
      <c r="BZ47" s="4" t="s">
        <v>47</v>
      </c>
      <c r="CA47" s="4">
        <v>4.3114213349044403E-2</v>
      </c>
      <c r="CB47" s="4">
        <v>9.8431886338316302E-2</v>
      </c>
      <c r="CC47" s="4">
        <v>1.8621605920272701E-2</v>
      </c>
      <c r="CD47" s="4">
        <v>-0.37577246439656498</v>
      </c>
      <c r="CE47" s="4">
        <v>9.0058757270191594E-2</v>
      </c>
      <c r="CF47" s="4" t="s">
        <v>47</v>
      </c>
      <c r="CG47" s="4">
        <v>4.5674884290439699E-2</v>
      </c>
      <c r="CH47" s="4">
        <v>0.120108029060045</v>
      </c>
      <c r="CI47" s="4">
        <v>-0.24359938288234501</v>
      </c>
      <c r="CJ47" s="4">
        <v>7.44331447696054E-2</v>
      </c>
      <c r="CK47" s="4">
        <v>0.32310751479533301</v>
      </c>
      <c r="CL47" s="4" t="s">
        <v>47</v>
      </c>
      <c r="CN47" s="4" t="s">
        <v>47</v>
      </c>
      <c r="CO47" s="4">
        <v>2.7202804886161999E-2</v>
      </c>
      <c r="CP47" s="4">
        <v>4.6977819625885403E-2</v>
      </c>
      <c r="CQ47" s="4">
        <v>0.28547311334558501</v>
      </c>
      <c r="CR47" s="4" t="s">
        <v>47</v>
      </c>
      <c r="CS47" s="4">
        <v>-7.0553175542943302E-3</v>
      </c>
      <c r="CT47" s="4">
        <v>-0.13162631090584301</v>
      </c>
      <c r="CU47" s="4">
        <v>0.231561010759087</v>
      </c>
      <c r="CV47" s="4" t="s">
        <v>47</v>
      </c>
      <c r="CW47" s="4"/>
      <c r="CX47" s="4"/>
      <c r="CY47" s="4"/>
      <c r="CZ47" s="4" t="s">
        <v>47</v>
      </c>
      <c r="DA47" s="4"/>
      <c r="DB47" s="4"/>
      <c r="DC47" s="4"/>
      <c r="DD47" s="4" t="s">
        <v>47</v>
      </c>
      <c r="DE47" s="4">
        <v>-2.9609079549381599E-2</v>
      </c>
      <c r="DF47" s="4">
        <v>-0.12982446041867701</v>
      </c>
      <c r="DG47" s="4">
        <v>-0.105955438809218</v>
      </c>
      <c r="DH47" s="4" t="s">
        <v>47</v>
      </c>
      <c r="DI47" s="4">
        <v>-6.7666495245095798E-2</v>
      </c>
      <c r="DJ47" s="4">
        <v>0.157324601444848</v>
      </c>
      <c r="DK47" s="4">
        <v>-6.7666495245095798E-2</v>
      </c>
      <c r="DL47" s="4"/>
      <c r="DM47" s="4" t="s">
        <v>47</v>
      </c>
      <c r="DN47" s="4">
        <v>-3.4102520148475902E-2</v>
      </c>
      <c r="DO47" s="4">
        <v>2.6890128967930302E-3</v>
      </c>
      <c r="DP47" s="4">
        <v>-0.107233943246012</v>
      </c>
      <c r="DQ47" s="4">
        <v>-0.18390902675017501</v>
      </c>
      <c r="DR47" s="4" t="s">
        <v>47</v>
      </c>
      <c r="DS47" s="4">
        <v>1.4034211186287099E-3</v>
      </c>
      <c r="DT47" s="4">
        <v>-7.9963739429985803E-2</v>
      </c>
      <c r="DU47" s="4">
        <v>-0.13832382555118</v>
      </c>
      <c r="DV47" s="4">
        <v>-0.14462185151175799</v>
      </c>
      <c r="DW47" s="4" t="s">
        <v>47</v>
      </c>
      <c r="DX47" s="4">
        <v>1.9528531381834899E-2</v>
      </c>
      <c r="DY47" s="4">
        <v>-0.28577518123122803</v>
      </c>
      <c r="DZ47" s="4">
        <v>-0.17548242339463099</v>
      </c>
      <c r="EA47" s="4">
        <v>-0.28181937621000802</v>
      </c>
      <c r="EB47" s="4" t="s">
        <v>47</v>
      </c>
      <c r="EC47" s="4">
        <v>-1.6916623811274001E-3</v>
      </c>
      <c r="ED47" s="4">
        <v>5.9208183339458903E-2</v>
      </c>
      <c r="EE47" s="4">
        <v>-3.5524910003675303E-2</v>
      </c>
      <c r="EF47" s="4">
        <v>6.4283170482841101E-2</v>
      </c>
      <c r="EH47" s="4" t="s">
        <v>47</v>
      </c>
      <c r="EI47" s="4">
        <v>7.3350158385147302E-2</v>
      </c>
      <c r="EJ47" s="4">
        <v>-6.4820260528511101E-2</v>
      </c>
      <c r="EK47" s="4">
        <v>-0.10162764017763699</v>
      </c>
      <c r="EL47" s="4">
        <v>7.8029416637930601E-2</v>
      </c>
      <c r="EM47" s="4">
        <v>-6.8650010586592702E-2</v>
      </c>
      <c r="EN47" s="4" t="s">
        <v>47</v>
      </c>
      <c r="EO47" s="4">
        <v>-0.122252585035887</v>
      </c>
      <c r="EP47" s="4">
        <v>1.15519188115587E-2</v>
      </c>
      <c r="EQ47" s="4">
        <v>6.0997473652353397E-2</v>
      </c>
      <c r="ER47" s="4">
        <v>-0.21553137008690601</v>
      </c>
      <c r="ES47" s="4">
        <v>-7.2793103831244502E-2</v>
      </c>
      <c r="ET47" s="4" t="s">
        <v>47</v>
      </c>
      <c r="EU47" s="4">
        <v>5.9176432563960497E-2</v>
      </c>
      <c r="EV47" s="4">
        <v>0.27223590649676899</v>
      </c>
      <c r="EW47" s="4">
        <v>4.5882143898138598E-2</v>
      </c>
      <c r="EX47" s="4">
        <v>9.2493788872792096E-2</v>
      </c>
      <c r="EY47" s="4">
        <v>-2.9979020430113299E-3</v>
      </c>
      <c r="EZ47" s="4" t="s">
        <v>47</v>
      </c>
      <c r="FA47" s="4">
        <v>-5.4399937420112803E-3</v>
      </c>
      <c r="FB47" s="4">
        <v>7.1616162825864998E-2</v>
      </c>
      <c r="FC47" s="4">
        <v>-0.104026853511028</v>
      </c>
      <c r="FD47" s="4">
        <v>-0.112496013627901</v>
      </c>
      <c r="FE47" s="4">
        <v>0.12867356845328201</v>
      </c>
    </row>
    <row r="48" spans="2:161">
      <c r="B48" s="4" t="s">
        <v>48</v>
      </c>
      <c r="C48" s="4">
        <v>5.7768612981749901E-2</v>
      </c>
      <c r="D48" s="4">
        <v>0.102467372581413</v>
      </c>
      <c r="E48" s="4">
        <v>5.6754153335931402E-2</v>
      </c>
      <c r="F48" s="4">
        <v>4.5164299300141299E-2</v>
      </c>
      <c r="G48" s="4">
        <v>4.1175944254251903E-2</v>
      </c>
      <c r="H48" s="4" t="s">
        <v>48</v>
      </c>
      <c r="I48" s="4">
        <v>5.7700061337680297E-2</v>
      </c>
      <c r="J48" s="4">
        <v>-4.4100076982652101E-2</v>
      </c>
      <c r="K48" s="4">
        <v>4.1268918042844202E-2</v>
      </c>
      <c r="L48" s="4">
        <v>3.3348620640682197E-2</v>
      </c>
      <c r="M48" s="4">
        <v>-7.34364417025022E-2</v>
      </c>
      <c r="N48" s="4" t="s">
        <v>48</v>
      </c>
      <c r="O48" s="4">
        <v>0.101307514010023</v>
      </c>
      <c r="P48" s="4">
        <v>-3.8315110393997999E-3</v>
      </c>
      <c r="Q48" s="4">
        <v>4.4012008040974999E-2</v>
      </c>
      <c r="R48" s="4">
        <v>2.47953996366598E-2</v>
      </c>
      <c r="S48" s="4">
        <v>-4.3199158010857497E-2</v>
      </c>
      <c r="T48" s="4" t="s">
        <v>48</v>
      </c>
      <c r="U48" s="4">
        <v>5.7189397672234001E-2</v>
      </c>
      <c r="V48" s="4">
        <v>0.11168065741927</v>
      </c>
      <c r="W48" s="4">
        <v>3.3253854531690497E-2</v>
      </c>
      <c r="X48" s="4">
        <v>-7.2265591027462994E-2</v>
      </c>
      <c r="Y48" s="4">
        <v>-0.101041092920423</v>
      </c>
      <c r="Z48" s="4" t="s">
        <v>48</v>
      </c>
      <c r="AA48" s="4">
        <v>6.8207876588342597E-2</v>
      </c>
      <c r="AB48" s="4">
        <v>-2.9572378578892802E-2</v>
      </c>
      <c r="AC48" s="4">
        <v>4.56629762034002E-2</v>
      </c>
      <c r="AD48" s="4">
        <v>1.6816619840293701E-2</v>
      </c>
      <c r="AE48" s="4">
        <v>-4.1935598990296502E-2</v>
      </c>
      <c r="AF48" s="4" t="s">
        <v>48</v>
      </c>
      <c r="AG48" s="4">
        <v>8.7771364724941195E-2</v>
      </c>
      <c r="AH48" s="4">
        <v>0.21796407179041699</v>
      </c>
      <c r="AI48" s="4">
        <v>4.9200287219740298E-2</v>
      </c>
      <c r="AJ48" s="4">
        <v>-4.7520947882874101E-2</v>
      </c>
      <c r="AK48" s="4">
        <v>-0.19168179334791599</v>
      </c>
      <c r="AL48" s="4" t="s">
        <v>48</v>
      </c>
      <c r="AM48" s="4">
        <v>-4.7366546671567103E-2</v>
      </c>
      <c r="AN48" s="4">
        <v>0.150557951920338</v>
      </c>
      <c r="AO48" s="4">
        <v>0.12518301620342701</v>
      </c>
      <c r="AP48" s="4">
        <v>-8.4583119056369796E-2</v>
      </c>
      <c r="AQ48" s="4">
        <v>7.44331447696054E-2</v>
      </c>
      <c r="AR48" s="4"/>
      <c r="AS48" s="4">
        <v>0.82950336999489582</v>
      </c>
      <c r="AT48" s="4">
        <v>0.53178753528788392</v>
      </c>
      <c r="AU48" s="4"/>
      <c r="AV48" s="4" t="s">
        <v>48</v>
      </c>
      <c r="AW48" s="4">
        <v>-3.1267591823174699E-3</v>
      </c>
      <c r="AX48" s="4">
        <v>-1.49737023064315E-2</v>
      </c>
      <c r="AY48" s="4">
        <v>6.9247293357724296E-2</v>
      </c>
      <c r="AZ48" s="4">
        <v>4.1259324499113702E-2</v>
      </c>
      <c r="BA48" s="4">
        <v>-6.7878467671243101E-2</v>
      </c>
      <c r="BB48" s="4" t="s">
        <v>48</v>
      </c>
      <c r="BC48" s="4">
        <v>-3.9844654036315097E-2</v>
      </c>
      <c r="BD48" s="4">
        <v>-0.20616047803776699</v>
      </c>
      <c r="BE48" s="4">
        <v>-6.75309567973814E-2</v>
      </c>
      <c r="BF48" s="4">
        <v>5.50113287985253E-2</v>
      </c>
      <c r="BG48" s="4">
        <v>-5.35349575722451E-2</v>
      </c>
      <c r="BH48" s="4" t="s">
        <v>48</v>
      </c>
      <c r="BI48" s="4">
        <v>-1.73963801317445E-2</v>
      </c>
      <c r="BJ48" s="4">
        <v>-0.15850228215482601</v>
      </c>
      <c r="BK48" s="4">
        <v>-5.7566455979087397E-2</v>
      </c>
      <c r="BL48" s="4">
        <v>0.124442476405674</v>
      </c>
      <c r="BM48" s="4">
        <v>-0.11339952663753999</v>
      </c>
      <c r="BN48" s="4" t="s">
        <v>48</v>
      </c>
      <c r="BO48" s="4">
        <v>5.9484205701397098E-2</v>
      </c>
      <c r="BP48" s="4">
        <v>-0.12458721409238099</v>
      </c>
      <c r="BQ48" s="4">
        <v>0.19870255947062401</v>
      </c>
      <c r="BR48" s="4">
        <v>-2.0987062521255099E-2</v>
      </c>
      <c r="BS48" s="4">
        <v>0.117299460108857</v>
      </c>
      <c r="BT48" s="4" t="s">
        <v>48</v>
      </c>
      <c r="BU48" s="4">
        <v>-2.33160818773087E-2</v>
      </c>
      <c r="BV48" s="4">
        <v>-0.20100046626710899</v>
      </c>
      <c r="BW48" s="4">
        <v>-6.8166191102268806E-2</v>
      </c>
      <c r="BX48" s="4">
        <v>0.104019182916289</v>
      </c>
      <c r="BY48" s="4">
        <v>-0.112686290229144</v>
      </c>
      <c r="BZ48" s="4" t="s">
        <v>48</v>
      </c>
      <c r="CA48" s="4">
        <v>0.148522396892668</v>
      </c>
      <c r="CB48" s="4">
        <v>-2.6056055298473001E-2</v>
      </c>
      <c r="CC48" s="4">
        <v>0.215553614675731</v>
      </c>
      <c r="CD48" s="4">
        <v>2.5824387257450399E-3</v>
      </c>
      <c r="CE48" s="4">
        <v>0.33508992390192599</v>
      </c>
      <c r="CF48" s="4" t="s">
        <v>48</v>
      </c>
      <c r="CG48" s="4">
        <v>1.6916623811274002E-2</v>
      </c>
      <c r="CH48" s="4">
        <v>0.312957540508568</v>
      </c>
      <c r="CI48" s="4">
        <v>0.16239958858823</v>
      </c>
      <c r="CJ48" s="4">
        <v>-0.13025800334680901</v>
      </c>
      <c r="CK48" s="4">
        <v>0.12856634096568201</v>
      </c>
      <c r="CL48" s="4" t="s">
        <v>48</v>
      </c>
      <c r="CN48" s="4" t="s">
        <v>48</v>
      </c>
      <c r="CO48" s="4">
        <v>0.130337219426469</v>
      </c>
      <c r="CP48" s="4">
        <v>9.39208974830784E-2</v>
      </c>
      <c r="CQ48" s="4">
        <v>0.13921026715051199</v>
      </c>
      <c r="CR48" s="4" t="s">
        <v>48</v>
      </c>
      <c r="CS48" s="4">
        <v>0.108230169237614</v>
      </c>
      <c r="CT48" s="4">
        <v>-5.2451127401422902E-2</v>
      </c>
      <c r="CU48" s="4">
        <v>0.14278420356187099</v>
      </c>
      <c r="CV48" s="4" t="s">
        <v>48</v>
      </c>
      <c r="CW48" s="4"/>
      <c r="CX48" s="4"/>
      <c r="CY48" s="4"/>
      <c r="CZ48" s="4" t="s">
        <v>48</v>
      </c>
      <c r="DA48" s="4"/>
      <c r="DB48" s="4"/>
      <c r="DC48" s="4"/>
      <c r="DD48" s="4" t="s">
        <v>48</v>
      </c>
      <c r="DE48" s="4">
        <v>3.3892084729734998E-2</v>
      </c>
      <c r="DF48" s="4">
        <v>0.15257860334937501</v>
      </c>
      <c r="DG48" s="4">
        <v>-0.102353188437251</v>
      </c>
      <c r="DH48" s="4" t="s">
        <v>48</v>
      </c>
      <c r="DI48" s="4">
        <v>-9.1349768580879398E-2</v>
      </c>
      <c r="DJ48" s="4">
        <v>8.7966443818624604E-2</v>
      </c>
      <c r="DK48" s="4">
        <v>1.6916623811274001E-3</v>
      </c>
      <c r="DL48" s="4"/>
      <c r="DM48" s="4" t="s">
        <v>48</v>
      </c>
      <c r="DN48" s="4">
        <v>4.4955848687986799E-2</v>
      </c>
      <c r="DO48" s="4">
        <v>6.8420439262844801E-2</v>
      </c>
      <c r="DP48" s="4">
        <v>-1.7245813978915499E-2</v>
      </c>
      <c r="DQ48" s="4">
        <v>-8.6576487581501594E-3</v>
      </c>
      <c r="DR48" s="4" t="s">
        <v>48</v>
      </c>
      <c r="DS48" s="4">
        <v>7.7743971868590297E-3</v>
      </c>
      <c r="DT48" s="4">
        <v>0.17963442936982499</v>
      </c>
      <c r="DU48" s="4">
        <v>5.5212810048229401E-2</v>
      </c>
      <c r="DV48" s="4">
        <v>-4.8181809196485598E-2</v>
      </c>
      <c r="DW48" s="4" t="s">
        <v>48</v>
      </c>
      <c r="DX48" s="4">
        <v>8.1739902402683196E-2</v>
      </c>
      <c r="DY48" s="4">
        <v>-1.5603155066817699E-2</v>
      </c>
      <c r="DZ48" s="4">
        <v>4.3650401524886603E-3</v>
      </c>
      <c r="EA48" s="4">
        <v>-0.110601746072096</v>
      </c>
      <c r="EB48" s="4" t="s">
        <v>48</v>
      </c>
      <c r="EC48" s="4">
        <v>-8.4583119056369799E-3</v>
      </c>
      <c r="ED48" s="4">
        <v>-0.14379130239582899</v>
      </c>
      <c r="EE48" s="4">
        <v>-0.18439119954288599</v>
      </c>
      <c r="EF48" s="4">
        <v>0</v>
      </c>
      <c r="EH48" s="4" t="s">
        <v>48</v>
      </c>
      <c r="EI48" s="4">
        <v>5.1785183967186302E-2</v>
      </c>
      <c r="EJ48" s="4">
        <v>-2.0597092130554901E-2</v>
      </c>
      <c r="EK48" s="4">
        <v>-3.8130384214644597E-2</v>
      </c>
      <c r="EL48" s="4">
        <v>-3.5595785994387001E-2</v>
      </c>
      <c r="EM48" s="4">
        <v>-6.8336667400022394E-2</v>
      </c>
      <c r="EN48" s="4" t="s">
        <v>48</v>
      </c>
      <c r="EO48" s="4">
        <v>-0.11578378902869101</v>
      </c>
      <c r="EP48" s="4">
        <v>-1.7199059351748001E-3</v>
      </c>
      <c r="EQ48" s="4">
        <v>-5.78988576962692E-2</v>
      </c>
      <c r="ER48" s="4">
        <v>-8.8223514974351297E-2</v>
      </c>
      <c r="ES48" s="4">
        <v>0.105345979324938</v>
      </c>
      <c r="ET48" s="4" t="s">
        <v>48</v>
      </c>
      <c r="EU48" s="4">
        <v>6.9149754424314494E-2</v>
      </c>
      <c r="EV48" s="4">
        <v>0.102404582069445</v>
      </c>
      <c r="EW48" s="4">
        <v>1.8730808593183199E-2</v>
      </c>
      <c r="EX48" s="4">
        <v>5.28853542326818E-2</v>
      </c>
      <c r="EY48" s="4">
        <v>3.3355568269982303E-2</v>
      </c>
      <c r="EZ48" s="4" t="s">
        <v>48</v>
      </c>
      <c r="FA48" s="4">
        <v>-2.7033225606852999E-2</v>
      </c>
      <c r="FB48" s="4">
        <v>0.136593865855444</v>
      </c>
      <c r="FC48" s="4">
        <v>6.2389711115276303E-2</v>
      </c>
      <c r="FD48" s="4">
        <v>-7.3874142348411206E-2</v>
      </c>
      <c r="FE48" s="4">
        <v>2.6341936491488901E-2</v>
      </c>
    </row>
    <row r="49" spans="2:161">
      <c r="B49" s="4" t="s">
        <v>49</v>
      </c>
      <c r="C49" s="4">
        <v>6.1152461252391301E-2</v>
      </c>
      <c r="D49" s="4">
        <v>1.0783845002125999E-2</v>
      </c>
      <c r="E49" s="4">
        <v>-2.8731442708628301E-2</v>
      </c>
      <c r="F49" s="4">
        <v>-5.2355845419471497E-2</v>
      </c>
      <c r="G49" s="4">
        <v>3.9744583384124302E-3</v>
      </c>
      <c r="H49" s="4" t="s">
        <v>49</v>
      </c>
      <c r="I49" s="4">
        <v>0.22595427391387199</v>
      </c>
      <c r="J49" s="4">
        <v>4.2790448859575302E-2</v>
      </c>
      <c r="K49" s="4">
        <v>7.83032560272518E-2</v>
      </c>
      <c r="L49" s="4">
        <v>-0.16308517637688599</v>
      </c>
      <c r="M49" s="4">
        <v>-0.11391333000513</v>
      </c>
      <c r="N49" s="4" t="s">
        <v>49</v>
      </c>
      <c r="O49" s="4">
        <v>0.157376797497741</v>
      </c>
      <c r="P49" s="4">
        <v>0.11414637602418599</v>
      </c>
      <c r="Q49" s="4">
        <v>-3.4990762193902201E-2</v>
      </c>
      <c r="R49" s="4">
        <v>-0.10816115977678301</v>
      </c>
      <c r="S49" s="4">
        <v>-6.7522131988987502E-2</v>
      </c>
      <c r="T49" s="4" t="s">
        <v>49</v>
      </c>
      <c r="U49" s="4">
        <v>5.1083817521915202E-2</v>
      </c>
      <c r="V49" s="4">
        <v>9.6228950022905393E-2</v>
      </c>
      <c r="W49" s="4">
        <v>1.1891277969299599E-2</v>
      </c>
      <c r="X49" s="4">
        <v>-1.01945108204639E-2</v>
      </c>
      <c r="Y49" s="4">
        <v>9.5519645722982299E-2</v>
      </c>
      <c r="Z49" s="4" t="s">
        <v>49</v>
      </c>
      <c r="AA49" s="4">
        <v>0.18292633426358701</v>
      </c>
      <c r="AB49" s="4">
        <v>8.4333212117911602E-2</v>
      </c>
      <c r="AC49" s="4">
        <v>1.4041061225876301E-2</v>
      </c>
      <c r="AD49" s="4">
        <v>-0.121089389463532</v>
      </c>
      <c r="AE49" s="4">
        <v>-9.1958182278920594E-2</v>
      </c>
      <c r="AF49" s="4" t="s">
        <v>49</v>
      </c>
      <c r="AG49" s="4">
        <v>0.243066365562746</v>
      </c>
      <c r="AH49" s="4">
        <v>0.175021019262253</v>
      </c>
      <c r="AI49" s="4">
        <v>-3.5743701912652297E-2</v>
      </c>
      <c r="AJ49" s="4">
        <v>-0.320259038082298</v>
      </c>
      <c r="AK49" s="4">
        <v>4.7849059503027702E-2</v>
      </c>
      <c r="AL49" s="4" t="s">
        <v>49</v>
      </c>
      <c r="AM49" s="4">
        <v>-0.196232836210778</v>
      </c>
      <c r="AN49" s="4">
        <v>-0.231757746214453</v>
      </c>
      <c r="AO49" s="4">
        <v>-1.6916623811274001E-3</v>
      </c>
      <c r="AP49" s="4">
        <v>0.121799691441173</v>
      </c>
      <c r="AQ49" s="4">
        <v>0.120108029060045</v>
      </c>
      <c r="AR49" s="4"/>
      <c r="AS49" s="4">
        <v>0.42545669624434979</v>
      </c>
      <c r="AT49" s="4">
        <v>0.4725374535423561</v>
      </c>
      <c r="AU49" s="4"/>
      <c r="AV49" s="4" t="s">
        <v>49</v>
      </c>
      <c r="AW49" s="4">
        <v>0.12764820652967601</v>
      </c>
      <c r="AX49" s="4">
        <v>-1.8614639665396698E-2</v>
      </c>
      <c r="AY49" s="4">
        <v>-9.1454231905916797E-2</v>
      </c>
      <c r="AZ49" s="4">
        <v>3.7465523357901799E-2</v>
      </c>
      <c r="BA49" s="4">
        <v>6.5696684597359403E-2</v>
      </c>
      <c r="BB49" s="4" t="s">
        <v>49</v>
      </c>
      <c r="BC49" s="4">
        <v>0.11203399627944199</v>
      </c>
      <c r="BD49" s="4">
        <v>-0.20086638451105901</v>
      </c>
      <c r="BE49" s="4">
        <v>-0.102359422478994</v>
      </c>
      <c r="BF49" s="4">
        <v>-4.9328168031009096E-4</v>
      </c>
      <c r="BG49" s="4">
        <v>4.9936085594771501E-2</v>
      </c>
      <c r="BH49" s="4" t="s">
        <v>49</v>
      </c>
      <c r="BI49" s="4">
        <v>0.23828663895712399</v>
      </c>
      <c r="BJ49" s="4">
        <v>-0.18806362299371299</v>
      </c>
      <c r="BK49" s="4">
        <v>-6.45277870062472E-2</v>
      </c>
      <c r="BL49" s="4">
        <v>-2.2996013672553599E-2</v>
      </c>
      <c r="BM49" s="4">
        <v>1.8636497485385199E-2</v>
      </c>
      <c r="BN49" s="4" t="s">
        <v>49</v>
      </c>
      <c r="BO49" s="4">
        <v>-1.7468356876538398E-2</v>
      </c>
      <c r="BP49" s="4">
        <v>4.4143761724628097E-2</v>
      </c>
      <c r="BQ49" s="4">
        <v>-0.109065967058769</v>
      </c>
      <c r="BR49" s="4">
        <v>2.0722811899715099E-3</v>
      </c>
      <c r="BS49" s="4">
        <v>0.102264990535977</v>
      </c>
      <c r="BT49" s="4" t="s">
        <v>49</v>
      </c>
      <c r="BU49" s="4">
        <v>0.17480461206019801</v>
      </c>
      <c r="BV49" s="4">
        <v>-0.22049537858764801</v>
      </c>
      <c r="BW49" s="4">
        <v>-0.103248001423923</v>
      </c>
      <c r="BX49" s="4">
        <v>-2.61402735588122E-2</v>
      </c>
      <c r="BY49" s="4">
        <v>6.6926047891571597E-2</v>
      </c>
      <c r="BZ49" s="4" t="s">
        <v>49</v>
      </c>
      <c r="CA49" s="4">
        <v>0.239007645711073</v>
      </c>
      <c r="CB49" s="4">
        <v>0.13563990625007</v>
      </c>
      <c r="CC49" s="4">
        <v>-0.50467317242181997</v>
      </c>
      <c r="CD49" s="4">
        <v>-0.205406060881416</v>
      </c>
      <c r="CE49" s="4">
        <v>0.21083774874470701</v>
      </c>
      <c r="CF49" s="4" t="s">
        <v>49</v>
      </c>
      <c r="CG49" s="4">
        <v>-0.202999485735288</v>
      </c>
      <c r="CH49" s="4">
        <v>0.35355743765562597</v>
      </c>
      <c r="CI49" s="4">
        <v>8.2891456675242406E-2</v>
      </c>
      <c r="CJ49" s="4">
        <v>5.0749871433821902E-3</v>
      </c>
      <c r="CK49" s="4">
        <v>-0.115033041916663</v>
      </c>
      <c r="CL49" s="4" t="s">
        <v>49</v>
      </c>
      <c r="CN49" s="4" t="s">
        <v>49</v>
      </c>
      <c r="CO49" s="4">
        <v>3.4241487223245597E-2</v>
      </c>
      <c r="CP49" s="4">
        <v>6.0763353443036197E-2</v>
      </c>
      <c r="CQ49" s="4">
        <v>-3.7715664092487201E-2</v>
      </c>
      <c r="CR49" s="4" t="s">
        <v>49</v>
      </c>
      <c r="CS49" s="4">
        <v>0.148331885558034</v>
      </c>
      <c r="CT49" s="4">
        <v>9.0739512474506206E-2</v>
      </c>
      <c r="CU49" s="4">
        <v>0.11270444250690501</v>
      </c>
      <c r="CV49" s="4" t="s">
        <v>49</v>
      </c>
      <c r="CW49" s="4"/>
      <c r="CX49" s="4"/>
      <c r="CY49" s="4"/>
      <c r="CZ49" s="4" t="s">
        <v>49</v>
      </c>
      <c r="DA49" s="4"/>
      <c r="DB49" s="4"/>
      <c r="DC49" s="4"/>
      <c r="DD49" s="4" t="s">
        <v>49</v>
      </c>
      <c r="DE49" s="4">
        <v>0.14477356829233201</v>
      </c>
      <c r="DF49" s="4">
        <v>0.24212530572794699</v>
      </c>
      <c r="DG49" s="4">
        <v>-5.14858851113374E-2</v>
      </c>
      <c r="DH49" s="4" t="s">
        <v>49</v>
      </c>
      <c r="DI49" s="4">
        <v>-0.20976613525979701</v>
      </c>
      <c r="DJ49" s="4">
        <v>-0.17593288763724901</v>
      </c>
      <c r="DK49" s="4">
        <v>-1.6916623811274002E-2</v>
      </c>
      <c r="DL49" s="4"/>
      <c r="DM49" s="4" t="s">
        <v>49</v>
      </c>
      <c r="DN49" s="4">
        <v>4.8985893856307097E-2</v>
      </c>
      <c r="DO49" s="4">
        <v>-1.15203704984053E-2</v>
      </c>
      <c r="DP49" s="4">
        <v>9.7408971059796998E-2</v>
      </c>
      <c r="DQ49" s="4">
        <v>0.11569703809948501</v>
      </c>
      <c r="DR49" s="4" t="s">
        <v>49</v>
      </c>
      <c r="DS49" s="4">
        <v>2.2155989838153201E-2</v>
      </c>
      <c r="DT49" s="4">
        <v>3.9615382269410401E-2</v>
      </c>
      <c r="DU49" s="4">
        <v>6.4463578461368701E-2</v>
      </c>
      <c r="DV49" s="4">
        <v>4.5684136463084501E-2</v>
      </c>
      <c r="DW49" s="4" t="s">
        <v>49</v>
      </c>
      <c r="DX49" s="4">
        <v>-2.9776659508138899E-2</v>
      </c>
      <c r="DY49" s="4">
        <v>-0.13470216077721101</v>
      </c>
      <c r="DZ49" s="4">
        <v>0.222276234112086</v>
      </c>
      <c r="EA49" s="4">
        <v>-0.21610955981904101</v>
      </c>
      <c r="EB49" s="4" t="s">
        <v>49</v>
      </c>
      <c r="EC49" s="4">
        <v>7.2741482388477996E-2</v>
      </c>
      <c r="ED49" s="4">
        <v>-0.14717462715808299</v>
      </c>
      <c r="EE49" s="4">
        <v>6.7666495245095803E-3</v>
      </c>
      <c r="EF49" s="4">
        <v>-7.6124807150732804E-2</v>
      </c>
      <c r="EH49" s="4" t="s">
        <v>49</v>
      </c>
      <c r="EI49" s="4">
        <v>0.122753934134399</v>
      </c>
      <c r="EJ49" s="4">
        <v>-0.120720685012654</v>
      </c>
      <c r="EK49" s="4">
        <v>5.4647051737861801E-2</v>
      </c>
      <c r="EL49" s="4">
        <v>-3.60553560013568E-2</v>
      </c>
      <c r="EM49" s="4">
        <v>-5.2390980794555599E-2</v>
      </c>
      <c r="EN49" s="4" t="s">
        <v>49</v>
      </c>
      <c r="EO49" s="4">
        <v>-6.5795105997840997E-2</v>
      </c>
      <c r="EP49" s="4">
        <v>-9.6161542367465807E-3</v>
      </c>
      <c r="EQ49" s="4">
        <v>-3.9181824685136098E-2</v>
      </c>
      <c r="ER49" s="4">
        <v>-3.9759768784810301E-3</v>
      </c>
      <c r="ES49" s="4">
        <v>-4.72312629890312E-2</v>
      </c>
      <c r="ET49" s="4" t="s">
        <v>49</v>
      </c>
      <c r="EU49" s="4">
        <v>-7.7205530597829294E-2</v>
      </c>
      <c r="EV49" s="4">
        <v>-0.14224576229111</v>
      </c>
      <c r="EW49" s="4">
        <v>-9.5873810527311198E-2</v>
      </c>
      <c r="EX49" s="4">
        <v>0.12337252729727401</v>
      </c>
      <c r="EY49" s="4">
        <v>4.1887257050556903E-2</v>
      </c>
      <c r="EZ49" s="4" t="s">
        <v>49</v>
      </c>
      <c r="FA49" s="4">
        <v>3.28935509215229E-2</v>
      </c>
      <c r="FB49" s="4">
        <v>0.18030140178263801</v>
      </c>
      <c r="FC49" s="4">
        <v>3.9003990890997903E-2</v>
      </c>
      <c r="FD49" s="4">
        <v>-1.6479776699937099E-2</v>
      </c>
      <c r="FE49" s="4">
        <v>-5.3875391407952097E-2</v>
      </c>
    </row>
    <row r="50" spans="2:161">
      <c r="B50" s="4" t="s">
        <v>50</v>
      </c>
      <c r="C50" s="4">
        <v>1.2965628076009801E-2</v>
      </c>
      <c r="D50" s="4">
        <v>-2.4576327173015299E-2</v>
      </c>
      <c r="E50" s="4">
        <v>-7.6014989899006999E-2</v>
      </c>
      <c r="F50" s="4">
        <v>2.0421211637402299E-2</v>
      </c>
      <c r="G50" s="4">
        <v>-0.16835861108344999</v>
      </c>
      <c r="H50" s="4" t="s">
        <v>50</v>
      </c>
      <c r="I50" s="4">
        <v>1.59448092438262E-2</v>
      </c>
      <c r="J50" s="4">
        <v>-0.143124637397578</v>
      </c>
      <c r="K50" s="4">
        <v>-9.1673968615375301E-2</v>
      </c>
      <c r="L50" s="4">
        <v>9.2229778959386707E-3</v>
      </c>
      <c r="M50" s="4">
        <v>-0.12848945627682801</v>
      </c>
      <c r="N50" s="4" t="s">
        <v>50</v>
      </c>
      <c r="O50" s="4">
        <v>0.12399089305560899</v>
      </c>
      <c r="P50" s="4">
        <v>-8.64504217928765E-2</v>
      </c>
      <c r="Q50" s="4">
        <v>-0.105621871862185</v>
      </c>
      <c r="R50" s="4">
        <v>1.8184914135320002E-2</v>
      </c>
      <c r="S50" s="4">
        <v>-8.2563331264237899E-2</v>
      </c>
      <c r="T50" s="4" t="s">
        <v>50</v>
      </c>
      <c r="U50" s="4">
        <v>-3.1626627020102202E-2</v>
      </c>
      <c r="V50" s="4">
        <v>2.8455619561622299E-2</v>
      </c>
      <c r="W50" s="4">
        <v>6.9428373827770506E-2</v>
      </c>
      <c r="X50" s="4">
        <v>-1.29482804554596E-2</v>
      </c>
      <c r="Y50" s="4">
        <v>1.28926487456617E-2</v>
      </c>
      <c r="Z50" s="4" t="s">
        <v>50</v>
      </c>
      <c r="AA50" s="4">
        <v>7.2504955444455704E-2</v>
      </c>
      <c r="AB50" s="4">
        <v>-0.13739188830891499</v>
      </c>
      <c r="AC50" s="4">
        <v>-0.12817939588659299</v>
      </c>
      <c r="AD50" s="4">
        <v>1.64310290941105E-2</v>
      </c>
      <c r="AE50" s="4">
        <v>-0.109796096528024</v>
      </c>
      <c r="AF50" s="4" t="s">
        <v>50</v>
      </c>
      <c r="AG50" s="4">
        <v>2.2014591863743702E-3</v>
      </c>
      <c r="AH50" s="4">
        <v>-0.103964671622363</v>
      </c>
      <c r="AI50" s="4">
        <v>0.10678311066021499</v>
      </c>
      <c r="AJ50" s="4">
        <v>-8.7380053727497603E-2</v>
      </c>
      <c r="AK50" s="4">
        <v>3.9475872078370798E-3</v>
      </c>
      <c r="AL50" s="4" t="s">
        <v>50</v>
      </c>
      <c r="AM50" s="4">
        <v>-7.9508131912987598E-2</v>
      </c>
      <c r="AN50" s="4">
        <v>8.62747814374972E-2</v>
      </c>
      <c r="AO50" s="4">
        <v>-1.8608286192401399E-2</v>
      </c>
      <c r="AP50" s="4">
        <v>-3.8908234765930097E-2</v>
      </c>
      <c r="AQ50" s="4">
        <v>2.0299948573528799E-2</v>
      </c>
      <c r="AR50" s="4"/>
      <c r="AS50" s="4">
        <v>0.85577419064874982</v>
      </c>
      <c r="AT50" s="4">
        <v>0.34975320431979462</v>
      </c>
      <c r="AU50" s="4"/>
      <c r="AV50" s="4" t="s">
        <v>50</v>
      </c>
      <c r="AW50" s="4">
        <v>-2.0289192916371199E-2</v>
      </c>
      <c r="AX50" s="4">
        <v>-3.4873787413447502E-2</v>
      </c>
      <c r="AY50" s="4">
        <v>6.4994900869772498E-2</v>
      </c>
      <c r="AZ50" s="4">
        <v>2.3617454357104599E-2</v>
      </c>
      <c r="BA50" s="4">
        <v>1.09853472605421E-2</v>
      </c>
      <c r="BB50" s="4" t="s">
        <v>50</v>
      </c>
      <c r="BC50" s="4">
        <v>-2.01550725997123E-2</v>
      </c>
      <c r="BD50" s="4">
        <v>-8.3986416794767996E-2</v>
      </c>
      <c r="BE50" s="4">
        <v>-1.2109717870147699E-2</v>
      </c>
      <c r="BF50" s="4">
        <v>5.8891579762654703E-2</v>
      </c>
      <c r="BG50" s="4">
        <v>-4.8748040984447197E-2</v>
      </c>
      <c r="BH50" s="4" t="s">
        <v>50</v>
      </c>
      <c r="BI50" s="4">
        <v>-1.9682086626690201E-2</v>
      </c>
      <c r="BJ50" s="4">
        <v>-6.4517365852014896E-2</v>
      </c>
      <c r="BK50" s="4">
        <v>3.2069365290787799E-2</v>
      </c>
      <c r="BL50" s="4">
        <v>7.3611559778713601E-2</v>
      </c>
      <c r="BM50" s="4">
        <v>-8.5950206389727293E-2</v>
      </c>
      <c r="BN50" s="4" t="s">
        <v>50</v>
      </c>
      <c r="BO50" s="4">
        <v>-1.70650269805037E-2</v>
      </c>
      <c r="BP50" s="4">
        <v>0.10350279607898</v>
      </c>
      <c r="BQ50" s="4">
        <v>9.0179001582384496E-2</v>
      </c>
      <c r="BR50" s="4">
        <v>-7.1500655017741999E-2</v>
      </c>
      <c r="BS50" s="4">
        <v>-0.103906125975015</v>
      </c>
      <c r="BT50" s="4" t="s">
        <v>50</v>
      </c>
      <c r="BU50" s="4">
        <v>-2.2718589910250098E-2</v>
      </c>
      <c r="BV50" s="4">
        <v>-7.8608405363768993E-2</v>
      </c>
      <c r="BW50" s="4">
        <v>-3.6561645077275599E-2</v>
      </c>
      <c r="BX50" s="4">
        <v>7.5930112883523998E-2</v>
      </c>
      <c r="BY50" s="4">
        <v>-5.84638942185794E-2</v>
      </c>
      <c r="BZ50" s="4" t="s">
        <v>50</v>
      </c>
      <c r="CA50" s="4">
        <v>-0.33445335851306202</v>
      </c>
      <c r="CB50" s="4">
        <v>0.257355514794253</v>
      </c>
      <c r="CC50" s="4">
        <v>4.6422794087108303E-2</v>
      </c>
      <c r="CD50" s="4">
        <v>-6.3079207633298301E-2</v>
      </c>
      <c r="CE50" s="4">
        <v>-0.18295995214594599</v>
      </c>
      <c r="CF50" s="4" t="s">
        <v>50</v>
      </c>
      <c r="CG50" s="4">
        <v>-1.5224961430146599E-2</v>
      </c>
      <c r="CH50" s="4">
        <v>-3.0449922860293101E-2</v>
      </c>
      <c r="CI50" s="4">
        <v>-4.7366546671567103E-2</v>
      </c>
      <c r="CJ50" s="4">
        <v>-5.0749871433821897E-2</v>
      </c>
      <c r="CK50" s="4">
        <v>0.17931621239950399</v>
      </c>
      <c r="CL50" s="4" t="s">
        <v>50</v>
      </c>
      <c r="CN50" s="4" t="s">
        <v>50</v>
      </c>
      <c r="CO50" s="4">
        <v>7.2804850471827706E-2</v>
      </c>
      <c r="CP50" s="4">
        <v>0.14056519612951701</v>
      </c>
      <c r="CQ50" s="4">
        <v>-0.108908496496987</v>
      </c>
      <c r="CR50" s="4" t="s">
        <v>50</v>
      </c>
      <c r="CS50" s="4">
        <v>7.1060352481853606E-2</v>
      </c>
      <c r="CT50" s="4">
        <v>4.94671206170119E-3</v>
      </c>
      <c r="CU50" s="4">
        <v>-0.122528390337306</v>
      </c>
      <c r="CV50" s="4" t="s">
        <v>50</v>
      </c>
      <c r="CW50" s="4"/>
      <c r="CX50" s="4"/>
      <c r="CY50" s="4"/>
      <c r="CZ50" s="4" t="s">
        <v>50</v>
      </c>
      <c r="DA50" s="4"/>
      <c r="DB50" s="4"/>
      <c r="DC50" s="4"/>
      <c r="DD50" s="4" t="s">
        <v>50</v>
      </c>
      <c r="DE50" s="4">
        <v>-9.8852795340182195E-2</v>
      </c>
      <c r="DF50" s="4">
        <v>6.1775215731443602E-2</v>
      </c>
      <c r="DG50" s="4">
        <v>1.3770055954128901E-2</v>
      </c>
      <c r="DH50" s="4" t="s">
        <v>50</v>
      </c>
      <c r="DI50" s="4">
        <v>-0.236832733357835</v>
      </c>
      <c r="DJ50" s="4">
        <v>7.2741482388477996E-2</v>
      </c>
      <c r="DK50" s="4">
        <v>1.18416366678918E-2</v>
      </c>
      <c r="DL50" s="4"/>
      <c r="DM50" s="4" t="s">
        <v>50</v>
      </c>
      <c r="DN50" s="4">
        <v>-1.9872291692062199E-2</v>
      </c>
      <c r="DO50" s="4">
        <v>5.1570681447022898E-2</v>
      </c>
      <c r="DP50" s="4">
        <v>9.6623807087348398E-2</v>
      </c>
      <c r="DQ50" s="4">
        <v>-6.1979315347270802E-2</v>
      </c>
      <c r="DR50" s="4" t="s">
        <v>50</v>
      </c>
      <c r="DS50" s="4">
        <v>7.7466066696584698E-3</v>
      </c>
      <c r="DT50" s="4">
        <v>-6.3883451414806794E-2</v>
      </c>
      <c r="DU50" s="4">
        <v>6.3973770595708704E-2</v>
      </c>
      <c r="DV50" s="4">
        <v>6.0312369954533797E-2</v>
      </c>
      <c r="DW50" s="4" t="s">
        <v>50</v>
      </c>
      <c r="DX50" s="4">
        <v>-0.26561637290374601</v>
      </c>
      <c r="DY50" s="4">
        <v>-6.16454728801165E-2</v>
      </c>
      <c r="DZ50" s="4">
        <v>0.24795530039519101</v>
      </c>
      <c r="EA50" s="4">
        <v>0.10028685899600299</v>
      </c>
      <c r="EB50" s="4" t="s">
        <v>50</v>
      </c>
      <c r="EC50" s="4">
        <v>-4.90582090526945E-2</v>
      </c>
      <c r="ED50" s="4">
        <v>0.115033041916663</v>
      </c>
      <c r="EE50" s="4">
        <v>-5.9208183339458903E-2</v>
      </c>
      <c r="EF50" s="4">
        <v>-7.2741482388477996E-2</v>
      </c>
      <c r="EH50" s="4" t="s">
        <v>50</v>
      </c>
      <c r="EI50" s="4">
        <v>3.1334318657030797E-4</v>
      </c>
      <c r="EJ50" s="4">
        <v>-0.15614239145894701</v>
      </c>
      <c r="EK50" s="4">
        <v>0.108932018015687</v>
      </c>
      <c r="EL50" s="4">
        <v>-4.7175557533640902E-2</v>
      </c>
      <c r="EM50" s="4">
        <v>-5.1325613960216503E-2</v>
      </c>
      <c r="EN50" s="4" t="s">
        <v>50</v>
      </c>
      <c r="EO50" s="4">
        <v>8.4623549919754598E-2</v>
      </c>
      <c r="EP50" s="4">
        <v>1.73035070806048E-2</v>
      </c>
      <c r="EQ50" s="4">
        <v>-5.3163893988095699E-2</v>
      </c>
      <c r="ER50" s="4">
        <v>-0.100123592882099</v>
      </c>
      <c r="ES50" s="4">
        <v>-1.60431711523998E-2</v>
      </c>
      <c r="ET50" s="4" t="s">
        <v>50</v>
      </c>
      <c r="EU50" s="4">
        <v>1.4423278427094999E-2</v>
      </c>
      <c r="EV50" s="4">
        <v>4.6305949285447203E-3</v>
      </c>
      <c r="EW50" s="4">
        <v>-1.09077780012231E-3</v>
      </c>
      <c r="EX50" s="4">
        <v>1.9241459346743602E-2</v>
      </c>
      <c r="EY50" s="4">
        <v>-9.6030132186564393E-2</v>
      </c>
      <c r="EZ50" s="4" t="s">
        <v>50</v>
      </c>
      <c r="FA50" s="4">
        <v>5.0266097986528299E-2</v>
      </c>
      <c r="FB50" s="4">
        <v>-2.6633736922094801E-2</v>
      </c>
      <c r="FC50" s="4">
        <v>2.7727988536867199E-2</v>
      </c>
      <c r="FD50" s="4">
        <v>-0.115160429464506</v>
      </c>
      <c r="FE50" s="4">
        <v>5.5987470715195303E-2</v>
      </c>
    </row>
    <row r="51" spans="2:161">
      <c r="B51" s="4" t="s">
        <v>51</v>
      </c>
      <c r="C51" s="4">
        <v>4.6908336088500598E-2</v>
      </c>
      <c r="D51" s="4">
        <v>0.10255770118001301</v>
      </c>
      <c r="E51" s="4">
        <v>0.13765383591309199</v>
      </c>
      <c r="F51" s="4">
        <v>0.126098723645994</v>
      </c>
      <c r="G51" s="4">
        <v>4.9680729230155402E-2</v>
      </c>
      <c r="H51" s="4" t="s">
        <v>51</v>
      </c>
      <c r="I51" s="4">
        <v>5.6154213818398697E-2</v>
      </c>
      <c r="J51" s="4">
        <v>0.17992970361508101</v>
      </c>
      <c r="K51" s="4">
        <v>9.6471306647123403E-2</v>
      </c>
      <c r="L51" s="4">
        <v>8.7686029397093704E-2</v>
      </c>
      <c r="M51" s="4">
        <v>3.4494979475205599E-2</v>
      </c>
      <c r="N51" s="4" t="s">
        <v>51</v>
      </c>
      <c r="O51" s="4">
        <v>3.4302966014572098E-2</v>
      </c>
      <c r="P51" s="4">
        <v>6.2068394607430299E-2</v>
      </c>
      <c r="Q51" s="4">
        <v>-4.7589937660722799E-4</v>
      </c>
      <c r="R51" s="4">
        <v>1.58679441776775E-2</v>
      </c>
      <c r="S51" s="4">
        <v>3.8870905286386002E-2</v>
      </c>
      <c r="T51" s="4" t="s">
        <v>51</v>
      </c>
      <c r="U51" s="4">
        <v>7.3044434964633503E-2</v>
      </c>
      <c r="V51" s="4">
        <v>5.0541408351385798E-2</v>
      </c>
      <c r="W51" s="4">
        <v>-1.6508709882524699E-2</v>
      </c>
      <c r="X51" s="4">
        <v>-1.7245830037346799E-3</v>
      </c>
      <c r="Y51" s="4">
        <v>9.78283616795948E-2</v>
      </c>
      <c r="Z51" s="4" t="s">
        <v>51</v>
      </c>
      <c r="AA51" s="4">
        <v>3.9222568604989898E-2</v>
      </c>
      <c r="AB51" s="4">
        <v>0.10256713848471601</v>
      </c>
      <c r="AC51" s="4">
        <v>2.44311686297842E-2</v>
      </c>
      <c r="AD51" s="4">
        <v>4.5979091139460297E-2</v>
      </c>
      <c r="AE51" s="4">
        <v>6.5196100219506697E-2</v>
      </c>
      <c r="AF51" s="4" t="s">
        <v>51</v>
      </c>
      <c r="AG51" s="4">
        <v>8.3753673004148099E-2</v>
      </c>
      <c r="AH51" s="4">
        <v>0.24858899375164201</v>
      </c>
      <c r="AI51" s="4">
        <v>-7.2677822002413905E-2</v>
      </c>
      <c r="AJ51" s="4">
        <v>-7.5750353983440903E-3</v>
      </c>
      <c r="AK51" s="4">
        <v>0.122630516520171</v>
      </c>
      <c r="AL51" s="4" t="s">
        <v>51</v>
      </c>
      <c r="AM51" s="4">
        <v>2.1991610954656099E-2</v>
      </c>
      <c r="AN51" s="4">
        <v>-0.12518301620342701</v>
      </c>
      <c r="AO51" s="4">
        <v>0.10826639239215299</v>
      </c>
      <c r="AP51" s="4">
        <v>-1.5224961430146599E-2</v>
      </c>
      <c r="AQ51" s="4">
        <v>-9.9808080486516404E-2</v>
      </c>
      <c r="AR51" s="4"/>
      <c r="AS51" s="4">
        <v>0.46183933860062365</v>
      </c>
      <c r="AT51" s="4">
        <v>0.61742206864151705</v>
      </c>
      <c r="AU51" s="4"/>
      <c r="AV51" s="4" t="s">
        <v>51</v>
      </c>
      <c r="AW51" s="4">
        <v>0.104670000716512</v>
      </c>
      <c r="AX51" s="4">
        <v>7.5382689708805004E-2</v>
      </c>
      <c r="AY51" s="4">
        <v>9.3406719306430602E-2</v>
      </c>
      <c r="AZ51" s="4">
        <v>8.2949446930013299E-2</v>
      </c>
      <c r="BA51" s="4">
        <v>7.6355459232192696E-2</v>
      </c>
      <c r="BB51" s="4" t="s">
        <v>51</v>
      </c>
      <c r="BC51" s="4">
        <v>-4.1324499077245301E-2</v>
      </c>
      <c r="BD51" s="4">
        <v>4.3328890130336299E-2</v>
      </c>
      <c r="BE51" s="4">
        <v>9.2045666782932897E-2</v>
      </c>
      <c r="BF51" s="4">
        <v>0.133429220709229</v>
      </c>
      <c r="BG51" s="4">
        <v>7.3384334482751196E-2</v>
      </c>
      <c r="BH51" s="4" t="s">
        <v>51</v>
      </c>
      <c r="BI51" s="4">
        <v>7.1558592394955402E-3</v>
      </c>
      <c r="BJ51" s="4">
        <v>6.8883829475338103E-3</v>
      </c>
      <c r="BK51" s="4">
        <v>0.12883672977361699</v>
      </c>
      <c r="BL51" s="4">
        <v>4.9041951817086399E-2</v>
      </c>
      <c r="BM51" s="4">
        <v>5.7722773292571597E-2</v>
      </c>
      <c r="BN51" s="4" t="s">
        <v>51</v>
      </c>
      <c r="BO51" s="4">
        <v>0.210802456351666</v>
      </c>
      <c r="BP51" s="4">
        <v>-4.1779414058217598E-2</v>
      </c>
      <c r="BQ51" s="4">
        <v>1.1571395637961701E-2</v>
      </c>
      <c r="BR51" s="4">
        <v>-0.107049317578596</v>
      </c>
      <c r="BS51" s="4">
        <v>6.4435427873409598E-2</v>
      </c>
      <c r="BT51" s="4" t="s">
        <v>51</v>
      </c>
      <c r="BU51" s="4">
        <v>-3.4526003840669103E-2</v>
      </c>
      <c r="BV51" s="4">
        <v>9.5459763109124306E-3</v>
      </c>
      <c r="BW51" s="4">
        <v>7.4137636982348307E-2</v>
      </c>
      <c r="BX51" s="4">
        <v>5.5278428324435802E-2</v>
      </c>
      <c r="BY51" s="4">
        <v>9.8065105988740103E-2</v>
      </c>
      <c r="BZ51" s="4" t="s">
        <v>51</v>
      </c>
      <c r="CA51" s="4">
        <v>0.43039320353926602</v>
      </c>
      <c r="CB51" s="4">
        <v>-0.16939767211325399</v>
      </c>
      <c r="CC51" s="4">
        <v>-4.5557418378772398E-2</v>
      </c>
      <c r="CD51" s="4">
        <v>5.0309357964800197E-2</v>
      </c>
      <c r="CE51" s="4">
        <v>9.3511475155715895E-2</v>
      </c>
      <c r="CF51" s="4" t="s">
        <v>51</v>
      </c>
      <c r="CG51" s="4">
        <v>0.20130782335416</v>
      </c>
      <c r="CH51" s="4">
        <v>7.6124807150732804E-2</v>
      </c>
      <c r="CI51" s="4">
        <v>-3.0449922860293101E-2</v>
      </c>
      <c r="CJ51" s="4">
        <v>-3.3833247622547902E-3</v>
      </c>
      <c r="CK51" s="4">
        <v>-0.103191405248771</v>
      </c>
      <c r="CL51" s="4" t="s">
        <v>51</v>
      </c>
      <c r="CN51" s="4" t="s">
        <v>51</v>
      </c>
      <c r="CO51" s="4">
        <v>2.0143277487863001E-2</v>
      </c>
      <c r="CP51" s="4">
        <v>8.6666816180101899E-2</v>
      </c>
      <c r="CQ51" s="4">
        <v>9.63319762303321E-2</v>
      </c>
      <c r="CR51" s="4" t="s">
        <v>51</v>
      </c>
      <c r="CS51" s="4">
        <v>1.6406826592285598E-2</v>
      </c>
      <c r="CT51" s="4">
        <v>-8.4389379294176295E-2</v>
      </c>
      <c r="CU51" s="4">
        <v>1.90851376874904E-2</v>
      </c>
      <c r="CV51" s="4" t="s">
        <v>51</v>
      </c>
      <c r="CW51" s="4"/>
      <c r="CX51" s="4"/>
      <c r="CY51" s="4"/>
      <c r="CZ51" s="4" t="s">
        <v>51</v>
      </c>
      <c r="DA51" s="4"/>
      <c r="DB51" s="4"/>
      <c r="DC51" s="4"/>
      <c r="DD51" s="4" t="s">
        <v>51</v>
      </c>
      <c r="DE51" s="4">
        <v>0.48864747521796298</v>
      </c>
      <c r="DF51" s="4">
        <v>9.5154803240032601E-2</v>
      </c>
      <c r="DG51" s="4">
        <v>-0.191015454125287</v>
      </c>
      <c r="DH51" s="4" t="s">
        <v>51</v>
      </c>
      <c r="DI51" s="4">
        <v>0.160707926207103</v>
      </c>
      <c r="DJ51" s="4">
        <v>9.6424755724261596E-2</v>
      </c>
      <c r="DK51" s="4">
        <v>0.241907720501218</v>
      </c>
      <c r="DL51" s="4"/>
      <c r="DM51" s="4" t="s">
        <v>51</v>
      </c>
      <c r="DN51" s="4">
        <v>9.8145496556076198E-2</v>
      </c>
      <c r="DO51" s="4">
        <v>6.0471522586019899E-2</v>
      </c>
      <c r="DP51" s="4">
        <v>9.5407845183113807E-2</v>
      </c>
      <c r="DQ51" s="4">
        <v>-0.112535537148475</v>
      </c>
      <c r="DR51" s="4" t="s">
        <v>51</v>
      </c>
      <c r="DS51" s="4">
        <v>0.106392521287726</v>
      </c>
      <c r="DT51" s="4">
        <v>-4.37596431469452E-2</v>
      </c>
      <c r="DU51" s="4">
        <v>0.108942301240879</v>
      </c>
      <c r="DV51" s="4">
        <v>2.7950312674471799E-2</v>
      </c>
      <c r="DW51" s="4" t="s">
        <v>51</v>
      </c>
      <c r="DX51" s="4">
        <v>0.181362741384897</v>
      </c>
      <c r="DY51" s="4">
        <v>-4.90143422640517E-2</v>
      </c>
      <c r="DZ51" s="4">
        <v>6.1221024128956601E-2</v>
      </c>
      <c r="EA51" s="4">
        <v>9.2141143877553705E-2</v>
      </c>
      <c r="EB51" s="4" t="s">
        <v>51</v>
      </c>
      <c r="EC51" s="4">
        <v>-7.7816469531860194E-2</v>
      </c>
      <c r="ED51" s="4">
        <v>6.7666495245095798E-2</v>
      </c>
      <c r="EE51" s="4">
        <v>1.6916623811274002E-2</v>
      </c>
      <c r="EF51" s="4">
        <v>-3.8908234765930097E-2</v>
      </c>
      <c r="EH51" s="4" t="s">
        <v>51</v>
      </c>
      <c r="EI51" s="4">
        <v>3.9453388780163703E-2</v>
      </c>
      <c r="EJ51" s="4">
        <v>0.27981546560728499</v>
      </c>
      <c r="EK51" s="4">
        <v>0.141380445780523</v>
      </c>
      <c r="EL51" s="4">
        <v>9.43928941588245E-2</v>
      </c>
      <c r="EM51" s="4">
        <v>3.2789623679101799E-2</v>
      </c>
      <c r="EN51" s="4" t="s">
        <v>51</v>
      </c>
      <c r="EO51" s="4">
        <v>-0.21006527227673499</v>
      </c>
      <c r="EP51" s="4">
        <v>1.36478365706179E-2</v>
      </c>
      <c r="EQ51" s="4">
        <v>3.1522324568972998E-2</v>
      </c>
      <c r="ER51" s="4">
        <v>3.9390720142849701E-2</v>
      </c>
      <c r="ES51" s="4">
        <v>-0.151156753201517</v>
      </c>
      <c r="ET51" s="4" t="s">
        <v>51</v>
      </c>
      <c r="EU51" s="4">
        <v>-2.0901942749477601E-2</v>
      </c>
      <c r="EV51" s="4">
        <v>4.66880688969551E-2</v>
      </c>
      <c r="EW51" s="4">
        <v>0.16380078219480099</v>
      </c>
      <c r="EX51" s="4">
        <v>6.6183116713153897E-2</v>
      </c>
      <c r="EY51" s="4">
        <v>-2.9840067844110401E-2</v>
      </c>
      <c r="EZ51" s="4" t="s">
        <v>51</v>
      </c>
      <c r="FA51" s="4">
        <v>7.7716181351389801E-2</v>
      </c>
      <c r="FB51" s="4">
        <v>9.2344414842839007E-2</v>
      </c>
      <c r="FC51" s="4">
        <v>0.10489878098819599</v>
      </c>
      <c r="FD51" s="4">
        <v>5.12457137178483E-2</v>
      </c>
      <c r="FE51" s="4">
        <v>-9.3747835961467699E-2</v>
      </c>
    </row>
    <row r="52" spans="2:161">
      <c r="B52" s="4" t="s">
        <v>52</v>
      </c>
      <c r="C52" s="4">
        <v>0.21614243974299899</v>
      </c>
      <c r="D52" s="4">
        <v>2.1400929514528498E-3</v>
      </c>
      <c r="E52" s="4">
        <v>1.1839994770375501E-2</v>
      </c>
      <c r="F52" s="4">
        <v>1.83089121009034E-2</v>
      </c>
      <c r="G52" s="4">
        <v>-1.27849708788092E-2</v>
      </c>
      <c r="H52" s="4" t="s">
        <v>52</v>
      </c>
      <c r="I52" s="4">
        <v>9.2837696523149105E-2</v>
      </c>
      <c r="J52" s="4">
        <v>7.2720835884587595E-2</v>
      </c>
      <c r="K52" s="4">
        <v>0.14469132780475999</v>
      </c>
      <c r="L52" s="4">
        <v>-2.7015856533602601E-2</v>
      </c>
      <c r="M52" s="4">
        <v>5.21766960440673E-2</v>
      </c>
      <c r="N52" s="4" t="s">
        <v>52</v>
      </c>
      <c r="O52" s="4">
        <v>4.2723258634250298E-2</v>
      </c>
      <c r="P52" s="4">
        <v>4.9000267200157301E-2</v>
      </c>
      <c r="Q52" s="4">
        <v>3.5807085942097097E-2</v>
      </c>
      <c r="R52" s="4">
        <v>2.7591742688986901E-2</v>
      </c>
      <c r="S52" s="4">
        <v>-6.6417489640366398E-3</v>
      </c>
      <c r="T52" s="4" t="s">
        <v>52</v>
      </c>
      <c r="U52" s="4">
        <v>8.0818966408888998E-2</v>
      </c>
      <c r="V52" s="4">
        <v>9.1027385156802407E-2</v>
      </c>
      <c r="W52" s="4">
        <v>5.6104579331175103E-2</v>
      </c>
      <c r="X52" s="4">
        <v>0.10348888815153</v>
      </c>
      <c r="Y52" s="4">
        <v>0.18240246849984201</v>
      </c>
      <c r="Z52" s="4" t="s">
        <v>52</v>
      </c>
      <c r="AA52" s="4">
        <v>7.3734677283634406E-2</v>
      </c>
      <c r="AB52" s="4">
        <v>5.8418734941999402E-2</v>
      </c>
      <c r="AC52" s="4">
        <v>7.5895374978462396E-2</v>
      </c>
      <c r="AD52" s="4">
        <v>2.00785091255727E-3</v>
      </c>
      <c r="AE52" s="4">
        <v>-9.69187551217091E-4</v>
      </c>
      <c r="AF52" s="4" t="s">
        <v>52</v>
      </c>
      <c r="AG52" s="4">
        <v>3.0288233890241999E-2</v>
      </c>
      <c r="AH52" s="4">
        <v>4.4861265675969902E-2</v>
      </c>
      <c r="AI52" s="4">
        <v>5.9550795709708698E-2</v>
      </c>
      <c r="AJ52" s="4">
        <v>9.3045792709526301E-2</v>
      </c>
      <c r="AK52" s="4">
        <v>0.220944202094085</v>
      </c>
      <c r="AL52" s="4" t="s">
        <v>52</v>
      </c>
      <c r="AM52" s="4">
        <v>-4.7366546671567103E-2</v>
      </c>
      <c r="AN52" s="4">
        <v>-0.152249614301466</v>
      </c>
      <c r="AO52" s="4">
        <v>-0.12518301620342701</v>
      </c>
      <c r="AP52" s="4">
        <v>8.9658106199751994E-2</v>
      </c>
      <c r="AQ52" s="4">
        <v>-3.2141585241420502E-2</v>
      </c>
      <c r="AR52" s="4"/>
      <c r="AS52" s="4">
        <v>9.3333333333333338E-2</v>
      </c>
      <c r="AT52" s="4">
        <v>0.27500000000000002</v>
      </c>
      <c r="AU52" s="4"/>
      <c r="AV52" s="4" t="s">
        <v>52</v>
      </c>
      <c r="AW52" s="4">
        <v>5.5517346370481399E-3</v>
      </c>
      <c r="AX52" s="4">
        <v>0.13919637044303501</v>
      </c>
      <c r="AY52" s="4">
        <v>8.1427757461285499E-2</v>
      </c>
      <c r="AZ52" s="4">
        <v>2.89885317969522E-2</v>
      </c>
      <c r="BA52" s="4">
        <v>0.116301544874733</v>
      </c>
      <c r="BB52" s="4" t="s">
        <v>52</v>
      </c>
      <c r="BC52" s="4">
        <v>2.6748372805547198E-4</v>
      </c>
      <c r="BD52" s="4">
        <v>3.74720386303165E-2</v>
      </c>
      <c r="BE52" s="4">
        <v>9.9979859443695196E-2</v>
      </c>
      <c r="BF52" s="4">
        <v>4.5229066743925198E-2</v>
      </c>
      <c r="BG52" s="4">
        <v>0.20417692987257699</v>
      </c>
      <c r="BH52" s="4" t="s">
        <v>52</v>
      </c>
      <c r="BI52" s="4">
        <v>-3.1899153104993999E-2</v>
      </c>
      <c r="BJ52" s="4">
        <v>9.6802101663602994E-2</v>
      </c>
      <c r="BK52" s="4">
        <v>4.3251263782018899E-2</v>
      </c>
      <c r="BL52" s="4">
        <v>2.5406774018286601E-2</v>
      </c>
      <c r="BM52" s="4">
        <v>0.16577972152703199</v>
      </c>
      <c r="BN52" s="4" t="s">
        <v>52</v>
      </c>
      <c r="BO52" s="4">
        <v>-1.8970413041081501E-2</v>
      </c>
      <c r="BP52" s="4">
        <v>5.1417607780702597E-2</v>
      </c>
      <c r="BQ52" s="4">
        <v>1.3282070714247E-2</v>
      </c>
      <c r="BR52" s="4">
        <v>8.7633850859130905E-2</v>
      </c>
      <c r="BS52" s="4">
        <v>5.7968241609404503E-2</v>
      </c>
      <c r="BT52" s="4" t="s">
        <v>52</v>
      </c>
      <c r="BU52" s="4">
        <v>-6.7495749534581002E-3</v>
      </c>
      <c r="BV52" s="4">
        <v>8.5406613384313296E-2</v>
      </c>
      <c r="BW52" s="4">
        <v>7.6076012084782402E-2</v>
      </c>
      <c r="BX52" s="4">
        <v>5.739744053319E-2</v>
      </c>
      <c r="BY52" s="4">
        <v>0.18410394924517401</v>
      </c>
      <c r="BZ52" s="4" t="s">
        <v>52</v>
      </c>
      <c r="CA52" s="4">
        <v>-0.165398611889577</v>
      </c>
      <c r="CB52" s="4">
        <v>-0.12280045533417699</v>
      </c>
      <c r="CC52" s="4">
        <v>8.9222048282052699E-2</v>
      </c>
      <c r="CD52" s="4">
        <v>-0.29947057794680099</v>
      </c>
      <c r="CE52" s="4">
        <v>0.244615531096781</v>
      </c>
      <c r="CF52" s="4" t="s">
        <v>52</v>
      </c>
      <c r="CG52" s="4">
        <v>-5.7516520958331499E-2</v>
      </c>
      <c r="CH52" s="4">
        <v>6.4283170482841101E-2</v>
      </c>
      <c r="CI52" s="4">
        <v>0.111649717154408</v>
      </c>
      <c r="CJ52" s="4">
        <v>-0.189466186686268</v>
      </c>
      <c r="CK52" s="4">
        <v>-6.5974832863968505E-2</v>
      </c>
      <c r="CL52" s="4" t="s">
        <v>52</v>
      </c>
      <c r="CN52" s="4" t="s">
        <v>52</v>
      </c>
      <c r="CO52" s="4">
        <v>4.2239042376239801E-2</v>
      </c>
      <c r="CP52" s="4">
        <v>4.9513968740431798E-2</v>
      </c>
      <c r="CQ52" s="4">
        <v>-3.6742894569099599E-2</v>
      </c>
      <c r="CR52" s="4" t="s">
        <v>52</v>
      </c>
      <c r="CS52" s="4">
        <v>-3.8201539706831503E-2</v>
      </c>
      <c r="CT52" s="4">
        <v>-0.13710451660900499</v>
      </c>
      <c r="CU52" s="4">
        <v>5.48028999195211E-2</v>
      </c>
      <c r="CV52" s="4" t="s">
        <v>52</v>
      </c>
      <c r="CW52" s="4"/>
      <c r="CX52" s="4"/>
      <c r="CY52" s="4"/>
      <c r="CZ52" s="4" t="s">
        <v>52</v>
      </c>
      <c r="DA52" s="4"/>
      <c r="DB52" s="4"/>
      <c r="DC52" s="4"/>
      <c r="DD52" s="4" t="s">
        <v>52</v>
      </c>
      <c r="DE52" s="4">
        <v>6.3900754025978099E-2</v>
      </c>
      <c r="DF52" s="4">
        <v>-7.8782117708346602E-2</v>
      </c>
      <c r="DG52" s="4">
        <v>6.5531688031964297E-2</v>
      </c>
      <c r="DH52" s="4" t="s">
        <v>52</v>
      </c>
      <c r="DI52" s="4">
        <v>6.4283170482841101E-2</v>
      </c>
      <c r="DJ52" s="4">
        <v>0.307882553365186</v>
      </c>
      <c r="DK52" s="4">
        <v>-9.9808080486516404E-2</v>
      </c>
      <c r="DL52" s="4"/>
      <c r="DM52" s="4" t="s">
        <v>52</v>
      </c>
      <c r="DN52" s="4">
        <v>6.8719218473599604E-3</v>
      </c>
      <c r="DO52" s="4">
        <v>-4.3698196661321298E-2</v>
      </c>
      <c r="DP52" s="4">
        <v>5.3585704031182999E-2</v>
      </c>
      <c r="DQ52" s="4">
        <v>8.7736862655828293E-2</v>
      </c>
      <c r="DR52" s="4" t="s">
        <v>52</v>
      </c>
      <c r="DS52" s="4">
        <v>0.16156364556015501</v>
      </c>
      <c r="DT52" s="4">
        <v>-0.121552248420636</v>
      </c>
      <c r="DU52" s="4">
        <v>-1.35131389887764E-2</v>
      </c>
      <c r="DV52" s="4">
        <v>0.131688839569544</v>
      </c>
      <c r="DW52" s="4" t="s">
        <v>52</v>
      </c>
      <c r="DX52" s="4">
        <v>-0.33850786098695801</v>
      </c>
      <c r="DY52" s="4">
        <v>-0.20079074945917599</v>
      </c>
      <c r="DZ52" s="4">
        <v>3.6237095572348603E-2</v>
      </c>
      <c r="EA52" s="4">
        <v>-9.1315667896905595E-2</v>
      </c>
      <c r="EB52" s="4" t="s">
        <v>52</v>
      </c>
      <c r="EC52" s="4">
        <v>-0.36032408718013498</v>
      </c>
      <c r="ED52" s="4">
        <v>0.20469114811641501</v>
      </c>
      <c r="EE52" s="4">
        <v>-4.5674884290439699E-2</v>
      </c>
      <c r="EF52" s="4">
        <v>-0.21991610954656199</v>
      </c>
      <c r="EH52" s="4" t="s">
        <v>52</v>
      </c>
      <c r="EI52" s="4">
        <v>1.4866393407280199E-2</v>
      </c>
      <c r="EJ52" s="4">
        <v>6.0412566370755497E-2</v>
      </c>
      <c r="EK52" s="4">
        <v>7.6803896619344503E-2</v>
      </c>
      <c r="EL52" s="4">
        <v>-2.51997553821766E-2</v>
      </c>
      <c r="EM52" s="4">
        <v>0.21431977643216699</v>
      </c>
      <c r="EN52" s="4" t="s">
        <v>52</v>
      </c>
      <c r="EO52" s="4">
        <v>6.8705716041983E-2</v>
      </c>
      <c r="EP52" s="4">
        <v>-0.18120984638457099</v>
      </c>
      <c r="EQ52" s="4">
        <v>8.4080421729699401E-2</v>
      </c>
      <c r="ER52" s="4">
        <v>-5.9542168630282402E-2</v>
      </c>
      <c r="ES52" s="4">
        <v>2.45939585548073E-2</v>
      </c>
      <c r="ET52" s="4" t="s">
        <v>52</v>
      </c>
      <c r="EU52" s="4">
        <v>0.162487680257074</v>
      </c>
      <c r="EV52" s="4">
        <v>-4.9439330099811302E-2</v>
      </c>
      <c r="EW52" s="4">
        <v>-0.132762248296416</v>
      </c>
      <c r="EX52" s="4">
        <v>1.5920492541275699E-2</v>
      </c>
      <c r="EY52" s="4">
        <v>1.0317229510711101E-2</v>
      </c>
      <c r="EZ52" s="4" t="s">
        <v>52</v>
      </c>
      <c r="FA52" s="4">
        <v>3.1566553725195699E-2</v>
      </c>
      <c r="FB52" s="4">
        <v>0.106323044994725</v>
      </c>
      <c r="FC52" s="4">
        <v>5.5452503259084303E-2</v>
      </c>
      <c r="FD52" s="4">
        <v>-7.0164108302135306E-2</v>
      </c>
      <c r="FE52" s="4">
        <v>8.3718933066712596E-3</v>
      </c>
    </row>
    <row r="53" spans="2:161">
      <c r="B53" s="4" t="s">
        <v>53</v>
      </c>
      <c r="C53" s="4">
        <v>-2.46805524790926E-2</v>
      </c>
      <c r="D53" s="4">
        <v>-1.8760555093904799E-2</v>
      </c>
      <c r="E53" s="4">
        <v>0.229441588798456</v>
      </c>
      <c r="F53" s="4">
        <v>2.6111913349220101E-2</v>
      </c>
      <c r="G53" s="4">
        <v>-3.1413507251682897E-2</v>
      </c>
      <c r="H53" s="4" t="s">
        <v>53</v>
      </c>
      <c r="I53" s="4">
        <v>0.13501328018966199</v>
      </c>
      <c r="J53" s="4">
        <v>2.9527424525604001E-2</v>
      </c>
      <c r="K53" s="4">
        <v>0.40439023722942202</v>
      </c>
      <c r="L53" s="4">
        <v>0.18555728334819599</v>
      </c>
      <c r="M53" s="4">
        <v>0.124289614364892</v>
      </c>
      <c r="N53" s="4" t="s">
        <v>53</v>
      </c>
      <c r="O53" s="4">
        <v>1.6479318559304301E-2</v>
      </c>
      <c r="P53" s="4">
        <v>2.0133669976755399E-2</v>
      </c>
      <c r="Q53" s="4">
        <v>0.338531195235455</v>
      </c>
      <c r="R53" s="4">
        <v>0.17080966530314301</v>
      </c>
      <c r="S53" s="4">
        <v>0.10733441487435599</v>
      </c>
      <c r="T53" s="4" t="s">
        <v>53</v>
      </c>
      <c r="U53" s="4">
        <v>-0.14333510029427099</v>
      </c>
      <c r="V53" s="4">
        <v>-4.7231321618411197E-2</v>
      </c>
      <c r="W53" s="4">
        <v>-0.101833844785043</v>
      </c>
      <c r="X53" s="4">
        <v>-7.48107417507166E-2</v>
      </c>
      <c r="Y53" s="4">
        <v>-3.4672463131536803E-2</v>
      </c>
      <c r="Z53" s="4" t="s">
        <v>53</v>
      </c>
      <c r="AA53" s="4">
        <v>1.7355057368747599E-2</v>
      </c>
      <c r="AB53" s="4">
        <v>1.8612569531975501E-2</v>
      </c>
      <c r="AC53" s="4">
        <v>0.360624613815412</v>
      </c>
      <c r="AD53" s="4">
        <v>0.18335708428635</v>
      </c>
      <c r="AE53" s="4">
        <v>9.9079452816537197E-2</v>
      </c>
      <c r="AF53" s="4" t="s">
        <v>53</v>
      </c>
      <c r="AG53" s="4">
        <v>-1.4168979450529501E-2</v>
      </c>
      <c r="AH53" s="4">
        <v>7.7885902165509002E-2</v>
      </c>
      <c r="AI53" s="4">
        <v>0.31760604553530802</v>
      </c>
      <c r="AJ53" s="4">
        <v>4.7859247799406E-2</v>
      </c>
      <c r="AK53" s="4">
        <v>7.4599318310932902E-2</v>
      </c>
      <c r="AL53" s="4" t="s">
        <v>53</v>
      </c>
      <c r="AM53" s="4">
        <v>2.3683273335783499E-2</v>
      </c>
      <c r="AN53" s="4">
        <v>-2.0299948573528799E-2</v>
      </c>
      <c r="AO53" s="4">
        <v>-0.28927426717278498</v>
      </c>
      <c r="AP53" s="4">
        <v>-0.202999485735288</v>
      </c>
      <c r="AQ53" s="4">
        <v>-0.101499742867644</v>
      </c>
      <c r="AR53" s="4"/>
      <c r="AS53" s="4">
        <v>0.84494738763285238</v>
      </c>
      <c r="AT53" s="4">
        <v>0.12273415395451001</v>
      </c>
      <c r="AU53" s="4"/>
      <c r="AV53" s="4" t="s">
        <v>53</v>
      </c>
      <c r="AW53" s="4">
        <v>0.114411592657866</v>
      </c>
      <c r="AX53" s="4">
        <v>-4.0460263819188103E-2</v>
      </c>
      <c r="AY53" s="4">
        <v>-6.8378749140413905E-2</v>
      </c>
      <c r="AZ53" s="4">
        <v>0.21509323832848801</v>
      </c>
      <c r="BA53" s="4">
        <v>0.110152251816175</v>
      </c>
      <c r="BB53" s="4" t="s">
        <v>53</v>
      </c>
      <c r="BC53" s="4">
        <v>0.148811271979744</v>
      </c>
      <c r="BD53" s="4">
        <v>-0.10919936352498399</v>
      </c>
      <c r="BE53" s="4">
        <v>9.8274216450510293E-3</v>
      </c>
      <c r="BF53" s="4">
        <v>0.22725695440764901</v>
      </c>
      <c r="BG53" s="4">
        <v>3.2344688206811703E-2</v>
      </c>
      <c r="BH53" s="4" t="s">
        <v>53</v>
      </c>
      <c r="BI53" s="4">
        <v>0.195431379035932</v>
      </c>
      <c r="BJ53" s="4">
        <v>-0.103541114733808</v>
      </c>
      <c r="BK53" s="4">
        <v>3.0725036394824299E-2</v>
      </c>
      <c r="BL53" s="4">
        <v>0.182439673426362</v>
      </c>
      <c r="BM53" s="4">
        <v>7.6842117590718906E-2</v>
      </c>
      <c r="BN53" s="4" t="s">
        <v>53</v>
      </c>
      <c r="BO53" s="4">
        <v>9.1514162617533992E-3</v>
      </c>
      <c r="BP53" s="4">
        <v>3.08477830829317E-2</v>
      </c>
      <c r="BQ53" s="4">
        <v>-0.13038681983881201</v>
      </c>
      <c r="BR53" s="4">
        <v>-0.11232042208194599</v>
      </c>
      <c r="BS53" s="4">
        <v>-7.7606235168060696E-3</v>
      </c>
      <c r="BT53" s="4" t="s">
        <v>53</v>
      </c>
      <c r="BU53" s="4">
        <v>0.14392261446048499</v>
      </c>
      <c r="BV53" s="4">
        <v>-0.127672222472694</v>
      </c>
      <c r="BW53" s="4">
        <v>2.67620820594139E-2</v>
      </c>
      <c r="BX53" s="4">
        <v>0.193201806580792</v>
      </c>
      <c r="BY53" s="4">
        <v>6.8652521773130401E-2</v>
      </c>
      <c r="BZ53" s="4" t="s">
        <v>53</v>
      </c>
      <c r="CA53" s="4">
        <v>0.11407664511563299</v>
      </c>
      <c r="CB53" s="4">
        <v>-7.1712786355949701E-2</v>
      </c>
      <c r="CC53" s="4">
        <v>-0.40475162563774703</v>
      </c>
      <c r="CD53" s="4">
        <v>-3.1561999717203498E-2</v>
      </c>
      <c r="CE53" s="4">
        <v>0.22691250615188299</v>
      </c>
      <c r="CF53" s="4" t="s">
        <v>53</v>
      </c>
      <c r="CG53" s="4">
        <v>-0.120108029060045</v>
      </c>
      <c r="CH53" s="4">
        <v>0.17593288763724901</v>
      </c>
      <c r="CI53" s="4">
        <v>-0.13702465287131901</v>
      </c>
      <c r="CJ53" s="4">
        <v>-2.0299948573528799E-2</v>
      </c>
      <c r="CK53" s="4">
        <v>8.1199794294115002E-2</v>
      </c>
      <c r="CL53" s="4" t="s">
        <v>53</v>
      </c>
      <c r="CN53" s="4" t="s">
        <v>53</v>
      </c>
      <c r="CO53" s="4">
        <v>-2.7925433674964299E-2</v>
      </c>
      <c r="CP53" s="4">
        <v>-0.13021909741291501</v>
      </c>
      <c r="CQ53" s="4">
        <v>0.20255840818426399</v>
      </c>
      <c r="CR53" s="4" t="s">
        <v>53</v>
      </c>
      <c r="CS53" s="4">
        <v>0.123400317814474</v>
      </c>
      <c r="CT53" s="4">
        <v>-6.0142153036680301E-2</v>
      </c>
      <c r="CU53" s="4">
        <v>0.33033198270455699</v>
      </c>
      <c r="CV53" s="4" t="s">
        <v>53</v>
      </c>
      <c r="CW53" s="4"/>
      <c r="CX53" s="4"/>
      <c r="CY53" s="4"/>
      <c r="CZ53" s="4" t="s">
        <v>53</v>
      </c>
      <c r="DA53" s="4"/>
      <c r="DB53" s="4"/>
      <c r="DC53" s="4"/>
      <c r="DD53" s="4" t="s">
        <v>53</v>
      </c>
      <c r="DE53" s="4">
        <v>0.101215638179358</v>
      </c>
      <c r="DF53" s="4">
        <v>1.7896908369343001E-3</v>
      </c>
      <c r="DG53" s="4">
        <v>0.33659366111919897</v>
      </c>
      <c r="DH53" s="4" t="s">
        <v>53</v>
      </c>
      <c r="DI53" s="4">
        <v>-6.7666495245095803E-3</v>
      </c>
      <c r="DJ53" s="4">
        <v>-7.9508131912987598E-2</v>
      </c>
      <c r="DK53" s="4">
        <v>-0.18608286192401399</v>
      </c>
      <c r="DL53" s="4"/>
      <c r="DM53" s="4" t="s">
        <v>53</v>
      </c>
      <c r="DN53" s="4">
        <v>0.13870998568134199</v>
      </c>
      <c r="DO53" s="4">
        <v>0.14156575906785801</v>
      </c>
      <c r="DP53" s="4">
        <v>0.15617119862615</v>
      </c>
      <c r="DQ53" s="4">
        <v>-1.56060024966334E-2</v>
      </c>
      <c r="DR53" s="4" t="s">
        <v>53</v>
      </c>
      <c r="DS53" s="4">
        <v>0.119968188940204</v>
      </c>
      <c r="DT53" s="4">
        <v>0.21203469861103699</v>
      </c>
      <c r="DU53" s="4">
        <v>8.7915301163998399E-2</v>
      </c>
      <c r="DV53" s="4">
        <v>1.66673626910409E-2</v>
      </c>
      <c r="DW53" s="4" t="s">
        <v>53</v>
      </c>
      <c r="DX53" s="4">
        <v>9.7930685993535896E-2</v>
      </c>
      <c r="DY53" s="4">
        <v>-0.25630322026675301</v>
      </c>
      <c r="DZ53" s="4">
        <v>0.190959704262055</v>
      </c>
      <c r="EA53" s="4">
        <v>0.120143758586574</v>
      </c>
      <c r="EB53" s="4" t="s">
        <v>53</v>
      </c>
      <c r="EC53" s="4">
        <v>-3.72165723848027E-2</v>
      </c>
      <c r="ED53" s="4">
        <v>1.5224961430146599E-2</v>
      </c>
      <c r="EE53" s="4">
        <v>-8.1199794294115002E-2</v>
      </c>
      <c r="EF53" s="4">
        <v>2.70665980980383E-2</v>
      </c>
      <c r="EH53" s="4" t="s">
        <v>53</v>
      </c>
      <c r="EI53" s="4">
        <v>0.40818868755417897</v>
      </c>
      <c r="EJ53" s="4">
        <v>1.6328661611275001E-2</v>
      </c>
      <c r="EK53" s="4">
        <v>0.14631037858256299</v>
      </c>
      <c r="EL53" s="4">
        <v>0.129779784695498</v>
      </c>
      <c r="EM53" s="4">
        <v>0.124592214162278</v>
      </c>
      <c r="EN53" s="4" t="s">
        <v>53</v>
      </c>
      <c r="EO53" s="4">
        <v>-0.17888414362202701</v>
      </c>
      <c r="EP53" s="4">
        <v>-0.12906954013927199</v>
      </c>
      <c r="EQ53" s="4">
        <v>1.46296452218715E-2</v>
      </c>
      <c r="ER53" s="4">
        <v>0.10834014755216501</v>
      </c>
      <c r="ES53" s="4">
        <v>-3.3221340958376498E-2</v>
      </c>
      <c r="ET53" s="4" t="s">
        <v>53</v>
      </c>
      <c r="EU53" s="4">
        <v>3.8357861366084697E-2</v>
      </c>
      <c r="EV53" s="4">
        <v>-3.4022540682795997E-2</v>
      </c>
      <c r="EW53" s="4">
        <v>-1.55870063348688E-2</v>
      </c>
      <c r="EX53" s="4">
        <v>-2.28368575095672E-2</v>
      </c>
      <c r="EY53" s="4">
        <v>-3.8632292723440299E-2</v>
      </c>
      <c r="EZ53" s="4" t="s">
        <v>53</v>
      </c>
      <c r="FA53" s="4">
        <v>-5.77417471134812E-2</v>
      </c>
      <c r="FB53" s="4">
        <v>2.7825255347069199E-3</v>
      </c>
      <c r="FC53" s="4">
        <v>-7.3043900647044205E-2</v>
      </c>
      <c r="FD53" s="4">
        <v>0.21315326692836001</v>
      </c>
      <c r="FE53" s="4">
        <v>4.1939364270307901E-2</v>
      </c>
    </row>
    <row r="54" spans="2:161">
      <c r="B54" s="4" t="s">
        <v>54</v>
      </c>
      <c r="C54" s="4">
        <v>5.7657439321934199E-2</v>
      </c>
      <c r="D54" s="4">
        <v>0.12164482889962699</v>
      </c>
      <c r="E54" s="4">
        <v>-4.35661779402901E-2</v>
      </c>
      <c r="F54" s="4">
        <v>0.16476631220065399</v>
      </c>
      <c r="G54" s="4">
        <v>0.117274314398121</v>
      </c>
      <c r="H54" s="4" t="s">
        <v>54</v>
      </c>
      <c r="I54" s="4">
        <v>4.7841375360778697E-2</v>
      </c>
      <c r="J54" s="4">
        <v>-2.9690693814157398E-2</v>
      </c>
      <c r="K54" s="4">
        <v>-4.3471316530989297E-2</v>
      </c>
      <c r="L54" s="4">
        <v>9.2629267644144794E-2</v>
      </c>
      <c r="M54" s="4">
        <v>7.7361852257082503E-2</v>
      </c>
      <c r="N54" s="4" t="s">
        <v>54</v>
      </c>
      <c r="O54" s="4">
        <v>3.9600386082645198E-2</v>
      </c>
      <c r="P54" s="4">
        <v>-6.0668486222228001E-2</v>
      </c>
      <c r="Q54" s="4">
        <v>-8.7655801965743005E-2</v>
      </c>
      <c r="R54" s="4">
        <v>7.2187335366969294E-2</v>
      </c>
      <c r="S54" s="4">
        <v>2.8817965170318E-2</v>
      </c>
      <c r="T54" s="4" t="s">
        <v>54</v>
      </c>
      <c r="U54" s="4">
        <v>-0.14778563707810299</v>
      </c>
      <c r="V54" s="4">
        <v>7.1278128178550407E-2</v>
      </c>
      <c r="W54" s="4">
        <v>-0.10365578328092399</v>
      </c>
      <c r="X54" s="4">
        <v>-4.5548462397024897E-2</v>
      </c>
      <c r="Y54" s="4">
        <v>-3.6842099813654598E-2</v>
      </c>
      <c r="Z54" s="4" t="s">
        <v>54</v>
      </c>
      <c r="AA54" s="4">
        <v>4.7604825096340599E-2</v>
      </c>
      <c r="AB54" s="4">
        <v>-4.2144026420665802E-2</v>
      </c>
      <c r="AC54" s="4">
        <v>-3.9698477904333097E-2</v>
      </c>
      <c r="AD54" s="4">
        <v>9.7748991052680104E-2</v>
      </c>
      <c r="AE54" s="4">
        <v>4.3974714017409197E-2</v>
      </c>
      <c r="AF54" s="4" t="s">
        <v>54</v>
      </c>
      <c r="AG54" s="4">
        <v>-0.25061515696501702</v>
      </c>
      <c r="AH54" s="4">
        <v>9.1357620333248499E-2</v>
      </c>
      <c r="AI54" s="4">
        <v>-8.9353863665239799E-2</v>
      </c>
      <c r="AJ54" s="4">
        <v>-3.0762132683394599E-2</v>
      </c>
      <c r="AK54" s="4">
        <v>-0.11657442058096899</v>
      </c>
      <c r="AL54" s="4" t="s">
        <v>54</v>
      </c>
      <c r="AM54" s="4">
        <v>5.0749871433821902E-3</v>
      </c>
      <c r="AN54" s="4">
        <v>0.22668275907107099</v>
      </c>
      <c r="AO54" s="4">
        <v>0.11672470429779</v>
      </c>
      <c r="AP54" s="4">
        <v>8.7966443818624604E-2</v>
      </c>
      <c r="AQ54" s="4">
        <v>0.121799691441173</v>
      </c>
      <c r="AR54" s="4"/>
      <c r="AS54" s="4">
        <v>0.4836533066299718</v>
      </c>
      <c r="AT54" s="4">
        <v>0.62712677220947977</v>
      </c>
      <c r="AU54" s="4"/>
      <c r="AV54" s="4" t="s">
        <v>54</v>
      </c>
      <c r="AW54" s="4">
        <v>0.13708407090653699</v>
      </c>
      <c r="AX54" s="3">
        <v>-5.3064577500796802E-2</v>
      </c>
      <c r="AY54" s="4">
        <v>-7.9239026033663201E-2</v>
      </c>
      <c r="AZ54" s="4">
        <v>0.117719009037384</v>
      </c>
      <c r="BA54" s="4">
        <v>-1.3069853382087E-2</v>
      </c>
      <c r="BB54" s="4" t="s">
        <v>54</v>
      </c>
      <c r="BC54" s="4">
        <v>0.11091542796211901</v>
      </c>
      <c r="BD54" s="4">
        <v>-2.96629032969568E-2</v>
      </c>
      <c r="BE54" s="4">
        <v>3.59609292575356E-2</v>
      </c>
      <c r="BF54" s="4">
        <v>0.11146081686218</v>
      </c>
      <c r="BG54" s="4">
        <v>-7.7573754950736901E-2</v>
      </c>
      <c r="BH54" s="4" t="s">
        <v>54</v>
      </c>
      <c r="BI54" s="4">
        <v>4.6374136333623998E-3</v>
      </c>
      <c r="BJ54" s="4">
        <v>-2.8369855538330099E-2</v>
      </c>
      <c r="BK54" s="4">
        <v>-5.42872661139982E-2</v>
      </c>
      <c r="BL54" s="4">
        <v>0.13059790483887099</v>
      </c>
      <c r="BM54" s="4">
        <v>-2.2193584796668501E-2</v>
      </c>
      <c r="BN54" s="4" t="s">
        <v>54</v>
      </c>
      <c r="BO54" s="4">
        <v>-0.12983050274083299</v>
      </c>
      <c r="BP54" s="4">
        <v>0.14284832283353999</v>
      </c>
      <c r="BQ54" s="4">
        <v>-5.2432886484514102E-3</v>
      </c>
      <c r="BR54" s="4">
        <v>-5.7133765962436099E-2</v>
      </c>
      <c r="BS54" s="4">
        <v>-0.17857778845123601</v>
      </c>
      <c r="BT54" s="4" t="s">
        <v>54</v>
      </c>
      <c r="BU54" s="4">
        <v>7.9928445756107705E-2</v>
      </c>
      <c r="BV54" s="4">
        <v>-6.6679408765634704E-2</v>
      </c>
      <c r="BW54" s="4">
        <v>2.6313963084119998E-2</v>
      </c>
      <c r="BX54" s="4">
        <v>0.149546681289949</v>
      </c>
      <c r="BY54" s="4">
        <v>-6.0971970964022897E-2</v>
      </c>
      <c r="BZ54" s="4" t="s">
        <v>54</v>
      </c>
      <c r="CA54" s="4">
        <v>-0.195855573964973</v>
      </c>
      <c r="CB54" s="4">
        <v>0.315013212949035</v>
      </c>
      <c r="CC54" s="4">
        <v>0.211358750102626</v>
      </c>
      <c r="CD54" s="4">
        <v>0.177185944107312</v>
      </c>
      <c r="CE54" s="4">
        <v>-0.23681405561223701</v>
      </c>
      <c r="CF54" s="4" t="s">
        <v>54</v>
      </c>
      <c r="CG54" s="4">
        <v>0.16747457573161201</v>
      </c>
      <c r="CH54" s="4">
        <v>-6.7666495245095803E-3</v>
      </c>
      <c r="CI54" s="4">
        <v>-9.1349768580879398E-2</v>
      </c>
      <c r="CJ54" s="4">
        <v>-8.7966443818624604E-2</v>
      </c>
      <c r="CK54" s="4">
        <v>0.13871631525244699</v>
      </c>
      <c r="CL54" s="4" t="s">
        <v>54</v>
      </c>
      <c r="CN54" s="4" t="s">
        <v>54</v>
      </c>
      <c r="CO54" s="4">
        <v>-4.1842986213146298E-2</v>
      </c>
      <c r="CP54" s="4">
        <v>1.11868495189581E-3</v>
      </c>
      <c r="CQ54" s="4">
        <v>-8.6263811663269796E-2</v>
      </c>
      <c r="CR54" s="4" t="s">
        <v>54</v>
      </c>
      <c r="CS54" s="4">
        <v>1.6938320233746501E-2</v>
      </c>
      <c r="CT54" s="4">
        <v>-3.5526702426276702E-2</v>
      </c>
      <c r="CU54" s="4">
        <v>-9.0364340492298495E-2</v>
      </c>
      <c r="CV54" s="4" t="s">
        <v>54</v>
      </c>
      <c r="CW54" s="4"/>
      <c r="CX54" s="4"/>
      <c r="CY54" s="4"/>
      <c r="CZ54" s="4" t="s">
        <v>54</v>
      </c>
      <c r="DA54" s="4"/>
      <c r="DB54" s="4"/>
      <c r="DC54" s="4"/>
      <c r="DD54" s="4" t="s">
        <v>54</v>
      </c>
      <c r="DE54" s="4">
        <v>-0.337135335304866</v>
      </c>
      <c r="DF54" s="4">
        <v>-1.49375246739001E-2</v>
      </c>
      <c r="DG54" s="4">
        <v>-0.102870200737586</v>
      </c>
      <c r="DH54" s="4" t="s">
        <v>54</v>
      </c>
      <c r="DI54" s="4">
        <v>-5.0749871433821897E-2</v>
      </c>
      <c r="DJ54" s="4">
        <v>0.12518301620342701</v>
      </c>
      <c r="DK54" s="4">
        <v>0.118416366678918</v>
      </c>
      <c r="DL54" s="4"/>
      <c r="DM54" s="4" t="s">
        <v>54</v>
      </c>
      <c r="DN54" s="4">
        <v>1.43414021162295E-2</v>
      </c>
      <c r="DO54" s="3">
        <v>3.32965111148118E-2</v>
      </c>
      <c r="DP54" s="4">
        <v>3.04824278507261E-2</v>
      </c>
      <c r="DQ54" s="4">
        <v>0.13343618519383299</v>
      </c>
      <c r="DR54" s="4" t="s">
        <v>54</v>
      </c>
      <c r="DS54" s="4">
        <v>3.5599652533928203E-2</v>
      </c>
      <c r="DT54" s="4">
        <v>-4.1477346921848504E-3</v>
      </c>
      <c r="DU54" s="4">
        <v>4.2415276877367696E-3</v>
      </c>
      <c r="DV54" s="4">
        <v>0.119381114264342</v>
      </c>
      <c r="DW54" s="4" t="s">
        <v>54</v>
      </c>
      <c r="DX54" s="4">
        <v>-3.8453009990891199E-2</v>
      </c>
      <c r="DY54" s="4">
        <v>0.10155516854794799</v>
      </c>
      <c r="DZ54" s="4">
        <v>-5.3308047451527202E-2</v>
      </c>
      <c r="EA54" s="4">
        <v>7.4686422652251103E-2</v>
      </c>
      <c r="EB54" s="4" t="s">
        <v>54</v>
      </c>
      <c r="EC54" s="4">
        <v>-7.7816469531860194E-2</v>
      </c>
      <c r="ED54" s="4">
        <v>-8.4583119056369799E-3</v>
      </c>
      <c r="EE54" s="4">
        <v>6.08998457205863E-2</v>
      </c>
      <c r="EF54" s="4">
        <v>-9.4733093343134206E-2</v>
      </c>
      <c r="EH54" s="4" t="s">
        <v>54</v>
      </c>
      <c r="EI54" s="4">
        <v>7.8224385731796603E-2</v>
      </c>
      <c r="EJ54" s="4">
        <v>7.6504479796621797E-2</v>
      </c>
      <c r="EK54" s="4">
        <v>-2.5109234017167401E-2</v>
      </c>
      <c r="EL54" s="4">
        <v>3.8053789213483E-2</v>
      </c>
      <c r="EM54" s="4">
        <v>5.5587081297572699E-2</v>
      </c>
      <c r="EN54" s="4" t="s">
        <v>54</v>
      </c>
      <c r="EO54" s="4">
        <v>0.17475497674122301</v>
      </c>
      <c r="EP54" s="4">
        <v>-3.6500999644478997E-2</v>
      </c>
      <c r="EQ54" s="4">
        <v>5.1297761232521402E-2</v>
      </c>
      <c r="ER54" s="4">
        <v>7.0537032887938306E-2</v>
      </c>
      <c r="ES54" s="4">
        <v>2.79502122420715E-2</v>
      </c>
      <c r="ET54" s="4" t="s">
        <v>54</v>
      </c>
      <c r="EU54" s="4">
        <v>0.132859515106618</v>
      </c>
      <c r="EV54" s="4">
        <v>0.14834925463128501</v>
      </c>
      <c r="EW54" s="4">
        <v>2.4671031644804699E-2</v>
      </c>
      <c r="EX54" s="4">
        <v>9.4116060314375194E-2</v>
      </c>
      <c r="EY54" s="4">
        <v>0.11723429681059799</v>
      </c>
      <c r="EZ54" s="4" t="s">
        <v>54</v>
      </c>
      <c r="FA54" s="4">
        <v>0.133905133316289</v>
      </c>
      <c r="FB54" s="4">
        <v>-6.5943423502298898E-2</v>
      </c>
      <c r="FC54" s="4">
        <v>-0.190900010280005</v>
      </c>
      <c r="FD54" s="4">
        <v>3.2806705555271098E-2</v>
      </c>
      <c r="FE54" s="4">
        <v>0.13545445465022099</v>
      </c>
    </row>
    <row r="55" spans="2:161">
      <c r="B55" s="4" t="s">
        <v>55</v>
      </c>
      <c r="C55" s="4">
        <v>9.4087657972801997E-2</v>
      </c>
      <c r="D55" s="4">
        <v>0.21817830738837499</v>
      </c>
      <c r="E55" s="4">
        <v>-6.4341755618355099E-3</v>
      </c>
      <c r="F55" s="4">
        <v>1.2882247831148001E-2</v>
      </c>
      <c r="G55" s="4">
        <v>-8.2949446930013299E-2</v>
      </c>
      <c r="H55" s="4" t="s">
        <v>55</v>
      </c>
      <c r="I55" s="4">
        <v>0.18155197505666401</v>
      </c>
      <c r="J55" s="4">
        <v>0.108063426134411</v>
      </c>
      <c r="K55" s="4">
        <v>0.103464095537716</v>
      </c>
      <c r="L55" s="4">
        <v>1.6271347820932799E-2</v>
      </c>
      <c r="M55" s="4">
        <v>-7.9633727038229005E-2</v>
      </c>
      <c r="N55" s="4" t="s">
        <v>55</v>
      </c>
      <c r="O55" s="4">
        <v>0.13809071473187701</v>
      </c>
      <c r="P55" s="4">
        <v>0.142297387323639</v>
      </c>
      <c r="Q55" s="4">
        <v>5.5169590505664202E-2</v>
      </c>
      <c r="R55" s="4">
        <v>-4.2872628511579601E-2</v>
      </c>
      <c r="S55" s="4">
        <v>-5.7858248297591099E-2</v>
      </c>
      <c r="T55" s="4" t="s">
        <v>55</v>
      </c>
      <c r="U55" s="4">
        <v>-4.0013107272134502E-2</v>
      </c>
      <c r="V55" s="4">
        <v>4.5965700220509102E-2</v>
      </c>
      <c r="W55" s="4">
        <v>-1.6633881229570002E-2</v>
      </c>
      <c r="X55" s="4">
        <v>0.222540747119021</v>
      </c>
      <c r="Y55" s="4">
        <v>2.1070510085952E-2</v>
      </c>
      <c r="Z55" s="4" t="s">
        <v>55</v>
      </c>
      <c r="AA55" s="4">
        <v>0.174148065654535</v>
      </c>
      <c r="AB55" s="4">
        <v>0.11114392724441199</v>
      </c>
      <c r="AC55" s="4">
        <v>0.112985036212673</v>
      </c>
      <c r="AD55" s="4">
        <v>1.86750977610863E-2</v>
      </c>
      <c r="AE55" s="4">
        <v>-4.9668256656996299E-2</v>
      </c>
      <c r="AF55" s="4" t="s">
        <v>55</v>
      </c>
      <c r="AG55" s="4">
        <v>-0.26710104620598002</v>
      </c>
      <c r="AH55" s="4">
        <v>-6.8774237006734906E-2</v>
      </c>
      <c r="AI55" s="4">
        <v>1.53738642378294E-2</v>
      </c>
      <c r="AJ55" s="4">
        <v>0.20349218844987599</v>
      </c>
      <c r="AK55" s="4">
        <v>-0.115770141983255</v>
      </c>
      <c r="AL55" s="4" t="s">
        <v>55</v>
      </c>
      <c r="AM55" s="4">
        <v>-4.90582090526945E-2</v>
      </c>
      <c r="AN55" s="4">
        <v>9.3041430962006802E-2</v>
      </c>
      <c r="AO55" s="4">
        <v>1.6916623811274002E-2</v>
      </c>
      <c r="AP55" s="4">
        <v>6.5974832863968505E-2</v>
      </c>
      <c r="AQ55" s="4">
        <v>-6.5974832863968505E-2</v>
      </c>
      <c r="AR55" s="4"/>
      <c r="AS55" s="4">
        <v>0.76609005600618041</v>
      </c>
      <c r="AT55" s="4">
        <v>0.55101553055007801</v>
      </c>
      <c r="AU55" s="4"/>
      <c r="AV55" s="4" t="s">
        <v>55</v>
      </c>
      <c r="AW55" s="4">
        <v>-8.4276582494063598E-2</v>
      </c>
      <c r="AX55" s="4">
        <v>-6.5272835019311901E-2</v>
      </c>
      <c r="AY55" s="4">
        <v>-2.0150225841601501E-2</v>
      </c>
      <c r="AZ55" s="4">
        <v>-9.33302874153073E-2</v>
      </c>
      <c r="BA55" s="4">
        <v>4.2211248961285898E-2</v>
      </c>
      <c r="BB55" s="4" t="s">
        <v>55</v>
      </c>
      <c r="BC55" s="4">
        <v>5.2451127401422902E-2</v>
      </c>
      <c r="BD55" s="4">
        <v>-2.0287077556415001E-3</v>
      </c>
      <c r="BE55" s="4">
        <v>-3.7023916540457398E-2</v>
      </c>
      <c r="BF55" s="4">
        <v>-1.3742410755681099E-2</v>
      </c>
      <c r="BG55" s="4">
        <v>8.8582273576812002E-4</v>
      </c>
      <c r="BH55" s="4" t="s">
        <v>55</v>
      </c>
      <c r="BI55" s="4">
        <v>5.8848257949657298E-2</v>
      </c>
      <c r="BJ55" s="4">
        <v>4.2379360544585201E-2</v>
      </c>
      <c r="BK55" s="4">
        <v>5.4836113570231403E-2</v>
      </c>
      <c r="BL55" s="4">
        <v>2.79773253955811E-2</v>
      </c>
      <c r="BM55" s="4">
        <v>-3.5400660927038398E-2</v>
      </c>
      <c r="BN55" s="4" t="s">
        <v>55</v>
      </c>
      <c r="BO55" s="4">
        <v>-7.3447764860668202E-2</v>
      </c>
      <c r="BP55" s="4">
        <v>7.2877539835239799E-2</v>
      </c>
      <c r="BQ55" s="4">
        <v>-0.106896330376651</v>
      </c>
      <c r="BR55" s="4">
        <v>-3.8399787687995603E-2</v>
      </c>
      <c r="BS55" s="4">
        <v>7.8565882162074399E-2</v>
      </c>
      <c r="BT55" s="4" t="s">
        <v>55</v>
      </c>
      <c r="BU55" s="4">
        <v>6.1795259313981499E-2</v>
      </c>
      <c r="BV55" s="4">
        <v>-5.1967905972070596E-3</v>
      </c>
      <c r="BW55" s="4">
        <v>-1.0164311021007901E-2</v>
      </c>
      <c r="BX55" s="4">
        <v>2.5417725133532101E-2</v>
      </c>
      <c r="BY55" s="4">
        <v>-3.5908572462118503E-2</v>
      </c>
      <c r="BZ55" s="4" t="s">
        <v>55</v>
      </c>
      <c r="CA55" s="4">
        <v>-0.12951403616697099</v>
      </c>
      <c r="CB55" s="4">
        <v>-3.6433699422329498E-2</v>
      </c>
      <c r="CC55" s="4">
        <v>-0.456375348075305</v>
      </c>
      <c r="CD55" s="4">
        <v>0.22739329025749699</v>
      </c>
      <c r="CE55" s="4">
        <v>0.33173549380719902</v>
      </c>
      <c r="CF55" s="4" t="s">
        <v>55</v>
      </c>
      <c r="CG55" s="4">
        <v>-0.14379130239582899</v>
      </c>
      <c r="CH55" s="4">
        <v>-0.16916623811274001</v>
      </c>
      <c r="CI55" s="4">
        <v>-9.1349768580879398E-2</v>
      </c>
      <c r="CJ55" s="4">
        <v>-0.197924498591905</v>
      </c>
      <c r="CK55" s="4">
        <v>0.13194966572793701</v>
      </c>
      <c r="CL55" s="4" t="s">
        <v>55</v>
      </c>
      <c r="CN55" s="4" t="s">
        <v>55</v>
      </c>
      <c r="CO55" s="4">
        <v>3.5749279984496403E-2</v>
      </c>
      <c r="CP55" s="4">
        <v>0.11977572174397499</v>
      </c>
      <c r="CQ55" s="4">
        <v>4.1057822240697699E-2</v>
      </c>
      <c r="CR55" s="4" t="s">
        <v>55</v>
      </c>
      <c r="CS55" s="4">
        <v>0.18395585479451301</v>
      </c>
      <c r="CT55" s="4">
        <v>7.7257637817580403E-3</v>
      </c>
      <c r="CU55" s="4">
        <v>7.7344483183832205E-2</v>
      </c>
      <c r="CV55" s="4" t="s">
        <v>55</v>
      </c>
      <c r="CW55" s="4"/>
      <c r="CX55" s="4"/>
      <c r="CY55" s="4"/>
      <c r="CZ55" s="4" t="s">
        <v>55</v>
      </c>
      <c r="DA55" s="4"/>
      <c r="DB55" s="4"/>
      <c r="DC55" s="4"/>
      <c r="DD55" s="4" t="s">
        <v>55</v>
      </c>
      <c r="DE55" s="4">
        <v>-0.24590989890385401</v>
      </c>
      <c r="DF55" s="4">
        <v>-0.111259620804362</v>
      </c>
      <c r="DG55" s="4">
        <v>6.4980440775947806E-2</v>
      </c>
      <c r="DH55" s="4" t="s">
        <v>55</v>
      </c>
      <c r="DI55" s="4">
        <v>-8.9658106199751994E-2</v>
      </c>
      <c r="DJ55" s="4">
        <v>0.196232836210778</v>
      </c>
      <c r="DK55" s="4">
        <v>8.7966443818624604E-2</v>
      </c>
      <c r="DL55" s="4"/>
      <c r="DM55" s="4" t="s">
        <v>55</v>
      </c>
      <c r="DN55" s="4">
        <v>-0.11425178052187999</v>
      </c>
      <c r="DO55" s="4">
        <v>-1.0728258172218201E-2</v>
      </c>
      <c r="DP55" s="4">
        <v>2.65496596347446E-2</v>
      </c>
      <c r="DQ55" s="4">
        <v>-9.6304182815378198E-2</v>
      </c>
      <c r="DR55" s="4" t="s">
        <v>55</v>
      </c>
      <c r="DS55" s="4">
        <v>-8.3475766041207593E-3</v>
      </c>
      <c r="DT55" s="4">
        <v>1.29990144205659E-2</v>
      </c>
      <c r="DU55" s="4">
        <v>5.2173222229417303E-2</v>
      </c>
      <c r="DV55" s="4">
        <v>-4.3790907478795799E-2</v>
      </c>
      <c r="DW55" s="4" t="s">
        <v>55</v>
      </c>
      <c r="DX55" s="4">
        <v>-6.5500724858972806E-2</v>
      </c>
      <c r="DY55" s="4">
        <v>9.4815846984642196E-2</v>
      </c>
      <c r="DZ55" s="4">
        <v>1.6219202167650298E-2</v>
      </c>
      <c r="EA55" s="4">
        <v>0.20782667509125199</v>
      </c>
      <c r="EB55" s="4" t="s">
        <v>55</v>
      </c>
      <c r="EC55" s="4">
        <v>-6.7666495245095798E-2</v>
      </c>
      <c r="ED55" s="4">
        <v>-0.103191405248771</v>
      </c>
      <c r="EE55" s="4">
        <v>-2.1991610954656099E-2</v>
      </c>
      <c r="EF55" s="4">
        <v>-0.16916623811274001</v>
      </c>
      <c r="EH55" s="4" t="s">
        <v>55</v>
      </c>
      <c r="EI55" s="4">
        <v>4.7370526627506897E-2</v>
      </c>
      <c r="EJ55" s="4">
        <v>1.9810252573167299E-2</v>
      </c>
      <c r="EK55" s="4">
        <v>0.15388632051564</v>
      </c>
      <c r="EL55" s="4">
        <v>0.12964052105702201</v>
      </c>
      <c r="EM55" s="4">
        <v>7.7367914355171097E-2</v>
      </c>
      <c r="EN55" s="4" t="s">
        <v>55</v>
      </c>
      <c r="EO55" s="4">
        <v>-7.9728433027334098E-3</v>
      </c>
      <c r="EP55" s="4">
        <v>3.5971797818271402E-2</v>
      </c>
      <c r="EQ55" s="4">
        <v>-6.4144831881903994E-2</v>
      </c>
      <c r="ER55" s="4">
        <v>6.0398640006907901E-2</v>
      </c>
      <c r="ES55" s="4">
        <v>0.20263555716405701</v>
      </c>
      <c r="ET55" s="4" t="s">
        <v>55</v>
      </c>
      <c r="EU55" s="4">
        <v>4.4037548318950799E-2</v>
      </c>
      <c r="EV55" s="4">
        <v>0.216126852268821</v>
      </c>
      <c r="EW55" s="4">
        <v>-1.38605204537835E-2</v>
      </c>
      <c r="EX55" s="4">
        <v>1.3381134032073701E-2</v>
      </c>
      <c r="EY55" s="4">
        <v>-3.0361140041621098E-3</v>
      </c>
      <c r="EZ55" s="4" t="s">
        <v>55</v>
      </c>
      <c r="FA55" s="4">
        <v>-0.15183696453995599</v>
      </c>
      <c r="FB55" s="4">
        <v>-2.83949609496809E-2</v>
      </c>
      <c r="FC55" s="4">
        <v>1.5840594804324001E-3</v>
      </c>
      <c r="FD55" s="4">
        <v>-0.15201412908711001</v>
      </c>
      <c r="FE55" s="4">
        <v>0.13869204990408701</v>
      </c>
    </row>
    <row r="56" spans="2:161">
      <c r="B56" s="4" t="s">
        <v>56</v>
      </c>
      <c r="C56" s="4">
        <v>7.1165038989545695E-2</v>
      </c>
      <c r="D56" s="4">
        <v>4.1836037859407801E-2</v>
      </c>
      <c r="E56" s="4">
        <v>6.7815932487596695E-2</v>
      </c>
      <c r="F56" s="4">
        <v>-1.8663278141566101E-2</v>
      </c>
      <c r="G56" s="4">
        <v>-2.7244495008592901E-2</v>
      </c>
      <c r="H56" s="4" t="s">
        <v>56</v>
      </c>
      <c r="I56" s="4">
        <v>3.7482460074266699E-2</v>
      </c>
      <c r="J56" s="4">
        <v>-4.8692459950046098E-2</v>
      </c>
      <c r="K56" s="4">
        <v>-1.1324635759231701E-3</v>
      </c>
      <c r="L56" s="4">
        <v>5.0669060485936501E-2</v>
      </c>
      <c r="M56" s="4">
        <v>-3.7235819234111699E-2</v>
      </c>
      <c r="N56" s="4" t="s">
        <v>56</v>
      </c>
      <c r="O56" s="4">
        <v>-3.0360295996694701E-2</v>
      </c>
      <c r="P56" s="4">
        <v>-2.2242216849752399E-2</v>
      </c>
      <c r="Q56" s="4">
        <v>5.2300299373711098E-2</v>
      </c>
      <c r="R56" s="4">
        <v>3.4375914094197997E-2</v>
      </c>
      <c r="S56" s="4">
        <v>-3.7380680231170603E-2</v>
      </c>
      <c r="T56" s="4" t="s">
        <v>56</v>
      </c>
      <c r="U56" s="4">
        <v>-8.65629404455215E-2</v>
      </c>
      <c r="V56" s="4">
        <v>2.4756110860062398E-3</v>
      </c>
      <c r="W56" s="4">
        <v>0.195809710561134</v>
      </c>
      <c r="X56" s="4">
        <v>-6.5367259012524296E-3</v>
      </c>
      <c r="Y56" s="4">
        <v>-0.12382227808266</v>
      </c>
      <c r="Z56" s="4" t="s">
        <v>56</v>
      </c>
      <c r="AA56" s="4">
        <v>2.2162783429265399E-2</v>
      </c>
      <c r="AB56" s="4">
        <v>1.1338452212088099E-2</v>
      </c>
      <c r="AC56" s="4">
        <v>3.4835171195716802E-2</v>
      </c>
      <c r="AD56" s="4">
        <v>4.01743872036762E-2</v>
      </c>
      <c r="AE56" s="4">
        <v>-3.2028348466744002E-3</v>
      </c>
      <c r="AF56" s="4" t="s">
        <v>56</v>
      </c>
      <c r="AG56" s="4">
        <v>-0.29020513318899999</v>
      </c>
      <c r="AH56" s="4">
        <v>0.121614756333987</v>
      </c>
      <c r="AI56" s="4">
        <v>0.29001128941096499</v>
      </c>
      <c r="AJ56" s="4">
        <v>0.189287156633967</v>
      </c>
      <c r="AK56" s="4">
        <v>-1.92409560050225E-2</v>
      </c>
      <c r="AL56" s="4" t="s">
        <v>56</v>
      </c>
      <c r="AM56" s="4">
        <v>-8.4583119056369799E-3</v>
      </c>
      <c r="AN56" s="4">
        <v>4.2291559528184898E-2</v>
      </c>
      <c r="AO56" s="4">
        <v>-5.9208183339458903E-2</v>
      </c>
      <c r="AP56" s="4">
        <v>-3.3833247622547899E-2</v>
      </c>
      <c r="AQ56" s="4">
        <v>0.15563293906372</v>
      </c>
      <c r="AR56" s="4"/>
      <c r="AS56" s="4">
        <v>0.33449957198592012</v>
      </c>
      <c r="AT56" s="4">
        <v>1</v>
      </c>
      <c r="AU56" s="4"/>
      <c r="AV56" s="4" t="s">
        <v>56</v>
      </c>
      <c r="AW56" s="4">
        <v>1.1826098062898501E-2</v>
      </c>
      <c r="AX56" s="4">
        <v>-0.106900422266565</v>
      </c>
      <c r="AY56" s="4">
        <v>1.8204686794826199E-3</v>
      </c>
      <c r="AZ56" s="4">
        <v>3.1198108285789899E-3</v>
      </c>
      <c r="BA56" s="4">
        <v>1.9121869488305999E-2</v>
      </c>
      <c r="BB56" s="4" t="s">
        <v>56</v>
      </c>
      <c r="BC56" s="4">
        <v>-8.7720767543594397E-2</v>
      </c>
      <c r="BD56" s="4">
        <v>8.0998936195706903E-2</v>
      </c>
      <c r="BE56" s="4">
        <v>-6.8072871882792499E-2</v>
      </c>
      <c r="BF56" s="4">
        <v>9.1649651912824801E-2</v>
      </c>
      <c r="BG56" s="4">
        <v>-7.0497594508542094E-2</v>
      </c>
      <c r="BH56" s="4" t="s">
        <v>56</v>
      </c>
      <c r="BI56" s="4">
        <v>-5.04939659734501E-2</v>
      </c>
      <c r="BJ56" s="4">
        <v>9.3314488713868299E-2</v>
      </c>
      <c r="BK56" s="4">
        <v>-3.3570011500235399E-2</v>
      </c>
      <c r="BL56" s="4">
        <v>8.8784760340906099E-2</v>
      </c>
      <c r="BM56" s="4">
        <v>-9.5568931746117095E-2</v>
      </c>
      <c r="BN56" s="4" t="s">
        <v>56</v>
      </c>
      <c r="BO56" s="4">
        <v>5.4574707311733001E-2</v>
      </c>
      <c r="BP56" s="4">
        <v>-1.11263419595786E-4</v>
      </c>
      <c r="BQ56" s="4">
        <v>-2.3337502260216102E-2</v>
      </c>
      <c r="BR56" s="4">
        <v>-3.83858797605462E-3</v>
      </c>
      <c r="BS56" s="4">
        <v>-3.9081276133019803E-3</v>
      </c>
      <c r="BT56" s="4" t="s">
        <v>56</v>
      </c>
      <c r="BU56" s="4">
        <v>-6.5779697024540701E-2</v>
      </c>
      <c r="BV56" s="4">
        <v>9.4553103787018006E-2</v>
      </c>
      <c r="BW56" s="4">
        <v>-1.6170494806148999E-2</v>
      </c>
      <c r="BX56" s="4">
        <v>0.134522537350831</v>
      </c>
      <c r="BY56" s="4">
        <v>-8.6584228365899601E-2</v>
      </c>
      <c r="BZ56" s="4" t="s">
        <v>56</v>
      </c>
      <c r="CA56" s="4">
        <v>0.169342280887468</v>
      </c>
      <c r="CB56" s="4">
        <v>-3.2619649937275397E-2</v>
      </c>
      <c r="CC56" s="4">
        <v>-0.212357869097894</v>
      </c>
      <c r="CD56" s="4">
        <v>-1.8298869815896301E-2</v>
      </c>
      <c r="CE56" s="4">
        <v>-0.114227378319325</v>
      </c>
      <c r="CF56" s="4" t="s">
        <v>56</v>
      </c>
      <c r="CG56" s="4">
        <v>9.3041430962006802E-2</v>
      </c>
      <c r="CH56" s="4">
        <v>-0.309574215746314</v>
      </c>
      <c r="CI56" s="4">
        <v>1.3533299049019201E-2</v>
      </c>
      <c r="CJ56" s="4">
        <v>-0.17424122525612201</v>
      </c>
      <c r="CK56" s="4">
        <v>0.21822444716543399</v>
      </c>
      <c r="CL56" s="4" t="s">
        <v>56</v>
      </c>
      <c r="CN56" s="4" t="s">
        <v>56</v>
      </c>
      <c r="CO56" s="4">
        <v>5.33077698816437E-2</v>
      </c>
      <c r="CP56" s="4">
        <v>3.1594164448883397E-2</v>
      </c>
      <c r="CQ56" s="4">
        <v>0.128176281413801</v>
      </c>
      <c r="CR56" s="4" t="s">
        <v>56</v>
      </c>
      <c r="CS56" s="4">
        <v>-5.84990387071967E-3</v>
      </c>
      <c r="CT56" s="4">
        <v>-7.2939686207542098E-2</v>
      </c>
      <c r="CU56" s="4">
        <v>-1.7056429931848901E-3</v>
      </c>
      <c r="CV56" s="4" t="s">
        <v>56</v>
      </c>
      <c r="CW56" s="4"/>
      <c r="CX56" s="4"/>
      <c r="CY56" s="4"/>
      <c r="CZ56" s="4" t="s">
        <v>56</v>
      </c>
      <c r="DA56" s="4"/>
      <c r="DB56" s="4"/>
      <c r="DC56" s="4"/>
      <c r="DD56" s="4" t="s">
        <v>56</v>
      </c>
      <c r="DE56" s="4">
        <v>-7.1914755810105202E-2</v>
      </c>
      <c r="DF56" s="4">
        <v>-0.26876715085113201</v>
      </c>
      <c r="DG56" s="4">
        <v>8.4431995176807897E-2</v>
      </c>
      <c r="DH56" s="4" t="s">
        <v>56</v>
      </c>
      <c r="DI56" s="4">
        <v>0</v>
      </c>
      <c r="DJ56" s="4">
        <v>5.0749871433821897E-2</v>
      </c>
      <c r="DK56" s="4">
        <v>6.4283170482841101E-2</v>
      </c>
      <c r="DL56" s="4"/>
      <c r="DM56" s="4" t="s">
        <v>56</v>
      </c>
      <c r="DN56" s="4">
        <v>-2.0858957922926798E-2</v>
      </c>
      <c r="DO56" s="4">
        <v>2.16788636640678E-2</v>
      </c>
      <c r="DP56" s="4">
        <v>-0.12910736081475799</v>
      </c>
      <c r="DQ56" s="4">
        <v>5.3238286344258798E-2</v>
      </c>
      <c r="DR56" s="4" t="s">
        <v>56</v>
      </c>
      <c r="DS56" s="4">
        <v>2.82212702171773E-2</v>
      </c>
      <c r="DT56" s="4">
        <v>4.5319385924827101E-2</v>
      </c>
      <c r="DU56" s="4">
        <v>3.5853241003383399E-2</v>
      </c>
      <c r="DV56" s="4">
        <v>7.0844975973549204E-2</v>
      </c>
      <c r="DW56" s="4" t="s">
        <v>56</v>
      </c>
      <c r="DX56" s="4">
        <v>0.210378560305885</v>
      </c>
      <c r="DY56" s="4">
        <v>2.33513529702657E-2</v>
      </c>
      <c r="DZ56" s="4">
        <v>-0.24899554957020401</v>
      </c>
      <c r="EA56" s="4">
        <v>-1.48461420187696E-2</v>
      </c>
      <c r="EB56" s="4" t="s">
        <v>56</v>
      </c>
      <c r="EC56" s="4">
        <v>-6.08998457205863E-2</v>
      </c>
      <c r="ED56" s="4">
        <v>3.3833247622547902E-3</v>
      </c>
      <c r="EE56" s="4">
        <v>-0.21145779764092501</v>
      </c>
      <c r="EF56" s="4">
        <v>-0.150557951920338</v>
      </c>
      <c r="EH56" s="4" t="s">
        <v>56</v>
      </c>
      <c r="EI56" s="4">
        <v>0.13035076561324799</v>
      </c>
      <c r="EJ56" s="4">
        <v>8.1037511229005599E-2</v>
      </c>
      <c r="EK56" s="4">
        <v>-0.100987027440649</v>
      </c>
      <c r="EL56" s="4">
        <v>3.9251456504373998E-2</v>
      </c>
      <c r="EM56" s="4">
        <v>1.22273474581658E-2</v>
      </c>
      <c r="EN56" s="4" t="s">
        <v>56</v>
      </c>
      <c r="EO56" s="4">
        <v>8.3996863546613995E-2</v>
      </c>
      <c r="EP56" s="4">
        <v>0.14162415714785601</v>
      </c>
      <c r="EQ56" s="4">
        <v>-4.3478107932111203E-2</v>
      </c>
      <c r="ER56" s="4">
        <v>-7.5397333870740005E-2</v>
      </c>
      <c r="ES56" s="4">
        <v>8.6886584044984602E-2</v>
      </c>
      <c r="ET56" s="4" t="s">
        <v>56</v>
      </c>
      <c r="EU56" s="4">
        <v>9.9955542741144696E-2</v>
      </c>
      <c r="EV56" s="4">
        <v>9.5324947812599994E-2</v>
      </c>
      <c r="EW56" s="4">
        <v>3.4717303612810203E-2</v>
      </c>
      <c r="EX56" s="4">
        <v>-9.2229778959386693E-2</v>
      </c>
      <c r="EY56" s="4">
        <v>1.8199314951722299E-2</v>
      </c>
      <c r="EZ56" s="4" t="s">
        <v>56</v>
      </c>
      <c r="FA56" s="4">
        <v>0.115678027847366</v>
      </c>
      <c r="FB56" s="4">
        <v>-0.17910640954301399</v>
      </c>
      <c r="FC56" s="4">
        <v>4.5854353380937997E-2</v>
      </c>
      <c r="FD56" s="4">
        <v>-6.1017554328498202E-2</v>
      </c>
      <c r="FE56" s="4">
        <v>0.12935790993934601</v>
      </c>
    </row>
    <row r="57" spans="2:161">
      <c r="B57" s="4" t="s">
        <v>57</v>
      </c>
      <c r="C57" s="4">
        <v>4.4149839654322703E-2</v>
      </c>
      <c r="D57" s="4">
        <v>-0.15850584548228</v>
      </c>
      <c r="E57" s="4">
        <v>0.16380743938474299</v>
      </c>
      <c r="F57" s="4">
        <v>-2.7932382028702799E-2</v>
      </c>
      <c r="G57" s="4">
        <v>2.9655573755846602E-2</v>
      </c>
      <c r="H57" s="4" t="s">
        <v>57</v>
      </c>
      <c r="I57" s="4">
        <v>2.51990514716155E-2</v>
      </c>
      <c r="J57" s="4">
        <v>-7.6500346223864896E-2</v>
      </c>
      <c r="K57" s="4">
        <v>0.173659468171702</v>
      </c>
      <c r="L57" s="4">
        <v>-8.9666103747634202E-2</v>
      </c>
      <c r="M57" s="4">
        <v>-1.42565353238916E-2</v>
      </c>
      <c r="N57" s="4" t="s">
        <v>57</v>
      </c>
      <c r="O57" s="4">
        <v>9.24147957318152E-2</v>
      </c>
      <c r="P57" s="4">
        <v>-6.3575988253032706E-2</v>
      </c>
      <c r="Q57" s="4">
        <v>0.21514472912531901</v>
      </c>
      <c r="R57" s="4">
        <v>-4.2747574660792299E-2</v>
      </c>
      <c r="S57" s="4">
        <v>-5.2383668607569297E-3</v>
      </c>
      <c r="T57" s="4" t="s">
        <v>57</v>
      </c>
      <c r="U57" s="4">
        <v>3.4992345462874698E-2</v>
      </c>
      <c r="V57" s="4">
        <v>-1.8956505113632002E-2</v>
      </c>
      <c r="W57" s="4">
        <v>9.0860490027408702E-2</v>
      </c>
      <c r="X57" s="4">
        <v>-2.16129192564814E-2</v>
      </c>
      <c r="Y57" s="4">
        <v>-6.1612118601166499E-2</v>
      </c>
      <c r="Z57" s="4" t="s">
        <v>57</v>
      </c>
      <c r="AA57" s="4">
        <v>1.0390107403908E-2</v>
      </c>
      <c r="AB57" s="4">
        <v>-4.8730333220334598E-2</v>
      </c>
      <c r="AC57" s="4">
        <v>0.22657103818291199</v>
      </c>
      <c r="AD57" s="4">
        <v>-4.5273911666710902E-2</v>
      </c>
      <c r="AE57" s="4">
        <v>1.1112655829188099E-2</v>
      </c>
      <c r="AF57" s="4" t="s">
        <v>57</v>
      </c>
      <c r="AG57" s="4">
        <v>9.8934708440247696E-2</v>
      </c>
      <c r="AH57" s="4">
        <v>-0.27307541478606101</v>
      </c>
      <c r="AI57" s="4">
        <v>0.21459406797193101</v>
      </c>
      <c r="AJ57" s="4">
        <v>-8.1971769029092797E-2</v>
      </c>
      <c r="AK57" s="4">
        <v>-9.9543901429846704E-2</v>
      </c>
      <c r="AL57" s="4" t="s">
        <v>57</v>
      </c>
      <c r="AM57" s="4">
        <v>-2.1991610954656099E-2</v>
      </c>
      <c r="AN57" s="4">
        <v>-9.6424755724261596E-2</v>
      </c>
      <c r="AO57" s="4">
        <v>-0.236832733357835</v>
      </c>
      <c r="AP57" s="4">
        <v>0.160707926207103</v>
      </c>
      <c r="AQ57" s="4">
        <v>5.9208183339458903E-2</v>
      </c>
      <c r="AR57" s="4"/>
      <c r="AS57" s="4">
        <v>0.69041940666812041</v>
      </c>
      <c r="AT57" s="4">
        <v>4.2787513392484648E-2</v>
      </c>
      <c r="AU57" s="4"/>
      <c r="AV57" s="4" t="s">
        <v>57</v>
      </c>
      <c r="AW57" s="4">
        <v>5.5454811186834999E-2</v>
      </c>
      <c r="AX57" s="4">
        <v>-0.180066587132794</v>
      </c>
      <c r="AY57" s="4">
        <v>7.63137691097618E-2</v>
      </c>
      <c r="AZ57" s="4">
        <v>0.105705305423546</v>
      </c>
      <c r="BA57" s="4">
        <v>-4.8888616903968299E-2</v>
      </c>
      <c r="BB57" s="4" t="s">
        <v>57</v>
      </c>
      <c r="BC57" s="4">
        <v>8.4215688561672705E-2</v>
      </c>
      <c r="BD57" s="4">
        <v>-0.18111427441075501</v>
      </c>
      <c r="BE57" s="4">
        <v>-2.0915838008077899E-2</v>
      </c>
      <c r="BF57" s="4">
        <v>0.11078342300541601</v>
      </c>
      <c r="BG57" s="4">
        <v>-3.1889618487652301E-3</v>
      </c>
      <c r="BH57" s="4" t="s">
        <v>57</v>
      </c>
      <c r="BI57" s="4">
        <v>0.111197189376452</v>
      </c>
      <c r="BJ57" s="4">
        <v>-9.1146888633555107E-2</v>
      </c>
      <c r="BK57" s="4">
        <v>-5.9709740032858699E-2</v>
      </c>
      <c r="BL57" s="4">
        <v>0.13540900437610501</v>
      </c>
      <c r="BM57" s="4">
        <v>1.30681274072729E-2</v>
      </c>
      <c r="BN57" s="4" t="s">
        <v>57</v>
      </c>
      <c r="BO57" s="4">
        <v>5.6062855548826701E-2</v>
      </c>
      <c r="BP57" s="4">
        <v>6.9191939061129401E-2</v>
      </c>
      <c r="BQ57" s="4">
        <v>0.22390372400906999</v>
      </c>
      <c r="BR57" s="4">
        <v>-8.6409953243577295E-2</v>
      </c>
      <c r="BS57" s="4">
        <v>-0.11175019705651799</v>
      </c>
      <c r="BT57" s="4" t="s">
        <v>57</v>
      </c>
      <c r="BU57" s="4">
        <v>8.2933274543931304E-2</v>
      </c>
      <c r="BV57" s="4">
        <v>-0.16204190574058699</v>
      </c>
      <c r="BW57" s="4">
        <v>1.4475285039145599E-2</v>
      </c>
      <c r="BX57" s="4">
        <v>0.102598402599272</v>
      </c>
      <c r="BY57" s="4">
        <v>-1.8758468733233999E-3</v>
      </c>
      <c r="BZ57" s="4" t="s">
        <v>57</v>
      </c>
      <c r="CA57" s="4">
        <v>2.97858016269846E-2</v>
      </c>
      <c r="CB57" s="4">
        <v>3.8529937060516298E-3</v>
      </c>
      <c r="CC57" s="4">
        <v>0.224868254353363</v>
      </c>
      <c r="CD57" s="4">
        <v>-6.4564014185623797E-2</v>
      </c>
      <c r="CE57" s="4">
        <v>-0.20171668634492601</v>
      </c>
      <c r="CF57" s="4" t="s">
        <v>57</v>
      </c>
      <c r="CG57" s="4">
        <v>-0.21484112240317901</v>
      </c>
      <c r="CH57" s="4">
        <v>8.2891456675242406E-2</v>
      </c>
      <c r="CI57" s="4">
        <v>0.21822444716543399</v>
      </c>
      <c r="CJ57" s="4">
        <v>-4.7366546671567103E-2</v>
      </c>
      <c r="CK57" s="4">
        <v>-0.13194966572793701</v>
      </c>
      <c r="CL57" s="4" t="s">
        <v>57</v>
      </c>
      <c r="CN57" s="4" t="s">
        <v>57</v>
      </c>
      <c r="CO57" s="4">
        <v>-1.9927878521970002E-2</v>
      </c>
      <c r="CP57" s="4">
        <v>-4.6769369013730903E-2</v>
      </c>
      <c r="CQ57" s="4">
        <v>0.17280555747607901</v>
      </c>
      <c r="CR57" s="4" t="s">
        <v>57</v>
      </c>
      <c r="CS57" s="4">
        <v>1.1859603215342599E-2</v>
      </c>
      <c r="CT57" s="4">
        <v>-1.28531142052629E-4</v>
      </c>
      <c r="CU57" s="4">
        <v>0.13411703600994401</v>
      </c>
      <c r="CV57" s="4" t="s">
        <v>57</v>
      </c>
      <c r="CW57" s="4"/>
      <c r="CX57" s="4"/>
      <c r="CY57" s="4"/>
      <c r="CZ57" s="4" t="s">
        <v>57</v>
      </c>
      <c r="DA57" s="4"/>
      <c r="DB57" s="4"/>
      <c r="DC57" s="4"/>
      <c r="DD57" s="4" t="s">
        <v>57</v>
      </c>
      <c r="DE57" s="4">
        <v>0.182178438731046</v>
      </c>
      <c r="DF57" s="4">
        <v>-9.1394636650500599E-2</v>
      </c>
      <c r="DG57" s="4">
        <v>0.12883616623544</v>
      </c>
      <c r="DH57" s="4" t="s">
        <v>57</v>
      </c>
      <c r="DI57" s="4">
        <v>-4.0599897147057501E-2</v>
      </c>
      <c r="DJ57" s="4">
        <v>-0.17085790049386701</v>
      </c>
      <c r="DK57" s="4">
        <v>-0.11672470429779</v>
      </c>
      <c r="DL57" s="4"/>
      <c r="DM57" s="4" t="s">
        <v>57</v>
      </c>
      <c r="DN57" s="4">
        <v>6.4390394094524503E-2</v>
      </c>
      <c r="DO57" s="4">
        <v>8.0753767148652594E-2</v>
      </c>
      <c r="DP57" s="4">
        <v>8.4436394630048706E-2</v>
      </c>
      <c r="DQ57" s="4">
        <v>-1.54461903606483E-2</v>
      </c>
      <c r="DR57" s="4" t="s">
        <v>57</v>
      </c>
      <c r="DS57" s="4">
        <v>-9.7787882399500408E-3</v>
      </c>
      <c r="DT57" s="4">
        <v>4.8563928807993401E-2</v>
      </c>
      <c r="DU57" s="4">
        <v>0.12503648451465799</v>
      </c>
      <c r="DV57" s="4">
        <v>-1.8275738874023902E-2</v>
      </c>
      <c r="DW57" s="4" t="s">
        <v>57</v>
      </c>
      <c r="DX57" s="4">
        <v>0.13839678895740901</v>
      </c>
      <c r="DY57" s="4">
        <v>-4.01002874863811E-2</v>
      </c>
      <c r="DZ57" s="4">
        <v>-0.244171710817567</v>
      </c>
      <c r="EA57" s="4">
        <v>0.27239926719412599</v>
      </c>
      <c r="EB57" s="4" t="s">
        <v>57</v>
      </c>
      <c r="EC57" s="4">
        <v>6.9358157626223202E-2</v>
      </c>
      <c r="ED57" s="4">
        <v>6.7666495245095803E-3</v>
      </c>
      <c r="EE57" s="4">
        <v>-0.202999485735288</v>
      </c>
      <c r="EF57" s="4">
        <v>0.14209964001470099</v>
      </c>
      <c r="EH57" s="4" t="s">
        <v>57</v>
      </c>
      <c r="EI57" s="4">
        <v>-0.145488723115556</v>
      </c>
      <c r="EJ57" s="4">
        <v>-1.65793361605312E-2</v>
      </c>
      <c r="EK57" s="4">
        <v>-0.11991295590949499</v>
      </c>
      <c r="EL57" s="4">
        <v>5.3066409441162699E-2</v>
      </c>
      <c r="EM57" s="4">
        <v>0.127419266023335</v>
      </c>
      <c r="EN57" s="4" t="s">
        <v>57</v>
      </c>
      <c r="EO57" s="4">
        <v>4.5755068421188802E-2</v>
      </c>
      <c r="EP57" s="4">
        <v>-0.189628333330427</v>
      </c>
      <c r="EQ57" s="4">
        <v>-5.3198709897714601E-3</v>
      </c>
      <c r="ER57" s="4">
        <v>9.5374702810078094E-2</v>
      </c>
      <c r="ES57" s="4">
        <v>-9.6579333282892903E-3</v>
      </c>
      <c r="ET57" s="4" t="s">
        <v>57</v>
      </c>
      <c r="EU57" s="4">
        <v>3.1333808143640999E-3</v>
      </c>
      <c r="EV57" s="4">
        <v>-0.158489319594842</v>
      </c>
      <c r="EW57" s="4">
        <v>-1.49026648488049E-3</v>
      </c>
      <c r="EX57" s="4">
        <v>8.1669382423170594E-2</v>
      </c>
      <c r="EY57" s="4">
        <v>6.8600891709603304E-2</v>
      </c>
      <c r="EZ57" s="4" t="s">
        <v>57</v>
      </c>
      <c r="FA57" s="4">
        <v>-4.9234375035457099E-2</v>
      </c>
      <c r="FB57" s="4">
        <v>-4.9324694216359002E-2</v>
      </c>
      <c r="FC57" s="4">
        <v>0.126721284619942</v>
      </c>
      <c r="FD57" s="4">
        <v>6.17192648878125E-2</v>
      </c>
      <c r="FE57" s="4">
        <v>-4.6222577733845499E-2</v>
      </c>
    </row>
    <row r="58" spans="2:161">
      <c r="B58" s="4" t="s">
        <v>58</v>
      </c>
      <c r="C58" s="4">
        <v>0.14145458540804201</v>
      </c>
      <c r="D58" s="4">
        <v>-1.4362247177444901E-2</v>
      </c>
      <c r="E58" s="4">
        <v>0.14592932521562599</v>
      </c>
      <c r="F58" s="4">
        <v>-3.5394913943833803E-2</v>
      </c>
      <c r="G58" s="4">
        <v>-0.12163788054588801</v>
      </c>
      <c r="H58" s="4" t="s">
        <v>58</v>
      </c>
      <c r="I58" s="4">
        <v>9.4515548999133406E-2</v>
      </c>
      <c r="J58" s="4">
        <v>-4.2092212114911001E-2</v>
      </c>
      <c r="K58" s="4">
        <v>0.155703320245485</v>
      </c>
      <c r="L58" s="4">
        <v>-2.3344034448477501E-2</v>
      </c>
      <c r="M58" s="4">
        <v>-0.123278734301722</v>
      </c>
      <c r="N58" s="4" t="s">
        <v>58</v>
      </c>
      <c r="O58" s="4">
        <v>0.11220804133698301</v>
      </c>
      <c r="P58" s="4">
        <v>3.2322946710439802E-2</v>
      </c>
      <c r="Q58" s="4">
        <v>0.176610774492443</v>
      </c>
      <c r="R58" s="4">
        <v>-6.3617672869961797E-2</v>
      </c>
      <c r="S58" s="4">
        <v>-0.114820277331207</v>
      </c>
      <c r="T58" s="4" t="s">
        <v>58</v>
      </c>
      <c r="U58" s="4">
        <v>7.3280869731274498E-2</v>
      </c>
      <c r="V58" s="4">
        <v>-0.125505137304047</v>
      </c>
      <c r="W58" s="4">
        <v>-3.0513992824144302E-2</v>
      </c>
      <c r="X58" s="4">
        <v>9.2515533393895996E-2</v>
      </c>
      <c r="Y58" s="4">
        <v>5.3893218866708802E-2</v>
      </c>
      <c r="Z58" s="4" t="s">
        <v>58</v>
      </c>
      <c r="AA58" s="4">
        <v>0.11140098774186701</v>
      </c>
      <c r="AB58" s="4">
        <v>-2.0307779298978899E-2</v>
      </c>
      <c r="AC58" s="4">
        <v>0.200600980358901</v>
      </c>
      <c r="AD58" s="4">
        <v>-6.5376737325826703E-2</v>
      </c>
      <c r="AE58" s="4">
        <v>-0.11619481864036001</v>
      </c>
      <c r="AF58" s="4" t="s">
        <v>58</v>
      </c>
      <c r="AG58" s="4">
        <v>0.22942390761402701</v>
      </c>
      <c r="AH58" s="4">
        <v>-9.7384763228864302E-2</v>
      </c>
      <c r="AI58" s="4">
        <v>9.2022000450904001E-2</v>
      </c>
      <c r="AJ58" s="4">
        <v>7.9461619308631201E-2</v>
      </c>
      <c r="AK58" s="4">
        <v>3.5996558891427097E-2</v>
      </c>
      <c r="AL58" s="4" t="s">
        <v>58</v>
      </c>
      <c r="AM58" s="4">
        <v>-2.8758260479165701E-2</v>
      </c>
      <c r="AN58" s="4">
        <v>-1.18416366678918E-2</v>
      </c>
      <c r="AO58" s="4">
        <v>-0.22668275907107099</v>
      </c>
      <c r="AP58" s="4">
        <v>7.7816469531860194E-2</v>
      </c>
      <c r="AQ58" s="4">
        <v>-3.3833247622547902E-3</v>
      </c>
      <c r="AR58" s="4"/>
      <c r="AS58" s="4">
        <v>0.27108678547395071</v>
      </c>
      <c r="AT58" s="4">
        <v>0.25266605286882377</v>
      </c>
      <c r="AU58" s="4"/>
      <c r="AV58" s="4" t="s">
        <v>58</v>
      </c>
      <c r="AW58" s="4">
        <v>6.7093303698794501E-2</v>
      </c>
      <c r="AX58" s="4">
        <v>1.5661589326541301E-2</v>
      </c>
      <c r="AY58" s="4">
        <v>5.0639602046066101E-2</v>
      </c>
      <c r="AZ58" s="4">
        <v>0.13106679656900999</v>
      </c>
      <c r="BA58" s="4">
        <v>-6.9282035126416702E-2</v>
      </c>
      <c r="BB58" s="4" t="s">
        <v>58</v>
      </c>
      <c r="BC58" s="4">
        <v>-2.1377855356537301E-2</v>
      </c>
      <c r="BD58" s="4">
        <v>5.7630585044678898E-2</v>
      </c>
      <c r="BE58" s="4">
        <v>2.93954195689013E-2</v>
      </c>
      <c r="BF58" s="4">
        <v>2.3423932185429201E-2</v>
      </c>
      <c r="BG58" s="4">
        <v>-5.1436773523602201E-2</v>
      </c>
      <c r="BH58" s="4" t="s">
        <v>58</v>
      </c>
      <c r="BI58" s="4">
        <v>2.9109757488821699E-3</v>
      </c>
      <c r="BJ58" s="4">
        <v>3.1451043473006098E-2</v>
      </c>
      <c r="BK58" s="4">
        <v>3.1652519121496803E-2</v>
      </c>
      <c r="BL58" s="4">
        <v>-9.5527247129188005E-4</v>
      </c>
      <c r="BM58" s="4">
        <v>-0.13103211959854899</v>
      </c>
      <c r="BN58" s="4" t="s">
        <v>58</v>
      </c>
      <c r="BO58" s="4">
        <v>-1.8650530709743599E-2</v>
      </c>
      <c r="BP58" s="4">
        <v>1.6230551333535299E-2</v>
      </c>
      <c r="BQ58" s="4">
        <v>2.69118396147307E-2</v>
      </c>
      <c r="BR58" s="4">
        <v>7.9024843767906999E-2</v>
      </c>
      <c r="BS58" s="4">
        <v>2.3128883348473999E-2</v>
      </c>
      <c r="BT58" s="4" t="s">
        <v>58</v>
      </c>
      <c r="BU58" s="4">
        <v>-1.14808776228405E-2</v>
      </c>
      <c r="BV58" s="4">
        <v>2.00472450110173E-2</v>
      </c>
      <c r="BW58" s="4">
        <v>3.49011732153338E-2</v>
      </c>
      <c r="BX58" s="4">
        <v>1.35720995075454E-2</v>
      </c>
      <c r="BY58" s="4">
        <v>-9.0408871713175701E-2</v>
      </c>
      <c r="BZ58" s="4" t="s">
        <v>58</v>
      </c>
      <c r="CA58" s="4">
        <v>-0.12336488625747501</v>
      </c>
      <c r="CB58" s="4">
        <v>1.6579128952201001E-2</v>
      </c>
      <c r="CC58" s="4">
        <v>-0.155048965302616</v>
      </c>
      <c r="CD58" s="4">
        <v>-7.2664115246366498E-2</v>
      </c>
      <c r="CE58" s="4">
        <v>0.139493947600074</v>
      </c>
      <c r="CF58" s="4" t="s">
        <v>58</v>
      </c>
      <c r="CG58" s="4">
        <v>7.2741482388477996E-2</v>
      </c>
      <c r="CH58" s="4">
        <v>-4.5674884290439699E-2</v>
      </c>
      <c r="CI58" s="4">
        <v>-9.9808080486516404E-2</v>
      </c>
      <c r="CJ58" s="4">
        <v>5.4133196196076698E-2</v>
      </c>
      <c r="CK58" s="4">
        <v>0.17085790049386701</v>
      </c>
      <c r="CL58" s="4" t="s">
        <v>58</v>
      </c>
      <c r="CN58" s="4" t="s">
        <v>58</v>
      </c>
      <c r="CO58" s="4">
        <v>0.13982867063323701</v>
      </c>
      <c r="CP58" s="4">
        <v>-5.1160728576452298E-2</v>
      </c>
      <c r="CQ58" s="4">
        <v>0.12842642214838601</v>
      </c>
      <c r="CR58" s="4" t="s">
        <v>58</v>
      </c>
      <c r="CS58" s="4">
        <v>0.14582379138068299</v>
      </c>
      <c r="CT58" s="4">
        <v>-1.05360798336655E-2</v>
      </c>
      <c r="CU58" s="4">
        <v>0.17793920782059</v>
      </c>
      <c r="CV58" s="4" t="s">
        <v>58</v>
      </c>
      <c r="CW58" s="4"/>
      <c r="CX58" s="4"/>
      <c r="CY58" s="4"/>
      <c r="CZ58" s="4" t="s">
        <v>58</v>
      </c>
      <c r="DA58" s="4"/>
      <c r="DB58" s="4"/>
      <c r="DC58" s="4"/>
      <c r="DD58" s="4" t="s">
        <v>58</v>
      </c>
      <c r="DE58" s="4">
        <v>0.217734350009924</v>
      </c>
      <c r="DF58" s="4">
        <v>-0.192094464713193</v>
      </c>
      <c r="DG58" s="4">
        <v>1.9411552624307601E-2</v>
      </c>
      <c r="DH58" s="4" t="s">
        <v>58</v>
      </c>
      <c r="DI58" s="4">
        <v>-9.4733093343134206E-2</v>
      </c>
      <c r="DJ58" s="4">
        <v>-1.5224961430146599E-2</v>
      </c>
      <c r="DK58" s="4">
        <v>-0.236832733357835</v>
      </c>
      <c r="DL58" s="4"/>
      <c r="DM58" s="4" t="s">
        <v>58</v>
      </c>
      <c r="DN58" s="4">
        <v>7.8155082850459801E-2</v>
      </c>
      <c r="DO58" s="4">
        <v>-1.1853891477852501E-2</v>
      </c>
      <c r="DP58" s="4">
        <v>1.1096520920357801E-2</v>
      </c>
      <c r="DQ58" s="4">
        <v>6.4765605196402606E-2</v>
      </c>
      <c r="DR58" s="4" t="s">
        <v>58</v>
      </c>
      <c r="DS58" s="4">
        <v>0.105159317086951</v>
      </c>
      <c r="DT58" s="4">
        <v>-3.7517198220767499E-4</v>
      </c>
      <c r="DU58" s="4">
        <v>2.1568915162291199E-2</v>
      </c>
      <c r="DV58" s="4">
        <v>-4.6656804565104397E-2</v>
      </c>
      <c r="DW58" s="4" t="s">
        <v>58</v>
      </c>
      <c r="DX58" s="4">
        <v>0.108412557625563</v>
      </c>
      <c r="DY58" s="4">
        <v>-5.0507736645229298E-2</v>
      </c>
      <c r="DZ58" s="4">
        <v>-5.08661962123459E-2</v>
      </c>
      <c r="EA58" s="4">
        <v>-0.110781565569467</v>
      </c>
      <c r="EB58" s="4" t="s">
        <v>58</v>
      </c>
      <c r="EC58" s="4">
        <v>-3.3833247622547902E-3</v>
      </c>
      <c r="ED58" s="4">
        <v>-0.11672470429779</v>
      </c>
      <c r="EE58" s="4">
        <v>8.4583119056369799E-3</v>
      </c>
      <c r="EF58" s="4">
        <v>6.4283170482841101E-2</v>
      </c>
      <c r="EH58" s="4" t="s">
        <v>58</v>
      </c>
      <c r="EI58" s="4">
        <v>2.2017581243007001E-2</v>
      </c>
      <c r="EJ58" s="4">
        <v>-0.15010531273102501</v>
      </c>
      <c r="EK58" s="4">
        <v>-0.14515449038321401</v>
      </c>
      <c r="EL58" s="4">
        <v>-0.184350241432198</v>
      </c>
      <c r="EM58" s="4">
        <v>-1.3675689298313001E-2</v>
      </c>
      <c r="EN58" s="4" t="s">
        <v>58</v>
      </c>
      <c r="EO58" s="4">
        <v>-0.108709196194126</v>
      </c>
      <c r="EP58" s="4">
        <v>0.127711719664134</v>
      </c>
      <c r="EQ58" s="4">
        <v>-0.14759160405653901</v>
      </c>
      <c r="ER58" s="4">
        <v>-5.3240488989257297E-2</v>
      </c>
      <c r="ES58" s="4">
        <v>-4.0386455157950899E-4</v>
      </c>
      <c r="ET58" s="4" t="s">
        <v>58</v>
      </c>
      <c r="EU58" s="4">
        <v>5.7887647328784202E-2</v>
      </c>
      <c r="EV58" s="4">
        <v>-1.34471365104251E-2</v>
      </c>
      <c r="EW58" s="4">
        <v>-1.05881870534166E-2</v>
      </c>
      <c r="EX58" s="4">
        <v>-4.3707535927194098E-2</v>
      </c>
      <c r="EY58" s="4">
        <v>-9.6210770548368102E-2</v>
      </c>
      <c r="EZ58" s="4" t="s">
        <v>58</v>
      </c>
      <c r="FA58" s="4">
        <v>8.0863457424354204E-2</v>
      </c>
      <c r="FB58" s="4">
        <v>-2.5205999100915599E-2</v>
      </c>
      <c r="FC58" s="4">
        <v>-1.43121163582928E-3</v>
      </c>
      <c r="FD58" s="4">
        <v>0.109782964386196</v>
      </c>
      <c r="FE58" s="4">
        <v>-1.9338726156945599E-2</v>
      </c>
    </row>
    <row r="59" spans="2:161">
      <c r="B59" s="4" t="s">
        <v>59</v>
      </c>
      <c r="C59" s="4">
        <v>5.5607674969081602E-2</v>
      </c>
      <c r="D59" s="4">
        <v>1.0255770118001301E-2</v>
      </c>
      <c r="E59" s="4">
        <v>0.12605008516982499</v>
      </c>
      <c r="F59" s="4">
        <v>-0.109686712115697</v>
      </c>
      <c r="G59" s="4">
        <v>-1.7468161298546898E-2</v>
      </c>
      <c r="H59" s="4" t="s">
        <v>59</v>
      </c>
      <c r="I59" s="4">
        <v>-4.0945853280387599E-2</v>
      </c>
      <c r="J59" s="4">
        <v>-1.07966159324209E-2</v>
      </c>
      <c r="K59" s="4">
        <v>9.0871517431208901E-2</v>
      </c>
      <c r="L59" s="4">
        <v>-0.120617792279767</v>
      </c>
      <c r="M59" s="4">
        <v>-5.1419404450351799E-2</v>
      </c>
      <c r="N59" s="4" t="s">
        <v>59</v>
      </c>
      <c r="O59" s="4">
        <v>-0.13261613504185499</v>
      </c>
      <c r="P59" s="4">
        <v>-6.8751828188395994E-2</v>
      </c>
      <c r="Q59" s="4">
        <v>7.9426563840323094E-2</v>
      </c>
      <c r="R59" s="4">
        <v>-6.8598984592989298E-2</v>
      </c>
      <c r="S59" s="4">
        <v>-2.5420668890596299E-2</v>
      </c>
      <c r="T59" s="4" t="s">
        <v>59</v>
      </c>
      <c r="U59" s="4">
        <v>0.14283441490609</v>
      </c>
      <c r="V59" s="4">
        <v>4.6688912447881703E-2</v>
      </c>
      <c r="W59" s="4">
        <v>7.7842669934701805E-2</v>
      </c>
      <c r="X59" s="4">
        <v>0.168856147164055</v>
      </c>
      <c r="Y59" s="4">
        <v>7.7202905272026001E-2</v>
      </c>
      <c r="Z59" s="4" t="s">
        <v>59</v>
      </c>
      <c r="AA59" s="4">
        <v>-0.12598743407721</v>
      </c>
      <c r="AB59" s="4">
        <v>-6.9930876679395196E-2</v>
      </c>
      <c r="AC59" s="4">
        <v>5.5330535182028101E-2</v>
      </c>
      <c r="AD59" s="4">
        <v>-0.140914311882155</v>
      </c>
      <c r="AE59" s="4">
        <v>4.8181474320362202E-3</v>
      </c>
      <c r="AF59" s="4" t="s">
        <v>59</v>
      </c>
      <c r="AG59" s="4">
        <v>0.135500192044537</v>
      </c>
      <c r="AH59" s="4">
        <v>7.8799722851134804E-2</v>
      </c>
      <c r="AI59" s="4">
        <v>9.5195441532238606E-2</v>
      </c>
      <c r="AJ59" s="4">
        <v>8.2489661589220997E-2</v>
      </c>
      <c r="AK59" s="4">
        <v>3.2849013080321003E-2</v>
      </c>
      <c r="AL59" s="4" t="s">
        <v>59</v>
      </c>
      <c r="AM59" s="4">
        <v>0.17762455001837699</v>
      </c>
      <c r="AN59" s="4">
        <v>3.72165723848027E-2</v>
      </c>
      <c r="AO59" s="4">
        <v>-3.3833247622547902E-3</v>
      </c>
      <c r="AP59" s="4">
        <v>6.9358157626223202E-2</v>
      </c>
      <c r="AQ59" s="4">
        <v>-2.70665980980383E-2</v>
      </c>
      <c r="AR59" s="4"/>
      <c r="AS59" s="4">
        <v>0.71484803540062181</v>
      </c>
      <c r="AT59" s="4">
        <v>0.60883601284636923</v>
      </c>
      <c r="AU59" s="4"/>
      <c r="AV59" s="4" t="s">
        <v>59</v>
      </c>
      <c r="AW59" s="4">
        <v>2.2443182575301E-2</v>
      </c>
      <c r="AX59" s="4">
        <v>-8.2615925950566098E-3</v>
      </c>
      <c r="AY59" s="4">
        <v>9.5748314516299504E-2</v>
      </c>
      <c r="AZ59" s="4">
        <v>8.4561464997341407E-3</v>
      </c>
      <c r="BA59" s="4">
        <v>-1.09783989068036E-2</v>
      </c>
      <c r="BB59" s="4" t="s">
        <v>59</v>
      </c>
      <c r="BC59" s="4">
        <v>6.7940866926089805E-2</v>
      </c>
      <c r="BD59" s="4">
        <v>-0.142499350760565</v>
      </c>
      <c r="BE59" s="4">
        <v>0.102415003513395</v>
      </c>
      <c r="BF59" s="4">
        <v>3.0649466657577E-2</v>
      </c>
      <c r="BG59" s="4">
        <v>5.4858480953922199E-2</v>
      </c>
      <c r="BH59" s="4" t="s">
        <v>59</v>
      </c>
      <c r="BI59" s="4">
        <v>2.9443234424254498E-2</v>
      </c>
      <c r="BJ59" s="4">
        <v>-4.3397159941270802E-2</v>
      </c>
      <c r="BK59" s="4">
        <v>3.5883507739800501E-2</v>
      </c>
      <c r="BL59" s="4">
        <v>6.5656745381410295E-2</v>
      </c>
      <c r="BM59" s="4">
        <v>3.4063279467229701E-2</v>
      </c>
      <c r="BN59" s="4" t="s">
        <v>59</v>
      </c>
      <c r="BO59" s="4">
        <v>5.3531612753022498E-2</v>
      </c>
      <c r="BP59" s="4">
        <v>0.248590295231885</v>
      </c>
      <c r="BQ59" s="4">
        <v>5.8413295287787601E-4</v>
      </c>
      <c r="BR59" s="4">
        <v>6.0513392332658102E-2</v>
      </c>
      <c r="BS59" s="4">
        <v>-1.8149845321562601E-2</v>
      </c>
      <c r="BT59" s="4" t="s">
        <v>59</v>
      </c>
      <c r="BU59" s="4">
        <v>7.6770770186013301E-4</v>
      </c>
      <c r="BV59" s="4">
        <v>-0.13867371700568601</v>
      </c>
      <c r="BW59" s="4">
        <v>6.1371456872230702E-2</v>
      </c>
      <c r="BX59" s="4">
        <v>4.5134960046464799E-2</v>
      </c>
      <c r="BY59" s="4">
        <v>2.4830654537991999E-2</v>
      </c>
      <c r="BZ59" s="4" t="s">
        <v>59</v>
      </c>
      <c r="CA59" s="4">
        <v>0.11063092450303701</v>
      </c>
      <c r="CB59" s="4">
        <v>0.50851920005617102</v>
      </c>
      <c r="CC59" s="4">
        <v>-0.37978017191871</v>
      </c>
      <c r="CD59" s="4">
        <v>-0.13047304987040201</v>
      </c>
      <c r="CE59" s="4">
        <v>4.5632324294307101E-2</v>
      </c>
      <c r="CF59" s="4" t="s">
        <v>59</v>
      </c>
      <c r="CG59" s="4">
        <v>-1.6916623811274002E-2</v>
      </c>
      <c r="CH59" s="4">
        <v>0.26220766907474602</v>
      </c>
      <c r="CI59" s="4">
        <v>-5.9208183339458903E-2</v>
      </c>
      <c r="CJ59" s="4">
        <v>-0.22668275907107099</v>
      </c>
      <c r="CK59" s="4">
        <v>-0.103191405248771</v>
      </c>
      <c r="CL59" s="4" t="s">
        <v>59</v>
      </c>
      <c r="CN59" s="4" t="s">
        <v>59</v>
      </c>
      <c r="CO59" s="4">
        <v>0.12272877208283001</v>
      </c>
      <c r="CP59" s="4">
        <v>2.4840364615077701E-2</v>
      </c>
      <c r="CQ59" s="4">
        <v>5.2321103650779001E-2</v>
      </c>
      <c r="CR59" s="4" t="s">
        <v>59</v>
      </c>
      <c r="CS59" s="4">
        <v>0.10949116395559</v>
      </c>
      <c r="CT59" s="4">
        <v>-0.12772174323916299</v>
      </c>
      <c r="CU59" s="4">
        <v>7.4874600967631599E-2</v>
      </c>
      <c r="CV59" s="4" t="s">
        <v>59</v>
      </c>
      <c r="CW59" s="4"/>
      <c r="CX59" s="4"/>
      <c r="CY59" s="4"/>
      <c r="CZ59" s="4" t="s">
        <v>59</v>
      </c>
      <c r="DA59" s="4"/>
      <c r="DB59" s="4"/>
      <c r="DC59" s="4"/>
      <c r="DD59" s="4" t="s">
        <v>59</v>
      </c>
      <c r="DE59" s="4">
        <v>0.47871065453599698</v>
      </c>
      <c r="DF59" s="4">
        <v>0.13233091585012699</v>
      </c>
      <c r="DG59" s="4">
        <v>0.147706401845108</v>
      </c>
      <c r="DH59" s="4" t="s">
        <v>59</v>
      </c>
      <c r="DI59" s="4">
        <v>-3.72165723848027E-2</v>
      </c>
      <c r="DJ59" s="4">
        <v>0.191157849067396</v>
      </c>
      <c r="DK59" s="4">
        <v>-8.4583119056369796E-2</v>
      </c>
      <c r="DL59" s="4"/>
      <c r="DM59" s="4" t="s">
        <v>59</v>
      </c>
      <c r="DN59" s="4">
        <v>3.1364868775513498E-2</v>
      </c>
      <c r="DO59" s="4">
        <v>-6.4369549033309006E-2</v>
      </c>
      <c r="DP59" s="4">
        <v>9.3580428149892703E-2</v>
      </c>
      <c r="DQ59" s="4">
        <v>-7.16375270437625E-2</v>
      </c>
      <c r="DR59" s="4" t="s">
        <v>59</v>
      </c>
      <c r="DS59" s="4">
        <v>-9.3438666457611397E-2</v>
      </c>
      <c r="DT59" s="4">
        <v>-8.6331241683565998E-2</v>
      </c>
      <c r="DU59" s="4">
        <v>0.14246113879941399</v>
      </c>
      <c r="DV59" s="4">
        <v>4.2998877738579598E-2</v>
      </c>
      <c r="DW59" s="4" t="s">
        <v>59</v>
      </c>
      <c r="DX59" s="4">
        <v>3.79189270145565E-2</v>
      </c>
      <c r="DY59" s="4">
        <v>-0.66498470609747895</v>
      </c>
      <c r="DZ59" s="4">
        <v>0.156659617785948</v>
      </c>
      <c r="EA59" s="4">
        <v>0.188901109191834</v>
      </c>
      <c r="EB59" s="4" t="s">
        <v>59</v>
      </c>
      <c r="EC59" s="4">
        <v>0.192849511448523</v>
      </c>
      <c r="ED59" s="4">
        <v>2.8758260479165701E-2</v>
      </c>
      <c r="EE59" s="4">
        <v>-0.27743263050489297</v>
      </c>
      <c r="EF59" s="4">
        <v>-8.2891456675242406E-2</v>
      </c>
      <c r="EH59" s="4" t="s">
        <v>59</v>
      </c>
      <c r="EI59" s="4">
        <v>-2.36748185408677E-4</v>
      </c>
      <c r="EJ59" s="4">
        <v>-1.97475839358532E-2</v>
      </c>
      <c r="EK59" s="4">
        <v>-4.6869177528994402E-2</v>
      </c>
      <c r="EL59" s="4">
        <v>-2.6390459491143801E-2</v>
      </c>
      <c r="EM59" s="4">
        <v>-0.17627991358253201</v>
      </c>
      <c r="EN59" s="4" t="s">
        <v>59</v>
      </c>
      <c r="EO59" s="4">
        <v>-1.8299242095705999E-2</v>
      </c>
      <c r="EP59" s="4">
        <v>-0.127419266023335</v>
      </c>
      <c r="EQ59" s="4">
        <v>0.19455130295054299</v>
      </c>
      <c r="ER59" s="4">
        <v>1.3968142939111999E-2</v>
      </c>
      <c r="ES59" s="4">
        <v>0.21883191831877999</v>
      </c>
      <c r="ET59" s="4" t="s">
        <v>59</v>
      </c>
      <c r="EU59" s="4">
        <v>0.10874081999117401</v>
      </c>
      <c r="EV59" s="4">
        <v>3.3876640467493002E-2</v>
      </c>
      <c r="EW59" s="4">
        <v>8.13254747728136E-2</v>
      </c>
      <c r="EX59" s="4">
        <v>2.0523296952619799E-2</v>
      </c>
      <c r="EY59" s="4">
        <v>-4.5312438295526898E-2</v>
      </c>
      <c r="EZ59" s="4" t="s">
        <v>59</v>
      </c>
      <c r="FA59" s="4">
        <v>-4.1539875585549703E-2</v>
      </c>
      <c r="FB59" s="4">
        <v>6.2059698723519498E-2</v>
      </c>
      <c r="FC59" s="4">
        <v>0.139223543545548</v>
      </c>
      <c r="FD59" s="4">
        <v>-2.0179389302262801E-2</v>
      </c>
      <c r="FE59" s="4">
        <v>2.8096212889774701E-2</v>
      </c>
    </row>
    <row r="60" spans="2:161">
      <c r="B60" s="4" t="s">
        <v>60</v>
      </c>
      <c r="C60" s="4">
        <v>8.0691231965006202E-2</v>
      </c>
      <c r="D60" s="4">
        <v>6.7690862120303993E-2</v>
      </c>
      <c r="E60" s="4">
        <v>0.197889114472004</v>
      </c>
      <c r="F60" s="4">
        <v>0.163522556881465</v>
      </c>
      <c r="G60" s="4">
        <v>7.1151142282068702E-2</v>
      </c>
      <c r="H60" s="4" t="s">
        <v>60</v>
      </c>
      <c r="I60" s="4">
        <v>3.3522311373185699E-3</v>
      </c>
      <c r="J60" s="4">
        <v>-0.101789716876382</v>
      </c>
      <c r="K60" s="4">
        <v>0.24213182873925301</v>
      </c>
      <c r="L60" s="4">
        <v>0.26806038128738302</v>
      </c>
      <c r="M60" s="4">
        <v>0.12344547740492499</v>
      </c>
      <c r="N60" s="4" t="s">
        <v>60</v>
      </c>
      <c r="O60" s="4">
        <v>-3.6866569955711699E-2</v>
      </c>
      <c r="P60" s="4">
        <v>-2.1154943091518399E-2</v>
      </c>
      <c r="Q60" s="4">
        <v>0.27746670515240102</v>
      </c>
      <c r="R60" s="4">
        <v>0.24600871424324</v>
      </c>
      <c r="S60" s="4">
        <v>0.13875419488466501</v>
      </c>
      <c r="T60" s="4" t="s">
        <v>60</v>
      </c>
      <c r="U60" s="4">
        <v>-1.21416206633901E-2</v>
      </c>
      <c r="V60" s="4">
        <v>-2.6703220702988602E-3</v>
      </c>
      <c r="W60" s="4">
        <v>-1.4881482370936399E-2</v>
      </c>
      <c r="X60" s="4">
        <v>-7.3225238021476596E-2</v>
      </c>
      <c r="Y60" s="4">
        <v>-8.1917692677397399E-3</v>
      </c>
      <c r="Z60" s="4" t="s">
        <v>60</v>
      </c>
      <c r="AA60" s="4">
        <v>-3.8659814542992901E-2</v>
      </c>
      <c r="AB60" s="4">
        <v>-3.2611945271777999E-2</v>
      </c>
      <c r="AC60" s="4">
        <v>0.23697156695833799</v>
      </c>
      <c r="AD60" s="4">
        <v>0.29622748541232102</v>
      </c>
      <c r="AE60" s="4">
        <v>0.131111275073787</v>
      </c>
      <c r="AF60" s="4" t="s">
        <v>60</v>
      </c>
      <c r="AG60" s="4">
        <v>-0.160964514868084</v>
      </c>
      <c r="AH60" s="4">
        <v>-0.15706497288726101</v>
      </c>
      <c r="AI60" s="4">
        <v>4.8789268812840902E-2</v>
      </c>
      <c r="AJ60" s="4">
        <v>-0.21385960316452399</v>
      </c>
      <c r="AK60" s="4">
        <v>1.71111338843331E-3</v>
      </c>
      <c r="AL60" s="4" t="s">
        <v>60</v>
      </c>
      <c r="AM60" s="4">
        <v>0.13194966572793701</v>
      </c>
      <c r="AN60" s="4">
        <v>5.5824858577204102E-2</v>
      </c>
      <c r="AO60" s="4">
        <v>-0.22160777192768899</v>
      </c>
      <c r="AP60" s="4">
        <v>-0.34340746336886102</v>
      </c>
      <c r="AQ60" s="4">
        <v>-0.25544101955023701</v>
      </c>
      <c r="AR60" s="4"/>
      <c r="AS60" s="4">
        <v>0.84226937613177311</v>
      </c>
      <c r="AT60" s="4">
        <v>0.47336946185782613</v>
      </c>
      <c r="AU60" s="4"/>
      <c r="AV60" s="4" t="s">
        <v>60</v>
      </c>
      <c r="AW60" s="4">
        <v>6.5974618746898694E-2</v>
      </c>
      <c r="AX60" s="4">
        <v>-2.8648062463766499E-2</v>
      </c>
      <c r="AY60" s="4">
        <v>-2.80921941646879E-2</v>
      </c>
      <c r="AZ60" s="4">
        <v>7.4646164212525803E-2</v>
      </c>
      <c r="BA60" s="4">
        <v>9.0940053729269096E-2</v>
      </c>
      <c r="BB60" s="4" t="s">
        <v>60</v>
      </c>
      <c r="BC60" s="4">
        <v>5.9992779006727203E-3</v>
      </c>
      <c r="BD60" s="4">
        <v>-4.8831412536048897E-2</v>
      </c>
      <c r="BE60" s="4">
        <v>-5.9106956270959098E-2</v>
      </c>
      <c r="BF60" s="4">
        <v>3.3782847471941102E-2</v>
      </c>
      <c r="BG60" s="4">
        <v>7.0289165629537798E-2</v>
      </c>
      <c r="BH60" s="4" t="s">
        <v>60</v>
      </c>
      <c r="BI60" s="4">
        <v>1.4648669132501299E-2</v>
      </c>
      <c r="BJ60" s="4">
        <v>-3.9569122619948403E-2</v>
      </c>
      <c r="BK60" s="4">
        <v>-9.5725249059601294E-2</v>
      </c>
      <c r="BL60" s="4">
        <v>5.1372816647038598E-2</v>
      </c>
      <c r="BM60" s="4">
        <v>7.0579003897121503E-2</v>
      </c>
      <c r="BN60" s="4" t="s">
        <v>60</v>
      </c>
      <c r="BO60" s="4">
        <v>4.6619372810634302E-2</v>
      </c>
      <c r="BP60" s="4">
        <v>-2.1348668634941399E-2</v>
      </c>
      <c r="BQ60" s="4">
        <v>-4.1556887219026097E-2</v>
      </c>
      <c r="BR60" s="4">
        <v>0.176491599333816</v>
      </c>
      <c r="BS60" s="4">
        <v>-4.4227209289324901E-2</v>
      </c>
      <c r="BT60" s="4" t="s">
        <v>60</v>
      </c>
      <c r="BU60" s="4">
        <v>2.2451108041276199E-2</v>
      </c>
      <c r="BV60" s="4">
        <v>-3.9253832719545301E-2</v>
      </c>
      <c r="BW60" s="4">
        <v>-4.5503181840117098E-2</v>
      </c>
      <c r="BX60" s="4">
        <v>3.8597286313882102E-2</v>
      </c>
      <c r="BY60" s="4">
        <v>9.8631333841243299E-2</v>
      </c>
      <c r="BZ60" s="4" t="s">
        <v>60</v>
      </c>
      <c r="CA60" s="4">
        <v>0.192336282870604</v>
      </c>
      <c r="CB60" s="4">
        <v>-6.7655102770206393E-2</v>
      </c>
      <c r="CC60" s="4">
        <v>-5.2721201537680104E-3</v>
      </c>
      <c r="CD60" s="4">
        <v>0.207563527767234</v>
      </c>
      <c r="CE60" s="4">
        <v>-0.118966902537397</v>
      </c>
      <c r="CF60" s="4" t="s">
        <v>60</v>
      </c>
      <c r="CG60" s="4">
        <v>-0.104883067629899</v>
      </c>
      <c r="CH60" s="4">
        <v>7.9508131912987598E-2</v>
      </c>
      <c r="CI60" s="4">
        <v>6.9358157626223202E-2</v>
      </c>
      <c r="CJ60" s="4">
        <v>-0.10826639239215299</v>
      </c>
      <c r="CK60" s="4">
        <v>-1.8608286192401399E-2</v>
      </c>
      <c r="CL60" s="4" t="s">
        <v>60</v>
      </c>
      <c r="CN60" s="4" t="s">
        <v>60</v>
      </c>
      <c r="CO60" s="4">
        <v>0.10152934482671799</v>
      </c>
      <c r="CP60" s="4">
        <v>5.6636031322377198E-2</v>
      </c>
      <c r="CQ60" s="4">
        <v>9.1259678001239297E-2</v>
      </c>
      <c r="CR60" s="4" t="s">
        <v>60</v>
      </c>
      <c r="CS60" s="4">
        <v>4.0525521707729002E-2</v>
      </c>
      <c r="CT60" s="4">
        <v>-2.9120988211545702E-2</v>
      </c>
      <c r="CU60" s="4">
        <v>0.14850557629053801</v>
      </c>
      <c r="CV60" s="4" t="s">
        <v>60</v>
      </c>
      <c r="CW60" s="4"/>
      <c r="CX60" s="4"/>
      <c r="CY60" s="4"/>
      <c r="CZ60" s="4" t="s">
        <v>60</v>
      </c>
      <c r="DA60" s="4"/>
      <c r="DB60" s="4"/>
      <c r="DC60" s="4"/>
      <c r="DD60" s="4" t="s">
        <v>60</v>
      </c>
      <c r="DE60" s="4">
        <v>-6.9619165274676806E-2</v>
      </c>
      <c r="DF60" s="4">
        <v>5.1612693527796398E-2</v>
      </c>
      <c r="DG60" s="4">
        <v>-9.6475066317333699E-2</v>
      </c>
      <c r="DH60" s="4" t="s">
        <v>60</v>
      </c>
      <c r="DI60" s="4">
        <v>0.28758260479165698</v>
      </c>
      <c r="DJ60" s="4">
        <v>7.1049820007350606E-2</v>
      </c>
      <c r="DK60" s="4">
        <v>-0.14379130239582899</v>
      </c>
      <c r="DL60" s="4"/>
      <c r="DM60" s="4" t="s">
        <v>60</v>
      </c>
      <c r="DN60" s="4">
        <v>-8.2921653515059396E-2</v>
      </c>
      <c r="DO60" s="4">
        <v>1.28058159400247E-2</v>
      </c>
      <c r="DP60" s="4">
        <v>0.120519195593992</v>
      </c>
      <c r="DQ60" s="4">
        <v>1.94831838827071E-2</v>
      </c>
      <c r="DR60" s="4" t="s">
        <v>60</v>
      </c>
      <c r="DS60" s="4">
        <v>-7.4124257003216301E-2</v>
      </c>
      <c r="DT60" s="4">
        <v>0.153671138675194</v>
      </c>
      <c r="DU60" s="4">
        <v>1.38084132340325E-2</v>
      </c>
      <c r="DV60" s="4">
        <v>-1.62366096744321E-2</v>
      </c>
      <c r="DW60" s="4" t="s">
        <v>60</v>
      </c>
      <c r="DX60" s="4">
        <v>-0.163637699733307</v>
      </c>
      <c r="DY60" s="4">
        <v>0.15453918850700599</v>
      </c>
      <c r="DZ60" s="4">
        <v>0.44429916891587001</v>
      </c>
      <c r="EA60" s="4">
        <v>-4.9992890480436397E-2</v>
      </c>
      <c r="EB60" s="4" t="s">
        <v>60</v>
      </c>
      <c r="EC60" s="4">
        <v>-4.5674884290439699E-2</v>
      </c>
      <c r="ED60" s="4">
        <v>-0.27235764336151103</v>
      </c>
      <c r="EE60" s="4">
        <v>-2.8758260479165701E-2</v>
      </c>
      <c r="EF60" s="4">
        <v>-5.0749871433821897E-2</v>
      </c>
      <c r="EH60" s="4" t="s">
        <v>60</v>
      </c>
      <c r="EI60" s="4">
        <v>4.6931846166308397E-2</v>
      </c>
      <c r="EJ60" s="4">
        <v>-0.14494559492550099</v>
      </c>
      <c r="EK60" s="4">
        <v>-0.150453471827215</v>
      </c>
      <c r="EL60" s="4">
        <v>-3.5198884624731301E-2</v>
      </c>
      <c r="EM60" s="4">
        <v>-0.15841935194802401</v>
      </c>
      <c r="EN60" s="4" t="s">
        <v>60</v>
      </c>
      <c r="EO60" s="4">
        <v>-5.7251281777357201E-2</v>
      </c>
      <c r="EP60" s="4">
        <v>-0.25652362207222601</v>
      </c>
      <c r="EQ60" s="4">
        <v>0.13715379435278599</v>
      </c>
      <c r="ER60" s="4">
        <v>-9.7331356930661597E-2</v>
      </c>
      <c r="ES60" s="4">
        <v>3.1710330480915198E-2</v>
      </c>
      <c r="ET60" s="4" t="s">
        <v>60</v>
      </c>
      <c r="EU60" s="4">
        <v>0.15997263845042201</v>
      </c>
      <c r="EV60" s="4">
        <v>0.110092133890052</v>
      </c>
      <c r="EW60" s="4">
        <v>-4.9467120617011903E-2</v>
      </c>
      <c r="EX60" s="4">
        <v>-7.5666630707847904E-2</v>
      </c>
      <c r="EY60" s="4">
        <v>-0.16655551721230699</v>
      </c>
      <c r="EZ60" s="4" t="s">
        <v>60</v>
      </c>
      <c r="FA60" s="4">
        <v>-1.21270869433981E-2</v>
      </c>
      <c r="FB60" s="4">
        <v>-9.3782574107968406E-2</v>
      </c>
      <c r="FC60" s="4">
        <v>1.3495769915526101E-2</v>
      </c>
      <c r="FD60" s="4">
        <v>2.1402172059087801E-2</v>
      </c>
      <c r="FE60" s="4">
        <v>2.37331016892855E-2</v>
      </c>
    </row>
    <row r="62" spans="2:161" s="4" customFormat="1">
      <c r="G62" s="3" t="s">
        <v>465</v>
      </c>
    </row>
    <row r="63" spans="2:161" s="3" customFormat="1"/>
    <row r="64" spans="2:161" s="3" customFormat="1"/>
    <row r="65" spans="1:41" s="3" customFormat="1">
      <c r="A65" s="18" t="s">
        <v>411</v>
      </c>
    </row>
    <row r="66" spans="1:41" s="78" customFormat="1">
      <c r="C66" s="78" t="s">
        <v>299</v>
      </c>
      <c r="G66" s="78" t="s">
        <v>292</v>
      </c>
      <c r="K66" s="78" t="s">
        <v>307</v>
      </c>
      <c r="O66" s="78" t="s">
        <v>308</v>
      </c>
      <c r="T66" s="78" t="s">
        <v>290</v>
      </c>
      <c r="X66" s="78" t="s">
        <v>291</v>
      </c>
      <c r="AB66" s="78" t="s">
        <v>309</v>
      </c>
      <c r="AF66" s="78" t="s">
        <v>310</v>
      </c>
      <c r="AK66" s="87" t="s">
        <v>299</v>
      </c>
      <c r="AL66" s="87" t="s">
        <v>292</v>
      </c>
      <c r="AN66" s="78" t="s">
        <v>302</v>
      </c>
    </row>
    <row r="67" spans="1:41" s="78" customFormat="1">
      <c r="B67" s="106"/>
      <c r="C67" s="78" t="s">
        <v>266</v>
      </c>
      <c r="D67" s="78" t="s">
        <v>267</v>
      </c>
      <c r="E67" s="78" t="s">
        <v>268</v>
      </c>
      <c r="F67" s="78" t="s">
        <v>325</v>
      </c>
      <c r="G67" s="78" t="s">
        <v>266</v>
      </c>
      <c r="H67" s="78" t="s">
        <v>267</v>
      </c>
      <c r="I67" s="78" t="s">
        <v>268</v>
      </c>
      <c r="J67" s="78" t="s">
        <v>325</v>
      </c>
      <c r="K67" s="78" t="s">
        <v>266</v>
      </c>
      <c r="L67" s="78" t="s">
        <v>267</v>
      </c>
      <c r="M67" s="78" t="s">
        <v>268</v>
      </c>
      <c r="N67" s="78" t="s">
        <v>325</v>
      </c>
      <c r="O67" s="78" t="s">
        <v>266</v>
      </c>
      <c r="P67" s="78" t="s">
        <v>267</v>
      </c>
      <c r="Q67" s="78" t="s">
        <v>268</v>
      </c>
      <c r="R67" s="78" t="s">
        <v>325</v>
      </c>
      <c r="T67" s="78" t="s">
        <v>263</v>
      </c>
      <c r="U67" s="78" t="s">
        <v>264</v>
      </c>
      <c r="V67" s="78" t="s">
        <v>265</v>
      </c>
      <c r="W67" s="78" t="s">
        <v>325</v>
      </c>
      <c r="X67" s="78" t="s">
        <v>263</v>
      </c>
      <c r="Y67" s="78" t="s">
        <v>264</v>
      </c>
      <c r="Z67" s="78" t="s">
        <v>265</v>
      </c>
      <c r="AA67" s="78" t="s">
        <v>325</v>
      </c>
      <c r="AB67" s="78" t="s">
        <v>263</v>
      </c>
      <c r="AC67" s="78" t="s">
        <v>264</v>
      </c>
      <c r="AD67" s="78" t="s">
        <v>265</v>
      </c>
      <c r="AE67" s="78" t="s">
        <v>325</v>
      </c>
      <c r="AF67" s="78" t="s">
        <v>263</v>
      </c>
      <c r="AG67" s="78" t="s">
        <v>264</v>
      </c>
      <c r="AH67" s="78" t="s">
        <v>265</v>
      </c>
      <c r="AI67" s="78" t="s">
        <v>325</v>
      </c>
      <c r="AK67" s="78" t="s">
        <v>466</v>
      </c>
      <c r="AL67" s="78" t="s">
        <v>466</v>
      </c>
      <c r="AN67" s="78" t="s">
        <v>85</v>
      </c>
      <c r="AO67" s="78" t="s">
        <v>88</v>
      </c>
    </row>
    <row r="68" spans="1:41" s="87" customFormat="1">
      <c r="A68" s="78" t="s">
        <v>299</v>
      </c>
      <c r="B68" s="78" t="s">
        <v>266</v>
      </c>
      <c r="C68" s="87">
        <f>CORREL($AW$37:$AW$60,AW37:AW60)</f>
        <v>1</v>
      </c>
      <c r="D68" s="87">
        <f>CORREL($AW$37:$AW$60,AX37:AX60)</f>
        <v>1.9201102599710354E-3</v>
      </c>
      <c r="E68" s="87">
        <f>CORREL($AW$37:$AW$60,AY37:AY60)</f>
        <v>-0.28075810497969395</v>
      </c>
      <c r="F68" s="111">
        <f>CORREL($AW$37:$AW$60,AZ37:AZ60)</f>
        <v>0.55599954154292719</v>
      </c>
      <c r="G68" s="87">
        <f>CORREL($AW$37:$AW$60,BC37:BC60)</f>
        <v>0.43097064491906645</v>
      </c>
      <c r="H68" s="87">
        <f>CORREL($AW$37:$AW$60,BD37:BD60)</f>
        <v>-0.16196498995994157</v>
      </c>
      <c r="I68" s="87">
        <f>CORREL($AW$37:$AW$60,BE37:BE60)</f>
        <v>0.10291648624376505</v>
      </c>
      <c r="J68" s="87">
        <f>CORREL($AW$37:$AW$60,BF37:BF60)</f>
        <v>0.28213104439092673</v>
      </c>
      <c r="K68" s="87">
        <f>CORREL($AW$37:$AW$60,CA37:CA60)</f>
        <v>0.24445225897619288</v>
      </c>
      <c r="L68" s="87">
        <f>CORREL($AW$37:$AW$60,CB37:CB60)</f>
        <v>9.1417842865696236E-2</v>
      </c>
      <c r="M68" s="87">
        <f>CORREL($AW$37:$AW$60,CC37:CC60)</f>
        <v>-8.2279795580593007E-2</v>
      </c>
      <c r="N68" s="87">
        <f>CORREL($AW$37:$AW$60,CD37:CD60)</f>
        <v>-1.9562409781771848E-2</v>
      </c>
      <c r="O68" s="87">
        <f>CORREL($AW$37:$AW$60,CG37:CG60)</f>
        <v>0.23124414790859255</v>
      </c>
      <c r="P68" s="87">
        <f>CORREL($AW$37:$AW$60,CH37:CH60)</f>
        <v>0.26107482541263632</v>
      </c>
      <c r="Q68" s="87">
        <f>CORREL($AW$37:$AW$60,CI37:CI60)</f>
        <v>-0.23298158064647656</v>
      </c>
      <c r="R68" s="87">
        <f>CORREL($AW$37:$AW$60,CJ37:CJ60)</f>
        <v>0.21409099806286602</v>
      </c>
      <c r="T68" s="87">
        <f>CORREL($AW$37:$AW$60,C37:C60)</f>
        <v>-0.2296283315662121</v>
      </c>
      <c r="U68" s="87">
        <f>CORREL($AW$37:$AW$60,D37:D60)</f>
        <v>-0.17041781748260834</v>
      </c>
      <c r="V68" s="87">
        <f>CORREL($AW$37:$AW$60,E37:E60)</f>
        <v>0.25134466074256123</v>
      </c>
      <c r="W68" s="87">
        <f>CORREL($AW$37:$AW$60,F37:F60)</f>
        <v>0.28131048482529908</v>
      </c>
      <c r="X68" s="87">
        <f>CORREL($AW$37:$AW$60,I37:I60)</f>
        <v>0.16515571582063515</v>
      </c>
      <c r="Y68" s="87">
        <f>CORREL($AW$37:$AW$60,J37:J60)</f>
        <v>6.7391176184885201E-2</v>
      </c>
      <c r="Z68" s="87">
        <f>CORREL($AW$37:$AW$60,K37:K60)</f>
        <v>0.3006031073600976</v>
      </c>
      <c r="AA68" s="87">
        <f>CORREL($AW$37:$AW$60,L37:L60)</f>
        <v>0.16626009871615618</v>
      </c>
      <c r="AB68" s="87">
        <f>CORREL($AW$37:$AW$60,AG37:AG60)</f>
        <v>5.7031956319779496E-2</v>
      </c>
      <c r="AC68" s="87">
        <f>CORREL($AW$37:$AW$60,AH37:AH60)</f>
        <v>0.18004765155856589</v>
      </c>
      <c r="AD68" s="87">
        <f>CORREL($AW$37:$AW$60,AI37:AI60)</f>
        <v>-0.18148332096864983</v>
      </c>
      <c r="AE68" s="87">
        <f>CORREL($AW$37:$AW$60,AJ37:AJ60)</f>
        <v>-0.35592351292997187</v>
      </c>
      <c r="AF68" s="87">
        <f>CORREL($AW$37:$AW$60,AM37:AM60)</f>
        <v>-0.18554152054475201</v>
      </c>
      <c r="AG68" s="87">
        <f>CORREL($AW$37:$AW$60,AN37:AN60)</f>
        <v>-0.21801414651275958</v>
      </c>
      <c r="AH68" s="87">
        <f>CORREL($AW$37:$AW$60,AO37:AO60)</f>
        <v>-0.20894736506476697</v>
      </c>
      <c r="AI68" s="87">
        <f>CORREL($AW$37:$AW$60,AP37:AP60)</f>
        <v>-1.8490212628601448E-2</v>
      </c>
      <c r="AK68" s="87">
        <f>CORREL($AW$37:$AW$60,DP37:DP60)</f>
        <v>0.20473143876576175</v>
      </c>
      <c r="AL68" s="87">
        <f>CORREL($AW$37:$AW$60,DU37:DU60)</f>
        <v>-4.4686545683795972E-2</v>
      </c>
      <c r="AN68" s="87">
        <f>CORREL($AW$37:$AW$60,AS37:AS60)</f>
        <v>-0.23477397949156908</v>
      </c>
      <c r="AO68" s="87">
        <f>CORREL($AW$37:$AW$60,AT37:AT60)</f>
        <v>-0.13664728005509869</v>
      </c>
    </row>
    <row r="69" spans="1:41" s="87" customFormat="1">
      <c r="A69" s="78"/>
      <c r="B69" s="78" t="s">
        <v>267</v>
      </c>
      <c r="C69" s="87">
        <f>CORREL($AX$37:$AX$60,AW37:AW60)</f>
        <v>1.9201102599710354E-3</v>
      </c>
      <c r="D69" s="87">
        <f>CORREL($AX$37:$AX$60,AX37:AX60)</f>
        <v>0.99999999999999989</v>
      </c>
      <c r="E69" s="87">
        <f>CORREL($AX$37:$AX$60,AY37:AY60)</f>
        <v>0.2388560296522069</v>
      </c>
      <c r="F69" s="87">
        <f>CORREL($AX$37:$AX$60,AZ37:AZ60)</f>
        <v>-0.25356260390404411</v>
      </c>
      <c r="G69" s="87">
        <f>CORREL($AX$37:$AX$60,BC37:BC60)</f>
        <v>-0.27716215919005766</v>
      </c>
      <c r="H69" s="87">
        <f>CORREL($AX$37:$AX$60,BD37:BD60)</f>
        <v>0.29216548333122777</v>
      </c>
      <c r="I69" s="87">
        <f>CORREL($AX$37:$AX$60,BE37:BE60)</f>
        <v>0.18541069001232729</v>
      </c>
      <c r="J69" s="87">
        <f>CORREL($AX$37:$AX$60,BF37:BF60)</f>
        <v>-0.32438900063916914</v>
      </c>
      <c r="K69" s="87">
        <f>CORREL($AX$37:$AX$60,CA37:CA60)</f>
        <v>0.15590418517201948</v>
      </c>
      <c r="L69" s="87">
        <f>CORREL($AX$37:$AX$60,CB37:CB60)</f>
        <v>-0.17368409109141528</v>
      </c>
      <c r="M69" s="87">
        <f>CORREL($AX$37:$AX$60,CC37:CC60)</f>
        <v>0.29918313134103491</v>
      </c>
      <c r="N69" s="111">
        <f>CORREL($AX$37:$AX$60,CD37:CD60)</f>
        <v>-0.56303621673019821</v>
      </c>
      <c r="O69" s="87">
        <f>CORREL($AX$37:$AX$60,CG37:CG60)</f>
        <v>0.32282652882087964</v>
      </c>
      <c r="P69" s="87">
        <f>CORREL($AX$37:$AX$60,CH37:CH60)</f>
        <v>0.36460279400599099</v>
      </c>
      <c r="Q69" s="87">
        <f>CORREL($AX$37:$AX$60,CI37:CI60)</f>
        <v>8.9043261725652596E-3</v>
      </c>
      <c r="R69" s="87">
        <f>CORREL($AX$37:$AX$60,CJ37:CJ60)</f>
        <v>0.20642304379131934</v>
      </c>
      <c r="T69" s="87">
        <f>CORREL($AX$37:$AX$60,C37:C60)</f>
        <v>-8.2995959431349485E-3</v>
      </c>
      <c r="U69" s="87">
        <f>CORREL($AX$37:$AX$60,D37:D60)</f>
        <v>0.36865170902730937</v>
      </c>
      <c r="V69" s="87">
        <f>CORREL($AX$37:$AX$60,E37:E60)</f>
        <v>3.4987857079050583E-2</v>
      </c>
      <c r="W69" s="87">
        <f>CORREL($AX$37:$AX$60,F37:F60)</f>
        <v>-0.1566046971177632</v>
      </c>
      <c r="X69" s="87">
        <f>CORREL($AX$37:$AX$60,I37:I60)</f>
        <v>-0.32481381982538532</v>
      </c>
      <c r="Y69" s="87">
        <f>CORREL($AX$37:$AX$60,J37:J60)</f>
        <v>0.36351425468569487</v>
      </c>
      <c r="Z69" s="87">
        <f>CORREL($AX$37:$AX$60,K37:K60)</f>
        <v>9.1437921802525857E-2</v>
      </c>
      <c r="AA69" s="87">
        <f>CORREL($AX$37:$AX$60,L37:L60)</f>
        <v>-0.22137835721229343</v>
      </c>
      <c r="AB69" s="87">
        <f>CORREL($AX$37:$AX$60,AG37:AG60)</f>
        <v>0.18688968678706411</v>
      </c>
      <c r="AC69" s="87">
        <f>CORREL($AX$37:$AX$60,AH37:AH60)</f>
        <v>0.38838617244993162</v>
      </c>
      <c r="AD69" s="87">
        <f>CORREL($AX$37:$AX$60,AI37:AI60)</f>
        <v>-0.10555361666037803</v>
      </c>
      <c r="AE69" s="87">
        <f>CORREL($AX$37:$AX$60,AJ37:AJ60)</f>
        <v>-2.7172787914524488E-2</v>
      </c>
      <c r="AF69" s="87">
        <f>CORREL($AX$37:$AX$60,AM37:AM60)</f>
        <v>0.41393635329788314</v>
      </c>
      <c r="AG69" s="87">
        <f>CORREL($AX$37:$AX$60,AN37:AN60)</f>
        <v>-7.0510242703651888E-2</v>
      </c>
      <c r="AH69" s="87">
        <f>CORREL($AX$37:$AX$60,AO37:AO60)</f>
        <v>0.24105388137957273</v>
      </c>
      <c r="AI69" s="87">
        <f>CORREL($AX$37:$AX$60,AP37:AP60)</f>
        <v>0.16017329398554836</v>
      </c>
      <c r="AK69" s="87">
        <f>CORREL($AX$37:$AX$60,DP37:DP60)</f>
        <v>-5.4736018475730092E-2</v>
      </c>
      <c r="AL69" s="87">
        <f>CORREL($AX$37:$AX$60,DU37:DU60)</f>
        <v>-0.21970464462988881</v>
      </c>
      <c r="AN69" s="87">
        <f>CORREL($AX$37:$AX$60,AS37:AS60)</f>
        <v>-0.18067325045194044</v>
      </c>
      <c r="AO69" s="87">
        <f>CORREL($AX$37:$AX$60,AT37:AT60)</f>
        <v>6.3362105590606774E-2</v>
      </c>
    </row>
    <row r="70" spans="1:41" s="87" customFormat="1">
      <c r="A70" s="78"/>
      <c r="B70" s="78" t="s">
        <v>268</v>
      </c>
      <c r="C70" s="87">
        <f>CORREL($AY$37:$AY$60,AW37:AW60)</f>
        <v>-0.28075810497969395</v>
      </c>
      <c r="D70" s="87">
        <f>CORREL($AY$37:$AY$60,AX37:AX60)</f>
        <v>0.2388560296522069</v>
      </c>
      <c r="E70" s="87">
        <f>CORREL($AY$37:$AY$60,AY37:AY60)</f>
        <v>1</v>
      </c>
      <c r="F70" s="87">
        <f>CORREL($AY$37:$AY$60,AZ37:AZ60)</f>
        <v>2.5744231822708639E-3</v>
      </c>
      <c r="G70" s="87">
        <f>CORREL($AY$37:$AY$60,BC37:BC60)</f>
        <v>-0.47216350399925816</v>
      </c>
      <c r="H70" s="87">
        <f>CORREL($AY$37:$AY$60,BD37:BD60)</f>
        <v>0.14640315076216559</v>
      </c>
      <c r="I70" s="87">
        <f>CORREL($AY$37:$AY$60,BE37:BE60)</f>
        <v>0.45212694488154481</v>
      </c>
      <c r="J70" s="87">
        <f>CORREL($AY$37:$AY$60,BF37:BF60)</f>
        <v>9.6632514470890413E-2</v>
      </c>
      <c r="K70" s="87">
        <f>CORREL($AY$37:$AY$60,CA37:CA60)</f>
        <v>-3.4850401125474245E-3</v>
      </c>
      <c r="L70" s="87">
        <f>CORREL($AY$37:$AY$60,CB37:CB60)</f>
        <v>3.9998461921284915E-2</v>
      </c>
      <c r="M70" s="87">
        <f>CORREL($AY$37:$AY$60,CC37:CC60)</f>
        <v>0.49072541070611886</v>
      </c>
      <c r="N70" s="87">
        <f>CORREL($AY$37:$AY$60,CD37:CD60)</f>
        <v>-0.26274900304384957</v>
      </c>
      <c r="O70" s="87">
        <f>CORREL($AY$37:$AY$60,CG37:CG60)</f>
        <v>0.13821363189860952</v>
      </c>
      <c r="P70" s="87">
        <f>CORREL($AY$37:$AY$60,CH37:CH60)</f>
        <v>7.1569265797340159E-2</v>
      </c>
      <c r="Q70" s="87">
        <f>CORREL($AY$37:$AY$60,CI37:CI60)</f>
        <v>0.15029867533643865</v>
      </c>
      <c r="R70" s="87">
        <f>CORREL($AY$37:$AY$60,CJ37:CJ60)</f>
        <v>-0.2060166381502582</v>
      </c>
      <c r="T70" s="87">
        <f>CORREL($AY$37:$AY$60,C37:C60)</f>
        <v>-0.23275665465251966</v>
      </c>
      <c r="U70" s="87">
        <f>CORREL($AY$37:$AY$60,D37:D60)</f>
        <v>-0.16518399235734704</v>
      </c>
      <c r="V70" s="87">
        <f>CORREL($AY$37:$AY$60,E37:E60)</f>
        <v>0.26161146643027577</v>
      </c>
      <c r="W70" s="87">
        <f>CORREL($AY$37:$AY$60,F37:F60)</f>
        <v>-0.3487937306905588</v>
      </c>
      <c r="X70" s="111">
        <f>CORREL($AY$37:$AY$60,I37:I60)</f>
        <v>-0.55160359546501936</v>
      </c>
      <c r="Y70" s="87">
        <f>CORREL($AY$37:$AY$60,J37:J60)</f>
        <v>-0.23109353332139254</v>
      </c>
      <c r="Z70" s="87">
        <f>CORREL($AY$37:$AY$60,K37:K60)</f>
        <v>1.2756826288266097E-2</v>
      </c>
      <c r="AA70" s="87">
        <f>CORREL($AY$37:$AY$60,L37:L60)</f>
        <v>-0.39316610471007502</v>
      </c>
      <c r="AB70" s="87">
        <f>CORREL($AY$37:$AY$60,AG37:AG60)</f>
        <v>3.392647229037063E-2</v>
      </c>
      <c r="AC70" s="87">
        <f>CORREL($AY$37:$AY$60,AH37:AH60)</f>
        <v>-0.11152844780082039</v>
      </c>
      <c r="AD70" s="87">
        <f>CORREL($AY$37:$AY$60,AI37:AI60)</f>
        <v>-0.1307848596560939</v>
      </c>
      <c r="AE70" s="87">
        <f>CORREL($AY$37:$AY$60,AJ37:AJ60)</f>
        <v>0.3471382747390766</v>
      </c>
      <c r="AF70" s="87">
        <f>CORREL($AY$37:$AY$60,AM37:AM60)</f>
        <v>0.39450019600315805</v>
      </c>
      <c r="AG70" s="87">
        <f>CORREL($AY$37:$AY$60,AN37:AN60)</f>
        <v>0.1382179697303009</v>
      </c>
      <c r="AH70" s="87">
        <f>CORREL($AY$37:$AY$60,AO37:AO60)</f>
        <v>-5.9118747342803778E-2</v>
      </c>
      <c r="AI70" s="87">
        <f>CORREL($AY$37:$AY$60,AP37:AP60)</f>
        <v>0.22338446785452543</v>
      </c>
      <c r="AK70" s="87">
        <f>CORREL($AY$37:$AY$60,DP37:DP60)</f>
        <v>0.11131930107263659</v>
      </c>
      <c r="AL70" s="87">
        <f>CORREL($AY$37:$AY$60,DU37:DU60)</f>
        <v>6.3001093882955286E-2</v>
      </c>
      <c r="AN70" s="87">
        <f>CORREL($AY$37:$AY$60,AS37:AS60)</f>
        <v>-7.7147181472818183E-2</v>
      </c>
      <c r="AO70" s="87">
        <f>CORREL($AY$37:$AY$60,AT37:AT60)</f>
        <v>9.7772485831766585E-3</v>
      </c>
    </row>
    <row r="71" spans="1:41" s="87" customFormat="1">
      <c r="A71" s="78"/>
      <c r="B71" s="78" t="s">
        <v>325</v>
      </c>
      <c r="C71" s="111">
        <f>CORREL($AZ$37:$AZ$60,AW37:AW60)</f>
        <v>0.55599954154292719</v>
      </c>
      <c r="D71" s="87">
        <f>CORREL($AZ$37:$AZ$60,AX37:AX60)</f>
        <v>-0.25356260390404411</v>
      </c>
      <c r="E71" s="87">
        <f>CORREL($AZ$37:$AZ$60,AY37:AY60)</f>
        <v>2.5744231822708639E-3</v>
      </c>
      <c r="F71" s="87">
        <f>CORREL($AZ$37:$AZ$60,AZ37:AZ60)</f>
        <v>1</v>
      </c>
      <c r="G71" s="87">
        <f>CORREL($AZ$37:$AZ$60,BC37:BC60)</f>
        <v>0.14320616612458995</v>
      </c>
      <c r="H71" s="87">
        <f>CORREL($AZ$37:$AZ$60,BD37:BD60)</f>
        <v>-0.20089501534330961</v>
      </c>
      <c r="I71" s="87">
        <f>CORREL($AZ$37:$AZ$60,BE37:BE60)</f>
        <v>0.10134086614817402</v>
      </c>
      <c r="J71" s="77">
        <f>CORREL($AZ$37:$AZ$60,BF37:BF60)</f>
        <v>0.75375821138994237</v>
      </c>
      <c r="K71" s="87">
        <f>CORREL($AZ$37:$AZ$60,CA37:CA60)</f>
        <v>-5.8556030824443321E-2</v>
      </c>
      <c r="L71" s="87">
        <f>CORREL($AZ$37:$AZ$60,CB37:CB60)</f>
        <v>0.18407335883110201</v>
      </c>
      <c r="M71" s="87">
        <f>CORREL($AZ$37:$AZ$60,CC37:CC60)</f>
        <v>-2.9388995648917334E-2</v>
      </c>
      <c r="N71" s="87">
        <f>CORREL($AZ$37:$AZ$60,CD37:CD60)</f>
        <v>9.1121921119616145E-2</v>
      </c>
      <c r="O71" s="87">
        <f>CORREL($AZ$37:$AZ$60,CG37:CG60)</f>
        <v>0.21223619056815407</v>
      </c>
      <c r="P71" s="87">
        <f>CORREL($AZ$37:$AZ$60,CH37:CH60)</f>
        <v>0.17177072176264294</v>
      </c>
      <c r="Q71" s="87">
        <f>CORREL($AZ$37:$AZ$60,CI37:CI60)</f>
        <v>-0.10952419323089649</v>
      </c>
      <c r="R71" s="87">
        <f>CORREL($AZ$37:$AZ$60,CJ37:CJ60)</f>
        <v>3.0137418129414537E-2</v>
      </c>
      <c r="T71" s="87">
        <f>CORREL($AZ$37:$AZ$60,C37:C60)</f>
        <v>-0.13993344031823399</v>
      </c>
      <c r="U71" s="87">
        <f>CORREL($AZ$37:$AZ$60,D37:D60)</f>
        <v>-0.33769664665367166</v>
      </c>
      <c r="V71" s="87">
        <f>CORREL($AZ$37:$AZ$60,E37:E60)</f>
        <v>0.20965982764188329</v>
      </c>
      <c r="W71" s="87">
        <f>CORREL($AZ$37:$AZ$60,F37:F60)</f>
        <v>0.15783723149552778</v>
      </c>
      <c r="X71" s="87">
        <f>CORREL($AZ$37:$AZ$60,I37:I60)</f>
        <v>0.1826664228095323</v>
      </c>
      <c r="Y71" s="87">
        <f>CORREL($AZ$37:$AZ$60,J37:J60)</f>
        <v>0.15256409048917141</v>
      </c>
      <c r="Z71" s="87">
        <f>CORREL($AZ$37:$AZ$60,K37:K60)</f>
        <v>0.24117182725253844</v>
      </c>
      <c r="AA71" s="87">
        <f>CORREL($AZ$37:$AZ$60,L37:L60)</f>
        <v>0.43666946411489121</v>
      </c>
      <c r="AB71" s="87">
        <f>CORREL($AZ$37:$AZ$60,AG37:AG60)</f>
        <v>-0.34613580009504658</v>
      </c>
      <c r="AC71" s="87">
        <f>CORREL($AZ$37:$AZ$60,AH37:AH60)</f>
        <v>-3.388016069285725E-2</v>
      </c>
      <c r="AD71" s="87">
        <f>CORREL($AZ$37:$AZ$60,AI37:AI60)</f>
        <v>3.8971058567536465E-2</v>
      </c>
      <c r="AE71" s="87">
        <f>CORREL($AZ$37:$AZ$60,AJ37:AJ60)</f>
        <v>-2.2838964615179605E-2</v>
      </c>
      <c r="AF71" s="87">
        <f>CORREL($AZ$37:$AZ$60,AM37:AM60)</f>
        <v>-0.35913867189305954</v>
      </c>
      <c r="AG71" s="87">
        <f>CORREL($AZ$37:$AZ$60,AN37:AN60)</f>
        <v>-0.41608548703947268</v>
      </c>
      <c r="AH71" s="87">
        <f>CORREL($AZ$37:$AZ$60,AO37:AO60)</f>
        <v>-0.2391344261566474</v>
      </c>
      <c r="AI71" s="87">
        <f>CORREL($AZ$37:$AZ$60,AP37:AP60)</f>
        <v>-0.40899853854650792</v>
      </c>
      <c r="AK71" s="87">
        <f>CORREL($AZ$37:$AZ$60,DP37:DP60)</f>
        <v>0.49838632824856377</v>
      </c>
      <c r="AL71" s="87">
        <f>CORREL($AZ$37:$AZ$60,DU37:DU60)</f>
        <v>0.11597807140586158</v>
      </c>
      <c r="AN71" s="87">
        <f>CORREL($AZ$37:$AZ$60,AS37:AS60)</f>
        <v>-0.12375754497786362</v>
      </c>
      <c r="AO71" s="87">
        <f>CORREL($AZ$37:$AZ$60,AT37:AT60)</f>
        <v>-0.4156882563882634</v>
      </c>
    </row>
    <row r="72" spans="1:41" s="87" customFormat="1">
      <c r="A72" s="78" t="s">
        <v>292</v>
      </c>
      <c r="B72" s="78" t="s">
        <v>266</v>
      </c>
      <c r="C72" s="87">
        <f>CORREL($BC$37:$BC$60,AW37:AW60)</f>
        <v>0.43097064491906645</v>
      </c>
      <c r="D72" s="87">
        <f>CORREL($BC$37:$BC$60,AX37:AX60)</f>
        <v>-0.27716215919005766</v>
      </c>
      <c r="E72" s="87">
        <f>CORREL($BC$37:$BC$60,AY37:AY60)</f>
        <v>-0.47216350399925816</v>
      </c>
      <c r="F72" s="87">
        <f>CORREL($BC$37:$BC$60,AZ37:AZ60)</f>
        <v>0.14320616612458995</v>
      </c>
      <c r="G72" s="87">
        <f>CORREL($BC$37:$BC$60,BC37:BC60)</f>
        <v>0.99999999999999978</v>
      </c>
      <c r="H72" s="87">
        <f>CORREL($BC$37:$BC$60,BD37:BD60)</f>
        <v>-0.43752031383295159</v>
      </c>
      <c r="I72" s="87">
        <f>CORREL($BC$37:$BC$60,BE37:BE60)</f>
        <v>-7.6846064310468379E-2</v>
      </c>
      <c r="J72" s="87">
        <f>CORREL($BC$37:$BC$60,BF37:BF60)</f>
        <v>-6.0111430633503389E-3</v>
      </c>
      <c r="K72" s="87">
        <f>CORREL($BC$37:$BC$60,CA37:CA60)</f>
        <v>0.1110254923110066</v>
      </c>
      <c r="L72" s="87">
        <f>CORREL($BC$37:$BC$60,CB37:CB60)</f>
        <v>7.585537294826307E-2</v>
      </c>
      <c r="M72" s="87">
        <f>CORREL($BC$37:$BC$60,CC37:CC60)</f>
        <v>-0.31208630950113997</v>
      </c>
      <c r="N72" s="87">
        <f>CORREL($BC$37:$BC$60,CD37:CD60)</f>
        <v>0.31720100722936712</v>
      </c>
      <c r="O72" s="87">
        <f>CORREL($BC$37:$BC$60,CG37:CG60)</f>
        <v>-0.46820128941772043</v>
      </c>
      <c r="P72" s="87">
        <f>CORREL($BC$37:$BC$60,CH37:CH60)</f>
        <v>0.2115617666322667</v>
      </c>
      <c r="Q72" s="87">
        <f>CORREL($BC$37:$BC$60,CI37:CI60)</f>
        <v>-0.12820907758523237</v>
      </c>
      <c r="R72" s="87">
        <f>CORREL($BC$37:$BC$60,CJ37:CJ60)</f>
        <v>0.18073496791207153</v>
      </c>
      <c r="T72" s="87">
        <f>CORREL($BC$37:$BC$60,C37:C60)</f>
        <v>-1.8293565107448121E-2</v>
      </c>
      <c r="U72" s="87">
        <f>CORREL($BC$37:$BC$60,D37:D60)</f>
        <v>-0.11536570556113157</v>
      </c>
      <c r="V72" s="87">
        <f>CORREL($BC$37:$BC$60,E37:E60)</f>
        <v>-1.1106915340437487E-2</v>
      </c>
      <c r="W72" s="87">
        <f>CORREL($BC$37:$BC$60,F37:F60)</f>
        <v>0.12494573775071086</v>
      </c>
      <c r="X72" s="87">
        <f>CORREL($BC$37:$BC$60,I37:I60)</f>
        <v>0.28626017536771392</v>
      </c>
      <c r="Y72" s="87">
        <f>CORREL($BC$37:$BC$60,J37:J60)</f>
        <v>5.0523955880564027E-2</v>
      </c>
      <c r="Z72" s="87">
        <f>CORREL($BC$37:$BC$60,K37:K60)</f>
        <v>0.26052376250065351</v>
      </c>
      <c r="AA72" s="87">
        <f>CORREL($BC$37:$BC$60,L37:L60)</f>
        <v>-1.2419502712192981E-2</v>
      </c>
      <c r="AB72" s="87">
        <f>CORREL($BC$37:$BC$60,AG37:AG60)</f>
        <v>0.11211470657592451</v>
      </c>
      <c r="AC72" s="87">
        <f>CORREL($BC$37:$BC$60,AH37:AH60)</f>
        <v>-0.11643086177131448</v>
      </c>
      <c r="AD72" s="87">
        <f>CORREL($BC$37:$BC$60,AI37:AI60)</f>
        <v>-0.10835874859322221</v>
      </c>
      <c r="AE72" s="87">
        <f>CORREL($BC$37:$BC$60,AJ37:AJ60)</f>
        <v>-0.36841379254746831</v>
      </c>
      <c r="AF72" s="87">
        <f>CORREL($BC$37:$BC$60,AM37:AM60)</f>
        <v>-0.12774928202283156</v>
      </c>
      <c r="AG72" s="87">
        <f>CORREL($BC$37:$BC$60,AN37:AN60)</f>
        <v>-9.5047735198095784E-2</v>
      </c>
      <c r="AH72" s="87">
        <f>CORREL($BC$37:$BC$60,AO37:AO60)</f>
        <v>-0.10863964509468713</v>
      </c>
      <c r="AI72" s="87">
        <f>CORREL($BC$37:$BC$60,AP37:AP60)</f>
        <v>0.13608161998508206</v>
      </c>
      <c r="AK72" s="87">
        <f>CORREL($BC$37:$BC$60,DP37:DP60)</f>
        <v>0.23236299447306602</v>
      </c>
      <c r="AL72" s="87">
        <f>CORREL($BC$37:$BC$60,DU37:DU60)</f>
        <v>0.20929159733915992</v>
      </c>
      <c r="AN72" s="87">
        <f>CORREL($BC$37:$BC$60,AS37:AS60)</f>
        <v>0.20354343325096758</v>
      </c>
      <c r="AO72" s="87">
        <f>CORREL($BC$37:$BC$60,AT37:AT60)</f>
        <v>-0.30273626266211601</v>
      </c>
    </row>
    <row r="73" spans="1:41" s="87" customFormat="1">
      <c r="A73" s="78"/>
      <c r="B73" s="78" t="s">
        <v>267</v>
      </c>
      <c r="C73" s="87">
        <f>CORREL($BD$37:$BD$60,AW37:AW60)</f>
        <v>-0.16196498995994157</v>
      </c>
      <c r="D73" s="87">
        <f>CORREL($BD$37:$BD$60,AX37:AX60)</f>
        <v>0.29216548333122777</v>
      </c>
      <c r="E73" s="87">
        <f>CORREL($BD$37:$BD$60,AY37:AY60)</f>
        <v>0.14640315076216559</v>
      </c>
      <c r="F73" s="87">
        <f>CORREL($BD$37:$BD$60,AZ37:AZ60)</f>
        <v>-0.20089501534330961</v>
      </c>
      <c r="G73" s="87">
        <f>CORREL($BD$37:$BD$60,BC37:BC60)</f>
        <v>-0.43752031383295159</v>
      </c>
      <c r="H73" s="87">
        <f>CORREL($BD$37:$BD$60,BD37:BD60)</f>
        <v>1.0000000000000002</v>
      </c>
      <c r="I73" s="87">
        <f>CORREL($BD$37:$BD$60,BE37:BE60)</f>
        <v>0.15761565274696754</v>
      </c>
      <c r="J73" s="87">
        <f>CORREL($BD$37:$BD$60,BF37:BF60)</f>
        <v>-5.5536650044729921E-2</v>
      </c>
      <c r="K73" s="87">
        <f>CORREL($BD$37:$BD$60,CA37:CA60)</f>
        <v>-3.9461270310269358E-2</v>
      </c>
      <c r="L73" s="87">
        <f>CORREL($BD$37:$BD$60,CB37:CB60)</f>
        <v>-0.1944561829125909</v>
      </c>
      <c r="M73" s="87">
        <f>CORREL($BD$37:$BD$60,CC37:CC60)</f>
        <v>-2.5677937943018262E-2</v>
      </c>
      <c r="N73" s="87">
        <f>CORREL($BD$37:$BD$60,CD37:CD60)</f>
        <v>9.4097694650316921E-2</v>
      </c>
      <c r="O73" s="87">
        <f>CORREL($BD$37:$BD$60,CG37:CG60)</f>
        <v>0.4109575545899542</v>
      </c>
      <c r="P73" s="77">
        <f>CORREL($BD$37:$BD$60,CH37:CH60)</f>
        <v>-0.70381935523990058</v>
      </c>
      <c r="Q73" s="87">
        <f>CORREL($BD$37:$BD$60,CI37:CI60)</f>
        <v>-0.14534048802518504</v>
      </c>
      <c r="R73" s="87">
        <f>CORREL($BD$37:$BD$60,CJ37:CJ60)</f>
        <v>-0.17312304666156986</v>
      </c>
      <c r="T73" s="87">
        <f>CORREL($BD$37:$BD$60,C37:C60)</f>
        <v>0.17706102595849499</v>
      </c>
      <c r="U73" s="87">
        <f>CORREL($BD$37:$BD$60,D37:D60)</f>
        <v>0.2784118420709728</v>
      </c>
      <c r="V73" s="87">
        <f>CORREL($BD$37:$BD$60,E37:E60)</f>
        <v>5.8168804067616167E-2</v>
      </c>
      <c r="W73" s="87">
        <f>CORREL($BD$37:$BD$60,F37:F60)</f>
        <v>0.10943442187699201</v>
      </c>
      <c r="X73" s="87">
        <f>CORREL($BD$37:$BD$60,I37:I60)</f>
        <v>-9.7313485186952847E-2</v>
      </c>
      <c r="Y73" s="87">
        <f>CORREL($BD$37:$BD$60,J37:J60)</f>
        <v>8.2706577859024633E-2</v>
      </c>
      <c r="Z73" s="87">
        <f>CORREL($BD$37:$BD$60,K37:K60)</f>
        <v>-7.9183825668318525E-2</v>
      </c>
      <c r="AA73" s="87">
        <f>CORREL($BD$37:$BD$60,L37:L60)</f>
        <v>0.14857181777792131</v>
      </c>
      <c r="AB73" s="87">
        <f>CORREL($BD$37:$BD$60,AG37:AG60)</f>
        <v>-0.10092801125563565</v>
      </c>
      <c r="AC73" s="87">
        <f>CORREL($BD$37:$BD$60,AH37:AH60)</f>
        <v>4.1912898230934664E-2</v>
      </c>
      <c r="AD73" s="87">
        <f>CORREL($BD$37:$BD$60,AI37:AI60)</f>
        <v>8.9090671601769755E-2</v>
      </c>
      <c r="AE73" s="87">
        <f>CORREL($BD$37:$BD$60,AJ37:AJ60)</f>
        <v>0.3984430117956162</v>
      </c>
      <c r="AF73" s="87">
        <f>CORREL($BD$37:$BD$60,AM37:AM60)</f>
        <v>0.23493707908649344</v>
      </c>
      <c r="AG73" s="87">
        <f>CORREL($BD$37:$BD$60,AN37:AN60)</f>
        <v>0.16798613024336587</v>
      </c>
      <c r="AH73" s="87">
        <f>CORREL($BD$37:$BD$60,AO37:AO60)</f>
        <v>-1.0627302854622768E-2</v>
      </c>
      <c r="AI73" s="87">
        <f>CORREL($BD$37:$BD$60,AP37:AP60)</f>
        <v>6.310059956069837E-2</v>
      </c>
      <c r="AK73" s="87">
        <f>CORREL($BD$37:$BD$60,DP37:DP60)</f>
        <v>-0.31150334110579031</v>
      </c>
      <c r="AL73" s="87">
        <f>CORREL($BD$37:$BD$60,DU37:DU60)</f>
        <v>-0.27486591273041688</v>
      </c>
      <c r="AN73" s="87">
        <f>CORREL($BD$37:$BD$60,AS37:AS60)</f>
        <v>-0.49811918503083646</v>
      </c>
      <c r="AO73" s="87">
        <f>CORREL($BD$37:$BD$60,AT37:AT60)</f>
        <v>0.36879521822640732</v>
      </c>
    </row>
    <row r="74" spans="1:41" s="87" customFormat="1">
      <c r="A74" s="78"/>
      <c r="B74" s="78" t="s">
        <v>268</v>
      </c>
      <c r="C74" s="87">
        <f>CORREL($BE$37:$BE$60,AW37:AW60)</f>
        <v>0.10291648624376505</v>
      </c>
      <c r="D74" s="87">
        <f>CORREL($BE$37:$BE$60,AX37:AX60)</f>
        <v>0.18541069001232729</v>
      </c>
      <c r="E74" s="87">
        <f>CORREL($BE$37:$BE$60,AY37:AY60)</f>
        <v>0.45212694488154481</v>
      </c>
      <c r="F74" s="87">
        <f>CORREL($BE$37:$BE$60,AZ37:AZ60)</f>
        <v>0.10134086614817402</v>
      </c>
      <c r="G74" s="87">
        <f>CORREL($BE$37:$BE$60,BC37:BC60)</f>
        <v>-7.6846064310468379E-2</v>
      </c>
      <c r="H74" s="87">
        <f>CORREL($BE$37:$BE$60,BD37:BD60)</f>
        <v>0.15761565274696754</v>
      </c>
      <c r="I74" s="87">
        <f>CORREL($BE$37:$BE$60,BE37:BE60)</f>
        <v>1.0000000000000002</v>
      </c>
      <c r="J74" s="87">
        <f>CORREL($BE$37:$BE$60,BF37:BF60)</f>
        <v>-8.5588620298837126E-2</v>
      </c>
      <c r="K74" s="87">
        <f>CORREL($BE$37:$BE$60,CA37:CA60)</f>
        <v>-5.0365122616818941E-2</v>
      </c>
      <c r="L74" s="87">
        <f>CORREL($BE$37:$BE$60,CB37:CB60)</f>
        <v>0.15925122369495209</v>
      </c>
      <c r="M74" s="87">
        <f>CORREL($BE$37:$BE$60,CC37:CC60)</f>
        <v>0.22078863544419253</v>
      </c>
      <c r="N74" s="87">
        <f>CORREL($BE$37:$BE$60,CD37:CD60)</f>
        <v>-0.28434952310030587</v>
      </c>
      <c r="O74" s="87">
        <f>CORREL($BE$37:$BE$60,CG37:CG60)</f>
        <v>0.19560189781147366</v>
      </c>
      <c r="P74" s="87">
        <f>CORREL($BE$37:$BE$60,CH37:CH60)</f>
        <v>0.11831096056112744</v>
      </c>
      <c r="Q74" s="77">
        <f>CORREL($BE$37:$BE$60,CI37:CI60)</f>
        <v>-0.60316969891895456</v>
      </c>
      <c r="R74" s="87">
        <f>CORREL($BE$37:$BE$60,CJ37:CJ60)</f>
        <v>8.9356433634956503E-2</v>
      </c>
      <c r="T74" s="87">
        <f>CORREL($BE$37:$BE$60,C37:C60)</f>
        <v>-9.3234161049069467E-2</v>
      </c>
      <c r="U74" s="87">
        <f>CORREL($BE$37:$BE$60,D37:D60)</f>
        <v>-0.26276764632170141</v>
      </c>
      <c r="V74" s="87">
        <f>CORREL($BE$37:$BE$60,E37:E60)</f>
        <v>0.26109790821224721</v>
      </c>
      <c r="W74" s="87">
        <f>CORREL($BE$37:$BE$60,F37:F60)</f>
        <v>-0.30967667142659822</v>
      </c>
      <c r="X74" s="87">
        <f>CORREL($BE$37:$BE$60,I37:I60)</f>
        <v>-0.37047713745797528</v>
      </c>
      <c r="Y74" s="87">
        <f>CORREL($BE$37:$BE$60,J37:J60)</f>
        <v>-0.13560230990223321</v>
      </c>
      <c r="Z74" s="87">
        <f>CORREL($BE$37:$BE$60,K37:K60)</f>
        <v>0.15861224483907396</v>
      </c>
      <c r="AA74" s="87">
        <f>CORREL($BE$37:$BE$60,L37:L60)</f>
        <v>-0.25018346608675268</v>
      </c>
      <c r="AB74" s="87">
        <f>CORREL($BE$37:$BE$60,AG37:AG60)</f>
        <v>-1.2131260151321682E-2</v>
      </c>
      <c r="AC74" s="87">
        <f>CORREL($BE$37:$BE$60,AH37:AH60)</f>
        <v>-3.6141342392074505E-2</v>
      </c>
      <c r="AD74" s="87">
        <f>CORREL($BE$37:$BE$60,AI37:AI60)</f>
        <v>-0.47675979573675981</v>
      </c>
      <c r="AE74" s="87">
        <f>CORREL($BE$37:$BE$60,AJ37:AJ60)</f>
        <v>5.9746662565683409E-2</v>
      </c>
      <c r="AF74" s="87">
        <f>CORREL($BE$37:$BE$60,AM37:AM60)</f>
        <v>0.34215911716343689</v>
      </c>
      <c r="AG74" s="87">
        <f>CORREL($BE$37:$BE$60,AN37:AN60)</f>
        <v>0.14747933354974868</v>
      </c>
      <c r="AH74" s="87">
        <f>CORREL($BE$37:$BE$60,AO37:AO60)</f>
        <v>-0.21201094256237635</v>
      </c>
      <c r="AI74" s="87">
        <f>CORREL($BE$37:$BE$60,AP37:AP60)</f>
        <v>0.26846104015686428</v>
      </c>
      <c r="AK74" s="87">
        <f>CORREL($BE$37:$BE$60,DP37:DP60)</f>
        <v>3.098844749242249E-2</v>
      </c>
      <c r="AL74" s="87">
        <f>CORREL($BE$37:$BE$60,DU37:DU60)</f>
        <v>-0.30811956612307323</v>
      </c>
      <c r="AN74" s="87">
        <f>CORREL($BE$37:$BE$60,AS37:AS60)</f>
        <v>-0.16733731388227049</v>
      </c>
      <c r="AO74" s="87">
        <f>CORREL($BE$37:$BE$60,AT37:AT60)</f>
        <v>-0.13114045522821616</v>
      </c>
    </row>
    <row r="75" spans="1:41" s="87" customFormat="1">
      <c r="A75" s="78"/>
      <c r="B75" s="78" t="s">
        <v>325</v>
      </c>
      <c r="C75" s="87">
        <f>CORREL($BF$37:$BF$60,AW37:AW60)</f>
        <v>0.28213104439092673</v>
      </c>
      <c r="D75" s="87">
        <f>CORREL($BF$37:$BF$60,AX37:AX60)</f>
        <v>-0.32438900063916914</v>
      </c>
      <c r="E75" s="87">
        <f>CORREL($BF$37:$BF$60,AY37:AY60)</f>
        <v>9.6632514470890413E-2</v>
      </c>
      <c r="F75" s="77">
        <f>CORREL($BF$37:$BF$60,AZ37:AZ60)</f>
        <v>0.75375821138994237</v>
      </c>
      <c r="G75" s="87">
        <f>CORREL($BF$37:$BF$60,BC37:BC60)</f>
        <v>-6.0111430633503389E-3</v>
      </c>
      <c r="H75" s="87">
        <f>CORREL($BF$37:$BF$60,BD37:BD60)</f>
        <v>-5.5536650044729921E-2</v>
      </c>
      <c r="I75" s="87">
        <f>CORREL($BF$37:$BF$60,BE37:BE60)</f>
        <v>-8.5588620298837126E-2</v>
      </c>
      <c r="J75" s="87">
        <f>CORREL($BF$37:$BF$60,BF37:BF60)</f>
        <v>1.0000000000000002</v>
      </c>
      <c r="K75" s="87">
        <f>CORREL($BF$37:$BF$60,CA37:CA60)</f>
        <v>-0.10313173356810625</v>
      </c>
      <c r="L75" s="87">
        <f>CORREL($BF$37:$BF$60,CB37:CB60)</f>
        <v>2.2424454259535313E-2</v>
      </c>
      <c r="M75" s="87">
        <f>CORREL($BF$37:$BF$60,CC37:CC60)</f>
        <v>-9.9466904047886787E-2</v>
      </c>
      <c r="N75" s="87">
        <f>CORREL($BF$37:$BF$60,CD37:CD60)</f>
        <v>0.22290969789508347</v>
      </c>
      <c r="O75" s="87">
        <f>CORREL($BF$37:$BF$60,CG37:CG60)</f>
        <v>0.14772474144955436</v>
      </c>
      <c r="P75" s="87">
        <f>CORREL($BF$37:$BF$60,CH37:CH60)</f>
        <v>-0.12091804688263709</v>
      </c>
      <c r="Q75" s="87">
        <f>CORREL($BF$37:$BF$60,CI37:CI60)</f>
        <v>0.19998669897326482</v>
      </c>
      <c r="R75" s="87">
        <f>CORREL($BF$37:$BF$60,CJ37:CJ60)</f>
        <v>-0.34930215927203911</v>
      </c>
      <c r="T75" s="87">
        <f>CORREL($BF$37:$BF$60,C37:C60)</f>
        <v>2.5946229949295154E-2</v>
      </c>
      <c r="U75" s="87">
        <f>CORREL($BF$37:$BF$60,D37:D60)</f>
        <v>-0.25961530637318458</v>
      </c>
      <c r="V75" s="87">
        <f>CORREL($BF$37:$BF$60,E37:E60)</f>
        <v>2.9429063053957528E-2</v>
      </c>
      <c r="W75" s="87">
        <f>CORREL($BF$37:$BF$60,F37:F60)</f>
        <v>0.24198534404924987</v>
      </c>
      <c r="X75" s="87">
        <f>CORREL($BF$37:$BF$60,I37:I60)</f>
        <v>0.29733387133290468</v>
      </c>
      <c r="Y75" s="87">
        <f>CORREL($BF$37:$BF$60,J37:J60)</f>
        <v>0.17833497044061011</v>
      </c>
      <c r="Z75" s="87">
        <f>CORREL($BF$37:$BF$60,K37:K60)</f>
        <v>4.4557914644591488E-2</v>
      </c>
      <c r="AA75" s="111">
        <f>CORREL($BF$37:$BF$60,L37:L60)</f>
        <v>0.51512848534456801</v>
      </c>
      <c r="AB75" s="87">
        <f>CORREL($BF$37:$BF$60,AG37:AG60)</f>
        <v>-0.39164687351341038</v>
      </c>
      <c r="AC75" s="87">
        <f>CORREL($BF$37:$BF$60,AH37:AH60)</f>
        <v>-4.9834261601583156E-2</v>
      </c>
      <c r="AD75" s="87">
        <f>CORREL($BF$37:$BF$60,AI37:AI60)</f>
        <v>0.25076592985789536</v>
      </c>
      <c r="AE75" s="87">
        <f>CORREL($BF$37:$BF$60,AJ37:AJ60)</f>
        <v>0.28998708311781035</v>
      </c>
      <c r="AF75" s="87">
        <f>CORREL($BF$37:$BF$60,AM37:AM60)</f>
        <v>-0.37000481802562002</v>
      </c>
      <c r="AG75" s="87">
        <f>CORREL($BF$37:$BF$60,AN37:AN60)</f>
        <v>-0.36329879745994192</v>
      </c>
      <c r="AH75" s="87">
        <f>CORREL($BF$37:$BF$60,AO37:AO60)</f>
        <v>-0.10992508946206311</v>
      </c>
      <c r="AI75" s="87">
        <f>CORREL($BF$37:$BF$60,AP37:AP60)</f>
        <v>-0.48810616532876533</v>
      </c>
      <c r="AK75" s="87">
        <f>CORREL($BF$37:$BF$60,DP37:DP60)</f>
        <v>0.47987320329773209</v>
      </c>
      <c r="AL75" s="87">
        <f>CORREL($BF$37:$BF$60,DU37:DU60)</f>
        <v>0.42877926921543541</v>
      </c>
      <c r="AN75" s="87">
        <f>CORREL($BF$37:$BF$60,AS37:AS60)</f>
        <v>-9.6262853651977162E-2</v>
      </c>
      <c r="AO75" s="87">
        <f>CORREL($BF$37:$BF$60,AT37:AT60)</f>
        <v>-0.1384088488967638</v>
      </c>
    </row>
    <row r="76" spans="1:41" s="87" customFormat="1">
      <c r="A76" s="78" t="s">
        <v>307</v>
      </c>
      <c r="B76" s="78" t="s">
        <v>266</v>
      </c>
      <c r="C76" s="87">
        <f>CORREL($CA$37:$CA$60,AW37:AW60)</f>
        <v>0.24445225897619288</v>
      </c>
      <c r="D76" s="87">
        <f>CORREL($CA$37:$CA$60,AX37:AX60)</f>
        <v>0.15590418517201948</v>
      </c>
      <c r="E76" s="87">
        <f>CORREL($CA$37:$CA$60,AY37:AY60)</f>
        <v>-3.4850401125474245E-3</v>
      </c>
      <c r="F76" s="87">
        <f>CORREL($CA$37:$CA$60,AZ37:AZ60)</f>
        <v>-5.8556030824443321E-2</v>
      </c>
      <c r="G76" s="87">
        <f>CORREL($CA$37:$CA$60,BC37:BC60)</f>
        <v>0.1110254923110066</v>
      </c>
      <c r="H76" s="87">
        <f>CORREL($CA$37:$CA$60,BD37:BD60)</f>
        <v>-3.9461270310269358E-2</v>
      </c>
      <c r="I76" s="87">
        <f>CORREL($CA$37:$CA$60,BE37:BE60)</f>
        <v>-5.0365122616818941E-2</v>
      </c>
      <c r="J76" s="87">
        <f>CORREL($CA$37:$CA$60,BF37:BF60)</f>
        <v>-0.10313173356810625</v>
      </c>
      <c r="K76" s="87">
        <f>CORREL($CA$37:$CA$60,CA37:CA60)</f>
        <v>1</v>
      </c>
      <c r="L76" s="87">
        <f>CORREL($CA$37:$CA$60,CB37:CB60)</f>
        <v>-0.18502192210263707</v>
      </c>
      <c r="M76" s="87">
        <f>CORREL($CA$37:$CA$60,CC37:CC60)</f>
        <v>-0.16124550040569038</v>
      </c>
      <c r="N76" s="87">
        <f>CORREL($CA$37:$CA$60,CD37:CD60)</f>
        <v>7.4251486015591811E-2</v>
      </c>
      <c r="O76" s="87">
        <f>CORREL($CA$37:$CA$60,CG37:CG60)</f>
        <v>-8.3644737541611419E-2</v>
      </c>
      <c r="P76" s="87">
        <f>CORREL($CA$37:$CA$60,CH37:CH60)</f>
        <v>0.29819917946808416</v>
      </c>
      <c r="Q76" s="87">
        <f>CORREL($CA$37:$CA$60,CI37:CI60)</f>
        <v>8.15427801828007E-2</v>
      </c>
      <c r="R76" s="87">
        <f>CORREL($CA$37:$CA$60,CJ37:CJ60)</f>
        <v>0.17069942677745886</v>
      </c>
      <c r="T76" s="87">
        <f>CORREL($CA$37:$CA$60,C37:C60)</f>
        <v>-0.1197641235190124</v>
      </c>
      <c r="U76" s="87">
        <f>CORREL($CA$37:$CA$60,D37:D60)</f>
        <v>6.6360332706983827E-2</v>
      </c>
      <c r="V76" s="87">
        <f>CORREL($CA$37:$CA$60,E37:E60)</f>
        <v>0.39683951506405479</v>
      </c>
      <c r="W76" s="87">
        <f>CORREL($CA$37:$CA$60,F37:F60)</f>
        <v>-0.13415485142349576</v>
      </c>
      <c r="X76" s="87">
        <f>CORREL($CA$37:$CA$60,I37:I60)</f>
        <v>-0.13670921216665799</v>
      </c>
      <c r="Y76" s="87">
        <f>CORREL($CA$37:$CA$60,J37:J60)</f>
        <v>0.1742367307402006</v>
      </c>
      <c r="Z76" s="87">
        <f>CORREL($CA$37:$CA$60,K37:K60)</f>
        <v>0.20956648189184238</v>
      </c>
      <c r="AA76" s="87">
        <f>CORREL($CA$37:$CA$60,L37:L60)</f>
        <v>-3.4403623085130682E-2</v>
      </c>
      <c r="AB76" s="87">
        <f>CORREL($CA$37:$CA$60,AG37:AG60)</f>
        <v>0.23587298618513891</v>
      </c>
      <c r="AC76" s="87">
        <f>CORREL($CA$37:$CA$60,AH37:AH60)</f>
        <v>0.37040349109506404</v>
      </c>
      <c r="AD76" s="87">
        <f>CORREL($CA$37:$CA$60,AI37:AI60)</f>
        <v>4.0973294659036362E-3</v>
      </c>
      <c r="AE76" s="87">
        <f>CORREL($CA$37:$CA$60,AJ37:AJ60)</f>
        <v>-0.36930762196569528</v>
      </c>
      <c r="AF76" s="87">
        <f>CORREL($CA$37:$CA$60,AM37:AM60)</f>
        <v>0.33090820799015336</v>
      </c>
      <c r="AG76" s="87">
        <f>CORREL($CA$37:$CA$60,AN37:AN60)</f>
        <v>-0.15829871848876956</v>
      </c>
      <c r="AH76" s="87">
        <f>CORREL($CA$37:$CA$60,AO37:AO60)</f>
        <v>0.20138926862648096</v>
      </c>
      <c r="AI76" s="87">
        <f>CORREL($CA$37:$CA$60,AP37:AP60)</f>
        <v>-6.6156856645750176E-2</v>
      </c>
      <c r="AK76" s="87">
        <f>CORREL($CA$37:$CA$60,DP37:DP60)</f>
        <v>-1.9019868101034391E-2</v>
      </c>
      <c r="AL76" s="87">
        <f>CORREL($CA$37:$CA$60,DU37:DU60)</f>
        <v>0.20176803142613683</v>
      </c>
      <c r="AN76" s="87">
        <f>CORREL($CA$37:$CA$60,AS37:AS60)</f>
        <v>5.9993518625462018E-2</v>
      </c>
      <c r="AO76" s="87">
        <f>CORREL($CA$37:$CA$60,AT37:AT60)</f>
        <v>0.2844892554660548</v>
      </c>
    </row>
    <row r="77" spans="1:41" s="87" customFormat="1">
      <c r="A77" s="78"/>
      <c r="B77" s="78" t="s">
        <v>267</v>
      </c>
      <c r="C77" s="87">
        <f>CORREL($CB$37:$CB$60,AW37:AW60)</f>
        <v>9.1417842865696236E-2</v>
      </c>
      <c r="D77" s="87">
        <f>CORREL($CB$37:$CB$60,AX37:AX60)</f>
        <v>-0.17368409109141528</v>
      </c>
      <c r="E77" s="87">
        <f>CORREL($CB$37:$CB$60,AY37:AY60)</f>
        <v>3.9998461921284915E-2</v>
      </c>
      <c r="F77" s="87">
        <f>CORREL($CB$37:$CB$60,AZ37:AZ60)</f>
        <v>0.18407335883110201</v>
      </c>
      <c r="G77" s="87">
        <f>CORREL($CB$37:$CB$60,BC37:BC60)</f>
        <v>7.585537294826307E-2</v>
      </c>
      <c r="H77" s="87">
        <f>CORREL($CB$37:$CB$60,BD37:BD60)</f>
        <v>-0.1944561829125909</v>
      </c>
      <c r="I77" s="87">
        <f>CORREL($CB$37:$CB$60,BE37:BE60)</f>
        <v>0.15925122369495209</v>
      </c>
      <c r="J77" s="87">
        <f>CORREL($CB$37:$CB$60,BF37:BF60)</f>
        <v>2.2424454259535313E-2</v>
      </c>
      <c r="K77" s="87">
        <f>CORREL($CB$37:$CB$60,CA37:CA60)</f>
        <v>-0.18502192210263707</v>
      </c>
      <c r="L77" s="87">
        <f>CORREL($CB$37:$CB$60,CB37:CB60)</f>
        <v>1.0000000000000002</v>
      </c>
      <c r="M77" s="87">
        <f>CORREL($CB$37:$CB$60,CC37:CC60)</f>
        <v>-0.18531641606860802</v>
      </c>
      <c r="N77" s="87">
        <f>CORREL($CB$37:$CB$60,CD37:CD60)</f>
        <v>-2.0095095990733239E-2</v>
      </c>
      <c r="O77" s="87">
        <f>CORREL($CB$37:$CB$60,CG37:CG60)</f>
        <v>0.22581045796619459</v>
      </c>
      <c r="P77" s="87">
        <f>CORREL($CB$37:$CB$60,CH37:CH60)</f>
        <v>0.13014341518947245</v>
      </c>
      <c r="Q77" s="87">
        <f>CORREL($CB$37:$CB$60,CI37:CI60)</f>
        <v>-0.22664612855756067</v>
      </c>
      <c r="R77" s="87">
        <f>CORREL($CB$37:$CB$60,CJ37:CJ60)</f>
        <v>-0.27752744251101918</v>
      </c>
      <c r="T77" s="87">
        <f>CORREL($CB$37:$CB$60,C37:C60)</f>
        <v>-0.2948840236039611</v>
      </c>
      <c r="U77" s="87">
        <f>CORREL($CB$37:$CB$60,D37:D60)</f>
        <v>-3.6406869314493419E-2</v>
      </c>
      <c r="V77" s="87">
        <f>CORREL($CB$37:$CB$60,E37:E60)</f>
        <v>-3.5220614073757379E-2</v>
      </c>
      <c r="W77" s="87">
        <f>CORREL($CB$37:$CB$60,F37:F60)</f>
        <v>-0.31271721771479732</v>
      </c>
      <c r="X77" s="87">
        <f>CORREL($CB$37:$CB$60,I37:I60)</f>
        <v>-0.13254813695481071</v>
      </c>
      <c r="Y77" s="87">
        <f>CORREL($CB$37:$CB$60,J37:J60)</f>
        <v>-0.24937290498791242</v>
      </c>
      <c r="Z77" s="87">
        <f>CORREL($CB$37:$CB$60,K37:K60)</f>
        <v>-0.28916178176212698</v>
      </c>
      <c r="AA77" s="87">
        <f>CORREL($CB$37:$CB$60,L37:L60)</f>
        <v>-0.27799069389336939</v>
      </c>
      <c r="AB77" s="87">
        <f>CORREL($CB$37:$CB$60,AG37:AG60)</f>
        <v>4.5935334830709176E-2</v>
      </c>
      <c r="AC77" s="87">
        <f>CORREL($CB$37:$CB$60,AH37:AH60)</f>
        <v>8.6165039443244894E-3</v>
      </c>
      <c r="AD77" s="87">
        <f>CORREL($CB$37:$CB$60,AI37:AI60)</f>
        <v>3.5924648194291253E-2</v>
      </c>
      <c r="AE77" s="87">
        <f>CORREL($CB$37:$CB$60,AJ37:AJ60)</f>
        <v>-0.1204045641457504</v>
      </c>
      <c r="AF77" s="87">
        <f>CORREL($CB$37:$CB$60,AM37:AM60)</f>
        <v>7.5558429298232074E-2</v>
      </c>
      <c r="AG77" s="87">
        <f>CORREL($CB$37:$CB$60,AN37:AN60)</f>
        <v>0.20162991577586839</v>
      </c>
      <c r="AH77" s="87">
        <f>CORREL($CB$37:$CB$60,AO37:AO60)</f>
        <v>0.19795947708179165</v>
      </c>
      <c r="AI77" s="87">
        <f>CORREL($CB$37:$CB$60,AP37:AP60)</f>
        <v>0.15138283049995369</v>
      </c>
      <c r="AK77" s="87">
        <f>CORREL($CB$37:$CB$60,DP37:DP60)</f>
        <v>0.26257255311151206</v>
      </c>
      <c r="AL77" s="87">
        <f>CORREL($CB$37:$CB$60,DU37:DU60)</f>
        <v>0.13162735813517817</v>
      </c>
      <c r="AN77" s="87">
        <f>CORREL($CB$37:$CB$60,AS37:AS60)</f>
        <v>1.2831348533133459E-2</v>
      </c>
      <c r="AO77" s="87">
        <f>CORREL($CB$37:$CB$60,AT37:AT60)</f>
        <v>9.2991987700174833E-2</v>
      </c>
    </row>
    <row r="78" spans="1:41" s="87" customFormat="1">
      <c r="A78" s="78"/>
      <c r="B78" s="78" t="s">
        <v>268</v>
      </c>
      <c r="C78" s="87">
        <f>CORREL($CC$37:$CC$60,AW37:AW60)</f>
        <v>-8.2279795580593007E-2</v>
      </c>
      <c r="D78" s="87">
        <f>CORREL($CC$37:$CC$60,AX37:AX60)</f>
        <v>0.29918313134103491</v>
      </c>
      <c r="E78" s="87">
        <f>CORREL($CC$37:$CC$60,AY37:AY60)</f>
        <v>0.49072541070611886</v>
      </c>
      <c r="F78" s="87">
        <f>CORREL($CC$37:$CC$60,AZ37:AZ60)</f>
        <v>-2.9388995648917334E-2</v>
      </c>
      <c r="G78" s="87">
        <f>CORREL($CC$37:$CC$60,BC37:BC60)</f>
        <v>-0.31208630950113997</v>
      </c>
      <c r="H78" s="87">
        <f>CORREL($CC$37:$CC$60,BD37:BD60)</f>
        <v>-2.5677937943018262E-2</v>
      </c>
      <c r="I78" s="87">
        <f>CORREL($CC$37:$CC$60,BE37:BE60)</f>
        <v>0.22078863544419253</v>
      </c>
      <c r="J78" s="87">
        <f>CORREL($CC$37:$CC$60,BF37:BF60)</f>
        <v>-9.9466904047886787E-2</v>
      </c>
      <c r="K78" s="87">
        <f>CORREL($CC$37:$CC$60,CA37:CA60)</f>
        <v>-0.16124550040569038</v>
      </c>
      <c r="L78" s="87">
        <f>CORREL($CC$37:$CC$60,CB37:CB60)</f>
        <v>-0.18531641606860802</v>
      </c>
      <c r="M78" s="87">
        <f>CORREL($CC$37:$CC$60,CC37:CC60)</f>
        <v>1</v>
      </c>
      <c r="N78" s="87">
        <f>CORREL($CC$37:$CC$60,CD37:CD60)</f>
        <v>-0.21342613132549537</v>
      </c>
      <c r="O78" s="87">
        <f>CORREL($CC$37:$CC$60,CG37:CG60)</f>
        <v>0.22164288525839668</v>
      </c>
      <c r="P78" s="87">
        <f>CORREL($CC$37:$CC$60,CH37:CH60)</f>
        <v>0.21935418735363663</v>
      </c>
      <c r="Q78" s="87">
        <f>CORREL($CC$37:$CC$60,CI37:CI60)</f>
        <v>0.13481347486648088</v>
      </c>
      <c r="R78" s="87">
        <f>CORREL($CC$37:$CC$60,CJ37:CJ60)</f>
        <v>0.29819521136366467</v>
      </c>
      <c r="T78" s="87">
        <f>CORREL($CC$37:$CC$60,C37:C60)</f>
        <v>-0.25950422226926823</v>
      </c>
      <c r="U78" s="87">
        <f>CORREL($CC$37:$CC$60,D37:D60)</f>
        <v>7.4582208320804061E-3</v>
      </c>
      <c r="V78" s="87">
        <f>CORREL($CC$37:$CC$60,E37:E60)</f>
        <v>7.328327917024602E-3</v>
      </c>
      <c r="W78" s="87">
        <f>CORREL($CC$37:$CC$60,F37:F60)</f>
        <v>0.12083849182836806</v>
      </c>
      <c r="X78" s="77">
        <f>CORREL($CC$37:$CC$60,I37:I60)</f>
        <v>-0.62264444090954219</v>
      </c>
      <c r="Y78" s="87">
        <f>CORREL($CC$37:$CC$60,J37:J60)</f>
        <v>-0.1592768624347258</v>
      </c>
      <c r="Z78" s="87">
        <f>CORREL($CC$37:$CC$60,K37:K60)</f>
        <v>-7.4898763950080077E-2</v>
      </c>
      <c r="AA78" s="87">
        <f>CORREL($CC$37:$CC$60,L37:L60)</f>
        <v>-0.16365074678813152</v>
      </c>
      <c r="AB78" s="87">
        <f>CORREL($CC$37:$CC$60,AG37:AG60)</f>
        <v>-6.4790123365330562E-2</v>
      </c>
      <c r="AC78" s="87">
        <f>CORREL($CC$37:$CC$60,AH37:AH60)</f>
        <v>-4.1643997511536628E-2</v>
      </c>
      <c r="AD78" s="87">
        <f>CORREL($CC$37:$CC$60,AI37:AI60)</f>
        <v>-0.21348213754515913</v>
      </c>
      <c r="AE78" s="87">
        <f>CORREL($CC$37:$CC$60,AJ37:AJ60)</f>
        <v>0.11557581555286238</v>
      </c>
      <c r="AF78" s="87">
        <f>CORREL($CC$37:$CC$60,AM37:AM60)</f>
        <v>0.39042331491903881</v>
      </c>
      <c r="AG78" s="87">
        <f>CORREL($CC$37:$CC$60,AN37:AN60)</f>
        <v>0.2276964757566883</v>
      </c>
      <c r="AH78" s="87">
        <f>CORREL($CC$37:$CC$60,AO37:AO60)</f>
        <v>2.4397819700983255E-2</v>
      </c>
      <c r="AI78" s="87">
        <f>CORREL($CC$37:$CC$60,AP37:AP60)</f>
        <v>0.26159224143687121</v>
      </c>
      <c r="AK78" s="87">
        <f>CORREL($CC$37:$CC$60,DP37:DP60)</f>
        <v>-6.2992431024019788E-2</v>
      </c>
      <c r="AL78" s="87">
        <f>CORREL($CC$37:$CC$60,DU37:DU60)</f>
        <v>-0.21466460354804995</v>
      </c>
      <c r="AN78" s="87">
        <f>CORREL($CC$37:$CC$60,AS37:AS60)</f>
        <v>7.6274474380590457E-2</v>
      </c>
      <c r="AO78" s="87">
        <f>CORREL($CC$37:$CC$60,AT37:AT60)</f>
        <v>-0.10589042428630858</v>
      </c>
    </row>
    <row r="79" spans="1:41" s="87" customFormat="1">
      <c r="A79" s="78"/>
      <c r="B79" s="78" t="s">
        <v>325</v>
      </c>
      <c r="C79" s="87">
        <f>CORREL($CD$37:$CD$60,AW37:AW60)</f>
        <v>-1.9562409781771848E-2</v>
      </c>
      <c r="D79" s="111">
        <f>CORREL($CD$37:$CD$60,AX37:AX60)</f>
        <v>-0.56303621673019821</v>
      </c>
      <c r="E79" s="87">
        <f>CORREL($CD$37:$CD$60,AY37:AY60)</f>
        <v>-0.26274900304384957</v>
      </c>
      <c r="F79" s="87">
        <f>CORREL($CD$37:$CD$60,AZ37:AZ60)</f>
        <v>9.1121921119616145E-2</v>
      </c>
      <c r="G79" s="87">
        <f>CORREL($CD$37:$CD$60,BC37:BC60)</f>
        <v>0.31720100722936712</v>
      </c>
      <c r="H79" s="87">
        <f>CORREL($CD$37:$CD$60,BD37:BD60)</f>
        <v>9.4097694650316921E-2</v>
      </c>
      <c r="I79" s="87">
        <f>CORREL($CD$37:$CD$60,BE37:BE60)</f>
        <v>-0.28434952310030587</v>
      </c>
      <c r="J79" s="87">
        <f>CORREL($CD$37:$CD$60,BF37:BF60)</f>
        <v>0.22290969789508347</v>
      </c>
      <c r="K79" s="87">
        <f>CORREL($CD$37:$CD$60,CA37:CA60)</f>
        <v>7.4251486015591811E-2</v>
      </c>
      <c r="L79" s="87">
        <f>CORREL($CD$37:$CD$60,CB37:CB60)</f>
        <v>-2.0095095990733239E-2</v>
      </c>
      <c r="M79" s="87">
        <f>CORREL($CD$37:$CD$60,CC37:CC60)</f>
        <v>-0.21342613132549537</v>
      </c>
      <c r="N79" s="87">
        <f>CORREL($CD$37:$CD$60,CD37:CD60)</f>
        <v>1</v>
      </c>
      <c r="O79" s="87">
        <f>CORREL($CD$37:$CD$60,CG37:CG60)</f>
        <v>-0.11422827963103002</v>
      </c>
      <c r="P79" s="87">
        <f>CORREL($CD$37:$CD$60,CH37:CH60)</f>
        <v>-0.45045039011877014</v>
      </c>
      <c r="Q79" s="87">
        <f>CORREL($CD$37:$CD$60,CI37:CI60)</f>
        <v>-1.327766715292601E-2</v>
      </c>
      <c r="R79" s="87">
        <f>CORREL($CD$37:$CD$60,CJ37:CJ60)</f>
        <v>-0.21265655881564208</v>
      </c>
      <c r="T79" s="87">
        <f>CORREL($CD$37:$CD$60,C37:C60)</f>
        <v>0.10298052521838598</v>
      </c>
      <c r="U79" s="87">
        <f>CORREL($CD$37:$CD$60,D37:D60)</f>
        <v>0.16988750850833043</v>
      </c>
      <c r="V79" s="87">
        <f>CORREL($CD$37:$CD$60,E37:E60)</f>
        <v>-0.2051877137394153</v>
      </c>
      <c r="W79" s="111">
        <f>CORREL($CD$37:$CD$60,F37:F60)</f>
        <v>0.53791909361864909</v>
      </c>
      <c r="X79" s="87">
        <f>CORREL($CD$37:$CD$60,I37:I60)</f>
        <v>0.32882582743772337</v>
      </c>
      <c r="Y79" s="87">
        <f>CORREL($CD$37:$CD$60,J37:J60)</f>
        <v>1.7471219636687109E-2</v>
      </c>
      <c r="Z79" s="87">
        <f>CORREL($CD$37:$CD$60,K37:K60)</f>
        <v>-0.21974479908846364</v>
      </c>
      <c r="AA79" s="87">
        <f>CORREL($CD$37:$CD$60,L37:L60)</f>
        <v>0.43674628595040826</v>
      </c>
      <c r="AB79" s="87">
        <f>CORREL($CD$37:$CD$60,AG37:AG60)</f>
        <v>-0.13342509456224708</v>
      </c>
      <c r="AC79" s="87">
        <f>CORREL($CD$37:$CD$60,AH37:AH60)</f>
        <v>-0.15677528380615049</v>
      </c>
      <c r="AD79" s="87">
        <f>CORREL($CD$37:$CD$60,AI37:AI60)</f>
        <v>-0.11960154671517273</v>
      </c>
      <c r="AE79" s="87">
        <f>CORREL($CD$37:$CD$60,AJ37:AJ60)</f>
        <v>0.14080072597244309</v>
      </c>
      <c r="AF79" s="87">
        <f>CORREL($CD$37:$CD$60,AM37:AM60)</f>
        <v>-0.11103050376296487</v>
      </c>
      <c r="AG79" s="87">
        <f>CORREL($CD$37:$CD$60,AN37:AN60)</f>
        <v>8.9091040307954075E-2</v>
      </c>
      <c r="AH79" s="87">
        <f>CORREL($CD$37:$CD$60,AO37:AO60)</f>
        <v>9.6365116344764704E-2</v>
      </c>
      <c r="AI79" s="87">
        <f>CORREL($CD$37:$CD$60,AP37:AP60)</f>
        <v>-0.16822156543592129</v>
      </c>
      <c r="AK79" s="87">
        <f>CORREL($CD$37:$CD$60,DP37:DP60)</f>
        <v>0.12641667359866726</v>
      </c>
      <c r="AL79" s="87">
        <f>CORREL($CD$37:$CD$60,DU37:DU60)</f>
        <v>0.32230873795100712</v>
      </c>
      <c r="AN79" s="87">
        <f>CORREL($CD$37:$CD$60,AS37:AS60)</f>
        <v>0.17395971990016434</v>
      </c>
      <c r="AO79" s="87">
        <f>CORREL($CD$37:$CD$60,AT37:AT60)</f>
        <v>0.1813042071302437</v>
      </c>
    </row>
    <row r="80" spans="1:41" s="87" customFormat="1">
      <c r="A80" s="78" t="s">
        <v>308</v>
      </c>
      <c r="B80" s="78" t="s">
        <v>266</v>
      </c>
      <c r="C80" s="87">
        <f>CORREL($CG$37:$CG$60,AW37:AW60)</f>
        <v>0.23124414790859255</v>
      </c>
      <c r="D80" s="87">
        <f>CORREL($CG$37:$CG$60,AX37:AX60)</f>
        <v>0.32282652882087964</v>
      </c>
      <c r="E80" s="87">
        <f>CORREL($CG$37:$CG$60,AY37:AY60)</f>
        <v>0.13821363189860952</v>
      </c>
      <c r="F80" s="87">
        <f>CORREL($CG$37:$CG$60,AZ37:AZ60)</f>
        <v>0.21223619056815407</v>
      </c>
      <c r="G80" s="87">
        <f>CORREL($CG$37:$CG$60,BC37:BC60)</f>
        <v>-0.46820128941772043</v>
      </c>
      <c r="H80" s="87">
        <f>CORREL($CG$37:$CG$60,BD37:BD60)</f>
        <v>0.4109575545899542</v>
      </c>
      <c r="I80" s="87">
        <f>CORREL($CG$37:$CG$60,BE37:BE60)</f>
        <v>0.19560189781147366</v>
      </c>
      <c r="J80" s="87">
        <f>CORREL($CG$37:$CG$60,BF37:BF60)</f>
        <v>0.14772474144955436</v>
      </c>
      <c r="K80" s="87">
        <f>CORREL($CG$37:$CG$60,CA37:CA60)</f>
        <v>-8.3644737541611419E-2</v>
      </c>
      <c r="L80" s="87">
        <f>CORREL($CG$37:$CG$60,CB37:CB60)</f>
        <v>0.22581045796619459</v>
      </c>
      <c r="M80" s="87">
        <f>CORREL($CG$37:$CG$60,CC37:CC60)</f>
        <v>0.22164288525839668</v>
      </c>
      <c r="N80" s="87">
        <f>CORREL($CG$37:$CG$60,CD37:CD60)</f>
        <v>-0.11422827963103002</v>
      </c>
      <c r="O80" s="87">
        <f>CORREL($CG$37:$CG$60,CG37:CG60)</f>
        <v>0.99999999999999989</v>
      </c>
      <c r="P80" s="87">
        <f>CORREL($CG$37:$CG$60,CH37:CH60)</f>
        <v>-0.11286498119918729</v>
      </c>
      <c r="Q80" s="87">
        <f>CORREL($CG$37:$CG$60,CI37:CI60)</f>
        <v>-0.17078976345612906</v>
      </c>
      <c r="R80" s="87">
        <f>CORREL($CG$37:$CG$60,CJ37:CJ60)</f>
        <v>5.8329473711760539E-2</v>
      </c>
      <c r="T80" s="87">
        <f>CORREL($CG$37:$CG$60,C37:C60)</f>
        <v>-0.28008904663501766</v>
      </c>
      <c r="U80" s="87">
        <f>CORREL($CG$37:$CG$60,D37:D60)</f>
        <v>0.29604096394107848</v>
      </c>
      <c r="V80" s="87">
        <f>CORREL($CG$37:$CG$60,E37:E60)</f>
        <v>-3.4763598056496972E-3</v>
      </c>
      <c r="W80" s="87">
        <f>CORREL($CG$37:$CG$60,F37:F60)</f>
        <v>0.12019342413529323</v>
      </c>
      <c r="X80" s="87">
        <f>CORREL($CG$37:$CG$60,I37:I60)</f>
        <v>-0.27487802147472756</v>
      </c>
      <c r="Y80" s="87">
        <f>CORREL($CG$37:$CG$60,J37:J60)</f>
        <v>0.22711779910779309</v>
      </c>
      <c r="Z80" s="87">
        <f>CORREL($CG$37:$CG$60,K37:K60)</f>
        <v>-0.27171719122232035</v>
      </c>
      <c r="AA80" s="87">
        <f>CORREL($CG$37:$CG$60,L37:L60)</f>
        <v>0.17228919730657374</v>
      </c>
      <c r="AB80" s="87">
        <f>CORREL($CG$37:$CG$60,AG37:AG60)</f>
        <v>-0.28426832895690368</v>
      </c>
      <c r="AC80" s="87">
        <f>CORREL($CG$37:$CG$60,AH37:AH60)</f>
        <v>0.47518577941956336</v>
      </c>
      <c r="AD80" s="87">
        <f>CORREL($CG$37:$CG$60,AI37:AI60)</f>
        <v>-0.14873443659680791</v>
      </c>
      <c r="AE80" s="87">
        <f>CORREL($CG$37:$CG$60,AJ37:AJ60)</f>
        <v>0.23981181007132518</v>
      </c>
      <c r="AF80" s="87">
        <f>CORREL($CG$37:$CG$60,AM37:AM60)</f>
        <v>9.7074553452168005E-2</v>
      </c>
      <c r="AG80" s="87">
        <f>CORREL($CG$37:$CG$60,AN37:AN60)</f>
        <v>0.16080619414282604</v>
      </c>
      <c r="AH80" s="87">
        <f>CORREL($CG$37:$CG$60,AO37:AO60)</f>
        <v>0.35525442666728818</v>
      </c>
      <c r="AI80" s="87">
        <f>CORREL($CG$37:$CG$60,AP37:AP60)</f>
        <v>-6.8357488618189882E-2</v>
      </c>
      <c r="AK80" s="87">
        <f>CORREL($CG$37:$CG$60,DP37:DP60)</f>
        <v>-0.26016946203611507</v>
      </c>
      <c r="AL80" s="87">
        <f>CORREL($CG$37:$CG$60,DU37:DU60)</f>
        <v>-0.25318974504718467</v>
      </c>
      <c r="AN80" s="87">
        <f>CORREL($CG$37:$CG$60,AS37:AS60)</f>
        <v>-0.16787453422226603</v>
      </c>
      <c r="AO80" s="87">
        <f>CORREL($CG$37:$CG$60,AT37:AT60)</f>
        <v>0.25801648351667489</v>
      </c>
    </row>
    <row r="81" spans="1:41" s="87" customFormat="1">
      <c r="A81" s="78"/>
      <c r="B81" s="78" t="s">
        <v>267</v>
      </c>
      <c r="C81" s="87">
        <f>CORREL($CH$37:$CH$60,AW37:AW60)</f>
        <v>0.26107482541263632</v>
      </c>
      <c r="D81" s="87">
        <f>CORREL($CH$37:$CH$60,AX37:AX60)</f>
        <v>0.36460279400599099</v>
      </c>
      <c r="E81" s="87">
        <f>CORREL($CH$37:$CH$60,AY37:AY60)</f>
        <v>7.1569265797340159E-2</v>
      </c>
      <c r="F81" s="87">
        <f>CORREL($CH$37:$CH$60,AZ37:AZ60)</f>
        <v>0.17177072176264294</v>
      </c>
      <c r="G81" s="87">
        <f>CORREL($CH$37:$CH$60,BC37:BC60)</f>
        <v>0.2115617666322667</v>
      </c>
      <c r="H81" s="77">
        <f>CORREL($CH$37:$CH$60,BD37:BD60)</f>
        <v>-0.70381935523990058</v>
      </c>
      <c r="I81" s="87">
        <f>CORREL($CH$37:$CH$60,BE37:BE60)</f>
        <v>0.11831096056112744</v>
      </c>
      <c r="J81" s="87">
        <f>CORREL($CH$37:$CH$60,BF37:BF60)</f>
        <v>-0.12091804688263709</v>
      </c>
      <c r="K81" s="87">
        <f>CORREL($CH$37:$CH$60,CA37:CA60)</f>
        <v>0.29819917946808416</v>
      </c>
      <c r="L81" s="87">
        <f>CORREL($CH$37:$CH$60,CB37:CB60)</f>
        <v>0.13014341518947245</v>
      </c>
      <c r="M81" s="87">
        <f>CORREL($CH$37:$CH$60,CC37:CC60)</f>
        <v>0.21935418735363663</v>
      </c>
      <c r="N81" s="87">
        <f>CORREL($CH$37:$CH$60,CD37:CD60)</f>
        <v>-0.45045039011877014</v>
      </c>
      <c r="O81" s="87">
        <f>CORREL($CH$37:$CH$60,CG37:CG60)</f>
        <v>-0.11286498119918729</v>
      </c>
      <c r="P81" s="87">
        <f>CORREL($CH$37:$CH$60,CH37:CH60)</f>
        <v>1</v>
      </c>
      <c r="Q81" s="87">
        <f>CORREL($CH$37:$CH$60,CI37:CI60)</f>
        <v>6.4903910947498936E-2</v>
      </c>
      <c r="R81" s="87">
        <f>CORREL($CH$37:$CH$60,CJ37:CJ60)</f>
        <v>0.38502973043102906</v>
      </c>
      <c r="T81" s="87">
        <f>CORREL($CH$37:$CH$60,C37:C60)</f>
        <v>-0.26593064278218431</v>
      </c>
      <c r="U81" s="87">
        <f>CORREL($CH$37:$CH$60,D37:D60)</f>
        <v>-5.5129487595458944E-2</v>
      </c>
      <c r="V81" s="87">
        <f>CORREL($CH$37:$CH$60,E37:E60)</f>
        <v>0.17113173478714072</v>
      </c>
      <c r="W81" s="87">
        <f>CORREL($CH$37:$CH$60,F37:F60)</f>
        <v>-0.2304691683446452</v>
      </c>
      <c r="X81" s="87">
        <f>CORREL($CH$37:$CH$60,I37:I60)</f>
        <v>-0.19341788579791275</v>
      </c>
      <c r="Y81" s="87">
        <f>CORREL($CH$37:$CH$60,J37:J60)</f>
        <v>0.16384960590509823</v>
      </c>
      <c r="Z81" s="87">
        <f>CORREL($CH$37:$CH$60,K37:K60)</f>
        <v>0.27477920523677679</v>
      </c>
      <c r="AA81" s="87">
        <f>CORREL($CH$37:$CH$60,L37:L60)</f>
        <v>-0.26250149178758175</v>
      </c>
      <c r="AB81" s="87">
        <f>CORREL($CH$37:$CH$60,AG37:AG60)</f>
        <v>0.25204344762051389</v>
      </c>
      <c r="AC81" s="87">
        <f>CORREL($CH$37:$CH$60,AH37:AH60)</f>
        <v>0.31400204588825709</v>
      </c>
      <c r="AD81" s="87">
        <f>CORREL($CH$37:$CH$60,AI37:AI60)</f>
        <v>-0.19497885086228758</v>
      </c>
      <c r="AE81" s="87">
        <f>CORREL($CH$37:$CH$60,AJ37:AJ60)</f>
        <v>-0.413544079829476</v>
      </c>
      <c r="AF81" s="87">
        <f>CORREL($CH$37:$CH$60,AM37:AM60)</f>
        <v>0.15299547649771023</v>
      </c>
      <c r="AG81" s="87">
        <f>CORREL($CH$37:$CH$60,AN37:AN60)</f>
        <v>-0.19680252801816495</v>
      </c>
      <c r="AH81" s="87">
        <f>CORREL($CH$37:$CH$60,AO37:AO60)</f>
        <v>0.12527481758333783</v>
      </c>
      <c r="AI81" s="87">
        <f>CORREL($CH$37:$CH$60,AP37:AP60)</f>
        <v>2.149841022823731E-2</v>
      </c>
      <c r="AK81" s="87">
        <f>CORREL($CH$37:$CH$60,DP37:DP60)</f>
        <v>0.34741987284710629</v>
      </c>
      <c r="AL81" s="87">
        <f>CORREL($CH$37:$CH$60,DU37:DU60)</f>
        <v>5.8764516038786546E-2</v>
      </c>
      <c r="AN81" s="87">
        <f>CORREL($CH$37:$CH$60,AS37:AS60)</f>
        <v>0.2857445425943122</v>
      </c>
      <c r="AO81" s="87">
        <f>CORREL($CH$37:$CH$60,AT37:AT60)</f>
        <v>-0.33727109050189774</v>
      </c>
    </row>
    <row r="82" spans="1:41" s="87" customFormat="1">
      <c r="A82" s="78"/>
      <c r="B82" s="78" t="s">
        <v>268</v>
      </c>
      <c r="C82" s="87">
        <f>CORREL($CI$37:$CI$60,AW37:AW60)</f>
        <v>-0.23298158064647656</v>
      </c>
      <c r="D82" s="87">
        <f>CORREL($CI$37:$CI$60,AX37:AX60)</f>
        <v>8.9043261725652596E-3</v>
      </c>
      <c r="E82" s="87">
        <f>CORREL($CI$37:$CI$60,AY37:AY60)</f>
        <v>0.15029867533643865</v>
      </c>
      <c r="F82" s="87">
        <f>CORREL($CI$37:$CI$60,AZ37:AZ60)</f>
        <v>-0.10952419323089649</v>
      </c>
      <c r="G82" s="87">
        <f>CORREL($CI$37:$CI$60,BC37:BC60)</f>
        <v>-0.12820907758523237</v>
      </c>
      <c r="H82" s="87">
        <f>CORREL($CI$37:$CI$60,BD37:BD60)</f>
        <v>-0.14534048802518504</v>
      </c>
      <c r="I82" s="77">
        <f>CORREL($CI$37:$CI$60,BE37:BE60)</f>
        <v>-0.60316969891895456</v>
      </c>
      <c r="J82" s="87">
        <f>CORREL($CI$37:$CI$60,BF37:BF60)</f>
        <v>0.19998669897326482</v>
      </c>
      <c r="K82" s="87">
        <f>CORREL($CI$37:$CI$60,CA37:CA60)</f>
        <v>8.15427801828007E-2</v>
      </c>
      <c r="L82" s="87">
        <f>CORREL($CI$37:$CI$60,CB37:CB60)</f>
        <v>-0.22664612855756067</v>
      </c>
      <c r="M82" s="87">
        <f>CORREL($CI$37:$CI$60,CC37:CC60)</f>
        <v>0.13481347486648088</v>
      </c>
      <c r="N82" s="87">
        <f>CORREL($CI$37:$CI$60,CD37:CD60)</f>
        <v>-1.327766715292601E-2</v>
      </c>
      <c r="O82" s="87">
        <f>CORREL($CI$37:$CI$60,CG37:CG60)</f>
        <v>-0.17078976345612906</v>
      </c>
      <c r="P82" s="87">
        <f>CORREL($CI$37:$CI$60,CH37:CH60)</f>
        <v>6.4903910947498936E-2</v>
      </c>
      <c r="Q82" s="87">
        <f>CORREL($CI$37:$CI$60,CI37:CI60)</f>
        <v>1</v>
      </c>
      <c r="R82" s="87">
        <f>CORREL($CI$37:$CI$60,CJ37:CJ60)</f>
        <v>-0.21597426379857459</v>
      </c>
      <c r="T82" s="87">
        <f>CORREL($CI$37:$CI$60,C37:C60)</f>
        <v>0.24640650882259546</v>
      </c>
      <c r="U82" s="87">
        <f>CORREL($CI$37:$CI$60,D37:D60)</f>
        <v>-4.6452671568018342E-2</v>
      </c>
      <c r="V82" s="87">
        <f>CORREL($CI$37:$CI$60,E37:E60)</f>
        <v>-0.10279074699573984</v>
      </c>
      <c r="W82" s="87">
        <f>CORREL($CI$37:$CI$60,F37:F60)</f>
        <v>2.3608306864823288E-2</v>
      </c>
      <c r="X82" s="87">
        <f>CORREL($CI$37:$CI$60,I37:I60)</f>
        <v>9.2657767004410314E-3</v>
      </c>
      <c r="Y82" s="87">
        <f>CORREL($CI$37:$CI$60,J37:J60)</f>
        <v>2.8660805586153106E-2</v>
      </c>
      <c r="Z82" s="87">
        <f>CORREL($CI$37:$CI$60,K37:K60)</f>
        <v>-0.14546454805495027</v>
      </c>
      <c r="AA82" s="87">
        <f>CORREL($CI$37:$CI$60,L37:L60)</f>
        <v>2.6882168871321721E-2</v>
      </c>
      <c r="AB82" s="87">
        <f>CORREL($CI$37:$CI$60,AG37:AG60)</f>
        <v>2.2584877520167801E-2</v>
      </c>
      <c r="AC82" s="87">
        <f>CORREL($CI$37:$CI$60,AH37:AH60)</f>
        <v>-7.8464570099271214E-2</v>
      </c>
      <c r="AD82" s="87">
        <f>CORREL($CI$37:$CI$60,AI37:AI60)</f>
        <v>0.29142364134056808</v>
      </c>
      <c r="AE82" s="87">
        <f>CORREL($CI$37:$CI$60,AJ37:AJ60)</f>
        <v>-1.7803176370342001E-2</v>
      </c>
      <c r="AF82" s="87">
        <f>CORREL($CI$37:$CI$60,AM37:AM60)</f>
        <v>-0.11513715256294381</v>
      </c>
      <c r="AG82" s="87">
        <f>CORREL($CI$37:$CI$60,AN37:AN60)</f>
        <v>-0.16990689346177673</v>
      </c>
      <c r="AH82" s="87">
        <f>CORREL($CI$37:$CI$60,AO37:AO60)</f>
        <v>0.23205341446171066</v>
      </c>
      <c r="AI82" s="87">
        <f>CORREL($CI$37:$CI$60,AP37:AP60)</f>
        <v>-0.22286931698968426</v>
      </c>
      <c r="AK82" s="87">
        <f>CORREL($CI$37:$CI$60,DP37:DP60)</f>
        <v>3.727523383517977E-2</v>
      </c>
      <c r="AL82" s="87">
        <f>CORREL($CI$37:$CI$60,DU37:DU60)</f>
        <v>0.34844621165585393</v>
      </c>
      <c r="AN82" s="87">
        <f>CORREL($CI$37:$CI$60,AS37:AS60)</f>
        <v>8.0950411931858715E-2</v>
      </c>
      <c r="AO82" s="87">
        <f>CORREL($CI$37:$CI$60,AT37:AT60)</f>
        <v>-2.2489721062826703E-2</v>
      </c>
    </row>
    <row r="83" spans="1:41" s="87" customFormat="1">
      <c r="A83" s="78"/>
      <c r="B83" s="78" t="s">
        <v>325</v>
      </c>
      <c r="C83" s="87">
        <f>CORREL($CJ$37:$CJ$60,AW37:AW60)</f>
        <v>0.21409099806286602</v>
      </c>
      <c r="D83" s="87">
        <f>CORREL($CJ$37:$CJ$60,AX37:AX60)</f>
        <v>0.20642304379131934</v>
      </c>
      <c r="E83" s="87">
        <f>CORREL($CJ$37:$CJ$60,AY37:AY60)</f>
        <v>-0.2060166381502582</v>
      </c>
      <c r="F83" s="87">
        <f>CORREL($CJ$37:$CJ$60,AZ37:AZ60)</f>
        <v>3.0137418129414537E-2</v>
      </c>
      <c r="G83" s="87">
        <f>CORREL($CJ$37:$CJ$60,BC37:BC60)</f>
        <v>0.18073496791207153</v>
      </c>
      <c r="H83" s="87">
        <f>CORREL($CJ$37:$CJ$60,BD37:BD60)</f>
        <v>-0.17312304666156986</v>
      </c>
      <c r="I83" s="87">
        <f>CORREL($CJ$37:$CJ$60,BE37:BE60)</f>
        <v>8.9356433634956503E-2</v>
      </c>
      <c r="J83" s="87">
        <f>CORREL($CJ$37:$CJ$60,BF37:BF60)</f>
        <v>-0.34930215927203911</v>
      </c>
      <c r="K83" s="87">
        <f>CORREL($CJ$37:$CJ$60,CA37:CA60)</f>
        <v>0.17069942677745886</v>
      </c>
      <c r="L83" s="87">
        <f>CORREL($CJ$37:$CJ$60,CB37:CB60)</f>
        <v>-0.27752744251101918</v>
      </c>
      <c r="M83" s="87">
        <f>CORREL($CJ$37:$CJ$60,CC37:CC60)</f>
        <v>0.29819521136366467</v>
      </c>
      <c r="N83" s="87">
        <f>CORREL($CJ$37:$CJ$60,CD37:CD60)</f>
        <v>-0.21265655881564208</v>
      </c>
      <c r="O83" s="87">
        <f>CORREL($CJ$37:$CJ$60,CG37:CG60)</f>
        <v>5.8329473711760539E-2</v>
      </c>
      <c r="P83" s="87">
        <f>CORREL($CJ$37:$CJ$60,CH37:CH60)</f>
        <v>0.38502973043102906</v>
      </c>
      <c r="Q83" s="87">
        <f>CORREL($CJ$37:$CJ$60,CI37:CI60)</f>
        <v>-0.21597426379857459</v>
      </c>
      <c r="R83" s="87">
        <f>CORREL($CJ$37:$CJ$60,CJ37:CJ60)</f>
        <v>1</v>
      </c>
      <c r="T83" s="87">
        <f>CORREL($CJ$37:$CJ$60,C37:C60)</f>
        <v>-0.25298362667865992</v>
      </c>
      <c r="U83" s="87">
        <f>CORREL($CJ$37:$CJ$60,D37:D60)</f>
        <v>-0.12749515508714868</v>
      </c>
      <c r="V83" s="87">
        <f>CORREL($CJ$37:$CJ$60,E37:E60)</f>
        <v>4.3816675694198441E-2</v>
      </c>
      <c r="W83" s="87">
        <f>CORREL($CJ$37:$CJ$60,F37:F60)</f>
        <v>-7.3073244195718562E-2</v>
      </c>
      <c r="X83" s="87">
        <f>CORREL($CJ$37:$CJ$60,I37:I60)</f>
        <v>-0.25160228366995036</v>
      </c>
      <c r="Y83" s="87">
        <f>CORREL($CJ$37:$CJ$60,J37:J60)</f>
        <v>0.1729914879313719</v>
      </c>
      <c r="Z83" s="87">
        <f>CORREL($CJ$37:$CJ$60,K37:K60)</f>
        <v>0.14307524290972401</v>
      </c>
      <c r="AA83" s="87">
        <f>CORREL($CJ$37:$CJ$60,L37:L60)</f>
        <v>-0.10008880115795543</v>
      </c>
      <c r="AB83" s="87">
        <f>CORREL($CJ$37:$CJ$60,AG37:AG60)</f>
        <v>0.10749894990766345</v>
      </c>
      <c r="AC83" s="87">
        <f>CORREL($CJ$37:$CJ$60,AH37:AH60)</f>
        <v>0.16816793294593618</v>
      </c>
      <c r="AD83" s="87">
        <f>CORREL($CJ$37:$CJ$60,AI37:AI60)</f>
        <v>-0.27445217670325095</v>
      </c>
      <c r="AE83" s="87">
        <f>CORREL($CJ$37:$CJ$60,AJ37:AJ60)</f>
        <v>-0.33630551963180122</v>
      </c>
      <c r="AF83" s="87">
        <f>CORREL($CJ$37:$CJ$60,AM37:AM60)</f>
        <v>0.12919258925941407</v>
      </c>
      <c r="AG83" s="87">
        <f>CORREL($CJ$37:$CJ$60,AN37:AN60)</f>
        <v>-0.10742889591416635</v>
      </c>
      <c r="AH83" s="87">
        <f>CORREL($CJ$37:$CJ$60,AO37:AO60)</f>
        <v>-7.1015951422960357E-3</v>
      </c>
      <c r="AI83" s="87">
        <f>CORREL($CJ$37:$CJ$60,AP37:AP60)</f>
        <v>0.12630458571079456</v>
      </c>
      <c r="AK83" s="87">
        <f>CORREL($CJ$37:$CJ$60,DP37:DP60)</f>
        <v>-0.16871425016680291</v>
      </c>
      <c r="AL83" s="87">
        <f>CORREL($CJ$37:$CJ$60,DU37:DU60)</f>
        <v>-0.28853018513571199</v>
      </c>
      <c r="AN83" s="87">
        <f>CORREL($CJ$37:$CJ$60,AS37:AS60)</f>
        <v>0.2825886485532198</v>
      </c>
      <c r="AO83" s="87">
        <f>CORREL($CJ$37:$CJ$60,AT37:AT60)</f>
        <v>-0.40117495935668429</v>
      </c>
    </row>
    <row r="84" spans="1:41" s="87" customFormat="1"/>
    <row r="85" spans="1:41" s="87" customFormat="1">
      <c r="A85" s="78" t="s">
        <v>290</v>
      </c>
      <c r="B85" s="78" t="s">
        <v>263</v>
      </c>
      <c r="C85" s="87">
        <f>CORREL($C$37:$C$60,AW37:AW60)</f>
        <v>-0.2296283315662121</v>
      </c>
      <c r="D85" s="87">
        <f>CORREL($C$37:$C$60,AX37:AX60)</f>
        <v>-8.2995959431349485E-3</v>
      </c>
      <c r="E85" s="87">
        <f>CORREL($C$37:$C$60,AY37:AY60)</f>
        <v>-0.23275665465251966</v>
      </c>
      <c r="F85" s="87">
        <f>CORREL($C$37:$C$60,AZ37:AZ60)</f>
        <v>-0.13993344031823399</v>
      </c>
      <c r="G85" s="87">
        <f>CORREL($C$37:$C$60,BC37:BC60)</f>
        <v>-1.8293565107448121E-2</v>
      </c>
      <c r="H85" s="87">
        <f>CORREL($C$37:$C$60,BD37:BD60)</f>
        <v>0.17706102595849499</v>
      </c>
      <c r="I85" s="87">
        <f>CORREL($C$37:$C$60,BE37:BE60)</f>
        <v>-9.3234161049069467E-2</v>
      </c>
      <c r="J85" s="87">
        <f>CORREL($C$37:$C$60,BF37:BF60)</f>
        <v>2.5946229949295154E-2</v>
      </c>
      <c r="K85" s="87">
        <f>CORREL($C$37:$C$60,CA37:CA60)</f>
        <v>-0.1197641235190124</v>
      </c>
      <c r="L85" s="87">
        <f>CORREL($C$37:$C$60,CB37:CB60)</f>
        <v>-0.2948840236039611</v>
      </c>
      <c r="M85" s="87">
        <f>CORREL($C$37:$C$60,CC37:CC60)</f>
        <v>-0.25950422226926823</v>
      </c>
      <c r="N85" s="87">
        <f>CORREL($C$37:$C$60,CD37:CD60)</f>
        <v>0.10298052521838598</v>
      </c>
      <c r="O85" s="87">
        <f>CORREL($C$37:$C$60,CG37:CG60)</f>
        <v>-0.28008904663501766</v>
      </c>
      <c r="P85" s="87">
        <f>CORREL($C$37:$C$60,CH37:CH60)</f>
        <v>-0.26593064278218431</v>
      </c>
      <c r="Q85" s="87">
        <f>CORREL($C$37:$C$60,CI37:CI60)</f>
        <v>0.24640650882259546</v>
      </c>
      <c r="R85" s="87">
        <f>CORREL($C$37:$C$60,CJ37:CJ60)</f>
        <v>-0.25298362667865992</v>
      </c>
      <c r="T85" s="87">
        <f>CORREL($C$37:$C$60,C37:C60)</f>
        <v>0.99999999999999989</v>
      </c>
      <c r="U85" s="87">
        <f>CORREL($C$37:$C$60,D37:D60)</f>
        <v>-0.14396781811100681</v>
      </c>
      <c r="V85" s="87">
        <f>CORREL($C$37:$C$60,E37:E60)</f>
        <v>-0.38370207800114819</v>
      </c>
      <c r="W85" s="87">
        <f>CORREL($C$37:$C$60,F37:F60)</f>
        <v>5.6616084893817753E-2</v>
      </c>
      <c r="X85" s="87">
        <f>CORREL($C$37:$C$60,I37:I60)</f>
        <v>0.47456058129200962</v>
      </c>
      <c r="Y85" s="87">
        <f>CORREL($C$37:$C$60,J37:J60)</f>
        <v>0.15233765284240297</v>
      </c>
      <c r="Z85" s="87">
        <f>CORREL($C$37:$C$60,K37:K60)</f>
        <v>-0.28156138112309731</v>
      </c>
      <c r="AA85" s="87">
        <f>CORREL($C$37:$C$60,L37:L60)</f>
        <v>0.17562300123276178</v>
      </c>
      <c r="AB85" s="87">
        <f>CORREL($C$37:$C$60,AG37:AG60)</f>
        <v>2.1349983621037062E-2</v>
      </c>
      <c r="AC85" s="87">
        <f>CORREL($C$37:$C$60,AH37:AH60)</f>
        <v>-0.28611830668298155</v>
      </c>
      <c r="AD85" s="87">
        <f>CORREL($C$37:$C$60,AI37:AI60)</f>
        <v>-1.2632050873028353E-2</v>
      </c>
      <c r="AE85" s="87">
        <f>CORREL($C$37:$C$60,AJ37:AJ60)</f>
        <v>-5.5435555148709646E-2</v>
      </c>
      <c r="AF85" s="87">
        <f>CORREL($C$37:$C$60,AM37:AM60)</f>
        <v>-0.3717673026585962</v>
      </c>
      <c r="AG85" s="87">
        <f>CORREL($C$37:$C$60,AN37:AN60)</f>
        <v>-0.38130023390311413</v>
      </c>
      <c r="AH85" s="87">
        <f>CORREL($C$37:$C$60,AO37:AO60)</f>
        <v>4.8843389791844501E-2</v>
      </c>
      <c r="AI85" s="87">
        <f>CORREL($C$37:$C$60,AP37:AP60)</f>
        <v>-0.17619514802881597</v>
      </c>
      <c r="AK85" s="87">
        <f>CORREL($C$37:$C$60,DP37:DP60)</f>
        <v>-9.0285198295727273E-2</v>
      </c>
      <c r="AL85" s="87">
        <f>CORREL($C$37:$C$60,DU37:DU60)</f>
        <v>0.17507977566005453</v>
      </c>
      <c r="AN85" s="87">
        <f>CORREL($C$37:$C$60,AS37:AS60)</f>
        <v>-0.39148037238327232</v>
      </c>
      <c r="AO85" s="87">
        <f>CORREL($C$37:$C$60,AT37:AT60)</f>
        <v>7.5462268108201877E-2</v>
      </c>
    </row>
    <row r="86" spans="1:41" s="87" customFormat="1">
      <c r="A86" s="78"/>
      <c r="B86" s="78" t="s">
        <v>264</v>
      </c>
      <c r="C86" s="87">
        <f>CORREL($D$37:$D$60,AW37:AW60)</f>
        <v>-0.17041781748260834</v>
      </c>
      <c r="D86" s="87">
        <f>CORREL($D$37:$D$60,AX37:AX60)</f>
        <v>0.36865170902730937</v>
      </c>
      <c r="E86" s="87">
        <f>CORREL($D$37:$D$60,AY37:AY60)</f>
        <v>-0.16518399235734704</v>
      </c>
      <c r="F86" s="87">
        <f>CORREL($D$37:$D$60,AZ37:AZ60)</f>
        <v>-0.33769664665367166</v>
      </c>
      <c r="G86" s="87">
        <f>CORREL($D$37:$D$60,BC37:BC60)</f>
        <v>-0.11536570556113157</v>
      </c>
      <c r="H86" s="87">
        <f>CORREL($D$37:$D$60,BD37:BD60)</f>
        <v>0.2784118420709728</v>
      </c>
      <c r="I86" s="87">
        <f>CORREL($D$37:$D$60,BE37:BE60)</f>
        <v>-0.26276764632170141</v>
      </c>
      <c r="J86" s="87">
        <f>CORREL($D$37:$D$60,BF37:BF60)</f>
        <v>-0.25961530637318458</v>
      </c>
      <c r="K86" s="87">
        <f>CORREL($D$37:$D$60,CA37:CA60)</f>
        <v>6.6360332706983827E-2</v>
      </c>
      <c r="L86" s="87">
        <f>CORREL($D$37:$D$60,CB37:CB60)</f>
        <v>-3.6406869314493419E-2</v>
      </c>
      <c r="M86" s="87">
        <f>CORREL($D$37:$D$60,CC37:CC60)</f>
        <v>7.4582208320804061E-3</v>
      </c>
      <c r="N86" s="87">
        <f>CORREL($D$37:$D$60,CD37:CD60)</f>
        <v>0.16988750850833043</v>
      </c>
      <c r="O86" s="87">
        <f>CORREL($D$37:$D$60,CG37:CG60)</f>
        <v>0.29604096394107848</v>
      </c>
      <c r="P86" s="87">
        <f>CORREL($D$37:$D$60,CH37:CH60)</f>
        <v>-5.5129487595458944E-2</v>
      </c>
      <c r="Q86" s="87">
        <f>CORREL($D$37:$D$60,CI37:CI60)</f>
        <v>-4.6452671568018342E-2</v>
      </c>
      <c r="R86" s="87">
        <f>CORREL($D$37:$D$60,CJ37:CJ60)</f>
        <v>-0.12749515508714868</v>
      </c>
      <c r="T86" s="87">
        <f>CORREL($D$37:$D$60,C37:C60)</f>
        <v>-0.14396781811100681</v>
      </c>
      <c r="U86" s="87">
        <f>CORREL($D$37:$D$60,D37:D60)</f>
        <v>1.0000000000000002</v>
      </c>
      <c r="V86" s="87">
        <f>CORREL($D$37:$D$60,E37:E60)</f>
        <v>-1.5371029351791314E-2</v>
      </c>
      <c r="W86" s="87">
        <f>CORREL($D$37:$D$60,F37:F60)</f>
        <v>0.34200209729098041</v>
      </c>
      <c r="X86" s="87">
        <f>CORREL($D$37:$D$60,I37:I60)</f>
        <v>-4.0387761751362813E-3</v>
      </c>
      <c r="Y86" s="87">
        <f>CORREL($D$37:$D$60,J37:J60)</f>
        <v>0.2863756377379757</v>
      </c>
      <c r="Z86" s="87">
        <f>CORREL($D$37:$D$60,K37:K60)</f>
        <v>5.317826789958938E-3</v>
      </c>
      <c r="AA86" s="87">
        <f>CORREL($D$37:$D$60,L37:L60)</f>
        <v>0.13659823262813892</v>
      </c>
      <c r="AB86" s="87">
        <f>CORREL($D$37:$D$60,AG37:AG60)</f>
        <v>-0.11501147095789777</v>
      </c>
      <c r="AC86" s="87">
        <f>CORREL($D$37:$D$60,AH37:AH60)</f>
        <v>0.42025980393142026</v>
      </c>
      <c r="AD86" s="87">
        <f>CORREL($D$37:$D$60,AI37:AI60)</f>
        <v>8.4484334465241926E-3</v>
      </c>
      <c r="AE86" s="87">
        <f>CORREL($D$37:$D$60,AJ37:AJ60)</f>
        <v>6.0386986182749736E-2</v>
      </c>
      <c r="AF86" s="87">
        <f>CORREL($D$37:$D$60,AM37:AM60)</f>
        <v>0.17637134090494577</v>
      </c>
      <c r="AG86" s="87">
        <f>CORREL($D$37:$D$60,AN37:AN60)</f>
        <v>0.38286064024802635</v>
      </c>
      <c r="AH86" s="111">
        <f>CORREL($D$37:$D$60,AO37:AO60)</f>
        <v>0.50430662166432338</v>
      </c>
      <c r="AI86" s="87">
        <f>CORREL($D$37:$D$60,AP37:AP60)</f>
        <v>2.6400130009374929E-2</v>
      </c>
      <c r="AK86" s="87">
        <f>CORREL($D$37:$D$60,DP37:DP60)</f>
        <v>-8.855679193402749E-2</v>
      </c>
      <c r="AL86" s="87">
        <f>CORREL($D$37:$D$60,DU37:DU60)</f>
        <v>-8.7149114130488259E-2</v>
      </c>
      <c r="AN86" s="87">
        <f>CORREL($D$37:$D$60,AS37:AS60)</f>
        <v>3.2453548668983159E-2</v>
      </c>
      <c r="AO86" s="111">
        <f>CORREL($D$37:$D$60,AT37:AT60)</f>
        <v>0.54224236502313516</v>
      </c>
    </row>
    <row r="87" spans="1:41" s="87" customFormat="1">
      <c r="A87" s="78"/>
      <c r="B87" s="78" t="s">
        <v>265</v>
      </c>
      <c r="C87" s="87">
        <f>CORREL($E$37:$E$60,AW37:AW60)</f>
        <v>0.25134466074256123</v>
      </c>
      <c r="D87" s="87">
        <f>CORREL($E$37:$E$60,AX37:AX60)</f>
        <v>3.4987857079050583E-2</v>
      </c>
      <c r="E87" s="87">
        <f>CORREL($E$37:$E$60,AY37:AY60)</f>
        <v>0.26161146643027577</v>
      </c>
      <c r="F87" s="87">
        <f>CORREL($E$37:$E$60,AZ37:AZ60)</f>
        <v>0.20965982764188329</v>
      </c>
      <c r="G87" s="87">
        <f>CORREL($E$37:$E$60,BC37:BC60)</f>
        <v>-1.1106915340437487E-2</v>
      </c>
      <c r="H87" s="87">
        <f>CORREL($E$37:$E$60,BD37:BD60)</f>
        <v>5.8168804067616167E-2</v>
      </c>
      <c r="I87" s="87">
        <f>CORREL($E$37:$E$60,BE37:BE60)</f>
        <v>0.26109790821224721</v>
      </c>
      <c r="J87" s="87">
        <f>CORREL($E$37:$E$60,BF37:BF60)</f>
        <v>2.9429063053957528E-2</v>
      </c>
      <c r="K87" s="87">
        <f>CORREL($E$37:$E$60,CA37:CA60)</f>
        <v>0.39683951506405479</v>
      </c>
      <c r="L87" s="87">
        <f>CORREL($E$37:$E$60,CB37:CB60)</f>
        <v>-3.5220614073757379E-2</v>
      </c>
      <c r="M87" s="87">
        <f>CORREL($E$37:$E$60,CC37:CC60)</f>
        <v>7.328327917024602E-3</v>
      </c>
      <c r="N87" s="87">
        <f>CORREL($E$37:$E$60,CD37:CD60)</f>
        <v>-0.2051877137394153</v>
      </c>
      <c r="O87" s="87">
        <f>CORREL($E$37:$E$60,CG37:CG60)</f>
        <v>-3.4763598056496972E-3</v>
      </c>
      <c r="P87" s="87">
        <f>CORREL($E$37:$E$60,CH37:CH60)</f>
        <v>0.17113173478714072</v>
      </c>
      <c r="Q87" s="87">
        <f>CORREL($E$37:$E$60,CI37:CI60)</f>
        <v>-0.10279074699573984</v>
      </c>
      <c r="R87" s="87">
        <f>CORREL($E$37:$E$60,CJ37:CJ60)</f>
        <v>4.3816675694198441E-2</v>
      </c>
      <c r="T87" s="87">
        <f>CORREL($E$37:$E$60,C37:C60)</f>
        <v>-0.38370207800114819</v>
      </c>
      <c r="U87" s="87">
        <f>CORREL($E$37:$E$60,D37:D60)</f>
        <v>-1.5371029351791314E-2</v>
      </c>
      <c r="V87" s="87">
        <f>CORREL($E$37:$E$60,E37:E60)</f>
        <v>1</v>
      </c>
      <c r="W87" s="87">
        <f>CORREL($E$37:$E$60,F37:F60)</f>
        <v>-0.16954311734085328</v>
      </c>
      <c r="X87" s="87">
        <f>CORREL($E$37:$E$60,I37:I60)</f>
        <v>-0.41748870032853974</v>
      </c>
      <c r="Y87" s="87">
        <f>CORREL($E$37:$E$60,J37:J60)</f>
        <v>-0.31663050384632274</v>
      </c>
      <c r="Z87" s="77">
        <f>CORREL($E$37:$E$60,K37:K60)</f>
        <v>0.81019622980116646</v>
      </c>
      <c r="AA87" s="87">
        <f>CORREL($E$37:$E$60,L37:L60)</f>
        <v>7.9463797546290349E-2</v>
      </c>
      <c r="AB87" s="87">
        <f>CORREL($E$37:$E$60,AG37:AG60)</f>
        <v>0.12814053236445361</v>
      </c>
      <c r="AC87" s="87">
        <f>CORREL($E$37:$E$60,AH37:AH60)</f>
        <v>-0.10169582075580415</v>
      </c>
      <c r="AD87" s="87">
        <f>CORREL($E$37:$E$60,AI37:AI60)</f>
        <v>0.31111166728597089</v>
      </c>
      <c r="AE87" s="87">
        <f>CORREL($E$37:$E$60,AJ37:AJ60)</f>
        <v>-0.21823202468350689</v>
      </c>
      <c r="AF87" s="87">
        <f>CORREL($E$37:$E$60,AM37:AM60)</f>
        <v>0.47467453944561944</v>
      </c>
      <c r="AG87" s="87">
        <f>CORREL($E$37:$E$60,AN37:AN60)</f>
        <v>0.30767521219736599</v>
      </c>
      <c r="AH87" s="87">
        <f>CORREL($E$37:$E$60,AO37:AO60)</f>
        <v>-0.4360100444136164</v>
      </c>
      <c r="AI87" s="87">
        <f>CORREL($E$37:$E$60,AP37:AP60)</f>
        <v>-0.15294958763339636</v>
      </c>
      <c r="AK87" s="87">
        <f>CORREL($E$37:$E$60,DP37:DP60)</f>
        <v>0.15676600527831161</v>
      </c>
      <c r="AL87" s="87">
        <f>CORREL($E$37:$E$60,DU37:DU60)</f>
        <v>-9.8699390349736349E-2</v>
      </c>
      <c r="AN87" s="87">
        <f>CORREL($E$37:$E$60,AS37:AS60)</f>
        <v>0.10449771409471735</v>
      </c>
      <c r="AO87" s="87">
        <f>CORREL($E$37:$E$60,AT37:AT60)</f>
        <v>-0.13656216586489217</v>
      </c>
    </row>
    <row r="88" spans="1:41" s="87" customFormat="1">
      <c r="A88" s="78"/>
      <c r="B88" s="78" t="s">
        <v>325</v>
      </c>
      <c r="C88" s="87">
        <f>CORREL($F$37:$F$60,AW37:AW60)</f>
        <v>0.28131048482529908</v>
      </c>
      <c r="D88" s="87">
        <f>CORREL($F$37:$F$60,AX37:AX60)</f>
        <v>-0.1566046971177632</v>
      </c>
      <c r="E88" s="87">
        <f>CORREL($F$37:$F$60,AY37:AY60)</f>
        <v>-0.3487937306905588</v>
      </c>
      <c r="F88" s="87">
        <f>CORREL($F$37:$F$60,AZ37:AZ60)</f>
        <v>0.15783723149552778</v>
      </c>
      <c r="G88" s="87">
        <f>CORREL($F$37:$F$60,BC37:BC60)</f>
        <v>0.12494573775071086</v>
      </c>
      <c r="H88" s="87">
        <f>CORREL($F$37:$F$60,BD37:BD60)</f>
        <v>0.10943442187699201</v>
      </c>
      <c r="I88" s="87">
        <f>CORREL($F$37:$F$60,BE37:BE60)</f>
        <v>-0.30967667142659822</v>
      </c>
      <c r="J88" s="87">
        <f>CORREL($F$37:$F$60,BF37:BF60)</f>
        <v>0.24198534404924987</v>
      </c>
      <c r="K88" s="87">
        <f>CORREL($F$37:$F$60,CA37:CA60)</f>
        <v>-0.13415485142349576</v>
      </c>
      <c r="L88" s="87">
        <f>CORREL($F$37:$F$60,CB37:CB60)</f>
        <v>-0.31271721771479732</v>
      </c>
      <c r="M88" s="87">
        <f>CORREL($F$37:$F$60,CC37:CC60)</f>
        <v>0.12083849182836806</v>
      </c>
      <c r="N88" s="111">
        <f>CORREL($F$37:$F$60,CD37:CD60)</f>
        <v>0.53791909361864909</v>
      </c>
      <c r="O88" s="87">
        <f>CORREL($F$37:$F$60,CG37:CG60)</f>
        <v>0.12019342413529323</v>
      </c>
      <c r="P88" s="87">
        <f>CORREL($F$37:$F$60,CH37:CH60)</f>
        <v>-0.2304691683446452</v>
      </c>
      <c r="Q88" s="87">
        <f>CORREL($F$37:$F$60,CI37:CI60)</f>
        <v>2.3608306864823288E-2</v>
      </c>
      <c r="R88" s="87">
        <f>CORREL($F$37:$F$60,CJ37:CJ60)</f>
        <v>-7.3073244195718562E-2</v>
      </c>
      <c r="T88" s="87">
        <f>CORREL($F$37:$F$60,C37:C60)</f>
        <v>5.6616084893817753E-2</v>
      </c>
      <c r="U88" s="87">
        <f>CORREL($F$37:$F$60,D37:D60)</f>
        <v>0.34200209729098041</v>
      </c>
      <c r="V88" s="87">
        <f>CORREL($F$37:$F$60,E37:E60)</f>
        <v>-0.16954311734085328</v>
      </c>
      <c r="W88" s="87">
        <f>CORREL($F$37:$F$60,F37:F60)</f>
        <v>1</v>
      </c>
      <c r="X88" s="87">
        <f>CORREL($F$37:$F$60,I37:I60)</f>
        <v>0.25105028620634845</v>
      </c>
      <c r="Y88" s="87">
        <f>CORREL($F$37:$F$60,J37:J60)</f>
        <v>0.19492215100167826</v>
      </c>
      <c r="Z88" s="87">
        <f>CORREL($F$37:$F$60,K37:K60)</f>
        <v>1.9221277604560091E-2</v>
      </c>
      <c r="AA88" s="77">
        <f>CORREL($F$37:$F$60,L37:L60)</f>
        <v>0.61873482394261059</v>
      </c>
      <c r="AB88" s="87">
        <f>CORREL($F$37:$F$60,AG37:AG60)</f>
        <v>-9.3033466511069085E-2</v>
      </c>
      <c r="AC88" s="87">
        <f>CORREL($F$37:$F$60,AH37:AH60)</f>
        <v>0.1359247055605543</v>
      </c>
      <c r="AD88" s="87">
        <f>CORREL($F$37:$F$60,AI37:AI60)</f>
        <v>-5.5356995922043413E-2</v>
      </c>
      <c r="AE88" s="87">
        <f>CORREL($F$37:$F$60,AJ37:AJ60)</f>
        <v>0.14732735761492205</v>
      </c>
      <c r="AF88" s="87">
        <f>CORREL($F$37:$F$60,AM37:AM60)</f>
        <v>-0.23877010945059046</v>
      </c>
      <c r="AG88" s="87">
        <f>CORREL($F$37:$F$60,AN37:AN60)</f>
        <v>8.9701372752475153E-3</v>
      </c>
      <c r="AH88" s="87">
        <f>CORREL($F$37:$F$60,AO37:AO60)</f>
        <v>4.0996740854196384E-2</v>
      </c>
      <c r="AI88" s="87">
        <f>CORREL($F$37:$F$60,AP37:AP60)</f>
        <v>-0.21772732122690977</v>
      </c>
      <c r="AK88" s="87">
        <f>CORREL($F$37:$F$60,DP37:DP60)</f>
        <v>0.11101282971994525</v>
      </c>
      <c r="AL88" s="87">
        <f>CORREL($F$37:$F$60,DU37:DU60)</f>
        <v>-3.43038849650018E-2</v>
      </c>
      <c r="AN88" s="87">
        <f>CORREL($F$37:$F$60,AS37:AS60)</f>
        <v>-5.87792124077538E-2</v>
      </c>
      <c r="AO88" s="87">
        <f>CORREL($F$37:$F$60,AT37:AT60)</f>
        <v>8.9647481452541353E-2</v>
      </c>
    </row>
    <row r="89" spans="1:41" s="87" customFormat="1">
      <c r="A89" s="78" t="s">
        <v>291</v>
      </c>
      <c r="B89" s="78" t="s">
        <v>263</v>
      </c>
      <c r="C89" s="87">
        <f>CORREL($I$37:$I$60,AW37:AW60)</f>
        <v>0.16515571582063515</v>
      </c>
      <c r="D89" s="87">
        <f>CORREL($I$37:$I$60,AX37:AX60)</f>
        <v>-0.32481381982538532</v>
      </c>
      <c r="E89" s="111">
        <f>CORREL($I$37:$I$60,AY37:AY60)</f>
        <v>-0.55160359546501936</v>
      </c>
      <c r="F89" s="87">
        <f>CORREL($I$37:$I$60,AZ37:AZ60)</f>
        <v>0.1826664228095323</v>
      </c>
      <c r="G89" s="87">
        <f>CORREL($I$37:$I$60,BC37:BC60)</f>
        <v>0.28626017536771392</v>
      </c>
      <c r="H89" s="87">
        <f>CORREL($I$37:$I$60,BD37:BD60)</f>
        <v>-9.7313485186952847E-2</v>
      </c>
      <c r="I89" s="87">
        <f>CORREL($I$37:$I$60,BE37:BE60)</f>
        <v>-0.37047713745797528</v>
      </c>
      <c r="J89" s="87">
        <f>CORREL($I$37:$I$60,BF37:BF60)</f>
        <v>0.29733387133290468</v>
      </c>
      <c r="K89" s="87">
        <f>CORREL($I$37:$I$60,CA37:CA60)</f>
        <v>-0.13670921216665799</v>
      </c>
      <c r="L89" s="87">
        <f>CORREL($I$37:$I$60,CB37:CB60)</f>
        <v>-0.13254813695481071</v>
      </c>
      <c r="M89" s="77">
        <f>CORREL($I$37:$I$60,CC37:CC60)</f>
        <v>-0.62264444090954219</v>
      </c>
      <c r="N89" s="87">
        <f>CORREL($I$37:$I$60,CD37:CD60)</f>
        <v>0.32882582743772337</v>
      </c>
      <c r="O89" s="87">
        <f>CORREL($I$37:$I$60,CG37:CG60)</f>
        <v>-0.27487802147472756</v>
      </c>
      <c r="P89" s="87">
        <f>CORREL($I$37:$I$60,CH37:CH60)</f>
        <v>-0.19341788579791275</v>
      </c>
      <c r="Q89" s="87">
        <f>CORREL($I$37:$I$60,CI37:CI60)</f>
        <v>9.2657767004410314E-3</v>
      </c>
      <c r="R89" s="87">
        <f>CORREL($I$37:$I$60,CJ37:CJ60)</f>
        <v>-0.25160228366995036</v>
      </c>
      <c r="T89" s="87">
        <f>CORREL($I$37:$I$60,C37:C60)</f>
        <v>0.47456058129200962</v>
      </c>
      <c r="U89" s="87">
        <f>CORREL($I$37:$I$60,D37:D60)</f>
        <v>-4.0387761751362813E-3</v>
      </c>
      <c r="V89" s="87">
        <f>CORREL($I$37:$I$60,E37:E60)</f>
        <v>-0.41748870032853974</v>
      </c>
      <c r="W89" s="87">
        <f>CORREL($I$37:$I$60,F37:F60)</f>
        <v>0.25105028620634845</v>
      </c>
      <c r="X89" s="87">
        <f>CORREL($I$37:$I$60,I37:I60)</f>
        <v>1</v>
      </c>
      <c r="Y89" s="87">
        <f>CORREL($I$37:$I$60,J37:J60)</f>
        <v>0.36628486982098418</v>
      </c>
      <c r="Z89" s="87">
        <f>CORREL($I$37:$I$60,K37:K60)</f>
        <v>-0.10318949686478374</v>
      </c>
      <c r="AA89" s="87">
        <f>CORREL($I$37:$I$60,L37:L60)</f>
        <v>0.20419684590024656</v>
      </c>
      <c r="AB89" s="87">
        <f>CORREL($I$37:$I$60,AG37:AG60)</f>
        <v>7.3361683367726485E-2</v>
      </c>
      <c r="AC89" s="87">
        <f>CORREL($I$37:$I$60,AH37:AH60)</f>
        <v>-3.4772422195716093E-2</v>
      </c>
      <c r="AD89" s="87">
        <f>CORREL($I$37:$I$60,AI37:AI60)</f>
        <v>5.7865314898810957E-2</v>
      </c>
      <c r="AE89" s="87">
        <f>CORREL($I$37:$I$60,AJ37:AJ60)</f>
        <v>2.99068223608055E-2</v>
      </c>
      <c r="AF89" s="77">
        <f>CORREL($I$37:$I$60,AM37:AM60)</f>
        <v>-0.78710991669973551</v>
      </c>
      <c r="AG89" s="87">
        <f>CORREL($I$37:$I$60,AN37:AN60)</f>
        <v>-0.49244119666770669</v>
      </c>
      <c r="AH89" s="87">
        <f>CORREL($I$37:$I$60,AO37:AO60)</f>
        <v>-6.9160669238228917E-2</v>
      </c>
      <c r="AI89" s="87">
        <f>CORREL($I$37:$I$60,AP37:AP60)</f>
        <v>-9.9772601809578906E-2</v>
      </c>
      <c r="AK89" s="87">
        <f>CORREL($I$37:$I$60,DP37:DP60)</f>
        <v>0.2313576300094603</v>
      </c>
      <c r="AL89" s="87">
        <f>CORREL($I$37:$I$60,DU37:DU60)</f>
        <v>0.31301906547451341</v>
      </c>
      <c r="AN89" s="87">
        <f>CORREL($I$37:$I$60,AS37:AS60)</f>
        <v>-0.31418569565381571</v>
      </c>
      <c r="AO89" s="87">
        <f>CORREL($I$37:$I$60,AT37:AT60)</f>
        <v>-7.4987306084275715E-2</v>
      </c>
    </row>
    <row r="90" spans="1:41" s="87" customFormat="1">
      <c r="A90" s="78"/>
      <c r="B90" s="78" t="s">
        <v>264</v>
      </c>
      <c r="C90" s="87">
        <f>CORREL($J$37:$J$60,AW37:AW60)</f>
        <v>6.7391176184885201E-2</v>
      </c>
      <c r="D90" s="87">
        <f>CORREL($J$37:$J$60,AX37:AX60)</f>
        <v>0.36351425468569487</v>
      </c>
      <c r="E90" s="87">
        <f>CORREL($J$37:$J$60,AY37:AY60)</f>
        <v>-0.23109353332139254</v>
      </c>
      <c r="F90" s="87">
        <f>CORREL($J$37:$J$60,AZ37:AZ60)</f>
        <v>0.15256409048917141</v>
      </c>
      <c r="G90" s="87">
        <f>CORREL($J$37:$J$60,BC37:BC60)</f>
        <v>5.0523955880564027E-2</v>
      </c>
      <c r="H90" s="87">
        <f>CORREL($J$37:$J$60,BD37:BD60)</f>
        <v>8.2706577859024633E-2</v>
      </c>
      <c r="I90" s="87">
        <f>CORREL($J$37:$J$60,BE37:BE60)</f>
        <v>-0.13560230990223321</v>
      </c>
      <c r="J90" s="87">
        <f>CORREL($J$37:$J$60,BF37:BF60)</f>
        <v>0.17833497044061011</v>
      </c>
      <c r="K90" s="87">
        <f>CORREL($J$37:$J$60,CA37:CA60)</f>
        <v>0.1742367307402006</v>
      </c>
      <c r="L90" s="87">
        <f>CORREL($J$37:$J$60,CB37:CB60)</f>
        <v>-0.24937290498791242</v>
      </c>
      <c r="M90" s="87">
        <f>CORREL($J$37:$J$60,CC37:CC60)</f>
        <v>-0.1592768624347258</v>
      </c>
      <c r="N90" s="87">
        <f>CORREL($J$37:$J$60,CD37:CD60)</f>
        <v>1.7471219636687109E-2</v>
      </c>
      <c r="O90" s="87">
        <f>CORREL($J$37:$J$60,CG37:CG60)</f>
        <v>0.22711779910779309</v>
      </c>
      <c r="P90" s="87">
        <f>CORREL($J$37:$J$60,CH37:CH60)</f>
        <v>0.16384960590509823</v>
      </c>
      <c r="Q90" s="87">
        <f>CORREL($J$37:$J$60,CI37:CI60)</f>
        <v>2.8660805586153106E-2</v>
      </c>
      <c r="R90" s="87">
        <f>CORREL($J$37:$J$60,CJ37:CJ60)</f>
        <v>0.1729914879313719</v>
      </c>
      <c r="T90" s="87">
        <f>CORREL($J$37:$J$60,C37:C60)</f>
        <v>0.15233765284240297</v>
      </c>
      <c r="U90" s="87">
        <f>CORREL($J$37:$J$60,D37:D60)</f>
        <v>0.2863756377379757</v>
      </c>
      <c r="V90" s="87">
        <f>CORREL($J$37:$J$60,E37:E60)</f>
        <v>-0.31663050384632274</v>
      </c>
      <c r="W90" s="87">
        <f>CORREL($J$37:$J$60,F37:F60)</f>
        <v>0.19492215100167826</v>
      </c>
      <c r="X90" s="87">
        <f>CORREL($J$37:$J$60,I37:I60)</f>
        <v>0.36628486982098418</v>
      </c>
      <c r="Y90" s="87">
        <f>CORREL($J$37:$J$60,J37:J60)</f>
        <v>1</v>
      </c>
      <c r="Z90" s="87">
        <f>CORREL($J$37:$J$60,K37:K60)</f>
        <v>-6.3796623334475944E-2</v>
      </c>
      <c r="AA90" s="87">
        <f>CORREL($J$37:$J$60,L37:L60)</f>
        <v>0.14981840376554231</v>
      </c>
      <c r="AB90" s="87">
        <f>CORREL($J$37:$J$60,AG37:AG60)</f>
        <v>-0.15424875847040009</v>
      </c>
      <c r="AC90" s="87">
        <f>CORREL($J$37:$J$60,AH37:AH60)</f>
        <v>0.48157506467326716</v>
      </c>
      <c r="AD90" s="87">
        <f>CORREL($J$37:$J$60,AI37:AI60)</f>
        <v>-8.9647923319262413E-2</v>
      </c>
      <c r="AE90" s="87">
        <f>CORREL($J$37:$J$60,AJ37:AJ60)</f>
        <v>0.25563886340117808</v>
      </c>
      <c r="AF90" s="87">
        <f>CORREL($J$37:$J$60,AM37:AM60)</f>
        <v>-0.22917378600291027</v>
      </c>
      <c r="AG90" s="77">
        <f>CORREL($J$37:$J$60,AN37:AN60)</f>
        <v>-0.64649254987856752</v>
      </c>
      <c r="AH90" s="87">
        <f>CORREL($J$37:$J$60,AO37:AO60)</f>
        <v>0.35758081707646688</v>
      </c>
      <c r="AI90" s="87">
        <f>CORREL($J$37:$J$60,AP37:AP60)</f>
        <v>-2.690859033216653E-2</v>
      </c>
      <c r="AK90" s="87">
        <f>CORREL($J$37:$J$60,DP37:DP60)</f>
        <v>0.11685670722164272</v>
      </c>
      <c r="AL90" s="87">
        <f>CORREL($J$37:$J$60,DU37:DU60)</f>
        <v>0.18609060556842333</v>
      </c>
      <c r="AN90" s="87">
        <f>CORREL($J$37:$J$60,AS37:AS60)</f>
        <v>-0.16768067210557103</v>
      </c>
      <c r="AO90" s="87">
        <f>CORREL($J$37:$J$60,AT37:AT60)</f>
        <v>-5.4972343996703942E-2</v>
      </c>
    </row>
    <row r="91" spans="1:41" s="87" customFormat="1">
      <c r="A91" s="78"/>
      <c r="B91" s="78" t="s">
        <v>265</v>
      </c>
      <c r="C91" s="87">
        <f>CORREL($K$37:$K$60,AW37:AW60)</f>
        <v>0.3006031073600976</v>
      </c>
      <c r="D91" s="87">
        <f>CORREL($K$37:$K$60,AX37:AX60)</f>
        <v>9.1437921802525857E-2</v>
      </c>
      <c r="E91" s="87">
        <f>CORREL($K$37:$K$60,AY37:AY60)</f>
        <v>1.2756826288266097E-2</v>
      </c>
      <c r="F91" s="87">
        <f>CORREL($K$37:$K$60,AZ37:AZ60)</f>
        <v>0.24117182725253844</v>
      </c>
      <c r="G91" s="87">
        <f>CORREL($K$37:$K$60,BC37:BC60)</f>
        <v>0.26052376250065351</v>
      </c>
      <c r="H91" s="87">
        <f>CORREL($K$37:$K$60,BD37:BD60)</f>
        <v>-7.9183825668318525E-2</v>
      </c>
      <c r="I91" s="87">
        <f>CORREL($K$37:$K$60,BE37:BE60)</f>
        <v>0.15861224483907396</v>
      </c>
      <c r="J91" s="87">
        <f>CORREL($K$37:$K$60,BF37:BF60)</f>
        <v>4.4557914644591488E-2</v>
      </c>
      <c r="K91" s="87">
        <f>CORREL($K$37:$K$60,CA37:CA60)</f>
        <v>0.20956648189184238</v>
      </c>
      <c r="L91" s="87">
        <f>CORREL($K$37:$K$60,CB37:CB60)</f>
        <v>-0.28916178176212698</v>
      </c>
      <c r="M91" s="87">
        <f>CORREL($K$37:$K$60,CC37:CC60)</f>
        <v>-7.4898763950080077E-2</v>
      </c>
      <c r="N91" s="87">
        <f>CORREL($K$37:$K$60,CD37:CD60)</f>
        <v>-0.21974479908846364</v>
      </c>
      <c r="O91" s="87">
        <f>CORREL($K$37:$K$60,CG37:CG60)</f>
        <v>-0.27171719122232035</v>
      </c>
      <c r="P91" s="87">
        <f>CORREL($K$37:$K$60,CH37:CH60)</f>
        <v>0.27477920523677679</v>
      </c>
      <c r="Q91" s="87">
        <f>CORREL($K$37:$K$60,CI37:CI60)</f>
        <v>-0.14546454805495027</v>
      </c>
      <c r="R91" s="87">
        <f>CORREL($K$37:$K$60,CJ37:CJ60)</f>
        <v>0.14307524290972401</v>
      </c>
      <c r="T91" s="87">
        <f>CORREL($K$37:$K$60,C37:C60)</f>
        <v>-0.28156138112309731</v>
      </c>
      <c r="U91" s="87">
        <f>CORREL($K$37:$K$60,D37:D60)</f>
        <v>5.317826789958938E-3</v>
      </c>
      <c r="V91" s="77">
        <f>CORREL($K$37:$K$60,E37:E60)</f>
        <v>0.81019622980116646</v>
      </c>
      <c r="W91" s="87">
        <f>CORREL($K$37:$K$60,F37:F60)</f>
        <v>1.9221277604560091E-2</v>
      </c>
      <c r="X91" s="87">
        <f>CORREL($K$37:$K$60,I37:I60)</f>
        <v>-0.10318949686478374</v>
      </c>
      <c r="Y91" s="87">
        <f>CORREL($K$37:$K$60,J37:J60)</f>
        <v>-6.3796623334475944E-2</v>
      </c>
      <c r="Z91" s="87">
        <f>CORREL($K$37:$K$60,K37:K60)</f>
        <v>1</v>
      </c>
      <c r="AA91" s="87">
        <f>CORREL($K$37:$K$60,L37:L60)</f>
        <v>0.16215409071386463</v>
      </c>
      <c r="AB91" s="87">
        <f>CORREL($K$37:$K$60,AG37:AG60)</f>
        <v>0.10139424340752425</v>
      </c>
      <c r="AC91" s="87">
        <f>CORREL($K$37:$K$60,AH37:AH60)</f>
        <v>-9.5236579142452579E-2</v>
      </c>
      <c r="AD91" s="87">
        <f>CORREL($K$37:$K$60,AI37:AI60)</f>
        <v>0.26038213525653181</v>
      </c>
      <c r="AE91" s="87">
        <f>CORREL($K$37:$K$60,AJ37:AJ60)</f>
        <v>-0.12807840821540958</v>
      </c>
      <c r="AF91" s="87">
        <f>CORREL($K$37:$K$60,AM37:AM60)</f>
        <v>0.25058832418836496</v>
      </c>
      <c r="AG91" s="87">
        <f>CORREL($K$37:$K$60,AN37:AN60)</f>
        <v>7.8992607595786565E-2</v>
      </c>
      <c r="AH91" s="77">
        <f>CORREL($K$37:$K$60,AO37:AO60)</f>
        <v>-0.6087148664838099</v>
      </c>
      <c r="AI91" s="87">
        <f>CORREL($K$37:$K$60,AP37:AP60)</f>
        <v>-0.15001016618294016</v>
      </c>
      <c r="AK91" s="87">
        <f>CORREL($K$37:$K$60,DP37:DP60)</f>
        <v>0.27782806940867055</v>
      </c>
      <c r="AL91" s="87">
        <f>CORREL($K$37:$K$60,DU37:DU60)</f>
        <v>-0.16614874859840315</v>
      </c>
      <c r="AN91" s="87">
        <f>CORREL($K$37:$K$60,AS37:AS60)</f>
        <v>9.9522288536554274E-2</v>
      </c>
      <c r="AO91" s="87">
        <f>CORREL($K$37:$K$60,AT37:AT60)</f>
        <v>-0.39771943630848766</v>
      </c>
    </row>
    <row r="92" spans="1:41" s="87" customFormat="1">
      <c r="A92" s="78"/>
      <c r="B92" s="78" t="s">
        <v>325</v>
      </c>
      <c r="C92" s="87">
        <f>CORREL($L$37:$L$60,AW37:AW60)</f>
        <v>0.16626009871615618</v>
      </c>
      <c r="D92" s="87">
        <f>CORREL($L$37:$L$60,AX37:AX60)</f>
        <v>-0.22137835721229343</v>
      </c>
      <c r="E92" s="87">
        <f>CORREL($L$37:$L$60,AY37:AY60)</f>
        <v>-0.39316610471007502</v>
      </c>
      <c r="F92" s="87">
        <f>CORREL($L$37:$L$60,AZ37:AZ60)</f>
        <v>0.43666946411489121</v>
      </c>
      <c r="G92" s="87">
        <f>CORREL($L$37:$L$60,BC37:BC60)</f>
        <v>-1.2419502712192981E-2</v>
      </c>
      <c r="H92" s="87">
        <f>CORREL($L$37:$L$60,BD37:BD60)</f>
        <v>0.14857181777792131</v>
      </c>
      <c r="I92" s="87">
        <f>CORREL($L$37:$L$60,BE37:BE60)</f>
        <v>-0.25018346608675268</v>
      </c>
      <c r="J92" s="111">
        <f>CORREL($L$37:$L$60,BF37:BF60)</f>
        <v>0.51512848534456801</v>
      </c>
      <c r="K92" s="87">
        <f>CORREL($L$37:$L$60,CA37:CA60)</f>
        <v>-3.4403623085130682E-2</v>
      </c>
      <c r="L92" s="87">
        <f>CORREL($L$37:$L$60,CB37:CB60)</f>
        <v>-0.27799069389336939</v>
      </c>
      <c r="M92" s="87">
        <f>CORREL($L$37:$L$60,CC37:CC60)</f>
        <v>-0.16365074678813152</v>
      </c>
      <c r="N92" s="87">
        <f>CORREL($L$37:$L$60,CD37:CD60)</f>
        <v>0.43674628595040826</v>
      </c>
      <c r="O92" s="87">
        <f>CORREL($L$37:$L$60,CG37:CG60)</f>
        <v>0.17228919730657374</v>
      </c>
      <c r="P92" s="87">
        <f>CORREL($L$37:$L$60,CH37:CH60)</f>
        <v>-0.26250149178758175</v>
      </c>
      <c r="Q92" s="87">
        <f>CORREL($L$37:$L$60,CI37:CI60)</f>
        <v>2.6882168871321721E-2</v>
      </c>
      <c r="R92" s="87">
        <f>CORREL($L$37:$L$60,CJ37:CJ60)</f>
        <v>-0.10008880115795543</v>
      </c>
      <c r="T92" s="87">
        <f>CORREL($L$37:$L$60,C37:C60)</f>
        <v>0.17562300123276178</v>
      </c>
      <c r="U92" s="87">
        <f>CORREL($L$37:$L$60,D37:D60)</f>
        <v>0.13659823262813892</v>
      </c>
      <c r="V92" s="87">
        <f>CORREL($L$37:$L$60,E37:E60)</f>
        <v>7.9463797546290349E-2</v>
      </c>
      <c r="W92" s="77">
        <f>CORREL($L$37:$L$60,F37:F60)</f>
        <v>0.61873482394261059</v>
      </c>
      <c r="X92" s="87">
        <f>CORREL($L$37:$L$60,I37:I60)</f>
        <v>0.20419684590024656</v>
      </c>
      <c r="Y92" s="87">
        <f>CORREL($L$37:$L$60,J37:J60)</f>
        <v>0.14981840376554231</v>
      </c>
      <c r="Z92" s="87">
        <f>CORREL($L$37:$L$60,K37:K60)</f>
        <v>0.16215409071386463</v>
      </c>
      <c r="AA92" s="87">
        <f>CORREL($L$37:$L$60,L37:L60)</f>
        <v>1</v>
      </c>
      <c r="AB92" s="111">
        <f>CORREL($L$37:$L$60,AG37:AG60)</f>
        <v>-0.51910436414845951</v>
      </c>
      <c r="AC92" s="87">
        <f>CORREL($L$37:$L$60,AH37:AH60)</f>
        <v>-2.5958784336070805E-2</v>
      </c>
      <c r="AD92" s="87">
        <f>CORREL($L$37:$L$60,AI37:AI60)</f>
        <v>0.14761878956108226</v>
      </c>
      <c r="AE92" s="87">
        <f>CORREL($L$37:$L$60,AJ37:AJ60)</f>
        <v>7.0301757273594917E-3</v>
      </c>
      <c r="AF92" s="87">
        <f>CORREL($L$37:$L$60,AM37:AM60)</f>
        <v>-0.2133550143850507</v>
      </c>
      <c r="AG92" s="87">
        <f>CORREL($L$37:$L$60,AN37:AN60)</f>
        <v>-7.1000276009542104E-2</v>
      </c>
      <c r="AH92" s="87">
        <f>CORREL($L$37:$L$60,AO37:AO60)</f>
        <v>-4.4259375249790255E-2</v>
      </c>
      <c r="AI92" s="77">
        <f>CORREL($L$37:$L$60,AP37:AP60)</f>
        <v>-0.84555324838603352</v>
      </c>
      <c r="AK92" s="87">
        <f>CORREL($L$37:$L$60,DP37:DP60)</f>
        <v>0.12247201161243432</v>
      </c>
      <c r="AL92" s="87">
        <f>CORREL($L$37:$L$60,DU37:DU60)</f>
        <v>-5.8565359818660775E-2</v>
      </c>
      <c r="AN92" s="87">
        <f>CORREL($L$37:$L$60,AS37:AS60)</f>
        <v>0.19910778660824482</v>
      </c>
      <c r="AO92" s="87">
        <f>CORREL($L$37:$L$60,AT37:AT60)</f>
        <v>-2.947746060657519E-2</v>
      </c>
    </row>
    <row r="93" spans="1:41" s="87" customFormat="1">
      <c r="A93" s="78" t="s">
        <v>309</v>
      </c>
      <c r="B93" s="78" t="s">
        <v>263</v>
      </c>
      <c r="C93" s="87">
        <f>CORREL($AG$37:$AG$60,AW37:AW60)</f>
        <v>5.7031956319779496E-2</v>
      </c>
      <c r="D93" s="87">
        <f>CORREL($AG$37:$AG$60,AX37:AX60)</f>
        <v>0.18688968678706411</v>
      </c>
      <c r="E93" s="87">
        <f>CORREL($AG$37:$AG$60,AY37:AY60)</f>
        <v>3.392647229037063E-2</v>
      </c>
      <c r="F93" s="87">
        <f>CORREL($AG$37:$AG$60,AZ37:AZ60)</f>
        <v>-0.34613580009504658</v>
      </c>
      <c r="G93" s="87">
        <f>CORREL($AG$37:$AG$60,BC37:BC60)</f>
        <v>0.11211470657592451</v>
      </c>
      <c r="H93" s="87">
        <f>CORREL($AG$37:$AG$60,BD37:BD60)</f>
        <v>-0.10092801125563565</v>
      </c>
      <c r="I93" s="87">
        <f>CORREL($AG$37:$AG$60,BE37:BE60)</f>
        <v>-1.2131260151321682E-2</v>
      </c>
      <c r="J93" s="87">
        <f>CORREL($AG$37:$AG$60,BF37:BF60)</f>
        <v>-0.39164687351341038</v>
      </c>
      <c r="K93" s="87">
        <f>CORREL($AG$37:$AG$60,CA37:CA60)</f>
        <v>0.23587298618513891</v>
      </c>
      <c r="L93" s="87">
        <f>CORREL($AG$37:$AG$60,CB37:CB60)</f>
        <v>4.5935334830709176E-2</v>
      </c>
      <c r="M93" s="87">
        <f>CORREL($AG$37:$AG$60,CC37:CC60)</f>
        <v>-6.4790123365330562E-2</v>
      </c>
      <c r="N93" s="87">
        <f>CORREL($AG$37:$AG$60,CD37:CD60)</f>
        <v>-0.13342509456224708</v>
      </c>
      <c r="O93" s="87">
        <f>CORREL($AG$37:$AG$60,CG37:CG60)</f>
        <v>-0.28426832895690368</v>
      </c>
      <c r="P93" s="87">
        <f>CORREL($AG$37:$AG$60,CH37:CH60)</f>
        <v>0.25204344762051389</v>
      </c>
      <c r="Q93" s="87">
        <f>CORREL($AG$37:$AG$60,CI37:CI60)</f>
        <v>2.2584877520167801E-2</v>
      </c>
      <c r="R93" s="87">
        <f>CORREL($AG$37:$AG$60,CJ37:CJ60)</f>
        <v>0.10749894990766345</v>
      </c>
      <c r="T93" s="87">
        <f>CORREL($AG$37:$AG$60,C37:C60)</f>
        <v>2.1349983621037062E-2</v>
      </c>
      <c r="U93" s="87">
        <f>CORREL($AG$37:$AG$60,D37:D60)</f>
        <v>-0.11501147095789777</v>
      </c>
      <c r="V93" s="87">
        <f>CORREL($AG$37:$AG$60,E37:E60)</f>
        <v>0.12814053236445361</v>
      </c>
      <c r="W93" s="87">
        <f>CORREL($AG$37:$AG$60,F37:F60)</f>
        <v>-9.3033466511069085E-2</v>
      </c>
      <c r="X93" s="87">
        <f>CORREL($AG$37:$AG$60,I37:I60)</f>
        <v>7.3361683367726485E-2</v>
      </c>
      <c r="Y93" s="87">
        <f>CORREL($AG$37:$AG$60,J37:J60)</f>
        <v>-0.15424875847040009</v>
      </c>
      <c r="Z93" s="87">
        <f>CORREL($AG$37:$AG$60,K37:K60)</f>
        <v>0.10139424340752425</v>
      </c>
      <c r="AA93" s="111">
        <f>CORREL($AG$37:$AG$60,L37:L60)</f>
        <v>-0.51910436414845951</v>
      </c>
      <c r="AB93" s="87">
        <f>CORREL($AG$37:$AG$60,AG37:AG60)</f>
        <v>1.0000000000000002</v>
      </c>
      <c r="AC93" s="87">
        <f>CORREL($AG$37:$AG$60,AH37:AH60)</f>
        <v>6.8140014412765029E-2</v>
      </c>
      <c r="AD93" s="87">
        <f>CORREL($AG$37:$AG$60,AI37:AI60)</f>
        <v>0.17059294231598618</v>
      </c>
      <c r="AE93" s="87">
        <f>CORREL($AG$37:$AG$60,AJ37:AJ60)</f>
        <v>-0.16754879189989702</v>
      </c>
      <c r="AF93" s="87">
        <f>CORREL($AG$37:$AG$60,AM37:AM60)</f>
        <v>0.15495005621262498</v>
      </c>
      <c r="AG93" s="87">
        <f>CORREL($AG$37:$AG$60,AN37:AN60)</f>
        <v>3.377888856063356E-2</v>
      </c>
      <c r="AH93" s="87">
        <f>CORREL($AG$37:$AG$60,AO37:AO60)</f>
        <v>-0.13869824247766124</v>
      </c>
      <c r="AI93" s="111">
        <f>CORREL($AG$37:$AG$60,AP37:AP60)</f>
        <v>0.51143286358416673</v>
      </c>
      <c r="AK93" s="87">
        <f>CORREL($AG$37:$AG$60,DP37:DP60)</f>
        <v>0.11791385194412739</v>
      </c>
      <c r="AL93" s="87">
        <f>CORREL($AG$37:$AG$60,DU37:DU60)</f>
        <v>0.22962388310911969</v>
      </c>
      <c r="AN93" s="87">
        <f>CORREL($AG$37:$AG$60,AS37:AS60)</f>
        <v>-0.1913539268668937</v>
      </c>
      <c r="AO93" s="87">
        <f>CORREL($AG$37:$AG$60,AT37:AT60)</f>
        <v>-0.10958446211152743</v>
      </c>
    </row>
    <row r="94" spans="1:41" s="87" customFormat="1">
      <c r="A94" s="78"/>
      <c r="B94" s="78" t="s">
        <v>264</v>
      </c>
      <c r="C94" s="87">
        <f>CORREL($AH$37:$AH$60,AW37:AW60)</f>
        <v>0.18004765155856589</v>
      </c>
      <c r="D94" s="87">
        <f>CORREL($AH$37:$AH$60,AX37:AX60)</f>
        <v>0.38838617244993162</v>
      </c>
      <c r="E94" s="87">
        <f>CORREL($AH$37:$AH$60,AY37:AY60)</f>
        <v>-0.11152844780082039</v>
      </c>
      <c r="F94" s="87">
        <f>CORREL($AH$37:$AH$60,AZ37:AZ60)</f>
        <v>-3.388016069285725E-2</v>
      </c>
      <c r="G94" s="87">
        <f>CORREL($AH$37:$AH$60,BC37:BC60)</f>
        <v>-0.11643086177131448</v>
      </c>
      <c r="H94" s="87">
        <f>CORREL($AH$37:$AH$60,BD37:BD60)</f>
        <v>4.1912898230934664E-2</v>
      </c>
      <c r="I94" s="87">
        <f>CORREL($AH$37:$AH$60,BE37:BE60)</f>
        <v>-3.6141342392074505E-2</v>
      </c>
      <c r="J94" s="87">
        <f>CORREL($AH$37:$AH$60,BF37:BF60)</f>
        <v>-4.9834261601583156E-2</v>
      </c>
      <c r="K94" s="87">
        <f>CORREL($AH$37:$AH$60,CA37:CA60)</f>
        <v>0.37040349109506404</v>
      </c>
      <c r="L94" s="87">
        <f>CORREL($AH$37:$AH$60,CB37:CB60)</f>
        <v>8.6165039443244894E-3</v>
      </c>
      <c r="M94" s="87">
        <f>CORREL($AH$37:$AH$60,CC37:CC60)</f>
        <v>-4.1643997511536628E-2</v>
      </c>
      <c r="N94" s="87">
        <f>CORREL($AH$37:$AH$60,CD37:CD60)</f>
        <v>-0.15677528380615049</v>
      </c>
      <c r="O94" s="87">
        <f>CORREL($AH$37:$AH$60,CG37:CG60)</f>
        <v>0.47518577941956336</v>
      </c>
      <c r="P94" s="87">
        <f>CORREL($AH$37:$AH$60,CH37:CH60)</f>
        <v>0.31400204588825709</v>
      </c>
      <c r="Q94" s="87">
        <f>CORREL($AH$37:$AH$60,CI37:CI60)</f>
        <v>-7.8464570099271214E-2</v>
      </c>
      <c r="R94" s="87">
        <f>CORREL($AH$37:$AH$60,CJ37:CJ60)</f>
        <v>0.16816793294593618</v>
      </c>
      <c r="T94" s="87">
        <f>CORREL($AH$37:$AH$60,C37:C60)</f>
        <v>-0.28611830668298155</v>
      </c>
      <c r="U94" s="87">
        <f>CORREL($AH$37:$AH$60,D37:D60)</f>
        <v>0.42025980393142026</v>
      </c>
      <c r="V94" s="87">
        <f>CORREL($AH$37:$AH$60,E37:E60)</f>
        <v>-0.10169582075580415</v>
      </c>
      <c r="W94" s="87">
        <f>CORREL($AH$37:$AH$60,F37:F60)</f>
        <v>0.1359247055605543</v>
      </c>
      <c r="X94" s="87">
        <f>CORREL($AH$37:$AH$60,I37:I60)</f>
        <v>-3.4772422195716093E-2</v>
      </c>
      <c r="Y94" s="87">
        <f>CORREL($AH$37:$AH$60,J37:J60)</f>
        <v>0.48157506467326716</v>
      </c>
      <c r="Z94" s="87">
        <f>CORREL($AH$37:$AH$60,K37:K60)</f>
        <v>-9.5236579142452579E-2</v>
      </c>
      <c r="AA94" s="87">
        <f>CORREL($AH$37:$AH$60,L37:L60)</f>
        <v>-2.5958784336070805E-2</v>
      </c>
      <c r="AB94" s="87">
        <f>CORREL($AH$37:$AH$60,AG37:AG60)</f>
        <v>6.8140014412765029E-2</v>
      </c>
      <c r="AC94" s="87">
        <f>CORREL($AH$37:$AH$60,AH37:AH60)</f>
        <v>1.0000000000000002</v>
      </c>
      <c r="AD94" s="87">
        <f>CORREL($AH$37:$AH$60,AI37:AI60)</f>
        <v>-0.12203272439402037</v>
      </c>
      <c r="AE94" s="87">
        <f>CORREL($AH$37:$AH$60,AJ37:AJ60)</f>
        <v>0.11407948612341501</v>
      </c>
      <c r="AF94" s="87">
        <f>CORREL($AH$37:$AH$60,AM37:AM60)</f>
        <v>2.1406453270931741E-2</v>
      </c>
      <c r="AG94" s="87">
        <f>CORREL($AH$37:$AH$60,AN37:AN60)</f>
        <v>-2.0404803186223421E-2</v>
      </c>
      <c r="AH94" s="111">
        <f>CORREL($AH$37:$AH$60,AO37:AO60)</f>
        <v>0.56723545445158385</v>
      </c>
      <c r="AI94" s="87">
        <f>CORREL($AH$37:$AH$60,AP37:AP60)</f>
        <v>5.4821419465704173E-2</v>
      </c>
      <c r="AK94" s="87">
        <f>CORREL($AH$37:$AH$60,DP37:DP60)</f>
        <v>-0.26010917638952463</v>
      </c>
      <c r="AL94" s="87">
        <f>CORREL($AH$37:$AH$60,DU37:DU60)</f>
        <v>-0.19110476940925125</v>
      </c>
      <c r="AN94" s="87">
        <f>CORREL($AH$37:$AH$60,AS37:AS60)</f>
        <v>-0.1139124832387074</v>
      </c>
      <c r="AO94" s="87">
        <f>CORREL($AH$37:$AH$60,AT37:AT60)</f>
        <v>0.34348636194528548</v>
      </c>
    </row>
    <row r="95" spans="1:41" s="87" customFormat="1">
      <c r="A95" s="78"/>
      <c r="B95" s="78" t="s">
        <v>265</v>
      </c>
      <c r="C95" s="87">
        <f>CORREL($AI$37:$AI$60,AW37:AW60)</f>
        <v>-0.18148332096864983</v>
      </c>
      <c r="D95" s="87">
        <f>CORREL($AI$37:$AI$60,AX37:AX60)</f>
        <v>-0.10555361666037803</v>
      </c>
      <c r="E95" s="87">
        <f>CORREL($AI$37:$AI$60,AY37:AY60)</f>
        <v>-0.1307848596560939</v>
      </c>
      <c r="F95" s="87">
        <f>CORREL($AI$37:$AI$60,AZ37:AZ60)</f>
        <v>3.8971058567536465E-2</v>
      </c>
      <c r="G95" s="87">
        <f>CORREL($AI$37:$AI$60,BC37:BC60)</f>
        <v>-0.10835874859322221</v>
      </c>
      <c r="H95" s="87">
        <f>CORREL($AI$37:$AI$60,BD37:BD60)</f>
        <v>8.9090671601769755E-2</v>
      </c>
      <c r="I95" s="87">
        <f>CORREL($AI$37:$AI$60,BE37:BE60)</f>
        <v>-0.47675979573675981</v>
      </c>
      <c r="J95" s="87">
        <f>CORREL($AI$37:$AI$60,BF37:BF60)</f>
        <v>0.25076592985789536</v>
      </c>
      <c r="K95" s="87">
        <f>CORREL($AI$37:$AI$60,CA37:CA60)</f>
        <v>4.0973294659036362E-3</v>
      </c>
      <c r="L95" s="87">
        <f>CORREL($AI$37:$AI$60,CB37:CB60)</f>
        <v>3.5924648194291253E-2</v>
      </c>
      <c r="M95" s="87">
        <f>CORREL($AI$37:$AI$60,CC37:CC60)</f>
        <v>-0.21348213754515913</v>
      </c>
      <c r="N95" s="87">
        <f>CORREL($AI$37:$AI$60,CD37:CD60)</f>
        <v>-0.11960154671517273</v>
      </c>
      <c r="O95" s="87">
        <f>CORREL($AI$37:$AI$60,CG37:CG60)</f>
        <v>-0.14873443659680791</v>
      </c>
      <c r="P95" s="87">
        <f>CORREL($AI$37:$AI$60,CH37:CH60)</f>
        <v>-0.19497885086228758</v>
      </c>
      <c r="Q95" s="87">
        <f>CORREL($AI$37:$AI$60,CI37:CI60)</f>
        <v>0.29142364134056808</v>
      </c>
      <c r="R95" s="87">
        <f>CORREL($AI$37:$AI$60,CJ37:CJ60)</f>
        <v>-0.27445217670325095</v>
      </c>
      <c r="T95" s="87">
        <f>CORREL($AI$37:$AI$60,C37:C60)</f>
        <v>-1.2632050873028353E-2</v>
      </c>
      <c r="U95" s="87">
        <f>CORREL($AI$37:$AI$60,D37:D60)</f>
        <v>8.4484334465241926E-3</v>
      </c>
      <c r="V95" s="87">
        <f>CORREL($AI$37:$AI$60,E37:E60)</f>
        <v>0.31111166728597089</v>
      </c>
      <c r="W95" s="87">
        <f>CORREL($AI$37:$AI$60,F37:F60)</f>
        <v>-5.5356995922043413E-2</v>
      </c>
      <c r="X95" s="87">
        <f>CORREL($AI$37:$AI$60,I37:I60)</f>
        <v>5.7865314898810957E-2</v>
      </c>
      <c r="Y95" s="87">
        <f>CORREL($AI$37:$AI$60,J37:J60)</f>
        <v>-8.9647923319262413E-2</v>
      </c>
      <c r="Z95" s="87">
        <f>CORREL($AI$37:$AI$60,K37:K60)</f>
        <v>0.26038213525653181</v>
      </c>
      <c r="AA95" s="87">
        <f>CORREL($AI$37:$AI$60,L37:L60)</f>
        <v>0.14761878956108226</v>
      </c>
      <c r="AB95" s="87">
        <f>CORREL($AI$37:$AI$60,AG37:AG60)</f>
        <v>0.17059294231598618</v>
      </c>
      <c r="AC95" s="87">
        <f>CORREL($AI$37:$AI$60,AH37:AH60)</f>
        <v>-0.12203272439402037</v>
      </c>
      <c r="AD95" s="87">
        <f>CORREL($AI$37:$AI$60,AI37:AI60)</f>
        <v>0.99999999999999978</v>
      </c>
      <c r="AE95" s="87">
        <f>CORREL($AI$37:$AI$60,AJ37:AJ60)</f>
        <v>8.2847024268227071E-2</v>
      </c>
      <c r="AF95" s="87">
        <f>CORREL($AI$37:$AI$60,AM37:AM60)</f>
        <v>3.3880370167348801E-2</v>
      </c>
      <c r="AG95" s="87">
        <f>CORREL($AI$37:$AI$60,AN37:AN60)</f>
        <v>-2.1479261534737863E-3</v>
      </c>
      <c r="AH95" s="87">
        <f>CORREL($AI$37:$AI$60,AO37:AO60)</f>
        <v>-0.22682089729991145</v>
      </c>
      <c r="AI95" s="87">
        <f>CORREL($AI$37:$AI$60,AP37:AP60)</f>
        <v>-0.18799971177567765</v>
      </c>
      <c r="AK95" s="87">
        <f>CORREL($AI$37:$AI$60,DP37:DP60)</f>
        <v>0.13790960443357841</v>
      </c>
      <c r="AL95" s="87">
        <f>CORREL($AI$37:$AI$60,DU37:DU60)</f>
        <v>0.34849538772539818</v>
      </c>
      <c r="AN95" s="87">
        <f>CORREL($AI$37:$AI$60,AS37:AS60)</f>
        <v>-3.9291808708701477E-2</v>
      </c>
      <c r="AO95" s="87">
        <f>CORREL($AI$37:$AI$60,AT37:AT60)</f>
        <v>3.8814063743999108E-3</v>
      </c>
    </row>
    <row r="96" spans="1:41" s="87" customFormat="1">
      <c r="A96" s="78"/>
      <c r="B96" s="78" t="s">
        <v>325</v>
      </c>
      <c r="C96" s="87">
        <f>CORREL($AJ$37:$AJ$60,AW37:AW60)</f>
        <v>-0.35592351292997187</v>
      </c>
      <c r="D96" s="87">
        <f>CORREL($AJ$37:$AJ$60,AX37:AX60)</f>
        <v>-2.7172787914524488E-2</v>
      </c>
      <c r="E96" s="87">
        <f>CORREL($AJ$37:$AJ$60,AY37:AY60)</f>
        <v>0.3471382747390766</v>
      </c>
      <c r="F96" s="87">
        <f>CORREL($AJ$37:$AJ$60,AZ37:AZ60)</f>
        <v>-2.2838964615179605E-2</v>
      </c>
      <c r="G96" s="87">
        <f>CORREL($AJ$37:$AJ$60,BC37:BC60)</f>
        <v>-0.36841379254746831</v>
      </c>
      <c r="H96" s="87">
        <f>CORREL($AJ$37:$AJ$60,BD37:BD60)</f>
        <v>0.3984430117956162</v>
      </c>
      <c r="I96" s="87">
        <f>CORREL($AJ$37:$AJ$60,BE37:BE60)</f>
        <v>5.9746662565683409E-2</v>
      </c>
      <c r="J96" s="87">
        <f>CORREL($AJ$37:$AJ$60,BF37:BF60)</f>
        <v>0.28998708311781035</v>
      </c>
      <c r="K96" s="87">
        <f>CORREL($AJ$37:$AJ$60,CA37:CA60)</f>
        <v>-0.36930762196569528</v>
      </c>
      <c r="L96" s="87">
        <f>CORREL($AJ$37:$AJ$60,CB37:CB60)</f>
        <v>-0.1204045641457504</v>
      </c>
      <c r="M96" s="87">
        <f>CORREL($AJ$37:$AJ$60,CC37:CC60)</f>
        <v>0.11557581555286238</v>
      </c>
      <c r="N96" s="87">
        <f>CORREL($AJ$37:$AJ$60,CD37:CD60)</f>
        <v>0.14080072597244309</v>
      </c>
      <c r="O96" s="87">
        <f>CORREL($AJ$37:$AJ$60,CG37:CG60)</f>
        <v>0.23981181007132518</v>
      </c>
      <c r="P96" s="87">
        <f>CORREL($AJ$37:$AJ$60,CH37:CH60)</f>
        <v>-0.413544079829476</v>
      </c>
      <c r="Q96" s="87">
        <f>CORREL($AJ$37:$AJ$60,CI37:CI60)</f>
        <v>-1.7803176370342001E-2</v>
      </c>
      <c r="R96" s="87">
        <f>CORREL($AJ$37:$AJ$60,CJ37:CJ60)</f>
        <v>-0.33630551963180122</v>
      </c>
      <c r="T96" s="87">
        <f>CORREL($AJ$37:$AJ$60,C37:C60)</f>
        <v>-5.5435555148709646E-2</v>
      </c>
      <c r="U96" s="87">
        <f>CORREL($AJ$37:$AJ$60,D37:D60)</f>
        <v>6.0386986182749736E-2</v>
      </c>
      <c r="V96" s="87">
        <f>CORREL($AJ$37:$AJ$60,E37:E60)</f>
        <v>-0.21823202468350689</v>
      </c>
      <c r="W96" s="87">
        <f>CORREL($AJ$37:$AJ$60,F37:F60)</f>
        <v>0.14732735761492205</v>
      </c>
      <c r="X96" s="87">
        <f>CORREL($AJ$37:$AJ$60,I37:I60)</f>
        <v>2.99068223608055E-2</v>
      </c>
      <c r="Y96" s="87">
        <f>CORREL($AJ$37:$AJ$60,J37:J60)</f>
        <v>0.25563886340117808</v>
      </c>
      <c r="Z96" s="87">
        <f>CORREL($AJ$37:$AJ$60,K37:K60)</f>
        <v>-0.12807840821540958</v>
      </c>
      <c r="AA96" s="87">
        <f>CORREL($AJ$37:$AJ$60,L37:L60)</f>
        <v>7.0301757273594917E-3</v>
      </c>
      <c r="AB96" s="87">
        <f>CORREL($AJ$37:$AJ$60,AG37:AG60)</f>
        <v>-0.16754879189989702</v>
      </c>
      <c r="AC96" s="87">
        <f>CORREL($AJ$37:$AJ$60,AH37:AH60)</f>
        <v>0.11407948612341501</v>
      </c>
      <c r="AD96" s="87">
        <f>CORREL($AJ$37:$AJ$60,AI37:AI60)</f>
        <v>8.2847024268227071E-2</v>
      </c>
      <c r="AE96" s="87">
        <f>CORREL($AJ$37:$AJ$60,AJ37:AJ60)</f>
        <v>1</v>
      </c>
      <c r="AF96" s="87">
        <f>CORREL($AJ$37:$AJ$60,AM37:AM60)</f>
        <v>6.80275546547294E-2</v>
      </c>
      <c r="AG96" s="87">
        <f>CORREL($AJ$37:$AJ$60,AN37:AN60)</f>
        <v>-1.3979895967617537E-2</v>
      </c>
      <c r="AH96" s="87">
        <f>CORREL($AJ$37:$AJ$60,AO37:AO60)</f>
        <v>-0.11750318516126215</v>
      </c>
      <c r="AI96" s="87">
        <f>CORREL($AJ$37:$AJ$60,AP37:AP60)</f>
        <v>0.15193947171906358</v>
      </c>
      <c r="AK96" s="87">
        <f>CORREL($AJ$37:$AJ$60,DP37:DP60)</f>
        <v>-0.12669258243716136</v>
      </c>
      <c r="AL96" s="87">
        <f>CORREL($AJ$37:$AJ$60,DU37:DU60)</f>
        <v>3.4462811397926819E-2</v>
      </c>
      <c r="AN96" s="87">
        <f>CORREL($AJ$37:$AJ$60,AS37:AS60)</f>
        <v>-0.19497872424703599</v>
      </c>
      <c r="AO96" s="87">
        <f>CORREL($AJ$37:$AJ$60,AT37:AT60)</f>
        <v>0.10777966512677779</v>
      </c>
    </row>
    <row r="97" spans="1:41" s="87" customFormat="1">
      <c r="A97" s="78" t="s">
        <v>310</v>
      </c>
      <c r="B97" s="78" t="s">
        <v>263</v>
      </c>
      <c r="C97" s="87">
        <f>CORREL($AM$37:$AM$60,AW37:AW60)</f>
        <v>-0.18554152054475201</v>
      </c>
      <c r="D97" s="87">
        <f>CORREL($AM$37:$AM$60,AX37:AX60)</f>
        <v>0.41393635329788314</v>
      </c>
      <c r="E97" s="87">
        <f>CORREL($AM$37:$AM$60,AY37:AY60)</f>
        <v>0.39450019600315805</v>
      </c>
      <c r="F97" s="87">
        <f>CORREL($AM$37:$AM$60,AZ37:AZ60)</f>
        <v>-0.35913867189305954</v>
      </c>
      <c r="G97" s="87">
        <f>CORREL($AM$37:$AM$60,BC37:BC60)</f>
        <v>-0.12774928202283156</v>
      </c>
      <c r="H97" s="87">
        <f>CORREL($AM$37:$AM$60,BD37:BD60)</f>
        <v>0.23493707908649344</v>
      </c>
      <c r="I97" s="87">
        <f>CORREL($AM$37:$AM$60,BE37:BE60)</f>
        <v>0.34215911716343689</v>
      </c>
      <c r="J97" s="87">
        <f>CORREL($AM$37:$AM$60,BF37:BF60)</f>
        <v>-0.37000481802562002</v>
      </c>
      <c r="K97" s="87">
        <f>CORREL($AM$37:$AM$60,CA37:CA60)</f>
        <v>0.33090820799015336</v>
      </c>
      <c r="L97" s="87">
        <f>CORREL($AM$37:$AM$60,CB37:CB60)</f>
        <v>7.5558429298232074E-2</v>
      </c>
      <c r="M97" s="87">
        <f>CORREL($AM$37:$AM$60,CC37:CC60)</f>
        <v>0.39042331491903881</v>
      </c>
      <c r="N97" s="87">
        <f>CORREL($AM$37:$AM$60,CD37:CD60)</f>
        <v>-0.11103050376296487</v>
      </c>
      <c r="O97" s="87">
        <f>CORREL($AM$37:$AM$60,CG37:CG60)</f>
        <v>9.7074553452168005E-2</v>
      </c>
      <c r="P97" s="87">
        <f>CORREL($AM$37:$AM$60,CH37:CH60)</f>
        <v>0.15299547649771023</v>
      </c>
      <c r="Q97" s="87">
        <f>CORREL($AM$37:$AM$60,CI37:CI60)</f>
        <v>-0.11513715256294381</v>
      </c>
      <c r="R97" s="87">
        <f>CORREL($AM$37:$AM$60,CJ37:CJ60)</f>
        <v>0.12919258925941407</v>
      </c>
      <c r="T97" s="87">
        <f>CORREL($AM$37:$AM$60,C37:C60)</f>
        <v>-0.3717673026585962</v>
      </c>
      <c r="U97" s="87">
        <f>CORREL($AM$37:$AM$60,D37:D60)</f>
        <v>0.17637134090494577</v>
      </c>
      <c r="V97" s="87">
        <f>CORREL($AM$37:$AM$60,E37:E60)</f>
        <v>0.47467453944561944</v>
      </c>
      <c r="W97" s="87">
        <f>CORREL($AM$37:$AM$60,F37:F60)</f>
        <v>-0.23877010945059046</v>
      </c>
      <c r="X97" s="77">
        <f>CORREL($AM$37:$AM$60,I37:I60)</f>
        <v>-0.78710991669973551</v>
      </c>
      <c r="Y97" s="87">
        <f>CORREL($AM$37:$AM$60,J37:J60)</f>
        <v>-0.22917378600291027</v>
      </c>
      <c r="Z97" s="87">
        <f>CORREL($AM$37:$AM$60,K37:K60)</f>
        <v>0.25058832418836496</v>
      </c>
      <c r="AA97" s="87">
        <f>CORREL($AM$37:$AM$60,L37:L60)</f>
        <v>-0.2133550143850507</v>
      </c>
      <c r="AB97" s="87">
        <f>CORREL($AM$37:$AM$60,AG37:AG60)</f>
        <v>0.15495005621262498</v>
      </c>
      <c r="AC97" s="87">
        <f>CORREL($AM$37:$AM$60,AH37:AH60)</f>
        <v>2.1406453270931741E-2</v>
      </c>
      <c r="AD97" s="87">
        <f>CORREL($AM$37:$AM$60,AI37:AI60)</f>
        <v>3.3880370167348801E-2</v>
      </c>
      <c r="AE97" s="87">
        <f>CORREL($AM$37:$AM$60,AJ37:AJ60)</f>
        <v>6.80275546547294E-2</v>
      </c>
      <c r="AF97" s="87">
        <f>CORREL($AM$37:$AM$60,AM37:AM60)</f>
        <v>1</v>
      </c>
      <c r="AG97" s="87">
        <f>CORREL($AM$37:$AM$60,AN37:AN60)</f>
        <v>0.49149293088927742</v>
      </c>
      <c r="AH97" s="87">
        <f>CORREL($AM$37:$AM$60,AO37:AO60)</f>
        <v>-4.8160203724668241E-2</v>
      </c>
      <c r="AI97" s="87">
        <f>CORREL($AM$37:$AM$60,AP37:AP60)</f>
        <v>0.18921254332694459</v>
      </c>
      <c r="AK97" s="87">
        <f>CORREL($AM$37:$AM$60,DP37:DP60)</f>
        <v>-7.244860521129047E-2</v>
      </c>
      <c r="AL97" s="87">
        <f>CORREL($AM$37:$AM$60,DU37:DU60)</f>
        <v>-9.6428446652862765E-2</v>
      </c>
      <c r="AN97" s="87">
        <f>CORREL($AM$37:$AM$60,AS37:AS60)</f>
        <v>0.27877671858300962</v>
      </c>
      <c r="AO97" s="87">
        <f>CORREL($AM$37:$AM$60,AT37:AT60)</f>
        <v>0.17806035677569701</v>
      </c>
    </row>
    <row r="98" spans="1:41" s="87" customFormat="1">
      <c r="A98" s="78"/>
      <c r="B98" s="78" t="s">
        <v>264</v>
      </c>
      <c r="C98" s="87">
        <f>CORREL($AN$37:$AN$60,AW37:AW60)</f>
        <v>-0.21801414651275958</v>
      </c>
      <c r="D98" s="87">
        <f>CORREL($AN$37:$AN$60,AX37:AX60)</f>
        <v>-7.0510242703651888E-2</v>
      </c>
      <c r="E98" s="87">
        <f>CORREL($AN$37:$AN$60,AY37:AY60)</f>
        <v>0.1382179697303009</v>
      </c>
      <c r="F98" s="87">
        <f>CORREL($AN$37:$AN$60,AZ37:AZ60)</f>
        <v>-0.41608548703947268</v>
      </c>
      <c r="G98" s="87">
        <f>CORREL($AN$37:$AN$60,BC37:BC60)</f>
        <v>-9.5047735198095784E-2</v>
      </c>
      <c r="H98" s="87">
        <f>CORREL($AN$37:$AN$60,BD37:BD60)</f>
        <v>0.16798613024336587</v>
      </c>
      <c r="I98" s="87">
        <f>CORREL($AN$37:$AN$60,BE37:BE60)</f>
        <v>0.14747933354974868</v>
      </c>
      <c r="J98" s="87">
        <f>CORREL($AN$37:$AN$60,BF37:BF60)</f>
        <v>-0.36329879745994192</v>
      </c>
      <c r="K98" s="87">
        <f>CORREL($AN$37:$AN$60,CA37:CA60)</f>
        <v>-0.15829871848876956</v>
      </c>
      <c r="L98" s="87">
        <f>CORREL($AN$37:$AN$60,CB37:CB60)</f>
        <v>0.20162991577586839</v>
      </c>
      <c r="M98" s="87">
        <f>CORREL($AN$37:$AN$60,CC37:CC60)</f>
        <v>0.2276964757566883</v>
      </c>
      <c r="N98" s="87">
        <f>CORREL($AN$37:$AN$60,CD37:CD60)</f>
        <v>8.9091040307954075E-2</v>
      </c>
      <c r="O98" s="87">
        <f>CORREL($AN$37:$AN$60,CG37:CG60)</f>
        <v>0.16080619414282604</v>
      </c>
      <c r="P98" s="87">
        <f>CORREL($AN$37:$AN$60,CH37:CH60)</f>
        <v>-0.19680252801816495</v>
      </c>
      <c r="Q98" s="87">
        <f>CORREL($AN$37:$AN$60,CI37:CI60)</f>
        <v>-0.16990689346177673</v>
      </c>
      <c r="R98" s="87">
        <f>CORREL($AN$37:$AN$60,CJ37:CJ60)</f>
        <v>-0.10742889591416635</v>
      </c>
      <c r="T98" s="87">
        <f>CORREL($AN$37:$AN$60,C37:C60)</f>
        <v>-0.38130023390311413</v>
      </c>
      <c r="U98" s="87">
        <f>CORREL($AN$37:$AN$60,D37:D60)</f>
        <v>0.38286064024802635</v>
      </c>
      <c r="V98" s="87">
        <f>CORREL($AN$37:$AN$60,E37:E60)</f>
        <v>0.30767521219736599</v>
      </c>
      <c r="W98" s="87">
        <f>CORREL($AN$37:$AN$60,F37:F60)</f>
        <v>8.9701372752475153E-3</v>
      </c>
      <c r="X98" s="87">
        <f>CORREL($AN$37:$AN$60,I37:I60)</f>
        <v>-0.49244119666770669</v>
      </c>
      <c r="Y98" s="77">
        <f>CORREL($AN$37:$AN$60,J37:J60)</f>
        <v>-0.64649254987856752</v>
      </c>
      <c r="Z98" s="87">
        <f>CORREL($AN$37:$AN$60,K37:K60)</f>
        <v>7.8992607595786565E-2</v>
      </c>
      <c r="AA98" s="87">
        <f>CORREL($AN$37:$AN$60,L37:L60)</f>
        <v>-7.1000276009542104E-2</v>
      </c>
      <c r="AB98" s="87">
        <f>CORREL($AN$37:$AN$60,AG37:AG60)</f>
        <v>3.377888856063356E-2</v>
      </c>
      <c r="AC98" s="87">
        <f>CORREL($AN$37:$AN$60,AH37:AH60)</f>
        <v>-2.0404803186223421E-2</v>
      </c>
      <c r="AD98" s="87">
        <f>CORREL($AN$37:$AN$60,AI37:AI60)</f>
        <v>-2.1479261534737863E-3</v>
      </c>
      <c r="AE98" s="87">
        <f>CORREL($AN$37:$AN$60,AJ37:AJ60)</f>
        <v>-1.3979895967617537E-2</v>
      </c>
      <c r="AF98" s="87">
        <f>CORREL($AN$37:$AN$60,AM37:AM60)</f>
        <v>0.49149293088927742</v>
      </c>
      <c r="AG98" s="87">
        <f>CORREL($AN$37:$AN$60,AN37:AN60)</f>
        <v>1</v>
      </c>
      <c r="AH98" s="87">
        <f>CORREL($AN$37:$AN$60,AO37:AO60)</f>
        <v>6.1290834072367559E-2</v>
      </c>
      <c r="AI98" s="87">
        <f>CORREL($AN$37:$AN$60,AP37:AP60)</f>
        <v>0.1314007266185401</v>
      </c>
      <c r="AK98" s="87">
        <f>CORREL($AN$37:$AN$60,DP37:DP60)</f>
        <v>-0.3521041547278313</v>
      </c>
      <c r="AL98" s="87">
        <f>CORREL($AN$37:$AN$60,DU37:DU60)</f>
        <v>-0.36072803201240511</v>
      </c>
      <c r="AN98" s="87">
        <f>CORREL($AN$37:$AN$60,AS37:AS60)</f>
        <v>0.31732704914367948</v>
      </c>
      <c r="AO98" s="87">
        <f>CORREL($AN$37:$AN$60,AT37:AT60)</f>
        <v>0.30354580464949577</v>
      </c>
    </row>
    <row r="99" spans="1:41" s="87" customFormat="1">
      <c r="A99" s="78"/>
      <c r="B99" s="78" t="s">
        <v>265</v>
      </c>
      <c r="C99" s="87">
        <f>CORREL($AO$37:$AO$60,AW37:AW60)</f>
        <v>-0.20894736506476697</v>
      </c>
      <c r="D99" s="87">
        <f>CORREL($AO$37:$AO$60,AX37:AX60)</f>
        <v>0.24105388137957273</v>
      </c>
      <c r="E99" s="87">
        <f>CORREL($AO$37:$AO$60,AY37:AY60)</f>
        <v>-5.9118747342803778E-2</v>
      </c>
      <c r="F99" s="87">
        <f>CORREL($AO$37:$AO$60,AZ37:AZ60)</f>
        <v>-0.2391344261566474</v>
      </c>
      <c r="G99" s="87">
        <f>CORREL($AO$37:$AO$60,BC37:BC60)</f>
        <v>-0.10863964509468713</v>
      </c>
      <c r="H99" s="87">
        <f>CORREL($AO$37:$AO$60,BD37:BD60)</f>
        <v>-1.0627302854622768E-2</v>
      </c>
      <c r="I99" s="87">
        <f>CORREL($AO$37:$AO$60,BE37:BE60)</f>
        <v>-0.21201094256237635</v>
      </c>
      <c r="J99" s="87">
        <f>CORREL($AO$37:$AO$60,BF37:BF60)</f>
        <v>-0.10992508946206311</v>
      </c>
      <c r="K99" s="87">
        <f>CORREL($AO$37:$AO$60,CA37:CA60)</f>
        <v>0.20138926862648096</v>
      </c>
      <c r="L99" s="87">
        <f>CORREL($AO$37:$AO$60,CB37:CB60)</f>
        <v>0.19795947708179165</v>
      </c>
      <c r="M99" s="87">
        <f>CORREL($AO$37:$AO$60,CC37:CC60)</f>
        <v>2.4397819700983255E-2</v>
      </c>
      <c r="N99" s="87">
        <f>CORREL($AO$37:$AO$60,CD37:CD60)</f>
        <v>9.6365116344764704E-2</v>
      </c>
      <c r="O99" s="87">
        <f>CORREL($AO$37:$AO$60,CG37:CG60)</f>
        <v>0.35525442666728818</v>
      </c>
      <c r="P99" s="87">
        <f>CORREL($AO$37:$AO$60,CH37:CH60)</f>
        <v>0.12527481758333783</v>
      </c>
      <c r="Q99" s="87">
        <f>CORREL($AO$37:$AO$60,CI37:CI60)</f>
        <v>0.23205341446171066</v>
      </c>
      <c r="R99" s="87">
        <f>CORREL($AO$37:$AO$60,CJ37:CJ60)</f>
        <v>-7.1015951422960357E-3</v>
      </c>
      <c r="T99" s="87">
        <f>CORREL($AO$37:$AO$60,C37:C60)</f>
        <v>4.8843389791844501E-2</v>
      </c>
      <c r="U99" s="111">
        <f>CORREL($AO$37:$AO$60,D37:D60)</f>
        <v>0.50430662166432338</v>
      </c>
      <c r="V99" s="87">
        <f>CORREL($AO$37:$AO$60,E37:E60)</f>
        <v>-0.4360100444136164</v>
      </c>
      <c r="W99" s="87">
        <f>CORREL($AO$37:$AO$60,F37:F60)</f>
        <v>4.0996740854196384E-2</v>
      </c>
      <c r="X99" s="87">
        <f>CORREL($AO$37:$AO$60,I37:I60)</f>
        <v>-6.9160669238228917E-2</v>
      </c>
      <c r="Y99" s="87">
        <f>CORREL($AO$37:$AO$60,J37:J60)</f>
        <v>0.35758081707646688</v>
      </c>
      <c r="Z99" s="77">
        <f>CORREL($AO$37:$AO$60,K37:K60)</f>
        <v>-0.6087148664838099</v>
      </c>
      <c r="AA99" s="87">
        <f>CORREL($AO$37:$AO$60,L37:L60)</f>
        <v>-4.4259375249790255E-2</v>
      </c>
      <c r="AB99" s="87">
        <f>CORREL($AO$37:$AO$60,AG37:AG60)</f>
        <v>-0.13869824247766124</v>
      </c>
      <c r="AC99" s="111">
        <f>CORREL($AO$37:$AO$60,AH37:AH60)</f>
        <v>0.56723545445158385</v>
      </c>
      <c r="AD99" s="87">
        <f>CORREL($AO$37:$AO$60,AI37:AI60)</f>
        <v>-0.22682089729991145</v>
      </c>
      <c r="AE99" s="87">
        <f>CORREL($AO$37:$AO$60,AJ37:AJ60)</f>
        <v>-0.11750318516126215</v>
      </c>
      <c r="AF99" s="87">
        <f>CORREL($AO$37:$AO$60,AM37:AM60)</f>
        <v>-4.8160203724668241E-2</v>
      </c>
      <c r="AG99" s="87">
        <f>CORREL($AO$37:$AO$60,AN37:AN60)</f>
        <v>6.1290834072367559E-2</v>
      </c>
      <c r="AH99" s="87">
        <f>CORREL($AO$37:$AO$60,AO37:AO60)</f>
        <v>1</v>
      </c>
      <c r="AI99" s="87">
        <f>CORREL($AO$37:$AO$60,AP37:AP60)</f>
        <v>-3.8409710711417634E-3</v>
      </c>
      <c r="AK99" s="87">
        <f>CORREL($AO$37:$AO$60,DP37:DP60)</f>
        <v>-0.21597413175263902</v>
      </c>
      <c r="AL99" s="87">
        <f>CORREL($AO$37:$AO$60,DU37:DU60)</f>
        <v>9.3755208999954293E-2</v>
      </c>
      <c r="AN99" s="87">
        <f>CORREL($AO$37:$AO$60,AS37:AS60)</f>
        <v>0.10071855649214524</v>
      </c>
      <c r="AO99" s="87">
        <f>CORREL($AO$37:$AO$60,AT37:AT60)</f>
        <v>0.47155357157436079</v>
      </c>
    </row>
    <row r="100" spans="1:41" s="87" customFormat="1">
      <c r="A100" s="78"/>
      <c r="B100" s="78" t="s">
        <v>325</v>
      </c>
      <c r="C100" s="87">
        <f>CORREL($AP$37:$AP$60,AW37:AW60)</f>
        <v>-1.8490212628601448E-2</v>
      </c>
      <c r="D100" s="87">
        <f>CORREL($AP$37:$AP$60,AX37:AX60)</f>
        <v>0.16017329398554836</v>
      </c>
      <c r="E100" s="87">
        <f>CORREL($AP$37:$AP$60,AY37:AY60)</f>
        <v>0.22338446785452543</v>
      </c>
      <c r="F100" s="87">
        <f>CORREL($AP$37:$AP$60,AZ37:AZ60)</f>
        <v>-0.40899853854650792</v>
      </c>
      <c r="G100" s="87">
        <f>CORREL($AP$37:$AP$60,BC37:BC60)</f>
        <v>0.13608161998508206</v>
      </c>
      <c r="H100" s="87">
        <f>CORREL($AP$37:$AP$60,BD37:BD60)</f>
        <v>6.310059956069837E-2</v>
      </c>
      <c r="I100" s="87">
        <f>CORREL($AP$37:$AP$60,BE37:BE60)</f>
        <v>0.26846104015686428</v>
      </c>
      <c r="J100" s="87">
        <f>CORREL($AP$37:$AP$60,BF37:BF60)</f>
        <v>-0.48810616532876533</v>
      </c>
      <c r="K100" s="87">
        <f>CORREL($AP$37:$AP$60,CA37:CA60)</f>
        <v>-6.6156856645750176E-2</v>
      </c>
      <c r="L100" s="87">
        <f>CORREL($AP$37:$AP$60,CB37:CB60)</f>
        <v>0.15138283049995369</v>
      </c>
      <c r="M100" s="87">
        <f>CORREL($AP$37:$AP$60,CC37:CC60)</f>
        <v>0.26159224143687121</v>
      </c>
      <c r="N100" s="87">
        <f>CORREL($AP$37:$AP$60,CD37:CD60)</f>
        <v>-0.16822156543592129</v>
      </c>
      <c r="O100" s="87">
        <f>CORREL($AP$37:$AP$60,CG37:CG60)</f>
        <v>-6.8357488618189882E-2</v>
      </c>
      <c r="P100" s="87">
        <f>CORREL($AP$37:$AP$60,CH37:CH60)</f>
        <v>2.149841022823731E-2</v>
      </c>
      <c r="Q100" s="87">
        <f>CORREL($AP$37:$AP$60,CI37:CI60)</f>
        <v>-0.22286931698968426</v>
      </c>
      <c r="R100" s="87">
        <f>CORREL($AP$37:$AP$60,CJ37:CJ60)</f>
        <v>0.12630458571079456</v>
      </c>
      <c r="T100" s="87">
        <f>CORREL($AP$37:$AP$60,C37:C60)</f>
        <v>-0.17619514802881597</v>
      </c>
      <c r="U100" s="87">
        <f>CORREL($AP$37:$AP$60,D37:D60)</f>
        <v>2.6400130009374929E-2</v>
      </c>
      <c r="V100" s="87">
        <f>CORREL($AP$37:$AP$60,E37:E60)</f>
        <v>-0.15294958763339636</v>
      </c>
      <c r="W100" s="87">
        <f>CORREL($AP$37:$AP$60,F37:F60)</f>
        <v>-0.21772732122690977</v>
      </c>
      <c r="X100" s="87">
        <f>CORREL($AP$37:$AP$60,I37:I60)</f>
        <v>-9.9772601809578906E-2</v>
      </c>
      <c r="Y100" s="87">
        <f>CORREL($AP$37:$AP$60,J37:J60)</f>
        <v>-2.690859033216653E-2</v>
      </c>
      <c r="Z100" s="87">
        <f>CORREL($AP$37:$AP$60,K37:K60)</f>
        <v>-0.15001016618294016</v>
      </c>
      <c r="AA100" s="77">
        <f>CORREL($AP$37:$AP$60,L37:L60)</f>
        <v>-0.84555324838603352</v>
      </c>
      <c r="AB100" s="111">
        <f>CORREL($AP$37:$AP$60,AG37:AG60)</f>
        <v>0.51143286358416673</v>
      </c>
      <c r="AC100" s="87">
        <f>CORREL($AP$37:$AP$60,AH37:AH60)</f>
        <v>5.4821419465704173E-2</v>
      </c>
      <c r="AD100" s="87">
        <f>CORREL($AP$37:$AP$60,AI37:AI60)</f>
        <v>-0.18799971177567765</v>
      </c>
      <c r="AE100" s="87">
        <f>CORREL($AP$37:$AP$60,AJ37:AJ60)</f>
        <v>0.15193947171906358</v>
      </c>
      <c r="AF100" s="87">
        <f>CORREL($AP$37:$AP$60,AM37:AM60)</f>
        <v>0.18921254332694459</v>
      </c>
      <c r="AG100" s="87">
        <f>CORREL($AP$37:$AP$60,AN37:AN60)</f>
        <v>0.1314007266185401</v>
      </c>
      <c r="AH100" s="87">
        <f>CORREL($AP$37:$AP$60,AO37:AO60)</f>
        <v>-3.8409710711417634E-3</v>
      </c>
      <c r="AI100" s="87">
        <f>CORREL($AP$37:$AP$60,AP37:AP60)</f>
        <v>0.99999999999999989</v>
      </c>
      <c r="AK100" s="87">
        <f>CORREL($AP$37:$AP$60,DP37:DP60)</f>
        <v>-0.17158469837133647</v>
      </c>
      <c r="AL100" s="87">
        <f>CORREL($AP$37:$AP$60,DU37:DU60)</f>
        <v>-1.3328675964209091E-2</v>
      </c>
      <c r="AN100" s="87">
        <f>CORREL($AP$37:$AP$60,AS37:AS60)</f>
        <v>-0.35660830352949846</v>
      </c>
      <c r="AO100" s="87">
        <f>CORREL($AP$37:$AP$60,AT37:AT60)</f>
        <v>6.5746011058607529E-2</v>
      </c>
    </row>
    <row r="101" spans="1:41" s="87" customFormat="1">
      <c r="A101" s="78"/>
      <c r="B101" s="78"/>
    </row>
    <row r="102" spans="1:41" s="87" customFormat="1">
      <c r="A102" s="87" t="s">
        <v>299</v>
      </c>
      <c r="B102" s="78" t="s">
        <v>466</v>
      </c>
      <c r="C102" s="87">
        <f>CORREL($DP$37:$DP$60,AW37:AW60)</f>
        <v>0.20473143876576175</v>
      </c>
      <c r="D102" s="87">
        <f t="shared" ref="D102:F102" si="10">CORREL($DP$37:$DP$60,AX37:AX60)</f>
        <v>-5.4736018475730092E-2</v>
      </c>
      <c r="E102" s="87">
        <f t="shared" si="10"/>
        <v>0.11131930107263659</v>
      </c>
      <c r="F102" s="87">
        <f t="shared" si="10"/>
        <v>0.49838632824856377</v>
      </c>
      <c r="G102" s="87">
        <f>CORREL($DP$37:$DP$60,BC37:BC60)</f>
        <v>0.23236299447306602</v>
      </c>
      <c r="H102" s="87">
        <f>CORREL($DP$37:$DP$60,BD37:BD60)</f>
        <v>-0.31150334110579031</v>
      </c>
      <c r="I102" s="87">
        <f>CORREL($DP$37:$DP$60,BE37:BE60)</f>
        <v>3.098844749242249E-2</v>
      </c>
      <c r="J102" s="87">
        <f>CORREL($DP$37:$DP$60,BF37:BF60)</f>
        <v>0.47987320329773209</v>
      </c>
      <c r="K102" s="87">
        <f>CORREL($DP$37:$DP$60,CA37:CA60)</f>
        <v>-1.9019868101034391E-2</v>
      </c>
      <c r="L102" s="87">
        <f>CORREL($DP$37:$DP$60,CB37:CB60)</f>
        <v>0.26257255311151206</v>
      </c>
      <c r="M102" s="87">
        <f>CORREL($DP$37:$DP$60,CC37:CC60)</f>
        <v>-6.2992431024019788E-2</v>
      </c>
      <c r="N102" s="87">
        <f>CORREL($DP$37:$DP$60,CD37:CD60)</f>
        <v>0.12641667359866726</v>
      </c>
      <c r="O102" s="87">
        <f>CORREL($DP$37:$DP$60,CG37:CG60)</f>
        <v>-0.26016946203611507</v>
      </c>
      <c r="P102" s="87">
        <f>CORREL($DP$37:$DP$60,CH37:CH60)</f>
        <v>0.34741987284710629</v>
      </c>
      <c r="Q102" s="87">
        <f>CORREL($DP$37:$DP$60,CI37:CI60)</f>
        <v>3.727523383517977E-2</v>
      </c>
      <c r="R102" s="87">
        <f>CORREL($DP$37:$DP$60,CJ37:CJ60)</f>
        <v>-0.16871425016680291</v>
      </c>
      <c r="T102" s="87">
        <f>CORREL($DP$37:$DP$60,C37:C60)</f>
        <v>-9.0285198295727273E-2</v>
      </c>
      <c r="U102" s="87">
        <f t="shared" ref="U102:W102" si="11">CORREL($DP$37:$DP$60,D37:D60)</f>
        <v>-8.855679193402749E-2</v>
      </c>
      <c r="V102" s="87">
        <f t="shared" si="11"/>
        <v>0.15676600527831161</v>
      </c>
      <c r="W102" s="87">
        <f t="shared" si="11"/>
        <v>0.11101282971994525</v>
      </c>
      <c r="X102" s="87">
        <f>CORREL($DP$37:$DP$60,I37:I60)</f>
        <v>0.2313576300094603</v>
      </c>
      <c r="Y102" s="87">
        <f>CORREL($DP$37:$DP$60,J37:J60)</f>
        <v>0.11685670722164272</v>
      </c>
      <c r="Z102" s="87">
        <f>CORREL($DP$37:$DP$60,K37:K60)</f>
        <v>0.27782806940867055</v>
      </c>
      <c r="AA102" s="87">
        <f>CORREL($DP$37:$DP$60,L37:L60)</f>
        <v>0.12247201161243432</v>
      </c>
      <c r="AB102" s="87">
        <f>CORREL($DP$37:$DP$60,AG37:AG60)</f>
        <v>0.11791385194412739</v>
      </c>
      <c r="AC102" s="87">
        <f>CORREL($DP$37:$DP$60,AH37:AH60)</f>
        <v>-0.26010917638952463</v>
      </c>
      <c r="AD102" s="87">
        <f>CORREL($DP$37:$DP$60,AI37:AI60)</f>
        <v>0.13790960443357841</v>
      </c>
      <c r="AE102" s="87">
        <f>CORREL($DP$37:$DP$60,AJ37:AJ60)</f>
        <v>-0.12669258243716136</v>
      </c>
      <c r="AF102" s="87">
        <f>CORREL($DP$37:$DP$60,AM37:AM60)</f>
        <v>-7.244860521129047E-2</v>
      </c>
      <c r="AG102" s="87">
        <f t="shared" ref="AG102:AI102" si="12">CORREL($DP$37:$DP$60,AN37:AN60)</f>
        <v>-0.3521041547278313</v>
      </c>
      <c r="AH102" s="87">
        <f t="shared" si="12"/>
        <v>-0.21597413175263902</v>
      </c>
      <c r="AI102" s="87">
        <f t="shared" si="12"/>
        <v>-0.17158469837133647</v>
      </c>
      <c r="AK102" s="87">
        <f>CORREL($DP$37:$DP$60,DP37:DP60)</f>
        <v>0.99999999999999989</v>
      </c>
      <c r="AL102" s="111">
        <f>CORREL($DP$37:$DP$60,DU37:DU60)</f>
        <v>0.55831970942918152</v>
      </c>
      <c r="AN102" s="87">
        <f>CORREL($DP$37:$DP$60,AS37:AS60)</f>
        <v>3.6389915657093319E-2</v>
      </c>
      <c r="AO102" s="87">
        <f>CORREL($DP$37:$DP$60,AT37:AT60)</f>
        <v>-0.33241287834607913</v>
      </c>
    </row>
    <row r="103" spans="1:41" s="87" customFormat="1">
      <c r="A103" s="87" t="s">
        <v>292</v>
      </c>
      <c r="B103" s="78" t="s">
        <v>466</v>
      </c>
      <c r="C103" s="87">
        <f>CORREL($DU$37:$DU$60,AW37:AW60)</f>
        <v>-4.4686545683795972E-2</v>
      </c>
      <c r="D103" s="87">
        <f t="shared" ref="D103:F103" si="13">CORREL($DU$37:$DU$60,AX37:AX60)</f>
        <v>-0.21970464462988881</v>
      </c>
      <c r="E103" s="87">
        <f t="shared" si="13"/>
        <v>6.3001093882955286E-2</v>
      </c>
      <c r="F103" s="87">
        <f t="shared" si="13"/>
        <v>0.11597807140586158</v>
      </c>
      <c r="G103" s="87">
        <f>CORREL($DU$37:$DU$60,BC37:BC60)</f>
        <v>0.20929159733915992</v>
      </c>
      <c r="H103" s="87">
        <f>CORREL($DU$37:$DU$60,BD37:BD60)</f>
        <v>-0.27486591273041688</v>
      </c>
      <c r="I103" s="87">
        <f>CORREL($DU$37:$DU$60,BE37:BE60)</f>
        <v>-0.30811956612307323</v>
      </c>
      <c r="J103" s="87">
        <f>CORREL($DU$37:$DU$60,BF37:BF60)</f>
        <v>0.42877926921543541</v>
      </c>
      <c r="K103" s="87">
        <f>CORREL($DU$37:$DU$60,CA37:CA60)</f>
        <v>0.20176803142613683</v>
      </c>
      <c r="L103" s="87">
        <f>CORREL($DU$37:$DU$60,CB37:CB60)</f>
        <v>0.13162735813517817</v>
      </c>
      <c r="M103" s="87">
        <f>CORREL($DU$37:$DU$60,CC37:CC60)</f>
        <v>-0.21466460354804995</v>
      </c>
      <c r="N103" s="87">
        <f>CORREL($DU$37:$DU$60,CD37:CD60)</f>
        <v>0.32230873795100712</v>
      </c>
      <c r="O103" s="87">
        <f>CORREL($DU$37:$DU$60,CG37:CG60)</f>
        <v>-0.25318974504718467</v>
      </c>
      <c r="P103" s="87">
        <f>CORREL($DU$37:$DU$60,CH37:CH60)</f>
        <v>5.8764516038786546E-2</v>
      </c>
      <c r="Q103" s="87">
        <f>CORREL($DU$37:$DU$60,CI37:CI60)</f>
        <v>0.34844621165585393</v>
      </c>
      <c r="R103" s="87">
        <f>CORREL($DU$37:$DU$60,CJ37:CJ60)</f>
        <v>-0.28853018513571199</v>
      </c>
      <c r="T103" s="87">
        <f>CORREL($DU$37:$DU$60,C37:C60)</f>
        <v>0.17507977566005453</v>
      </c>
      <c r="U103" s="87">
        <f t="shared" ref="U103:W103" si="14">CORREL($DU$37:$DU$60,D37:D60)</f>
        <v>-8.7149114130488259E-2</v>
      </c>
      <c r="V103" s="87">
        <f t="shared" si="14"/>
        <v>-9.8699390349736349E-2</v>
      </c>
      <c r="W103" s="87">
        <f t="shared" si="14"/>
        <v>-3.43038849650018E-2</v>
      </c>
      <c r="X103" s="87">
        <f>CORREL($DU$37:$DU$60,I37:I60)</f>
        <v>0.31301906547451341</v>
      </c>
      <c r="Y103" s="87">
        <f>CORREL($DU$37:$DU$60,J37:J60)</f>
        <v>0.18609060556842333</v>
      </c>
      <c r="Z103" s="87">
        <f>CORREL($DU$37:$DU$60,K37:K60)</f>
        <v>-0.16614874859840315</v>
      </c>
      <c r="AA103" s="87">
        <f>CORREL($DU$37:$DU$60,L37:L60)</f>
        <v>-5.8565359818660775E-2</v>
      </c>
      <c r="AB103" s="87">
        <f>CORREL($DU$37:$DU$60,AG37:AG60)</f>
        <v>0.22962388310911969</v>
      </c>
      <c r="AC103" s="87">
        <f>CORREL($DU$37:$DU$60,AH37:AH60)</f>
        <v>-0.19110476940925125</v>
      </c>
      <c r="AD103" s="87">
        <f>CORREL($DU$37:$DU$60,AI37:AI60)</f>
        <v>0.34849538772539818</v>
      </c>
      <c r="AE103" s="87">
        <f>CORREL($DU$37:$DU$60,AJ37:AJ60)</f>
        <v>3.4462811397926819E-2</v>
      </c>
      <c r="AF103" s="87">
        <f>CORREL($DU$37:$DU$60,AM37:AM60)</f>
        <v>-9.6428446652862765E-2</v>
      </c>
      <c r="AG103" s="87">
        <f t="shared" ref="AG103:AI103" si="15">CORREL($DU$37:$DU$60,AN37:AN60)</f>
        <v>-0.36072803201240511</v>
      </c>
      <c r="AH103" s="87">
        <f t="shared" si="15"/>
        <v>9.3755208999954293E-2</v>
      </c>
      <c r="AI103" s="87">
        <f t="shared" si="15"/>
        <v>-1.3328675964209091E-2</v>
      </c>
      <c r="AK103" s="111">
        <f>CORREL($DU$37:$DU$60,DP37:DP60)</f>
        <v>0.55831970942918152</v>
      </c>
      <c r="AL103" s="87">
        <f>CORREL($DU$37:$DU$60,DU37:DU60)</f>
        <v>1.0000000000000002</v>
      </c>
      <c r="AN103" s="87">
        <f>CORREL($DU$37:$DU$60,AS37:AS60)</f>
        <v>6.973910212046161E-2</v>
      </c>
      <c r="AO103" s="87">
        <f>CORREL($DU$37:$DU$60,AT37:AT60)</f>
        <v>7.9132725670948936E-2</v>
      </c>
    </row>
    <row r="104" spans="1:41" s="87" customFormat="1"/>
    <row r="105" spans="1:41" s="87" customFormat="1">
      <c r="A105" s="78" t="s">
        <v>302</v>
      </c>
      <c r="B105" s="78" t="s">
        <v>85</v>
      </c>
      <c r="C105" s="87">
        <f>CORREL($AS$37:$AS$60,AW37:AW60)</f>
        <v>-0.23477397949156908</v>
      </c>
      <c r="D105" s="87">
        <f>CORREL($AS$37:$AS$60,AX37:AX60)</f>
        <v>-0.18067325045194044</v>
      </c>
      <c r="E105" s="87">
        <f>CORREL($AS$37:$AS$60,AY37:AY60)</f>
        <v>-7.7147181472818183E-2</v>
      </c>
      <c r="F105" s="87">
        <f>CORREL($AS$37:$AS$60,AZ37:AZ60)</f>
        <v>-0.12375754497786362</v>
      </c>
      <c r="G105" s="87">
        <f>CORREL($AS$37:$AS$60,BC37:BC60)</f>
        <v>0.20354343325096758</v>
      </c>
      <c r="H105" s="87">
        <f>CORREL($AS$37:$AS$60,BD37:BD60)</f>
        <v>-0.49811918503083646</v>
      </c>
      <c r="I105" s="87">
        <f>CORREL($AS$37:$AS$60,BE37:BE60)</f>
        <v>-0.16733731388227049</v>
      </c>
      <c r="J105" s="87">
        <f>CORREL($AS$37:$AS$60,BF37:BF60)</f>
        <v>-9.6262853651977162E-2</v>
      </c>
      <c r="K105" s="87">
        <f>CORREL($AS$37:$AS$60,CA37:CA60)</f>
        <v>5.9993518625462018E-2</v>
      </c>
      <c r="L105" s="87">
        <f>CORREL($AS$37:$AS$60,CB37:CB60)</f>
        <v>1.2831348533133459E-2</v>
      </c>
      <c r="M105" s="87">
        <f>CORREL($AS$37:$AS$60,CC37:CC60)</f>
        <v>7.6274474380590457E-2</v>
      </c>
      <c r="N105" s="87">
        <f>CORREL($AS$37:$AS$60,CD37:CD60)</f>
        <v>0.17395971990016434</v>
      </c>
      <c r="O105" s="87">
        <f>CORREL($AS$37:$AS$60,CG37:CG60)</f>
        <v>-0.16787453422226603</v>
      </c>
      <c r="P105" s="87">
        <f>CORREL($AS$37:$AS$60,CH37:CH60)</f>
        <v>0.2857445425943122</v>
      </c>
      <c r="Q105" s="87">
        <f>CORREL($AS$37:$AS$60,CI37:CI60)</f>
        <v>8.0950411931858715E-2</v>
      </c>
      <c r="R105" s="87">
        <f>CORREL($AS$37:$AS$60,CJ37:CJ60)</f>
        <v>0.2825886485532198</v>
      </c>
      <c r="T105" s="87">
        <f>CORREL($AS$37:$AS$60,C37:C60)</f>
        <v>-0.39148037238327232</v>
      </c>
      <c r="U105" s="87">
        <f>CORREL($AS$37:$AS$60,D37:D60)</f>
        <v>3.2453548668983159E-2</v>
      </c>
      <c r="V105" s="87">
        <f>CORREL($AS$37:$AS$60,E37:E60)</f>
        <v>0.10449771409471735</v>
      </c>
      <c r="W105" s="87">
        <f>CORREL($AS$37:$AS$60,F37:F60)</f>
        <v>-5.87792124077538E-2</v>
      </c>
      <c r="X105" s="87">
        <f>CORREL($AS$37:$AS$60,I37:I60)</f>
        <v>-0.31418569565381571</v>
      </c>
      <c r="Y105" s="87">
        <f>CORREL($AS$37:$AS$60,J37:J60)</f>
        <v>-0.16768067210557103</v>
      </c>
      <c r="Z105" s="87">
        <f>CORREL($AS$37:$AS$60,K37:K60)</f>
        <v>9.9522288536554274E-2</v>
      </c>
      <c r="AA105" s="87">
        <f>CORREL($AS$37:$AS$60,L37:L60)</f>
        <v>0.19910778660824482</v>
      </c>
      <c r="AB105" s="87">
        <f>CORREL($AS$37:$AS$60,AG37:AG60)</f>
        <v>-0.1913539268668937</v>
      </c>
      <c r="AC105" s="87">
        <f>CORREL($AS$37:$AS$60,AH37:AH60)</f>
        <v>-0.1139124832387074</v>
      </c>
      <c r="AD105" s="87">
        <f>CORREL($AS$37:$AS$60,AI37:AI60)</f>
        <v>-3.9291808708701477E-2</v>
      </c>
      <c r="AE105" s="87">
        <f>CORREL($AS$37:$AS$60,AJ37:AJ60)</f>
        <v>-0.19497872424703599</v>
      </c>
      <c r="AF105" s="87">
        <f>CORREL($AS$37:$AS$60,AM37:AM60)</f>
        <v>0.27877671858300962</v>
      </c>
      <c r="AG105" s="87">
        <f>CORREL($AS$37:$AS$60,AN37:AN60)</f>
        <v>0.31732704914367948</v>
      </c>
      <c r="AH105" s="87">
        <f>CORREL($AS$37:$AS$60,AO37:AO60)</f>
        <v>0.10071855649214524</v>
      </c>
      <c r="AI105" s="87">
        <f>CORREL($AS$37:$AS$60,AP37:AP60)</f>
        <v>-0.35660830352949846</v>
      </c>
      <c r="AK105" s="87">
        <f>CORREL($AS$37:$AS$60,DP37:DP60)</f>
        <v>3.6389915657093319E-2</v>
      </c>
      <c r="AL105" s="87">
        <f>CORREL($AS$37:$AS$60,DU37:DU60)</f>
        <v>6.973910212046161E-2</v>
      </c>
      <c r="AN105" s="87">
        <f>CORREL($AS$37:$AS$60,AS37:AS60)</f>
        <v>1.0000000000000002</v>
      </c>
      <c r="AO105" s="87">
        <f>CORREL($AS$37:$AS$60,AT37:AT60)</f>
        <v>-0.2296702130662695</v>
      </c>
    </row>
    <row r="106" spans="1:41" s="87" customFormat="1">
      <c r="A106" s="78"/>
      <c r="B106" s="78" t="s">
        <v>88</v>
      </c>
      <c r="C106" s="87">
        <f>CORREL($AT$37:$AT$60,AW37:AW60)</f>
        <v>-0.13664728005509869</v>
      </c>
      <c r="D106" s="87">
        <f>CORREL($AT$37:$AT$60,AX37:AX60)</f>
        <v>6.3362105590606774E-2</v>
      </c>
      <c r="E106" s="87">
        <f>CORREL($AT$37:$AT$60,AY37:AY60)</f>
        <v>9.7772485831766585E-3</v>
      </c>
      <c r="F106" s="87">
        <f>CORREL($AT$37:$AT$60,AZ37:AZ60)</f>
        <v>-0.4156882563882634</v>
      </c>
      <c r="G106" s="87">
        <f>CORREL($AT$37:$AT$60,BC37:BC60)</f>
        <v>-0.30273626266211601</v>
      </c>
      <c r="H106" s="87">
        <f>CORREL($AT$37:$AT$60,BD37:BD60)</f>
        <v>0.36879521822640732</v>
      </c>
      <c r="I106" s="87">
        <f>CORREL($AT$37:$AT$60,BE37:BE60)</f>
        <v>-0.13114045522821616</v>
      </c>
      <c r="J106" s="87">
        <f>CORREL($AT$37:$AT$60,BF37:BF60)</f>
        <v>-0.1384088488967638</v>
      </c>
      <c r="K106" s="87">
        <f>CORREL($AT$37:$AT$60,CA37:CA60)</f>
        <v>0.2844892554660548</v>
      </c>
      <c r="L106" s="87">
        <f>CORREL($AT$37:$AT$60,CB37:CB60)</f>
        <v>9.2991987700174833E-2</v>
      </c>
      <c r="M106" s="87">
        <f>CORREL($AT$37:$AT$60,CC37:CC60)</f>
        <v>-0.10589042428630858</v>
      </c>
      <c r="N106" s="87">
        <f>CORREL($AT$37:$AT$60,CD37:CD60)</f>
        <v>0.1813042071302437</v>
      </c>
      <c r="O106" s="87">
        <f>CORREL($AT$37:$AT$60,CG37:CG60)</f>
        <v>0.25801648351667489</v>
      </c>
      <c r="P106" s="87">
        <f>CORREL($AT$37:$AT$60,CH37:CH60)</f>
        <v>-0.33727109050189774</v>
      </c>
      <c r="Q106" s="87">
        <f>CORREL($AT$37:$AT$60,CI37:CI60)</f>
        <v>-2.2489721062826703E-2</v>
      </c>
      <c r="R106" s="87">
        <f>CORREL($AT$37:$AT$60,CJ37:CJ60)</f>
        <v>-0.40117495935668429</v>
      </c>
      <c r="T106" s="87">
        <f>CORREL($AT$37:$AT$60,C37:C60)</f>
        <v>7.5462268108201877E-2</v>
      </c>
      <c r="U106" s="111">
        <f>CORREL($AT$37:$AT$60,D37:D60)</f>
        <v>0.54224236502313516</v>
      </c>
      <c r="V106" s="87">
        <f>CORREL($AT$37:$AT$60,E37:E60)</f>
        <v>-0.13656216586489217</v>
      </c>
      <c r="W106" s="87">
        <f>CORREL($AT$37:$AT$60,F37:F60)</f>
        <v>8.9647481452541353E-2</v>
      </c>
      <c r="X106" s="87">
        <f>CORREL($AT$37:$AT$60,I37:I60)</f>
        <v>-7.4987306084275715E-2</v>
      </c>
      <c r="Y106" s="87">
        <f>CORREL($AT$37:$AT$60,J37:J60)</f>
        <v>-5.4972343996703942E-2</v>
      </c>
      <c r="Z106" s="87">
        <f>CORREL($AT$37:$AT$60,K37:K60)</f>
        <v>-0.39771943630848766</v>
      </c>
      <c r="AA106" s="87">
        <f>CORREL($AT$37:$AT$60,L37:L60)</f>
        <v>-2.947746060657519E-2</v>
      </c>
      <c r="AB106" s="87">
        <f>CORREL($AT$37:$AT$60,AG37:AG60)</f>
        <v>-0.10958446211152743</v>
      </c>
      <c r="AC106" s="87">
        <f>CORREL($AT$37:$AT$60,AH37:AH60)</f>
        <v>0.34348636194528548</v>
      </c>
      <c r="AD106" s="87">
        <f>CORREL($AT$37:$AT$60,AI37:AI60)</f>
        <v>3.8814063743999108E-3</v>
      </c>
      <c r="AE106" s="87">
        <f>CORREL($AT$37:$AT$60,AJ37:AJ60)</f>
        <v>0.10777966512677779</v>
      </c>
      <c r="AF106" s="87">
        <f>CORREL($AT$37:$AT$60,AM37:AM60)</f>
        <v>0.17806035677569701</v>
      </c>
      <c r="AG106" s="87">
        <f>CORREL($AT$37:$AT$60,AN37:AN60)</f>
        <v>0.30354580464949577</v>
      </c>
      <c r="AH106" s="87">
        <f>CORREL($AT$37:$AT$60,AO37:AO60)</f>
        <v>0.47155357157436079</v>
      </c>
      <c r="AI106" s="87">
        <f>CORREL($AT$37:$AT$60,AP37:AP60)</f>
        <v>6.5746011058607529E-2</v>
      </c>
      <c r="AK106" s="87">
        <f>CORREL($AT$37:$AT$60,DP37:DP60)</f>
        <v>-0.33241287834607913</v>
      </c>
      <c r="AL106" s="87">
        <f>CORREL($AT$37:$AT$60,DU37:DU60)</f>
        <v>7.9132725670948936E-2</v>
      </c>
      <c r="AN106" s="87">
        <f>CORREL($AT$37:$AT$60,AS37:AS60)</f>
        <v>-0.2296702130662695</v>
      </c>
      <c r="AO106" s="87">
        <f>CORREL($AT$37:$AT$60,AT37:AT60)</f>
        <v>0.99999999999999978</v>
      </c>
    </row>
    <row r="108" spans="1:41">
      <c r="B108" s="4"/>
      <c r="C108" s="4"/>
      <c r="D108" s="4"/>
      <c r="E108" s="4"/>
      <c r="H108" s="32"/>
      <c r="I108" s="3"/>
      <c r="J108" s="3"/>
      <c r="K108" s="32"/>
      <c r="L108" s="3"/>
      <c r="M108" s="3"/>
      <c r="N108" s="3"/>
      <c r="R108" s="80"/>
    </row>
    <row r="109" spans="1:41">
      <c r="A109" s="4"/>
      <c r="B109" s="4"/>
      <c r="H109" s="3"/>
      <c r="I109" s="32"/>
      <c r="J109" s="3"/>
      <c r="K109" s="3"/>
      <c r="L109" s="3"/>
      <c r="M109" s="3"/>
      <c r="N109" s="3"/>
    </row>
    <row r="110" spans="1:41">
      <c r="C110" s="61"/>
      <c r="D110" s="4"/>
      <c r="H110" s="3"/>
      <c r="I110" s="3"/>
      <c r="J110" s="3"/>
      <c r="K110" s="62"/>
      <c r="L110" s="62"/>
      <c r="M110" s="62"/>
      <c r="N110" s="62"/>
      <c r="R110" s="60"/>
      <c r="S110" s="4"/>
      <c r="T110" s="4"/>
      <c r="U110" s="4"/>
      <c r="V110" s="4"/>
      <c r="Y110" s="60"/>
      <c r="Z110" s="4"/>
      <c r="AA110" s="4"/>
      <c r="AB110" s="4"/>
      <c r="AC110" s="4"/>
      <c r="AD110" s="4"/>
      <c r="AE110" s="4"/>
    </row>
    <row r="111" spans="1:41">
      <c r="C111" s="61"/>
      <c r="D111" s="4"/>
      <c r="H111" s="3"/>
      <c r="I111" s="3"/>
      <c r="J111" s="3"/>
      <c r="K111" s="62"/>
      <c r="L111" s="62"/>
      <c r="M111" s="62"/>
      <c r="N111" s="62"/>
      <c r="R111" s="4"/>
      <c r="S111" s="62"/>
      <c r="T111" s="62"/>
      <c r="U111" s="4"/>
      <c r="V111" s="4"/>
    </row>
    <row r="112" spans="1:41" s="87" customFormat="1">
      <c r="A112" s="78"/>
      <c r="B112"/>
      <c r="C112" s="61"/>
      <c r="D112" s="4"/>
      <c r="H112" s="3"/>
      <c r="I112" s="3"/>
      <c r="J112" s="3"/>
      <c r="K112" s="62"/>
      <c r="L112" s="62"/>
      <c r="M112" s="62"/>
      <c r="N112" s="62"/>
      <c r="R112" s="4"/>
      <c r="S112" s="4"/>
      <c r="T112" s="4"/>
      <c r="U112" s="62"/>
      <c r="V112" s="4"/>
    </row>
    <row r="113" spans="3:31">
      <c r="C113" s="61"/>
      <c r="D113" s="4"/>
      <c r="H113" s="3"/>
      <c r="I113" s="3"/>
      <c r="J113" s="3"/>
      <c r="K113" s="62"/>
      <c r="L113" s="62"/>
      <c r="M113" s="62"/>
      <c r="N113" s="62"/>
      <c r="R113" s="4"/>
      <c r="S113" s="4"/>
      <c r="T113" s="4"/>
      <c r="U113" s="4"/>
      <c r="V113" s="4"/>
    </row>
    <row r="114" spans="3:31">
      <c r="C114" s="61"/>
      <c r="D114" s="4"/>
      <c r="R114" s="4"/>
      <c r="S114" s="4"/>
      <c r="T114" s="4"/>
      <c r="U114" s="4"/>
      <c r="V114" s="62"/>
    </row>
    <row r="115" spans="3:31">
      <c r="C115" s="61"/>
      <c r="D115" s="4"/>
      <c r="Y115" s="4"/>
      <c r="Z115" s="4"/>
      <c r="AA115" s="4"/>
      <c r="AB115" s="4"/>
      <c r="AC115" s="4"/>
      <c r="AD115" s="4"/>
      <c r="AE115" s="4"/>
    </row>
    <row r="116" spans="3:31">
      <c r="C116" s="61"/>
      <c r="D116" s="4"/>
      <c r="R116" s="18"/>
      <c r="Y116" s="4"/>
      <c r="Z116" s="4"/>
      <c r="AA116" s="4"/>
      <c r="AB116" s="4"/>
      <c r="AC116" s="4"/>
      <c r="AD116" s="4"/>
      <c r="AE116" s="4"/>
    </row>
    <row r="117" spans="3:31">
      <c r="C117" s="61"/>
      <c r="D117" s="4"/>
      <c r="R117" s="4"/>
      <c r="S117" s="62"/>
      <c r="T117" s="62"/>
      <c r="U117" s="4"/>
      <c r="V117" s="4"/>
      <c r="Y117" s="4"/>
      <c r="Z117" s="4"/>
      <c r="AA117" s="4"/>
      <c r="AB117" s="62"/>
      <c r="AC117" s="62"/>
      <c r="AD117" s="4"/>
      <c r="AE117" s="4"/>
    </row>
    <row r="118" spans="3:31">
      <c r="D118" s="4"/>
      <c r="R118" s="4"/>
      <c r="S118" s="4"/>
      <c r="T118" s="4"/>
      <c r="U118" s="62"/>
      <c r="V118" s="4"/>
    </row>
    <row r="119" spans="3:31">
      <c r="C119" s="61"/>
      <c r="D119" s="4"/>
      <c r="R119" s="4"/>
      <c r="S119" s="4"/>
      <c r="T119" s="4"/>
      <c r="U119" s="4"/>
      <c r="V119" s="4"/>
    </row>
    <row r="120" spans="3:31">
      <c r="C120" s="61"/>
      <c r="D120" s="4"/>
      <c r="R120" s="4"/>
      <c r="S120" s="4"/>
      <c r="T120" s="4"/>
      <c r="U120" s="4"/>
      <c r="V120" s="62"/>
    </row>
    <row r="121" spans="3:31">
      <c r="C121" s="61"/>
      <c r="D121" s="4"/>
    </row>
    <row r="122" spans="3:31">
      <c r="C122" s="61"/>
      <c r="D122" s="4"/>
      <c r="R122" s="18"/>
    </row>
    <row r="123" spans="3:31">
      <c r="C123" s="61"/>
      <c r="D123" s="4"/>
      <c r="R123" s="4"/>
      <c r="S123" s="62"/>
      <c r="T123" s="62"/>
      <c r="U123" s="4"/>
      <c r="V123" s="4"/>
      <c r="Y123" s="4"/>
      <c r="Z123" s="4"/>
      <c r="AA123" s="4"/>
      <c r="AB123" s="4"/>
      <c r="AC123" s="4"/>
      <c r="AD123" s="4"/>
      <c r="AE123" s="4"/>
    </row>
    <row r="124" spans="3:31">
      <c r="C124" s="61"/>
      <c r="D124" s="4"/>
      <c r="R124" s="4"/>
      <c r="S124" s="4"/>
      <c r="T124" s="4"/>
      <c r="U124" s="62"/>
      <c r="V124" s="4"/>
      <c r="Y124" s="4"/>
      <c r="Z124" s="4"/>
      <c r="AA124" s="4"/>
      <c r="AB124" s="4"/>
      <c r="AC124" s="4"/>
      <c r="AD124" s="4"/>
      <c r="AE124" s="4"/>
    </row>
    <row r="125" spans="3:31">
      <c r="C125" s="61"/>
      <c r="D125" s="4"/>
      <c r="R125" s="4"/>
      <c r="S125" s="4"/>
      <c r="T125" s="4"/>
      <c r="U125" s="4"/>
      <c r="V125" s="4"/>
      <c r="Y125" s="4"/>
      <c r="Z125" s="4"/>
      <c r="AA125" s="4"/>
      <c r="AB125" s="62"/>
      <c r="AC125" s="62"/>
      <c r="AD125" s="4"/>
      <c r="AE125" s="4"/>
    </row>
    <row r="126" spans="3:31">
      <c r="C126" s="61"/>
      <c r="D126" s="4"/>
      <c r="R126" s="4"/>
      <c r="S126" s="4"/>
      <c r="T126" s="4"/>
      <c r="U126" s="4"/>
      <c r="V126" s="62"/>
      <c r="Y126" s="60"/>
      <c r="Z126" s="4"/>
      <c r="AA126" s="4"/>
      <c r="AB126" s="4"/>
      <c r="AC126" s="4"/>
      <c r="AD126" s="4"/>
      <c r="AE126" s="4"/>
    </row>
    <row r="127" spans="3:31">
      <c r="C127" s="61"/>
      <c r="D127" s="4"/>
    </row>
    <row r="128" spans="3:31">
      <c r="C128" s="61"/>
      <c r="D128" s="4"/>
    </row>
    <row r="129" spans="1:31">
      <c r="C129" s="61"/>
      <c r="D129" s="4"/>
    </row>
    <row r="130" spans="1:31">
      <c r="C130" s="61"/>
      <c r="D130" s="4"/>
    </row>
    <row r="131" spans="1:31">
      <c r="C131" s="61"/>
      <c r="D131" s="4"/>
      <c r="H131" s="18"/>
      <c r="Y131" s="4"/>
      <c r="Z131" s="4"/>
      <c r="AA131" s="4"/>
      <c r="AB131" s="4"/>
      <c r="AC131" s="4"/>
      <c r="AD131" s="4"/>
      <c r="AE131" s="4"/>
    </row>
    <row r="132" spans="1:31">
      <c r="C132" s="61"/>
      <c r="D132" s="4"/>
      <c r="J132" s="32"/>
      <c r="T132" s="32"/>
      <c r="AC132" s="4"/>
      <c r="AD132" s="4"/>
      <c r="AE132" s="4"/>
    </row>
    <row r="133" spans="1:31">
      <c r="C133" s="61"/>
      <c r="D133" s="4"/>
      <c r="I133" s="32"/>
      <c r="S133" s="32"/>
      <c r="AC133" s="4"/>
      <c r="AD133" s="4"/>
      <c r="AE133" s="4"/>
    </row>
    <row r="134" spans="1:31">
      <c r="A134" s="4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AC134" s="3"/>
      <c r="AD134" s="3"/>
      <c r="AE134" s="3"/>
    </row>
    <row r="135" spans="1:31">
      <c r="C135" s="61"/>
      <c r="D135" s="4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</row>
    <row r="136" spans="1:31">
      <c r="C136" s="61"/>
      <c r="D136" s="4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</row>
    <row r="137" spans="1:31">
      <c r="C137" s="61"/>
      <c r="D137" s="4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</row>
    <row r="138" spans="1:31">
      <c r="C138" s="61"/>
      <c r="D138" s="4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</row>
    <row r="139" spans="1:31">
      <c r="C139" s="61"/>
      <c r="D139" s="4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</row>
    <row r="140" spans="1:31">
      <c r="C140" s="61"/>
      <c r="D140" s="4"/>
      <c r="I140" s="32"/>
      <c r="N140" s="39"/>
      <c r="O140" s="39"/>
      <c r="P140" s="39"/>
      <c r="Q140" s="39"/>
      <c r="R140" s="39"/>
      <c r="S140" s="104"/>
    </row>
    <row r="141" spans="1:31">
      <c r="C141" s="61"/>
      <c r="D141" s="4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</row>
    <row r="142" spans="1:31">
      <c r="C142" s="61"/>
      <c r="D142" s="4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</row>
    <row r="143" spans="1:31">
      <c r="D143" s="4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</row>
    <row r="144" spans="1:31">
      <c r="C144" s="61"/>
      <c r="D144" s="4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</row>
    <row r="145" spans="1:23">
      <c r="C145" s="61"/>
      <c r="D145" s="4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</row>
    <row r="146" spans="1:23">
      <c r="C146" s="61"/>
      <c r="D146" s="4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</row>
    <row r="147" spans="1:23">
      <c r="C147" s="61"/>
      <c r="D147" s="4"/>
    </row>
    <row r="148" spans="1:23">
      <c r="C148" s="61"/>
      <c r="D148" s="4"/>
    </row>
    <row r="149" spans="1:23">
      <c r="C149" s="61"/>
      <c r="D149" s="4"/>
    </row>
    <row r="150" spans="1:23">
      <c r="C150" s="61"/>
      <c r="D150" s="4"/>
    </row>
    <row r="151" spans="1:23">
      <c r="C151" s="61"/>
      <c r="D151" s="4"/>
    </row>
    <row r="152" spans="1:23">
      <c r="C152" s="61"/>
      <c r="D152" s="4"/>
    </row>
    <row r="153" spans="1:23">
      <c r="C153" s="61"/>
      <c r="D153" s="4"/>
    </row>
    <row r="154" spans="1:23">
      <c r="C154" s="61"/>
      <c r="D154" s="4"/>
    </row>
    <row r="155" spans="1:23">
      <c r="C155" s="61"/>
      <c r="D155" s="4"/>
    </row>
    <row r="156" spans="1:23">
      <c r="C156" s="61"/>
      <c r="D156" s="4"/>
    </row>
    <row r="157" spans="1:23">
      <c r="C157" s="61"/>
      <c r="D157" s="4"/>
    </row>
    <row r="158" spans="1:23">
      <c r="C158" s="61"/>
      <c r="D158" s="4"/>
    </row>
    <row r="159" spans="1:23">
      <c r="A159" s="4"/>
    </row>
    <row r="160" spans="1:23">
      <c r="C160" s="61"/>
      <c r="D160" s="4"/>
    </row>
    <row r="161" spans="3:4">
      <c r="C161" s="61"/>
      <c r="D161" s="4"/>
    </row>
    <row r="162" spans="3:4">
      <c r="C162" s="61"/>
      <c r="D162" s="4"/>
    </row>
    <row r="163" spans="3:4">
      <c r="C163" s="61"/>
      <c r="D163" s="4"/>
    </row>
    <row r="164" spans="3:4">
      <c r="C164" s="61"/>
      <c r="D164" s="4"/>
    </row>
    <row r="165" spans="3:4">
      <c r="C165" s="61"/>
      <c r="D165" s="4"/>
    </row>
    <row r="166" spans="3:4">
      <c r="C166" s="61"/>
      <c r="D166" s="4"/>
    </row>
    <row r="167" spans="3:4">
      <c r="C167" s="61"/>
      <c r="D167" s="4"/>
    </row>
    <row r="168" spans="3:4">
      <c r="D168" s="4"/>
    </row>
    <row r="169" spans="3:4">
      <c r="C169" s="61"/>
      <c r="D169" s="4"/>
    </row>
    <row r="170" spans="3:4">
      <c r="C170" s="61"/>
      <c r="D170" s="4"/>
    </row>
    <row r="171" spans="3:4">
      <c r="C171" s="61"/>
      <c r="D171" s="4"/>
    </row>
    <row r="172" spans="3:4">
      <c r="C172" s="61"/>
      <c r="D172" s="4"/>
    </row>
    <row r="173" spans="3:4">
      <c r="C173" s="61"/>
      <c r="D173" s="4"/>
    </row>
    <row r="174" spans="3:4">
      <c r="C174" s="61"/>
      <c r="D174" s="4"/>
    </row>
    <row r="175" spans="3:4">
      <c r="C175" s="61"/>
      <c r="D175" s="4"/>
    </row>
    <row r="176" spans="3:4">
      <c r="C176" s="61"/>
      <c r="D176" s="4"/>
    </row>
    <row r="177" spans="1:4">
      <c r="C177" s="61"/>
      <c r="D177" s="4"/>
    </row>
    <row r="178" spans="1:4">
      <c r="C178" s="61"/>
      <c r="D178" s="4"/>
    </row>
    <row r="179" spans="1:4">
      <c r="C179" s="61"/>
      <c r="D179" s="4"/>
    </row>
    <row r="180" spans="1:4">
      <c r="C180" s="61"/>
      <c r="D180" s="4"/>
    </row>
    <row r="181" spans="1:4">
      <c r="C181" s="61"/>
      <c r="D181" s="4"/>
    </row>
    <row r="182" spans="1:4">
      <c r="C182" s="61"/>
      <c r="D182" s="4"/>
    </row>
    <row r="183" spans="1:4">
      <c r="C183" s="61"/>
      <c r="D183" s="4"/>
    </row>
    <row r="184" spans="1:4">
      <c r="A184" s="4"/>
    </row>
    <row r="185" spans="1:4">
      <c r="C185" s="61"/>
      <c r="D185" s="4"/>
    </row>
    <row r="186" spans="1:4">
      <c r="C186" s="61"/>
      <c r="D186" s="4"/>
    </row>
    <row r="187" spans="1:4">
      <c r="C187" s="61"/>
      <c r="D187" s="4"/>
    </row>
    <row r="188" spans="1:4">
      <c r="C188" s="61"/>
      <c r="D188" s="4"/>
    </row>
    <row r="189" spans="1:4">
      <c r="C189" s="61"/>
      <c r="D189" s="4"/>
    </row>
    <row r="190" spans="1:4">
      <c r="C190" s="61"/>
      <c r="D190" s="4"/>
    </row>
    <row r="191" spans="1:4">
      <c r="C191" s="61"/>
      <c r="D191" s="4"/>
    </row>
    <row r="192" spans="1:4">
      <c r="C192" s="61"/>
      <c r="D192" s="4"/>
    </row>
    <row r="193" spans="3:4">
      <c r="D193" s="4"/>
    </row>
    <row r="194" spans="3:4">
      <c r="C194" s="61"/>
      <c r="D194" s="4"/>
    </row>
    <row r="195" spans="3:4">
      <c r="C195" s="61"/>
      <c r="D195" s="4"/>
    </row>
    <row r="196" spans="3:4">
      <c r="C196" s="61"/>
      <c r="D196" s="4"/>
    </row>
    <row r="197" spans="3:4">
      <c r="C197" s="61"/>
      <c r="D197" s="4"/>
    </row>
    <row r="198" spans="3:4">
      <c r="C198" s="61"/>
      <c r="D198" s="4"/>
    </row>
    <row r="199" spans="3:4">
      <c r="C199" s="61"/>
      <c r="D199" s="4"/>
    </row>
    <row r="200" spans="3:4">
      <c r="C200" s="61"/>
      <c r="D200" s="4"/>
    </row>
    <row r="201" spans="3:4">
      <c r="C201" s="61"/>
      <c r="D201" s="4"/>
    </row>
    <row r="202" spans="3:4">
      <c r="C202" s="61"/>
      <c r="D202" s="4"/>
    </row>
    <row r="203" spans="3:4">
      <c r="C203" s="61"/>
      <c r="D203" s="4"/>
    </row>
    <row r="204" spans="3:4">
      <c r="C204" s="61"/>
      <c r="D204" s="4"/>
    </row>
    <row r="205" spans="3:4">
      <c r="C205" s="61"/>
      <c r="D205" s="4"/>
    </row>
    <row r="206" spans="3:4">
      <c r="C206" s="61"/>
      <c r="D206" s="4"/>
    </row>
    <row r="207" spans="3:4">
      <c r="C207" s="61"/>
      <c r="D207" s="4"/>
    </row>
    <row r="208" spans="3:4">
      <c r="C208" s="61"/>
      <c r="D208" s="4"/>
    </row>
    <row r="211" spans="3:5">
      <c r="C211" s="61"/>
      <c r="E211" s="61"/>
    </row>
    <row r="212" spans="3:5">
      <c r="C212" s="61"/>
      <c r="E212" s="61"/>
    </row>
    <row r="213" spans="3:5">
      <c r="C213" s="61"/>
      <c r="E213" s="61"/>
    </row>
    <row r="214" spans="3:5">
      <c r="C214" s="61"/>
      <c r="E214" s="6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13DB-AA3F-E446-8472-0B625ADE94EF}">
  <dimension ref="A1:BD184"/>
  <sheetViews>
    <sheetView zoomScale="60" zoomScaleNormal="60" workbookViewId="0">
      <selection activeCell="K90" sqref="K90"/>
    </sheetView>
  </sheetViews>
  <sheetFormatPr defaultColWidth="10.875" defaultRowHeight="15.75"/>
  <cols>
    <col min="1" max="1" width="10.875" style="87"/>
    <col min="2" max="2" width="39.375" style="141" customWidth="1"/>
    <col min="3" max="6" width="10.875" style="87"/>
    <col min="7" max="9" width="10.875" style="87" hidden="1" customWidth="1"/>
    <col min="10" max="11" width="10.875" style="87"/>
    <col min="12" max="12" width="58.5" style="141" customWidth="1"/>
    <col min="13" max="13" width="10.875" style="87" hidden="1" customWidth="1"/>
    <col min="14" max="14" width="18.5" style="87" hidden="1" customWidth="1"/>
    <col min="15" max="15" width="2.375" style="87" hidden="1" customWidth="1"/>
    <col min="16" max="22" width="10.875" style="87"/>
    <col min="23" max="23" width="11.625" style="87" customWidth="1"/>
    <col min="24" max="29" width="10.875" style="87"/>
    <col min="30" max="30" width="20" style="87" customWidth="1"/>
    <col min="31" max="16384" width="10.875" style="87"/>
  </cols>
  <sheetData>
    <row r="1" spans="2:56">
      <c r="B1" s="128" t="s">
        <v>462</v>
      </c>
    </row>
    <row r="2" spans="2:56" s="78" customFormat="1">
      <c r="B2" s="126" t="s">
        <v>257</v>
      </c>
      <c r="L2" s="127"/>
    </row>
    <row r="4" spans="2:56">
      <c r="B4" s="128" t="s">
        <v>20</v>
      </c>
      <c r="L4" s="128" t="s">
        <v>258</v>
      </c>
      <c r="W4" s="129" t="s">
        <v>404</v>
      </c>
      <c r="AE4" s="129"/>
    </row>
    <row r="6" spans="2:56" s="105" customFormat="1">
      <c r="B6" s="126" t="s">
        <v>155</v>
      </c>
      <c r="C6" s="79"/>
      <c r="D6" s="79"/>
      <c r="E6" s="79"/>
      <c r="F6" s="79"/>
      <c r="G6" s="79"/>
      <c r="H6" s="79"/>
      <c r="I6" s="79"/>
      <c r="J6" s="79"/>
      <c r="K6" s="79"/>
      <c r="L6" s="126" t="s">
        <v>155</v>
      </c>
      <c r="M6" s="79"/>
      <c r="N6" s="79"/>
      <c r="O6" s="79"/>
      <c r="P6" s="79"/>
      <c r="Q6" s="79"/>
      <c r="R6" s="79"/>
      <c r="S6" s="79"/>
      <c r="T6" s="79"/>
      <c r="W6" s="80" t="s">
        <v>155</v>
      </c>
    </row>
    <row r="7" spans="2:56" s="105" customFormat="1">
      <c r="B7" s="126" t="s">
        <v>124</v>
      </c>
      <c r="C7" s="79" t="s">
        <v>263</v>
      </c>
      <c r="D7" s="79" t="s">
        <v>264</v>
      </c>
      <c r="E7" s="79" t="s">
        <v>265</v>
      </c>
      <c r="F7" s="79" t="s">
        <v>325</v>
      </c>
      <c r="G7" s="79" t="s">
        <v>266</v>
      </c>
      <c r="H7" s="79" t="s">
        <v>267</v>
      </c>
      <c r="I7" s="79" t="s">
        <v>268</v>
      </c>
      <c r="J7" s="105" t="s">
        <v>401</v>
      </c>
      <c r="K7" s="79"/>
      <c r="L7" s="126" t="s">
        <v>124</v>
      </c>
      <c r="M7" s="79" t="s">
        <v>263</v>
      </c>
      <c r="N7" s="79" t="s">
        <v>264</v>
      </c>
      <c r="O7" s="79" t="s">
        <v>265</v>
      </c>
      <c r="P7" s="79" t="s">
        <v>325</v>
      </c>
      <c r="Q7" s="79" t="s">
        <v>266</v>
      </c>
      <c r="R7" s="79" t="s">
        <v>267</v>
      </c>
      <c r="S7" s="79" t="s">
        <v>268</v>
      </c>
      <c r="T7" s="105" t="s">
        <v>401</v>
      </c>
      <c r="W7" s="80" t="s">
        <v>124</v>
      </c>
      <c r="X7" s="105" t="s">
        <v>396</v>
      </c>
      <c r="Y7" s="105" t="s">
        <v>398</v>
      </c>
      <c r="Z7" s="79" t="s">
        <v>397</v>
      </c>
      <c r="AA7" s="105" t="s">
        <v>399</v>
      </c>
      <c r="AD7" s="80"/>
      <c r="AG7" s="79"/>
    </row>
    <row r="8" spans="2:56" s="79" customFormat="1">
      <c r="B8" s="120" t="s">
        <v>125</v>
      </c>
      <c r="C8" s="95">
        <v>5.50170649013106E-2</v>
      </c>
      <c r="D8" s="96">
        <v>3.0334699808199202E-2</v>
      </c>
      <c r="E8" s="95">
        <v>5.9373380593003101E-2</v>
      </c>
      <c r="F8" s="79">
        <v>2.0926326743956399E-2</v>
      </c>
      <c r="G8" s="79">
        <v>4.0319786232736098E-2</v>
      </c>
      <c r="H8" s="79">
        <v>1.8993778097648701E-2</v>
      </c>
      <c r="I8" s="79">
        <v>5.0917536195605399E-2</v>
      </c>
      <c r="J8" s="79">
        <v>-1.76926233345336E-2</v>
      </c>
      <c r="L8" s="120" t="s">
        <v>223</v>
      </c>
      <c r="M8" s="79">
        <v>-1.2676516140021601E-2</v>
      </c>
      <c r="N8" s="79">
        <v>1.13197745469986E-2</v>
      </c>
      <c r="O8" s="79">
        <v>9.9294995946290505E-3</v>
      </c>
      <c r="P8" s="96">
        <v>2.7622022228383801E-2</v>
      </c>
      <c r="Q8" s="95">
        <v>3.5793286224840203E-2</v>
      </c>
      <c r="R8" s="79">
        <v>-1.9613755030042802E-2</v>
      </c>
      <c r="S8" s="79">
        <v>1.65538737524582E-2</v>
      </c>
      <c r="T8" s="79">
        <v>9.5221397691131193E-3</v>
      </c>
      <c r="X8" s="79">
        <v>1.2207968003776E-2</v>
      </c>
      <c r="Y8" s="79">
        <v>1.5520016619119699E-2</v>
      </c>
      <c r="Z8" s="79">
        <v>2.8014314699869002E-2</v>
      </c>
      <c r="AA8" s="79">
        <v>-1.6079359095067601E-2</v>
      </c>
      <c r="AV8" s="105"/>
      <c r="AW8" s="105"/>
      <c r="AX8" s="105"/>
      <c r="AY8" s="105"/>
      <c r="AZ8" s="105"/>
      <c r="BA8" s="105"/>
      <c r="BB8" s="105"/>
      <c r="BC8" s="105"/>
      <c r="BD8" s="105"/>
    </row>
    <row r="9" spans="2:56" s="79" customFormat="1" hidden="1">
      <c r="B9" s="120" t="s">
        <v>172</v>
      </c>
      <c r="C9" s="95">
        <v>0.117535643053073</v>
      </c>
      <c r="D9" s="79">
        <v>3.38662022356312E-2</v>
      </c>
      <c r="E9" s="79">
        <v>3.7850461322176003E-2</v>
      </c>
      <c r="F9" s="79">
        <v>5.8231478957193897E-2</v>
      </c>
      <c r="G9" s="79">
        <v>1.73162029530603E-2</v>
      </c>
      <c r="H9" s="79">
        <v>4.4593053622482698E-2</v>
      </c>
      <c r="I9" s="79">
        <v>5.0262960784104201E-2</v>
      </c>
      <c r="J9" s="79">
        <v>-2.6663887733030901E-2</v>
      </c>
      <c r="L9" s="120" t="s">
        <v>224</v>
      </c>
      <c r="M9" s="79">
        <v>-4.5052775824776299E-2</v>
      </c>
      <c r="N9" s="79">
        <v>-2.9575461680890602E-2</v>
      </c>
      <c r="O9" s="79">
        <v>-2.4058795253366901E-2</v>
      </c>
      <c r="P9" s="79">
        <v>1.51261374615781E-2</v>
      </c>
      <c r="Q9" s="79">
        <v>-1.3363869019452501E-2</v>
      </c>
      <c r="R9" s="79">
        <v>-5.5805167333977397E-2</v>
      </c>
      <c r="S9" s="79">
        <v>-1.05736106527536E-2</v>
      </c>
      <c r="T9" s="79">
        <v>4.5231556681223799E-2</v>
      </c>
      <c r="X9" s="79">
        <v>1.39512918334944E-2</v>
      </c>
      <c r="Y9" s="79">
        <v>8.8113422106279903E-4</v>
      </c>
      <c r="Z9" s="79">
        <v>-4.8902949268985502E-2</v>
      </c>
      <c r="AA9" s="79">
        <v>3.40705232144283E-2</v>
      </c>
      <c r="AV9" s="105"/>
      <c r="AW9" s="105"/>
      <c r="AX9" s="105"/>
      <c r="AY9" s="105"/>
      <c r="AZ9" s="105"/>
      <c r="BA9" s="105"/>
      <c r="BB9" s="105"/>
      <c r="BC9" s="105"/>
      <c r="BD9" s="105"/>
    </row>
    <row r="10" spans="2:56" s="79" customFormat="1" hidden="1">
      <c r="B10" s="120" t="s">
        <v>126</v>
      </c>
      <c r="C10" s="79">
        <v>2.4676014601441601E-2</v>
      </c>
      <c r="D10" s="79">
        <v>3.6774603907969897E-2</v>
      </c>
      <c r="E10" s="96">
        <v>6.8282011943704604E-2</v>
      </c>
      <c r="F10" s="79">
        <v>-4.1754498187174201E-2</v>
      </c>
      <c r="G10" s="79">
        <v>6.17059977032169E-2</v>
      </c>
      <c r="H10" s="79">
        <v>5.5321517858083202E-2</v>
      </c>
      <c r="I10" s="79">
        <v>4.2648325365492901E-2</v>
      </c>
      <c r="J10" s="79">
        <v>5.2512346726224401E-2</v>
      </c>
      <c r="L10" s="120" t="s">
        <v>225</v>
      </c>
      <c r="M10" s="79">
        <v>1.7461552376440599E-2</v>
      </c>
      <c r="N10" s="79">
        <v>7.0388890292598705E-2</v>
      </c>
      <c r="O10" s="79">
        <v>-5.1426985152551702E-2</v>
      </c>
      <c r="P10" s="79">
        <v>-3.2336060315634303E-2</v>
      </c>
      <c r="Q10" s="95">
        <v>7.0178734497696404E-2</v>
      </c>
      <c r="R10" s="79">
        <v>-6.1796444501022903E-3</v>
      </c>
      <c r="S10" s="79">
        <v>-3.4569298161463299E-2</v>
      </c>
      <c r="T10" s="79">
        <v>-2.67376695514327E-2</v>
      </c>
      <c r="X10" s="79">
        <v>-6.0266829538126298E-3</v>
      </c>
      <c r="Y10" s="114">
        <v>-5.3934223591734401E-2</v>
      </c>
      <c r="Z10" s="79">
        <v>3.7995635678351798E-2</v>
      </c>
      <c r="AA10" s="114">
        <v>-5.6779307422722101E-2</v>
      </c>
      <c r="AV10" s="105"/>
      <c r="AW10" s="105"/>
      <c r="AX10" s="105"/>
      <c r="AY10" s="105"/>
      <c r="AZ10" s="105"/>
      <c r="BA10" s="105"/>
      <c r="BB10" s="105"/>
      <c r="BC10" s="105"/>
      <c r="BD10" s="105"/>
    </row>
    <row r="11" spans="2:56" s="79" customFormat="1" hidden="1">
      <c r="B11" s="120" t="s">
        <v>127</v>
      </c>
      <c r="C11" s="79">
        <v>1.3982010860842701E-2</v>
      </c>
      <c r="D11" s="79">
        <v>-2.4197178613056598E-2</v>
      </c>
      <c r="E11" s="79">
        <v>-6.5057849621912106E-2</v>
      </c>
      <c r="F11" s="79">
        <v>4.0860671008855397E-2</v>
      </c>
      <c r="G11" s="79">
        <v>-1.9121517136175301E-2</v>
      </c>
      <c r="H11" s="79">
        <v>3.8658025462284397E-2</v>
      </c>
      <c r="I11" s="79">
        <v>-4.2233334175559203E-2</v>
      </c>
      <c r="J11" s="79">
        <v>6.5440918412620003E-3</v>
      </c>
      <c r="L11" s="120" t="s">
        <v>226</v>
      </c>
      <c r="M11" s="79">
        <v>-2.2984127442481201E-2</v>
      </c>
      <c r="N11" s="79">
        <v>-2.6176367365047999E-3</v>
      </c>
      <c r="O11" s="79">
        <v>6.8473546339058597E-2</v>
      </c>
      <c r="P11" s="79">
        <v>1.9579071525076602E-3</v>
      </c>
      <c r="Q11" s="79">
        <v>-9.2082820766375799E-3</v>
      </c>
      <c r="R11" s="79">
        <v>-3.0164007068321098E-2</v>
      </c>
      <c r="S11" s="79">
        <v>6.5253374317169294E-2</v>
      </c>
      <c r="T11" s="79">
        <v>1.0309604849923101E-2</v>
      </c>
      <c r="X11" s="79">
        <v>-2.34031089323181E-2</v>
      </c>
      <c r="Y11" s="95">
        <v>8.8687075548745303E-2</v>
      </c>
      <c r="Z11" s="79">
        <v>6.1184598515863704E-4</v>
      </c>
      <c r="AA11" s="79">
        <v>3.10511837468011E-2</v>
      </c>
      <c r="AV11" s="105"/>
      <c r="AW11" s="105"/>
      <c r="AX11" s="105"/>
      <c r="AY11" s="105"/>
      <c r="AZ11" s="105"/>
      <c r="BA11" s="105"/>
      <c r="BB11" s="105"/>
      <c r="BC11" s="105"/>
      <c r="BD11" s="105"/>
    </row>
    <row r="12" spans="2:56" s="79" customFormat="1" hidden="1">
      <c r="B12" s="120" t="s">
        <v>128</v>
      </c>
      <c r="C12" s="96">
        <v>7.2737574718645101E-2</v>
      </c>
      <c r="D12" s="79">
        <v>-1.32104389614643E-2</v>
      </c>
      <c r="E12" s="79">
        <v>3.4613273929370698E-2</v>
      </c>
      <c r="F12" s="79">
        <v>2.6645327128584601E-2</v>
      </c>
      <c r="G12" s="79">
        <v>-7.7915938534850104E-3</v>
      </c>
      <c r="H12" s="79">
        <v>-5.7458996647922499E-2</v>
      </c>
      <c r="I12" s="79">
        <v>1.0164342598990701E-2</v>
      </c>
      <c r="J12" s="79">
        <v>-5.1671413559222702E-2</v>
      </c>
      <c r="L12" s="120" t="s">
        <v>227</v>
      </c>
      <c r="M12" s="79">
        <v>-1.9879786786669599E-3</v>
      </c>
      <c r="N12" s="79">
        <v>-7.1006109417870694E-2</v>
      </c>
      <c r="O12" s="79">
        <v>5.5951980552803897E-3</v>
      </c>
      <c r="P12" s="95">
        <v>0.104076295058357</v>
      </c>
      <c r="Q12" s="79">
        <v>2.8085542864876901E-2</v>
      </c>
      <c r="R12" s="79">
        <v>3.1926563497382002E-2</v>
      </c>
      <c r="S12" s="79">
        <v>1.3013377902927101E-2</v>
      </c>
      <c r="T12" s="79">
        <v>2.2216463338409199E-2</v>
      </c>
      <c r="X12" s="79">
        <v>2.06646910028771E-2</v>
      </c>
      <c r="Y12" s="79">
        <v>2.3384133610690701E-2</v>
      </c>
      <c r="Z12" s="79">
        <v>4.2988702918996501E-2</v>
      </c>
      <c r="AA12" s="79">
        <v>3.8318021829870402E-2</v>
      </c>
      <c r="AV12" s="105"/>
      <c r="AW12" s="105"/>
      <c r="AX12" s="105"/>
      <c r="AY12" s="105"/>
      <c r="AZ12" s="105"/>
      <c r="BA12" s="105"/>
      <c r="BB12" s="105"/>
      <c r="BC12" s="105"/>
      <c r="BD12" s="105"/>
    </row>
    <row r="13" spans="2:56" s="79" customFormat="1" hidden="1">
      <c r="B13" s="120"/>
      <c r="C13" s="79" t="s">
        <v>44</v>
      </c>
      <c r="D13" s="79" t="s">
        <v>44</v>
      </c>
      <c r="E13" s="79" t="s">
        <v>44</v>
      </c>
      <c r="F13" s="79" t="s">
        <v>44</v>
      </c>
      <c r="G13" s="79" t="s">
        <v>44</v>
      </c>
      <c r="H13" s="79" t="s">
        <v>44</v>
      </c>
      <c r="I13" s="79" t="s">
        <v>44</v>
      </c>
      <c r="J13" s="79" t="s">
        <v>44</v>
      </c>
      <c r="L13" s="120"/>
      <c r="M13" s="79" t="s">
        <v>44</v>
      </c>
      <c r="N13" s="79" t="s">
        <v>44</v>
      </c>
      <c r="O13" s="79" t="s">
        <v>44</v>
      </c>
      <c r="P13" s="79" t="s">
        <v>44</v>
      </c>
      <c r="Q13" s="79" t="s">
        <v>44</v>
      </c>
      <c r="R13" s="79" t="s">
        <v>44</v>
      </c>
      <c r="S13" s="79" t="s">
        <v>44</v>
      </c>
      <c r="T13" s="79" t="s">
        <v>44</v>
      </c>
      <c r="X13" s="79" t="s">
        <v>44</v>
      </c>
      <c r="Y13" s="79" t="s">
        <v>44</v>
      </c>
      <c r="Z13" s="79" t="s">
        <v>44</v>
      </c>
      <c r="AA13" s="79" t="s">
        <v>44</v>
      </c>
      <c r="AV13" s="105"/>
      <c r="AW13" s="105"/>
      <c r="AX13" s="105"/>
      <c r="AY13" s="105"/>
      <c r="AZ13" s="105"/>
      <c r="BA13" s="105"/>
      <c r="BB13" s="105"/>
      <c r="BC13" s="105"/>
      <c r="BD13" s="105"/>
    </row>
    <row r="14" spans="2:56" s="79" customFormat="1" hidden="1">
      <c r="B14" s="120" t="s">
        <v>129</v>
      </c>
      <c r="C14" s="79">
        <v>3.34048906434029E-2</v>
      </c>
      <c r="D14" s="79">
        <v>2.6497623899416699E-2</v>
      </c>
      <c r="E14" s="96">
        <v>7.4703229275351002E-2</v>
      </c>
      <c r="F14" s="79">
        <v>9.8458203173007498E-3</v>
      </c>
      <c r="G14" s="79">
        <v>3.27252251910716E-2</v>
      </c>
      <c r="H14" s="79">
        <v>9.2327887328450993E-3</v>
      </c>
      <c r="I14" s="79">
        <v>6.30596272027662E-2</v>
      </c>
      <c r="J14" s="79">
        <v>-3.1335242707186302E-2</v>
      </c>
      <c r="L14" s="120" t="s">
        <v>228</v>
      </c>
      <c r="M14" s="79">
        <v>-1.17662083894759E-2</v>
      </c>
      <c r="N14" s="79">
        <v>2.5018352032578101E-2</v>
      </c>
      <c r="O14" s="79">
        <v>-7.2764183720170803E-4</v>
      </c>
      <c r="P14" s="79">
        <v>2.15148543161248E-2</v>
      </c>
      <c r="Q14" s="79">
        <v>2.3463783895039999E-2</v>
      </c>
      <c r="R14" s="79">
        <v>-2.8087063761143002E-2</v>
      </c>
      <c r="S14" s="79">
        <v>-1.8544205429783401E-3</v>
      </c>
      <c r="T14" s="79">
        <v>2.32185712612578E-3</v>
      </c>
      <c r="X14" s="79">
        <v>1.52708721986171E-2</v>
      </c>
      <c r="Y14" s="79">
        <v>1.16808059821487E-2</v>
      </c>
      <c r="Z14" s="79">
        <v>2.2965695732669801E-2</v>
      </c>
      <c r="AA14" s="79">
        <v>-2.8737132670492899E-2</v>
      </c>
      <c r="AV14" s="105"/>
      <c r="AW14" s="105"/>
      <c r="AX14" s="105"/>
      <c r="AY14" s="105"/>
      <c r="AZ14" s="105"/>
      <c r="BA14" s="105"/>
      <c r="BB14" s="105"/>
      <c r="BC14" s="105"/>
      <c r="BD14" s="105"/>
    </row>
    <row r="15" spans="2:56" s="79" customFormat="1" hidden="1">
      <c r="B15" s="120" t="s">
        <v>130</v>
      </c>
      <c r="C15" s="79">
        <v>9.0804148973037506E-3</v>
      </c>
      <c r="D15" s="79">
        <v>2.6971684670901101E-2</v>
      </c>
      <c r="E15" s="79">
        <v>-1.1419434434562501E-3</v>
      </c>
      <c r="F15" s="79">
        <v>-2.6085207016574699E-2</v>
      </c>
      <c r="G15" s="79">
        <v>2.4110807534883E-2</v>
      </c>
      <c r="H15" s="79">
        <v>3.7201773930987898E-2</v>
      </c>
      <c r="I15" s="79">
        <v>-2.66918424335636E-3</v>
      </c>
      <c r="J15" s="79">
        <v>-1.1119315205075999E-3</v>
      </c>
      <c r="L15" s="120" t="s">
        <v>229</v>
      </c>
      <c r="M15" s="79">
        <v>-5.5917466564972601E-3</v>
      </c>
      <c r="N15" s="79">
        <v>-1.60056450728529E-2</v>
      </c>
      <c r="O15" s="79">
        <v>-9.6424581895469602E-4</v>
      </c>
      <c r="P15" s="79">
        <v>-3.0623540233984399E-2</v>
      </c>
      <c r="Q15" s="79">
        <v>9.7204010446145996E-4</v>
      </c>
      <c r="R15" s="79">
        <v>3.3723836885395301E-3</v>
      </c>
      <c r="S15" s="79">
        <v>-3.1814454344296999E-3</v>
      </c>
      <c r="T15" s="79">
        <v>-1.5662321090181799E-2</v>
      </c>
      <c r="X15" s="79">
        <v>1.03001519870247E-2</v>
      </c>
      <c r="Y15" s="79">
        <v>1.887751359019E-2</v>
      </c>
      <c r="Z15" s="79">
        <v>-9.0417291115994104E-3</v>
      </c>
      <c r="AA15" s="79">
        <v>-2.4863229148689499E-2</v>
      </c>
      <c r="AV15" s="105"/>
      <c r="AW15" s="105"/>
      <c r="AX15" s="105"/>
      <c r="AY15" s="105"/>
      <c r="AZ15" s="105"/>
      <c r="BA15" s="105"/>
      <c r="BB15" s="105"/>
      <c r="BC15" s="105"/>
      <c r="BD15" s="105"/>
    </row>
    <row r="16" spans="2:56" s="79" customFormat="1">
      <c r="B16" s="120"/>
      <c r="C16" s="79" t="s">
        <v>44</v>
      </c>
      <c r="D16" s="79" t="s">
        <v>44</v>
      </c>
      <c r="E16" s="79" t="s">
        <v>44</v>
      </c>
      <c r="F16" s="79" t="s">
        <v>44</v>
      </c>
      <c r="G16" s="79" t="s">
        <v>44</v>
      </c>
      <c r="H16" s="79" t="s">
        <v>44</v>
      </c>
      <c r="I16" s="79" t="s">
        <v>44</v>
      </c>
      <c r="J16" s="79" t="s">
        <v>44</v>
      </c>
      <c r="L16" s="120"/>
      <c r="M16" s="79" t="s">
        <v>44</v>
      </c>
      <c r="N16" s="79" t="s">
        <v>44</v>
      </c>
      <c r="O16" s="79" t="s">
        <v>44</v>
      </c>
      <c r="P16" s="79" t="s">
        <v>44</v>
      </c>
      <c r="Q16" s="79" t="s">
        <v>44</v>
      </c>
      <c r="R16" s="79" t="s">
        <v>44</v>
      </c>
      <c r="S16" s="79" t="s">
        <v>44</v>
      </c>
      <c r="T16" s="79" t="s">
        <v>44</v>
      </c>
      <c r="X16" s="79" t="s">
        <v>44</v>
      </c>
      <c r="Y16" s="79" t="s">
        <v>44</v>
      </c>
      <c r="Z16" s="79" t="s">
        <v>44</v>
      </c>
      <c r="AA16" s="79" t="s">
        <v>44</v>
      </c>
      <c r="AV16" s="105"/>
      <c r="AW16" s="105"/>
      <c r="AX16" s="105"/>
      <c r="AY16" s="105"/>
      <c r="AZ16" s="105"/>
      <c r="BA16" s="105"/>
      <c r="BB16" s="105"/>
      <c r="BC16" s="105"/>
      <c r="BD16" s="105"/>
    </row>
    <row r="17" spans="2:56" s="79" customFormat="1">
      <c r="B17" s="130" t="s">
        <v>131</v>
      </c>
      <c r="C17" s="79" t="s">
        <v>44</v>
      </c>
      <c r="D17" s="79" t="s">
        <v>44</v>
      </c>
      <c r="E17" s="79" t="s">
        <v>44</v>
      </c>
      <c r="F17" s="79" t="s">
        <v>44</v>
      </c>
      <c r="G17" s="79" t="s">
        <v>44</v>
      </c>
      <c r="H17" s="79" t="s">
        <v>44</v>
      </c>
      <c r="I17" s="79" t="s">
        <v>44</v>
      </c>
      <c r="J17" s="79" t="s">
        <v>44</v>
      </c>
      <c r="L17" s="120" t="s">
        <v>131</v>
      </c>
      <c r="M17" s="79" t="s">
        <v>44</v>
      </c>
      <c r="N17" s="79" t="s">
        <v>44</v>
      </c>
      <c r="O17" s="79" t="s">
        <v>44</v>
      </c>
      <c r="P17" s="79" t="s">
        <v>44</v>
      </c>
      <c r="Q17" s="79" t="s">
        <v>44</v>
      </c>
      <c r="R17" s="79" t="s">
        <v>44</v>
      </c>
      <c r="S17" s="79" t="s">
        <v>44</v>
      </c>
      <c r="T17" s="79" t="s">
        <v>44</v>
      </c>
      <c r="W17" s="80"/>
      <c r="X17" s="79" t="s">
        <v>44</v>
      </c>
      <c r="Y17" s="79" t="s">
        <v>44</v>
      </c>
      <c r="Z17" s="79" t="s">
        <v>44</v>
      </c>
      <c r="AA17" s="79" t="s">
        <v>44</v>
      </c>
      <c r="AD17" s="131"/>
      <c r="AV17" s="105"/>
      <c r="AW17" s="105"/>
      <c r="AX17" s="105"/>
      <c r="AY17" s="105"/>
      <c r="AZ17" s="105"/>
      <c r="BA17" s="105"/>
      <c r="BB17" s="105"/>
      <c r="BC17" s="105"/>
      <c r="BD17" s="105"/>
    </row>
    <row r="18" spans="2:56" s="79" customFormat="1">
      <c r="B18" s="120" t="s">
        <v>440</v>
      </c>
      <c r="C18" s="79">
        <v>1.10501507048554E-2</v>
      </c>
      <c r="D18" s="79">
        <v>1.33117006466393E-2</v>
      </c>
      <c r="E18" s="79">
        <v>-8.5787724663337808E-3</v>
      </c>
      <c r="F18" s="79">
        <v>3.2586878706613601E-2</v>
      </c>
      <c r="G18" s="79">
        <v>3.0218298192718498E-2</v>
      </c>
      <c r="H18" s="79">
        <v>1.58514091374127E-2</v>
      </c>
      <c r="I18" s="79">
        <v>-4.9826661818982597E-4</v>
      </c>
      <c r="J18" s="79">
        <v>2.12482896803061E-2</v>
      </c>
      <c r="L18" s="120" t="s">
        <v>441</v>
      </c>
      <c r="M18" s="79">
        <v>-3.3379025878736501E-4</v>
      </c>
      <c r="N18" s="79">
        <v>-4.1887049322826596E-3</v>
      </c>
      <c r="O18" s="79">
        <v>1.9150611405426898E-2</v>
      </c>
      <c r="P18" s="79">
        <v>-1.43726840250765E-2</v>
      </c>
      <c r="Q18" s="79">
        <v>1.2085409456615201E-2</v>
      </c>
      <c r="R18" s="79">
        <v>2.2139682008630202E-2</v>
      </c>
      <c r="S18" s="79">
        <v>2.6036219682391001E-2</v>
      </c>
      <c r="T18" s="79">
        <v>2.56155048770444E-2</v>
      </c>
      <c r="X18" s="79">
        <v>-9.2939725181105E-3</v>
      </c>
      <c r="Y18" s="79">
        <v>-2.2069562874405799E-2</v>
      </c>
      <c r="Z18" s="79">
        <v>-5.4971083244043E-3</v>
      </c>
      <c r="AA18" s="79">
        <v>7.4604440826882704E-3</v>
      </c>
      <c r="AV18" s="105"/>
      <c r="AW18" s="105"/>
      <c r="AX18" s="105"/>
      <c r="AY18" s="105"/>
      <c r="AZ18" s="105"/>
      <c r="BA18" s="105"/>
      <c r="BB18" s="105"/>
      <c r="BC18" s="105"/>
      <c r="BD18" s="105"/>
    </row>
    <row r="19" spans="2:56" s="79" customFormat="1" hidden="1">
      <c r="B19" s="120" t="s">
        <v>443</v>
      </c>
      <c r="C19" s="79">
        <v>-1.07379518612546E-2</v>
      </c>
      <c r="D19" s="79">
        <v>-4.0067877580350101E-3</v>
      </c>
      <c r="E19" s="79">
        <v>-7.7387445787593004E-2</v>
      </c>
      <c r="F19" s="79">
        <v>3.79697487991391E-2</v>
      </c>
      <c r="G19" s="79">
        <v>1.2465118709665899E-3</v>
      </c>
      <c r="H19" s="79">
        <v>-4.7168009197375797E-3</v>
      </c>
      <c r="I19" s="79">
        <v>-4.5612362382409503E-2</v>
      </c>
      <c r="J19" s="79">
        <v>3.0771890651429601E-2</v>
      </c>
      <c r="L19" s="120" t="s">
        <v>444</v>
      </c>
      <c r="M19" s="79">
        <v>1.61288664008109E-2</v>
      </c>
      <c r="N19" s="79">
        <v>-1.2889929955291301E-2</v>
      </c>
      <c r="O19" s="79">
        <v>4.1418099238981099E-2</v>
      </c>
      <c r="P19" s="79">
        <v>-4.5187384935201302E-2</v>
      </c>
      <c r="Q19" s="79">
        <v>-1.54109586639255E-2</v>
      </c>
      <c r="R19" s="96">
        <v>6.6005462793005704E-2</v>
      </c>
      <c r="S19" s="79">
        <v>5.0678602129974701E-2</v>
      </c>
      <c r="T19" s="79">
        <v>2.31881124284689E-2</v>
      </c>
      <c r="X19" s="79">
        <v>-3.5842950244895901E-2</v>
      </c>
      <c r="Y19" s="79">
        <v>-1.73719711393302E-2</v>
      </c>
      <c r="Z19" s="79">
        <v>-4.73567310946401E-2</v>
      </c>
      <c r="AA19" s="79">
        <v>1.8977478429135101E-2</v>
      </c>
      <c r="AV19" s="105"/>
      <c r="AW19" s="105"/>
      <c r="AX19" s="105"/>
      <c r="AY19" s="105"/>
      <c r="AZ19" s="105"/>
      <c r="BA19" s="105"/>
      <c r="BB19" s="105"/>
      <c r="BC19" s="105"/>
      <c r="BD19" s="105"/>
    </row>
    <row r="20" spans="2:56" s="79" customFormat="1" hidden="1">
      <c r="B20" s="120" t="s">
        <v>219</v>
      </c>
      <c r="C20" s="79">
        <v>6.6168852021387704E-3</v>
      </c>
      <c r="D20" s="79">
        <v>8.8477035114939099E-3</v>
      </c>
      <c r="E20" s="79">
        <v>-8.5502610702465603E-3</v>
      </c>
      <c r="F20" s="79">
        <v>2.6307937547397998E-2</v>
      </c>
      <c r="G20" s="79">
        <v>3.2462940584673E-2</v>
      </c>
      <c r="H20" s="79">
        <v>1.33498455033009E-2</v>
      </c>
      <c r="I20" s="79">
        <v>-1.3650915291392701E-3</v>
      </c>
      <c r="J20" s="79">
        <v>1.7265566421917001E-2</v>
      </c>
      <c r="L20" s="120" t="s">
        <v>230</v>
      </c>
      <c r="M20" s="79">
        <v>-7.2374637914485399E-3</v>
      </c>
      <c r="N20" s="79">
        <v>-3.7763199641900102E-3</v>
      </c>
      <c r="O20" s="79">
        <v>1.2944237594343801E-2</v>
      </c>
      <c r="P20" s="79">
        <v>-7.7438313349744801E-3</v>
      </c>
      <c r="Q20" s="79">
        <v>1.29482931696352E-2</v>
      </c>
      <c r="R20" s="79">
        <v>1.94343167963777E-2</v>
      </c>
      <c r="S20" s="79">
        <v>2.1163150606310601E-2</v>
      </c>
      <c r="T20" s="79">
        <v>2.6427866702443601E-2</v>
      </c>
      <c r="X20" s="79">
        <v>-3.6291605179021502E-3</v>
      </c>
      <c r="Y20" s="79">
        <v>-1.0148208114874499E-2</v>
      </c>
      <c r="Z20" s="79">
        <v>6.2983084275405896E-3</v>
      </c>
      <c r="AA20" s="79">
        <v>4.69925302693237E-3</v>
      </c>
      <c r="AV20" s="105"/>
      <c r="AW20" s="105"/>
      <c r="AX20" s="105"/>
      <c r="AY20" s="105"/>
      <c r="AZ20" s="105"/>
      <c r="BA20" s="105"/>
      <c r="BB20" s="105"/>
      <c r="BC20" s="105"/>
      <c r="BD20" s="105"/>
    </row>
    <row r="21" spans="2:56" s="79" customFormat="1">
      <c r="B21" s="120" t="s">
        <v>446</v>
      </c>
      <c r="C21" s="96">
        <v>3.5280289044094602E-2</v>
      </c>
      <c r="D21" s="79">
        <v>2.6925846036666601E-3</v>
      </c>
      <c r="E21" s="95">
        <v>7.1098249234086197E-2</v>
      </c>
      <c r="F21" s="79">
        <v>6.7527569112934803E-3</v>
      </c>
      <c r="G21" s="79">
        <v>3.3815286202745702E-2</v>
      </c>
      <c r="H21" s="79">
        <v>-4.4318601419112997E-3</v>
      </c>
      <c r="I21" s="79">
        <v>4.9904944212495403E-2</v>
      </c>
      <c r="J21" s="79">
        <v>-2.3743165121641499E-2</v>
      </c>
      <c r="L21" s="120" t="s">
        <v>447</v>
      </c>
      <c r="M21" s="79">
        <v>1.4532979217401E-2</v>
      </c>
      <c r="N21" s="79">
        <v>-7.1347148685894099E-4</v>
      </c>
      <c r="O21" s="79">
        <v>1.1700992796975E-2</v>
      </c>
      <c r="P21" s="95">
        <v>3.38609353892197E-2</v>
      </c>
      <c r="Q21" s="95">
        <v>3.7540471262732203E-2</v>
      </c>
      <c r="R21" s="114">
        <v>-4.6070041263596102E-2</v>
      </c>
      <c r="S21" s="79">
        <v>5.4580795291540602E-3</v>
      </c>
      <c r="T21" s="79">
        <v>-1.2942494603472699E-2</v>
      </c>
      <c r="X21" s="79">
        <v>2.2750392856829001E-2</v>
      </c>
      <c r="Y21" s="79">
        <v>-3.2498079996843301E-3</v>
      </c>
      <c r="Z21" s="79">
        <v>2.6790326980874302E-2</v>
      </c>
      <c r="AA21" s="79">
        <v>-5.8922942888322096E-4</v>
      </c>
      <c r="AV21" s="105"/>
      <c r="AW21" s="105"/>
      <c r="AX21" s="105"/>
      <c r="AY21" s="105"/>
      <c r="AZ21" s="105"/>
      <c r="BA21" s="105"/>
      <c r="BB21" s="105"/>
      <c r="BC21" s="105"/>
      <c r="BD21" s="105"/>
    </row>
    <row r="22" spans="2:56" s="79" customFormat="1" hidden="1">
      <c r="B22" s="120" t="s">
        <v>449</v>
      </c>
      <c r="C22" s="79">
        <v>3.30715106438534E-2</v>
      </c>
      <c r="D22" s="114">
        <v>-2.5104776720789802E-2</v>
      </c>
      <c r="E22" s="79">
        <v>6.5273216545981699E-2</v>
      </c>
      <c r="F22" s="114">
        <v>-4.0710448736415803E-3</v>
      </c>
      <c r="G22" s="79">
        <v>6.2450585579993797E-3</v>
      </c>
      <c r="H22" s="79">
        <v>-3.491772849771E-2</v>
      </c>
      <c r="I22" s="79">
        <v>4.67233600953064E-2</v>
      </c>
      <c r="J22" s="114">
        <v>-5.2792066489175997E-2</v>
      </c>
      <c r="L22" s="120" t="s">
        <v>450</v>
      </c>
      <c r="M22" s="79">
        <v>3.9220920570460303E-2</v>
      </c>
      <c r="N22" s="79">
        <v>-1.4058356134870999E-3</v>
      </c>
      <c r="O22" s="79">
        <v>2.93830602957817E-2</v>
      </c>
      <c r="P22" s="79">
        <v>3.8097547321554098E-2</v>
      </c>
      <c r="Q22" s="79">
        <v>2.8488180999646302E-2</v>
      </c>
      <c r="R22" s="79">
        <v>-4.7499716456274502E-2</v>
      </c>
      <c r="S22" s="79">
        <v>1.68354875782868E-2</v>
      </c>
      <c r="T22" s="79">
        <v>-4.3220187456394603E-2</v>
      </c>
      <c r="X22" s="79">
        <v>1.3271123063215101E-2</v>
      </c>
      <c r="Y22" s="79">
        <v>1.5178864906535E-2</v>
      </c>
      <c r="Z22" s="79">
        <v>1.7871473514223801E-2</v>
      </c>
      <c r="AA22" s="79">
        <v>3.7562844903006E-3</v>
      </c>
      <c r="AV22" s="105"/>
      <c r="AW22" s="105"/>
      <c r="AX22" s="105"/>
      <c r="AY22" s="105"/>
      <c r="AZ22" s="105"/>
      <c r="BA22" s="105"/>
      <c r="BB22" s="105"/>
      <c r="BC22" s="105"/>
      <c r="BD22" s="105"/>
    </row>
    <row r="23" spans="2:56" s="79" customFormat="1" hidden="1">
      <c r="B23" s="120" t="s">
        <v>177</v>
      </c>
      <c r="C23" s="79">
        <v>7.0349253876205505E-4</v>
      </c>
      <c r="D23" s="79">
        <v>-3.8168855714433201E-3</v>
      </c>
      <c r="E23" s="114">
        <v>-5.0558913901418E-2</v>
      </c>
      <c r="F23" s="79">
        <v>1.11857128347274E-2</v>
      </c>
      <c r="G23" s="79">
        <v>-1.6854181089877199E-2</v>
      </c>
      <c r="H23" s="79">
        <v>-2.22631495177451E-2</v>
      </c>
      <c r="I23" s="79">
        <v>-2.83816594313979E-2</v>
      </c>
      <c r="J23" s="79">
        <v>2.8203215494222701E-2</v>
      </c>
      <c r="L23" s="120" t="s">
        <v>231</v>
      </c>
      <c r="M23" s="79">
        <v>4.4012440985895698E-2</v>
      </c>
      <c r="N23" s="79">
        <v>1.6088157561266098E-2</v>
      </c>
      <c r="O23" s="79">
        <v>9.9492324514109907E-3</v>
      </c>
      <c r="P23" s="114">
        <v>-3.4269578443748998E-2</v>
      </c>
      <c r="Q23" s="79">
        <v>1.8158812942984898E-2</v>
      </c>
      <c r="R23" s="79">
        <v>4.0109383123322101E-2</v>
      </c>
      <c r="S23" s="79">
        <v>1.7755927867314401E-3</v>
      </c>
      <c r="T23" s="114">
        <v>-2.0679308351639201E-2</v>
      </c>
      <c r="X23" s="114">
        <v>-3.6856738289384799E-3</v>
      </c>
      <c r="Y23" s="114">
        <v>-4.12681849452863E-2</v>
      </c>
      <c r="Z23" s="114">
        <v>-4.8441278364488E-2</v>
      </c>
      <c r="AA23" s="114">
        <v>7.2409172376958998E-3</v>
      </c>
      <c r="AV23" s="105"/>
      <c r="AW23" s="105"/>
      <c r="AX23" s="105"/>
      <c r="AY23" s="105"/>
      <c r="AZ23" s="105"/>
      <c r="BA23" s="105"/>
      <c r="BB23" s="105"/>
      <c r="BC23" s="105"/>
      <c r="BD23" s="105"/>
    </row>
    <row r="24" spans="2:56" s="79" customFormat="1">
      <c r="B24" s="120" t="s">
        <v>452</v>
      </c>
      <c r="C24" s="95">
        <v>4.8759670711754001E-2</v>
      </c>
      <c r="D24" s="79">
        <v>1.0566437952998699E-3</v>
      </c>
      <c r="E24" s="95">
        <v>9.9082255945200801E-2</v>
      </c>
      <c r="F24" s="79">
        <v>7.4404578741935103E-3</v>
      </c>
      <c r="G24" s="79">
        <v>4.3196129996535798E-2</v>
      </c>
      <c r="H24" s="79">
        <v>-7.0074393262911702E-3</v>
      </c>
      <c r="I24" s="79">
        <v>6.9170295241375801E-2</v>
      </c>
      <c r="J24" s="79">
        <v>-3.4915008977025097E-2</v>
      </c>
      <c r="L24" s="120" t="s">
        <v>453</v>
      </c>
      <c r="M24" s="79">
        <v>-6.8100360329153998E-3</v>
      </c>
      <c r="N24" s="79">
        <v>-1.03398848236463E-3</v>
      </c>
      <c r="O24" s="79">
        <v>6.7712199300863397E-3</v>
      </c>
      <c r="P24" s="95">
        <v>3.9877076306382403E-2</v>
      </c>
      <c r="Q24" s="79">
        <v>2.8508438894916499E-2</v>
      </c>
      <c r="R24" s="114">
        <v>-6.3960309563939596E-2</v>
      </c>
      <c r="S24" s="79">
        <v>5.8690098512950602E-3</v>
      </c>
      <c r="T24" s="79">
        <v>-8.42139516543477E-3</v>
      </c>
      <c r="X24" s="79">
        <v>2.0995012033644098E-2</v>
      </c>
      <c r="Y24" s="79">
        <v>8.3430895935310799E-3</v>
      </c>
      <c r="Z24" s="95">
        <v>4.1922429423888803E-2</v>
      </c>
      <c r="AA24" s="79">
        <v>-7.7288033695768503E-3</v>
      </c>
      <c r="AV24" s="105"/>
      <c r="AW24" s="105"/>
      <c r="AX24" s="105"/>
      <c r="AY24" s="105"/>
      <c r="AZ24" s="105"/>
      <c r="BA24" s="105"/>
      <c r="BB24" s="105"/>
      <c r="BC24" s="105"/>
      <c r="BD24" s="105"/>
    </row>
    <row r="25" spans="2:56" s="79" customFormat="1" hidden="1">
      <c r="B25" s="120" t="s">
        <v>455</v>
      </c>
      <c r="C25" s="96">
        <v>5.8874112880003299E-2</v>
      </c>
      <c r="D25" s="114">
        <v>-3.2064839807408103E-2</v>
      </c>
      <c r="E25" s="95">
        <v>0.11561947694975699</v>
      </c>
      <c r="F25" s="114">
        <v>-5.4180894777031497E-3</v>
      </c>
      <c r="G25" s="79">
        <v>2.9457496416868199E-2</v>
      </c>
      <c r="H25" s="79">
        <v>-4.3534159509656799E-2</v>
      </c>
      <c r="I25" s="79">
        <v>8.3693230156224693E-2</v>
      </c>
      <c r="J25" s="114">
        <v>-6.9966539350273402E-2</v>
      </c>
      <c r="L25" s="120" t="s">
        <v>456</v>
      </c>
      <c r="M25" s="79">
        <v>1.0140222669900801E-3</v>
      </c>
      <c r="N25" s="79">
        <v>-7.9466641769035103E-4</v>
      </c>
      <c r="O25" s="79">
        <v>1.9729064500425501E-2</v>
      </c>
      <c r="P25" s="79">
        <v>4.9823108326947203E-2</v>
      </c>
      <c r="Q25" s="79">
        <v>1.24562548454237E-2</v>
      </c>
      <c r="R25" s="114">
        <v>-8.0429605638527996E-2</v>
      </c>
      <c r="S25" s="79">
        <v>1.44017085785691E-2</v>
      </c>
      <c r="T25" s="114">
        <v>-3.9617120446924899E-2</v>
      </c>
      <c r="X25" s="79">
        <v>1.4570836923739399E-2</v>
      </c>
      <c r="Y25" s="79">
        <v>3.9183311019200001E-2</v>
      </c>
      <c r="Z25" s="79">
        <v>4.0977791427277997E-2</v>
      </c>
      <c r="AA25" s="79">
        <v>-9.54571846469646E-3</v>
      </c>
      <c r="AV25" s="105"/>
      <c r="AW25" s="105"/>
      <c r="AX25" s="105"/>
      <c r="AY25" s="105"/>
      <c r="AZ25" s="105"/>
      <c r="BA25" s="105"/>
      <c r="BB25" s="105"/>
      <c r="BC25" s="105"/>
      <c r="BD25" s="105"/>
    </row>
    <row r="26" spans="2:56" s="105" customFormat="1" hidden="1">
      <c r="B26" s="120" t="s">
        <v>176</v>
      </c>
      <c r="C26" s="79">
        <v>4.7367625150894502E-2</v>
      </c>
      <c r="D26" s="79">
        <v>-1.4442344819440101E-3</v>
      </c>
      <c r="E26" s="79">
        <v>1.8286832902814201E-2</v>
      </c>
      <c r="F26" s="79">
        <v>-8.3029874974827108E-3</v>
      </c>
      <c r="G26" s="79">
        <v>3.3521601604149999E-2</v>
      </c>
      <c r="H26" s="79">
        <v>9.4604011238731307E-3</v>
      </c>
      <c r="I26" s="79">
        <v>1.24218982760755E-2</v>
      </c>
      <c r="J26" s="79">
        <v>1.41732140219253E-3</v>
      </c>
      <c r="K26" s="79"/>
      <c r="L26" s="120" t="s">
        <v>232</v>
      </c>
      <c r="M26" s="79">
        <v>-4.7282853989579897E-2</v>
      </c>
      <c r="N26" s="79">
        <v>2.6059471452310499E-2</v>
      </c>
      <c r="O26" s="79">
        <v>-2.4823063652932398E-2</v>
      </c>
      <c r="P26" s="79">
        <v>6.3828665147554102E-3</v>
      </c>
      <c r="Q26" s="79">
        <v>1.48829709018317E-2</v>
      </c>
      <c r="R26" s="79">
        <v>-2.0160126890739798E-2</v>
      </c>
      <c r="S26" s="79">
        <v>-1.7273195097137199E-2</v>
      </c>
      <c r="T26" s="79">
        <v>-1.8467727605993901E-2</v>
      </c>
      <c r="W26" s="79"/>
      <c r="X26" s="79">
        <v>2.4351423270068699E-3</v>
      </c>
      <c r="Y26" s="79">
        <v>-2.1707049387653201E-3</v>
      </c>
      <c r="Z26" s="79">
        <v>8.0496189952718993E-3</v>
      </c>
      <c r="AA26" s="79">
        <v>1.54576331932103E-3</v>
      </c>
      <c r="AD26" s="79"/>
      <c r="AE26" s="79"/>
      <c r="AF26" s="79"/>
      <c r="AG26" s="79"/>
      <c r="AH26" s="79"/>
      <c r="AI26" s="79"/>
    </row>
    <row r="27" spans="2:56" s="79" customFormat="1" hidden="1">
      <c r="B27" s="120"/>
      <c r="C27" s="79" t="s">
        <v>44</v>
      </c>
      <c r="D27" s="79" t="s">
        <v>44</v>
      </c>
      <c r="E27" s="79" t="s">
        <v>44</v>
      </c>
      <c r="F27" s="79" t="s">
        <v>44</v>
      </c>
      <c r="G27" s="79" t="s">
        <v>44</v>
      </c>
      <c r="H27" s="79" t="s">
        <v>44</v>
      </c>
      <c r="I27" s="79" t="s">
        <v>44</v>
      </c>
      <c r="J27" s="79" t="s">
        <v>44</v>
      </c>
      <c r="L27" s="120"/>
      <c r="M27" s="79" t="s">
        <v>44</v>
      </c>
      <c r="N27" s="79" t="s">
        <v>44</v>
      </c>
      <c r="O27" s="79" t="s">
        <v>44</v>
      </c>
      <c r="P27" s="79" t="s">
        <v>44</v>
      </c>
      <c r="Q27" s="79" t="s">
        <v>44</v>
      </c>
      <c r="R27" s="79" t="s">
        <v>44</v>
      </c>
      <c r="S27" s="79" t="s">
        <v>44</v>
      </c>
      <c r="T27" s="79" t="s">
        <v>44</v>
      </c>
      <c r="X27" s="79" t="s">
        <v>44</v>
      </c>
      <c r="Y27" s="79" t="s">
        <v>44</v>
      </c>
      <c r="Z27" s="79" t="s">
        <v>44</v>
      </c>
      <c r="AA27" s="79" t="s">
        <v>44</v>
      </c>
      <c r="AV27" s="105"/>
      <c r="AW27" s="105"/>
      <c r="AX27" s="105"/>
      <c r="AY27" s="105"/>
      <c r="AZ27" s="105"/>
      <c r="BA27" s="105"/>
      <c r="BB27" s="105"/>
      <c r="BC27" s="105"/>
      <c r="BD27" s="105"/>
    </row>
    <row r="28" spans="2:56" s="79" customFormat="1" hidden="1">
      <c r="B28" s="126" t="s">
        <v>132</v>
      </c>
      <c r="C28" s="79" t="s">
        <v>44</v>
      </c>
      <c r="D28" s="79" t="s">
        <v>44</v>
      </c>
      <c r="E28" s="79" t="s">
        <v>44</v>
      </c>
      <c r="F28" s="79" t="s">
        <v>44</v>
      </c>
      <c r="G28" s="79" t="s">
        <v>44</v>
      </c>
      <c r="H28" s="79" t="s">
        <v>44</v>
      </c>
      <c r="I28" s="79" t="s">
        <v>44</v>
      </c>
      <c r="J28" s="79" t="s">
        <v>44</v>
      </c>
      <c r="L28" s="120" t="s">
        <v>132</v>
      </c>
      <c r="M28" s="79" t="s">
        <v>44</v>
      </c>
      <c r="N28" s="79" t="s">
        <v>44</v>
      </c>
      <c r="O28" s="79" t="s">
        <v>44</v>
      </c>
      <c r="P28" s="79" t="s">
        <v>44</v>
      </c>
      <c r="Q28" s="79" t="s">
        <v>44</v>
      </c>
      <c r="R28" s="79" t="s">
        <v>44</v>
      </c>
      <c r="S28" s="79" t="s">
        <v>44</v>
      </c>
      <c r="T28" s="79" t="s">
        <v>44</v>
      </c>
      <c r="W28" s="80"/>
      <c r="X28" s="79" t="s">
        <v>44</v>
      </c>
      <c r="Y28" s="79" t="s">
        <v>44</v>
      </c>
      <c r="Z28" s="79" t="s">
        <v>44</v>
      </c>
      <c r="AA28" s="79" t="s">
        <v>44</v>
      </c>
      <c r="AD28" s="80"/>
      <c r="AV28" s="105"/>
      <c r="AW28" s="105"/>
      <c r="AX28" s="105"/>
      <c r="AY28" s="105"/>
      <c r="AZ28" s="105"/>
      <c r="BA28" s="105"/>
      <c r="BB28" s="105"/>
      <c r="BC28" s="105"/>
      <c r="BD28" s="105"/>
    </row>
    <row r="29" spans="2:56" s="79" customFormat="1" hidden="1">
      <c r="B29" s="120" t="s">
        <v>133</v>
      </c>
      <c r="C29" s="79">
        <v>3.5075878869282401E-2</v>
      </c>
      <c r="D29" s="79">
        <v>3.3482473732363398E-2</v>
      </c>
      <c r="E29" s="79">
        <v>1.7758080933820801E-2</v>
      </c>
      <c r="F29" s="79">
        <v>1.6919446651231799E-2</v>
      </c>
      <c r="G29" s="79">
        <v>2.0567505780493701E-2</v>
      </c>
      <c r="H29" s="79">
        <v>1.98546666402931E-2</v>
      </c>
      <c r="I29" s="79">
        <v>2.6815331185781301E-2</v>
      </c>
      <c r="J29" s="79">
        <v>-8.7846941101191404E-3</v>
      </c>
      <c r="L29" s="120" t="s">
        <v>233</v>
      </c>
      <c r="M29" s="79">
        <v>-2.54315846195096E-2</v>
      </c>
      <c r="N29" s="79">
        <v>3.9688367423521602E-2</v>
      </c>
      <c r="O29" s="79">
        <v>-4.7802154107569501E-3</v>
      </c>
      <c r="P29" s="79">
        <v>9.2424486560322805E-4</v>
      </c>
      <c r="Q29" s="79">
        <v>7.5546971623220299E-3</v>
      </c>
      <c r="R29" s="79">
        <v>2.3528059513508202E-2</v>
      </c>
      <c r="S29" s="79">
        <v>4.1791941749015496E-3</v>
      </c>
      <c r="T29" s="79">
        <v>1.2356752007521401E-2</v>
      </c>
      <c r="X29" s="79">
        <v>-1.92885884995456E-3</v>
      </c>
      <c r="Y29" s="79">
        <v>7.6752508404441897E-3</v>
      </c>
      <c r="Z29" s="79">
        <v>1.02470626403836E-3</v>
      </c>
      <c r="AA29" s="79">
        <v>-3.0620634243028601E-2</v>
      </c>
      <c r="AV29" s="105"/>
      <c r="AW29" s="105"/>
      <c r="AX29" s="105"/>
      <c r="AY29" s="105"/>
      <c r="AZ29" s="105"/>
      <c r="BA29" s="105"/>
      <c r="BB29" s="105"/>
      <c r="BC29" s="105"/>
      <c r="BD29" s="105"/>
    </row>
    <row r="30" spans="2:56" s="79" customFormat="1" hidden="1">
      <c r="B30" s="120" t="s">
        <v>134</v>
      </c>
      <c r="C30" s="79">
        <v>2.1703684927901201E-2</v>
      </c>
      <c r="D30" s="79">
        <v>2.8580876658067401E-2</v>
      </c>
      <c r="E30" s="96">
        <v>4.8244938183105601E-2</v>
      </c>
      <c r="F30" s="79">
        <v>3.46212998127002E-2</v>
      </c>
      <c r="G30" s="79">
        <v>4.2256813064443698E-2</v>
      </c>
      <c r="H30" s="79">
        <v>1.2760720776886499E-2</v>
      </c>
      <c r="I30" s="79">
        <v>4.1681534668764397E-2</v>
      </c>
      <c r="J30" s="79">
        <v>-8.65532495317505E-3</v>
      </c>
      <c r="L30" s="120" t="s">
        <v>234</v>
      </c>
      <c r="M30" s="79">
        <v>-2.6436657183262699E-2</v>
      </c>
      <c r="N30" s="79">
        <v>1.2734571758900999E-2</v>
      </c>
      <c r="O30" s="79">
        <v>2.3534116186880801E-3</v>
      </c>
      <c r="P30" s="79">
        <v>2.2904360670398499E-2</v>
      </c>
      <c r="Q30" s="79">
        <v>1.8644249823606698E-2</v>
      </c>
      <c r="R30" s="79">
        <v>-6.11451203892476E-3</v>
      </c>
      <c r="S30" s="79">
        <v>3.60856448198839E-3</v>
      </c>
      <c r="T30" s="79">
        <v>3.2928150898144E-2</v>
      </c>
      <c r="X30" s="79">
        <v>1.0098968654453601E-2</v>
      </c>
      <c r="Y30" s="79">
        <v>5.3627277718438504E-3</v>
      </c>
      <c r="Z30" s="79">
        <v>3.1725296070814597E-2</v>
      </c>
      <c r="AA30" s="79">
        <v>-1.8318476641204898E-2</v>
      </c>
      <c r="AV30" s="105"/>
      <c r="AW30" s="105"/>
      <c r="AX30" s="105"/>
      <c r="AY30" s="105"/>
      <c r="AZ30" s="105"/>
      <c r="BA30" s="105"/>
      <c r="BB30" s="105"/>
      <c r="BC30" s="105"/>
      <c r="BD30" s="105"/>
    </row>
    <row r="31" spans="2:56" s="79" customFormat="1" hidden="1">
      <c r="B31" s="120" t="s">
        <v>142</v>
      </c>
      <c r="C31" s="79">
        <v>1.0168440676390901E-2</v>
      </c>
      <c r="D31" s="79">
        <v>3.1658444167732402E-3</v>
      </c>
      <c r="E31" s="95">
        <v>8.340217940347E-2</v>
      </c>
      <c r="F31" s="79">
        <v>-1.6982344222425999E-3</v>
      </c>
      <c r="G31" s="79">
        <v>2.51590284776682E-2</v>
      </c>
      <c r="H31" s="79">
        <v>-6.8977669742940296E-3</v>
      </c>
      <c r="I31" s="79">
        <v>5.8641502210031601E-2</v>
      </c>
      <c r="J31" s="79">
        <v>-3.2874463877486403E-2</v>
      </c>
      <c r="L31" s="120" t="s">
        <v>235</v>
      </c>
      <c r="M31" s="79">
        <v>8.2395818264363301E-3</v>
      </c>
      <c r="N31" s="79">
        <v>-6.0381668346403596E-3</v>
      </c>
      <c r="O31" s="79">
        <v>3.9835128422974599E-3</v>
      </c>
      <c r="P31" s="79">
        <v>2.88123290711963E-2</v>
      </c>
      <c r="Q31" s="79">
        <v>2.44523043791115E-2</v>
      </c>
      <c r="R31" s="114">
        <v>-6.0759053773568703E-2</v>
      </c>
      <c r="S31" s="79">
        <v>-6.3692526607874601E-3</v>
      </c>
      <c r="T31" s="79">
        <v>-7.11266700920744E-3</v>
      </c>
      <c r="X31" s="79">
        <v>2.2623906927591999E-2</v>
      </c>
      <c r="Y31" s="79">
        <v>7.9967273154366199E-3</v>
      </c>
      <c r="Z31" s="96">
        <v>3.12033103539524E-2</v>
      </c>
      <c r="AA31" s="79">
        <v>-8.2780192310549904E-3</v>
      </c>
      <c r="AV31" s="105"/>
      <c r="AW31" s="105"/>
      <c r="AX31" s="105"/>
      <c r="AY31" s="105"/>
      <c r="AZ31" s="105"/>
      <c r="BA31" s="105"/>
      <c r="BB31" s="105"/>
      <c r="BC31" s="105"/>
      <c r="BD31" s="105"/>
    </row>
    <row r="32" spans="2:56" s="79" customFormat="1" hidden="1">
      <c r="B32" s="120"/>
      <c r="C32" s="79" t="s">
        <v>44</v>
      </c>
      <c r="D32" s="79" t="s">
        <v>44</v>
      </c>
      <c r="E32" s="79" t="s">
        <v>44</v>
      </c>
      <c r="F32" s="79" t="s">
        <v>44</v>
      </c>
      <c r="G32" s="79" t="s">
        <v>44</v>
      </c>
      <c r="H32" s="79" t="s">
        <v>44</v>
      </c>
      <c r="I32" s="79" t="s">
        <v>44</v>
      </c>
      <c r="J32" s="79" t="s">
        <v>44</v>
      </c>
      <c r="L32" s="120"/>
      <c r="M32" s="79" t="s">
        <v>44</v>
      </c>
      <c r="N32" s="79" t="s">
        <v>44</v>
      </c>
      <c r="O32" s="79" t="s">
        <v>44</v>
      </c>
      <c r="P32" s="79" t="s">
        <v>44</v>
      </c>
      <c r="Q32" s="79" t="s">
        <v>44</v>
      </c>
      <c r="R32" s="79" t="s">
        <v>44</v>
      </c>
      <c r="S32" s="79" t="s">
        <v>44</v>
      </c>
      <c r="T32" s="79" t="s">
        <v>44</v>
      </c>
      <c r="X32" s="79" t="s">
        <v>44</v>
      </c>
      <c r="Y32" s="79" t="s">
        <v>44</v>
      </c>
      <c r="Z32" s="79" t="s">
        <v>44</v>
      </c>
      <c r="AA32" s="79" t="s">
        <v>44</v>
      </c>
      <c r="AV32" s="105"/>
      <c r="AW32" s="105"/>
      <c r="AX32" s="105"/>
      <c r="AY32" s="105"/>
      <c r="AZ32" s="105"/>
      <c r="BA32" s="105"/>
      <c r="BB32" s="105"/>
      <c r="BC32" s="105"/>
      <c r="BD32" s="105"/>
    </row>
    <row r="33" spans="2:27" s="79" customFormat="1">
      <c r="B33" s="120" t="s">
        <v>173</v>
      </c>
      <c r="C33" s="79">
        <v>3.5231485382158097E-2</v>
      </c>
      <c r="D33" s="79">
        <v>-2.0835191318435099E-3</v>
      </c>
      <c r="E33" s="95">
        <v>8.7934928735314402E-2</v>
      </c>
      <c r="F33" s="79">
        <v>7.4236413460218899E-3</v>
      </c>
      <c r="G33" s="79">
        <v>3.83082065300221E-2</v>
      </c>
      <c r="H33" s="79">
        <v>-9.0816966580464006E-3</v>
      </c>
      <c r="I33" s="79">
        <v>6.11057874156948E-2</v>
      </c>
      <c r="J33" s="79">
        <v>-2.6962957771291499E-2</v>
      </c>
      <c r="L33" s="120" t="s">
        <v>236</v>
      </c>
      <c r="M33" s="79">
        <v>2.36625547217051E-3</v>
      </c>
      <c r="N33" s="79">
        <v>-2.6568455997288201E-3</v>
      </c>
      <c r="O33" s="79">
        <v>8.1271594407030905E-3</v>
      </c>
      <c r="P33" s="96">
        <v>3.8333422976685398E-2</v>
      </c>
      <c r="Q33" s="96">
        <v>3.0439957757804899E-2</v>
      </c>
      <c r="R33" s="114">
        <v>-5.9919991405742501E-2</v>
      </c>
      <c r="S33" s="79">
        <v>4.8404375877840501E-3</v>
      </c>
      <c r="T33" s="79">
        <v>-1.07363285243547E-2</v>
      </c>
      <c r="X33" s="79">
        <v>2.0184893959823699E-2</v>
      </c>
      <c r="Y33" s="79">
        <v>1.2142055749178499E-2</v>
      </c>
      <c r="Z33" s="95">
        <v>3.8646498346052598E-2</v>
      </c>
      <c r="AA33" s="79">
        <v>-6.5410027818177396E-3</v>
      </c>
    </row>
    <row r="34" spans="2:27" s="79" customFormat="1" hidden="1">
      <c r="B34" s="120" t="s">
        <v>217</v>
      </c>
      <c r="C34" s="95">
        <v>5.9399552139693598E-2</v>
      </c>
      <c r="D34" s="79">
        <v>3.0938484454030499E-2</v>
      </c>
      <c r="E34" s="79">
        <v>3.4079395209073498E-3</v>
      </c>
      <c r="F34" s="79">
        <v>2.6435545751835401E-2</v>
      </c>
      <c r="G34" s="79">
        <v>2.0523003275990701E-2</v>
      </c>
      <c r="H34" s="79">
        <v>2.1112037318338599E-2</v>
      </c>
      <c r="I34" s="79">
        <v>1.6201154783225001E-2</v>
      </c>
      <c r="J34" s="79">
        <v>-6.82765972266165E-3</v>
      </c>
      <c r="L34" s="120" t="s">
        <v>237</v>
      </c>
      <c r="M34" s="79">
        <v>-1.9924151999603599E-2</v>
      </c>
      <c r="N34" s="79">
        <v>3.4774153310304402E-2</v>
      </c>
      <c r="O34" s="79">
        <v>-1.64687876865688E-3</v>
      </c>
      <c r="P34" s="79">
        <v>1.53990238312405E-3</v>
      </c>
      <c r="Q34" s="79">
        <v>2.25020569686998E-2</v>
      </c>
      <c r="R34" s="79">
        <v>2.91938801549931E-2</v>
      </c>
      <c r="S34" s="79">
        <v>1.25350283001872E-2</v>
      </c>
      <c r="T34" s="79">
        <v>6.6440585668336603E-3</v>
      </c>
      <c r="X34" s="79">
        <v>1.4684001952057E-3</v>
      </c>
      <c r="Y34" s="79">
        <v>7.3288295203593496E-3</v>
      </c>
      <c r="Z34" s="79">
        <v>-3.1670837527152302E-3</v>
      </c>
      <c r="AA34" s="79">
        <v>-2.2437791844335898E-2</v>
      </c>
    </row>
    <row r="35" spans="2:27" s="79" customFormat="1" hidden="1">
      <c r="B35" s="120" t="s">
        <v>206</v>
      </c>
      <c r="C35" s="79">
        <v>2.4117581013780798E-2</v>
      </c>
      <c r="D35" s="79">
        <v>3.1858292226048898E-2</v>
      </c>
      <c r="E35" s="96">
        <v>8.6929793364214594E-2</v>
      </c>
      <c r="F35" s="79">
        <v>3.0064422563866801E-2</v>
      </c>
      <c r="G35" s="79">
        <v>6.2928233771370995E-2</v>
      </c>
      <c r="H35" s="79">
        <v>2.5134999628152702E-2</v>
      </c>
      <c r="I35" s="79">
        <v>6.97169743503087E-2</v>
      </c>
      <c r="J35" s="79">
        <v>2.5881701593671301E-3</v>
      </c>
      <c r="L35" s="120" t="s">
        <v>212</v>
      </c>
      <c r="M35" s="79">
        <v>-1.35120331768339E-2</v>
      </c>
      <c r="N35" s="79">
        <v>6.4377014078970804E-3</v>
      </c>
      <c r="O35" s="79">
        <v>-4.86694986290186E-3</v>
      </c>
      <c r="P35" s="79">
        <v>3.014313367743E-2</v>
      </c>
      <c r="Q35" s="96">
        <v>4.89280677359362E-2</v>
      </c>
      <c r="R35" s="79">
        <v>-3.6919850668941503E-2</v>
      </c>
      <c r="S35" s="79">
        <v>1.33139538705758E-3</v>
      </c>
      <c r="T35" s="79">
        <v>3.4639087693254002E-2</v>
      </c>
      <c r="X35" s="79">
        <v>2.28617978775476E-2</v>
      </c>
      <c r="Y35" s="79">
        <v>-2.6086226534425801E-3</v>
      </c>
      <c r="Z35" s="79">
        <v>5.4376240294109701E-2</v>
      </c>
      <c r="AA35" s="79">
        <v>-1.8847655040337599E-2</v>
      </c>
    </row>
    <row r="36" spans="2:27" s="79" customFormat="1" hidden="1">
      <c r="B36" s="120" t="s">
        <v>205</v>
      </c>
      <c r="C36" s="79">
        <v>7.0702513417291502E-2</v>
      </c>
      <c r="D36" s="79">
        <v>1.4676353311463E-3</v>
      </c>
      <c r="E36" s="79">
        <v>-2.1722789069725301E-2</v>
      </c>
      <c r="F36" s="79">
        <v>9.6393574082185296E-3</v>
      </c>
      <c r="G36" s="79">
        <v>3.17699883448141E-2</v>
      </c>
      <c r="H36" s="79">
        <v>3.0126713085599699E-3</v>
      </c>
      <c r="I36" s="79">
        <v>-6.27242929558877E-3</v>
      </c>
      <c r="J36" s="79">
        <v>2.2065138082061699E-2</v>
      </c>
      <c r="L36" s="120" t="s">
        <v>209</v>
      </c>
      <c r="M36" s="79">
        <v>2.1374486161522201E-3</v>
      </c>
      <c r="N36" s="79">
        <v>4.8411127292294499E-2</v>
      </c>
      <c r="O36" s="79">
        <v>-1.41256179437915E-2</v>
      </c>
      <c r="P36" s="79">
        <v>-3.0506149907605699E-2</v>
      </c>
      <c r="Q36" s="79">
        <v>5.5654537772147503E-2</v>
      </c>
      <c r="R36" s="79">
        <v>3.0220859063992099E-2</v>
      </c>
      <c r="S36" s="79">
        <v>-5.71437559758106E-3</v>
      </c>
      <c r="T36" s="79">
        <v>-4.9960132533619299E-2</v>
      </c>
      <c r="X36" s="79">
        <v>1.50120041909493E-2</v>
      </c>
      <c r="Y36" s="79">
        <v>-4.0902148248886501E-2</v>
      </c>
      <c r="Z36" s="79">
        <v>-4.7264134061470502E-2</v>
      </c>
      <c r="AA36" s="79">
        <v>-6.1651351304905996E-3</v>
      </c>
    </row>
    <row r="37" spans="2:27" s="79" customFormat="1" hidden="1">
      <c r="B37" s="120" t="s">
        <v>207</v>
      </c>
      <c r="C37" s="96">
        <v>4.9730032346908697E-2</v>
      </c>
      <c r="D37" s="114">
        <v>-2.8329907429617801E-2</v>
      </c>
      <c r="E37" s="95">
        <v>9.2110808646236803E-2</v>
      </c>
      <c r="F37" s="114">
        <v>-3.5281610174190698E-3</v>
      </c>
      <c r="G37" s="79">
        <v>2.4465968309157201E-2</v>
      </c>
      <c r="H37" s="79">
        <v>-3.1091856692618599E-2</v>
      </c>
      <c r="I37" s="79">
        <v>6.34939454490345E-2</v>
      </c>
      <c r="J37" s="114">
        <v>-5.4827482718305502E-2</v>
      </c>
      <c r="L37" s="120" t="s">
        <v>210</v>
      </c>
      <c r="M37" s="79">
        <v>6.8470834543078E-3</v>
      </c>
      <c r="N37" s="79">
        <v>4.3461842298734904E-3</v>
      </c>
      <c r="O37" s="79">
        <v>1.6329576649105199E-2</v>
      </c>
      <c r="P37" s="79">
        <v>4.6513072202437201E-2</v>
      </c>
      <c r="Q37" s="79">
        <v>1.8107938521247698E-2</v>
      </c>
      <c r="R37" s="114">
        <v>-7.0458061355428606E-2</v>
      </c>
      <c r="S37" s="79">
        <v>1.0993287080527599E-2</v>
      </c>
      <c r="T37" s="114">
        <v>-4.2791033373296497E-2</v>
      </c>
      <c r="X37" s="79">
        <v>1.20455412595201E-2</v>
      </c>
      <c r="Y37" s="79">
        <v>2.8751747353579899E-2</v>
      </c>
      <c r="Z37" s="79">
        <v>3.2428907828444202E-2</v>
      </c>
      <c r="AA37" s="79">
        <v>-2.1656193084892399E-3</v>
      </c>
    </row>
    <row r="38" spans="2:27" s="79" customFormat="1" hidden="1">
      <c r="B38" s="120" t="s">
        <v>208</v>
      </c>
      <c r="C38" s="79">
        <v>4.3329860066304501E-2</v>
      </c>
      <c r="D38" s="79">
        <v>5.5798325615244804E-3</v>
      </c>
      <c r="E38" s="79">
        <v>-1.22264271140152E-2</v>
      </c>
      <c r="F38" s="79">
        <v>2.6284577198512901E-2</v>
      </c>
      <c r="G38" s="79">
        <v>-1.0052065371457501E-2</v>
      </c>
      <c r="H38" s="79">
        <v>1.18230297224733E-2</v>
      </c>
      <c r="I38" s="79">
        <v>-9.4355147903108505E-3</v>
      </c>
      <c r="J38" s="79">
        <v>-1.60950579010486E-2</v>
      </c>
      <c r="L38" s="120" t="s">
        <v>211</v>
      </c>
      <c r="M38" s="79">
        <v>1.45621478131896E-3</v>
      </c>
      <c r="N38" s="79">
        <v>-3.5847585485409797E-2</v>
      </c>
      <c r="O38" s="79">
        <v>1.48639488246394E-2</v>
      </c>
      <c r="P38" s="79">
        <v>3.1241177390820999E-2</v>
      </c>
      <c r="Q38" s="79">
        <v>1.0011227610832301E-2</v>
      </c>
      <c r="R38" s="79">
        <v>4.4958888298074103E-3</v>
      </c>
      <c r="S38" s="79">
        <v>2.4730252187399202E-2</v>
      </c>
      <c r="T38" s="79">
        <v>1.7055741318683398E-2</v>
      </c>
      <c r="X38" s="79">
        <v>-5.9582458759358499E-3</v>
      </c>
      <c r="Y38" s="79">
        <v>4.0504044737838203E-2</v>
      </c>
      <c r="Z38" s="79">
        <v>2.4090709615006201E-2</v>
      </c>
      <c r="AA38" s="79">
        <v>2.1628947981869699E-2</v>
      </c>
    </row>
    <row r="39" spans="2:27" s="79" customFormat="1" hidden="1">
      <c r="B39" s="120"/>
      <c r="C39" s="79" t="s">
        <v>44</v>
      </c>
      <c r="D39" s="79" t="s">
        <v>44</v>
      </c>
      <c r="E39" s="79" t="s">
        <v>44</v>
      </c>
      <c r="F39" s="79" t="s">
        <v>44</v>
      </c>
      <c r="G39" s="79" t="s">
        <v>44</v>
      </c>
      <c r="H39" s="79" t="s">
        <v>44</v>
      </c>
      <c r="I39" s="79" t="s">
        <v>44</v>
      </c>
      <c r="J39" s="79" t="s">
        <v>44</v>
      </c>
      <c r="L39" s="120"/>
      <c r="M39" s="79" t="s">
        <v>44</v>
      </c>
      <c r="N39" s="79" t="s">
        <v>44</v>
      </c>
      <c r="O39" s="79" t="s">
        <v>44</v>
      </c>
      <c r="P39" s="79" t="s">
        <v>44</v>
      </c>
      <c r="Q39" s="79" t="s">
        <v>44</v>
      </c>
      <c r="R39" s="79" t="s">
        <v>44</v>
      </c>
      <c r="S39" s="79" t="s">
        <v>44</v>
      </c>
      <c r="T39" s="79" t="s">
        <v>44</v>
      </c>
      <c r="X39" s="79" t="s">
        <v>44</v>
      </c>
      <c r="Y39" s="79" t="s">
        <v>44</v>
      </c>
      <c r="Z39" s="79" t="s">
        <v>44</v>
      </c>
      <c r="AA39" s="79" t="s">
        <v>44</v>
      </c>
    </row>
    <row r="40" spans="2:27" s="79" customFormat="1" hidden="1">
      <c r="B40" s="120" t="s">
        <v>284</v>
      </c>
      <c r="C40" s="79">
        <v>4.6817059518534598E-2</v>
      </c>
      <c r="D40" s="79">
        <v>3.7857155736019603E-2</v>
      </c>
      <c r="E40" s="96">
        <v>8.4037410402525506E-2</v>
      </c>
      <c r="F40" s="79">
        <v>3.19265385860521E-2</v>
      </c>
      <c r="G40" s="79">
        <v>7.0108048195301198E-2</v>
      </c>
      <c r="H40" s="79">
        <v>4.3838360187316502E-2</v>
      </c>
      <c r="I40" s="79">
        <v>6.6105699943065199E-2</v>
      </c>
      <c r="J40" s="79">
        <v>3.5946741179933698E-3</v>
      </c>
      <c r="L40" s="120" t="s">
        <v>288</v>
      </c>
      <c r="M40" s="79">
        <v>-2.4689578772343599E-2</v>
      </c>
      <c r="N40" s="79">
        <v>1.4185274437478799E-2</v>
      </c>
      <c r="O40" s="79">
        <v>-9.4717282430239295E-3</v>
      </c>
      <c r="P40" s="79">
        <v>2.67293133168768E-2</v>
      </c>
      <c r="Q40" s="96">
        <v>5.1285604469296198E-2</v>
      </c>
      <c r="R40" s="79">
        <v>-3.0542083177611298E-2</v>
      </c>
      <c r="S40" s="79">
        <v>3.3365300950332E-4</v>
      </c>
      <c r="T40" s="79">
        <v>3.5372922477599503E-2</v>
      </c>
      <c r="X40" s="79">
        <v>2.06579692379661E-2</v>
      </c>
      <c r="Y40" s="79">
        <v>-2.2631369943746399E-2</v>
      </c>
      <c r="Z40" s="79">
        <v>4.6985187902364597E-2</v>
      </c>
      <c r="AA40" s="79">
        <v>-1.3520076222694201E-2</v>
      </c>
    </row>
    <row r="41" spans="2:27" s="79" customFormat="1" hidden="1">
      <c r="B41" s="120" t="s">
        <v>285</v>
      </c>
      <c r="C41" s="96">
        <v>4.82066914333334E-2</v>
      </c>
      <c r="D41" s="114">
        <v>-1.1238198639441199E-2</v>
      </c>
      <c r="E41" s="96">
        <v>4.1738749450420998E-2</v>
      </c>
      <c r="F41" s="79">
        <v>6.77480059824467E-3</v>
      </c>
      <c r="G41" s="79">
        <v>1.4147377719864E-4</v>
      </c>
      <c r="H41" s="79">
        <v>-2.16335323809243E-2</v>
      </c>
      <c r="I41" s="79">
        <v>3.3318070824485103E-2</v>
      </c>
      <c r="J41" s="114">
        <v>-5.0629678941411502E-2</v>
      </c>
      <c r="L41" s="120" t="s">
        <v>289</v>
      </c>
      <c r="M41" s="79">
        <v>1.2461647923947701E-2</v>
      </c>
      <c r="N41" s="79">
        <v>-3.5133318867132397E-2</v>
      </c>
      <c r="O41" s="79">
        <v>3.1494852428192797E-2</v>
      </c>
      <c r="P41" s="79">
        <v>4.86938792998836E-2</v>
      </c>
      <c r="Q41" s="79">
        <v>2.6166754041031599E-2</v>
      </c>
      <c r="R41" s="79">
        <v>-4.3528508966307701E-2</v>
      </c>
      <c r="S41" s="79">
        <v>3.36675210171078E-2</v>
      </c>
      <c r="T41" s="79">
        <v>-1.7543163495216899E-2</v>
      </c>
      <c r="X41" s="79">
        <v>9.04369460251956E-3</v>
      </c>
      <c r="Y41" s="95">
        <v>5.3456331651801602E-2</v>
      </c>
      <c r="Z41" s="79">
        <v>2.1707922348277502E-2</v>
      </c>
      <c r="AA41" s="79">
        <v>1.6485265097878201E-2</v>
      </c>
    </row>
    <row r="42" spans="2:27" s="79" customFormat="1" hidden="1">
      <c r="B42" s="120"/>
      <c r="C42" s="79" t="s">
        <v>44</v>
      </c>
      <c r="D42" s="79" t="s">
        <v>44</v>
      </c>
      <c r="E42" s="79" t="s">
        <v>44</v>
      </c>
      <c r="F42" s="79" t="s">
        <v>44</v>
      </c>
      <c r="G42" s="79" t="s">
        <v>44</v>
      </c>
      <c r="H42" s="79" t="s">
        <v>44</v>
      </c>
      <c r="I42" s="79" t="s">
        <v>44</v>
      </c>
      <c r="J42" s="79" t="s">
        <v>44</v>
      </c>
      <c r="L42" s="120"/>
      <c r="M42" s="79" t="s">
        <v>44</v>
      </c>
      <c r="N42" s="79" t="s">
        <v>44</v>
      </c>
      <c r="O42" s="79" t="s">
        <v>44</v>
      </c>
      <c r="P42" s="79" t="s">
        <v>44</v>
      </c>
      <c r="Q42" s="79" t="s">
        <v>44</v>
      </c>
      <c r="R42" s="79" t="s">
        <v>44</v>
      </c>
      <c r="S42" s="79" t="s">
        <v>44</v>
      </c>
      <c r="T42" s="79" t="s">
        <v>44</v>
      </c>
      <c r="X42" s="79" t="s">
        <v>44</v>
      </c>
      <c r="Y42" s="79" t="s">
        <v>44</v>
      </c>
      <c r="Z42" s="79" t="s">
        <v>44</v>
      </c>
      <c r="AA42" s="79" t="s">
        <v>44</v>
      </c>
    </row>
    <row r="43" spans="2:27" s="79" customFormat="1" hidden="1">
      <c r="B43" s="120" t="s">
        <v>377</v>
      </c>
      <c r="C43" s="79">
        <v>-3.5433863140491899E-2</v>
      </c>
      <c r="D43" s="79">
        <v>-1.5865432415157199E-2</v>
      </c>
      <c r="E43" s="79">
        <v>-4.9798942792042597E-2</v>
      </c>
      <c r="F43" s="79">
        <v>-2.2186067461839501E-2</v>
      </c>
      <c r="G43" s="79">
        <v>-4.9479718799786002E-3</v>
      </c>
      <c r="H43" s="79">
        <v>4.56490308927058E-3</v>
      </c>
      <c r="I43" s="79">
        <v>-2.95282192837432E-2</v>
      </c>
      <c r="J43" s="79">
        <v>-3.7859965481642603E-2</v>
      </c>
      <c r="L43" s="120" t="s">
        <v>380</v>
      </c>
      <c r="M43" s="79">
        <v>2.9272840089937899E-2</v>
      </c>
      <c r="N43" s="79">
        <v>-6.3844798451336698E-3</v>
      </c>
      <c r="O43" s="79">
        <v>5.9056438567486401E-2</v>
      </c>
      <c r="P43" s="79">
        <v>-6.3448428660951295E-2</v>
      </c>
      <c r="Q43" s="79">
        <v>2.9674530280194199E-2</v>
      </c>
      <c r="R43" s="79">
        <v>-8.5964360914789397E-3</v>
      </c>
      <c r="S43" s="79">
        <v>5.7819445597491803E-2</v>
      </c>
      <c r="T43" s="79">
        <v>-1.33994270749743E-2</v>
      </c>
      <c r="X43" s="114">
        <v>-8.4924222740019706E-2</v>
      </c>
      <c r="Y43" s="114">
        <v>-1.6152734008188199E-2</v>
      </c>
      <c r="Z43" s="114">
        <v>-7.0209326796954297E-2</v>
      </c>
      <c r="AA43" s="79">
        <v>3.9494658341990403E-2</v>
      </c>
    </row>
    <row r="44" spans="2:27" s="79" customFormat="1" hidden="1">
      <c r="B44" s="120" t="s">
        <v>378</v>
      </c>
      <c r="C44" s="79">
        <v>3.4382276158821001E-2</v>
      </c>
      <c r="D44" s="79">
        <v>-3.41897482475257E-2</v>
      </c>
      <c r="E44" s="79">
        <v>-7.3690058048280396E-2</v>
      </c>
      <c r="F44" s="79">
        <v>6.2828275052703303E-2</v>
      </c>
      <c r="G44" s="79">
        <v>1.83061955656625E-2</v>
      </c>
      <c r="H44" s="79">
        <v>5.1822096123654597E-3</v>
      </c>
      <c r="I44" s="79">
        <v>-5.0602752685451002E-2</v>
      </c>
      <c r="J44" s="79">
        <v>3.6002719412223202E-2</v>
      </c>
      <c r="L44" s="120" t="s">
        <v>381</v>
      </c>
      <c r="M44" s="79">
        <v>2.8879186694296701E-2</v>
      </c>
      <c r="N44" s="79">
        <v>-8.4551841043857597E-3</v>
      </c>
      <c r="O44" s="79">
        <v>5.32339674731536E-2</v>
      </c>
      <c r="P44" s="79">
        <v>3.2242408644736702E-2</v>
      </c>
      <c r="Q44" s="79">
        <v>2.96131993561101E-2</v>
      </c>
      <c r="R44" s="79">
        <v>3.5502013142916997E-2</v>
      </c>
      <c r="S44" s="79">
        <v>4.3558771430872202E-2</v>
      </c>
      <c r="T44" s="79">
        <v>-4.5788217903684203E-2</v>
      </c>
      <c r="X44" s="79">
        <v>-2.99975866790087E-2</v>
      </c>
      <c r="Y44" s="79">
        <v>1.61750185475741E-2</v>
      </c>
      <c r="Z44" s="79">
        <v>1.5944386153835002E-2</v>
      </c>
      <c r="AA44" s="79">
        <v>4.7079759308623598E-2</v>
      </c>
    </row>
    <row r="45" spans="2:27" s="79" customFormat="1" hidden="1">
      <c r="B45" s="120" t="s">
        <v>379</v>
      </c>
      <c r="C45" s="79">
        <v>8.4253129058028897E-2</v>
      </c>
      <c r="D45" s="79">
        <v>-4.5094132627536102E-2</v>
      </c>
      <c r="E45" s="79">
        <v>0.10131664562452899</v>
      </c>
      <c r="F45" s="79">
        <v>5.4125861623036897E-2</v>
      </c>
      <c r="G45" s="79">
        <v>7.6721312199280897E-2</v>
      </c>
      <c r="H45" s="79">
        <v>-3.0611110059750899E-2</v>
      </c>
      <c r="I45" s="79">
        <v>7.7140642474071999E-2</v>
      </c>
      <c r="J45" s="79">
        <v>-1.6063575141997799E-2</v>
      </c>
      <c r="L45" s="120" t="s">
        <v>382</v>
      </c>
      <c r="M45" s="79">
        <v>-9.7897491076231899E-2</v>
      </c>
      <c r="N45" s="79">
        <v>5.3222688723486896E-3</v>
      </c>
      <c r="O45" s="79">
        <v>2.75629015237694E-2</v>
      </c>
      <c r="P45" s="79">
        <v>1.41732288872104E-2</v>
      </c>
      <c r="Q45" s="79">
        <v>-2.07729766896519E-2</v>
      </c>
      <c r="R45" s="114">
        <v>-8.3478308854769007E-2</v>
      </c>
      <c r="S45" s="79">
        <v>4.3477963860112101E-2</v>
      </c>
      <c r="T45" s="79">
        <v>-6.7852208085990798E-3</v>
      </c>
      <c r="X45" s="79">
        <v>-4.6816477970948997E-2</v>
      </c>
      <c r="Y45" s="79">
        <v>5.6522898626530302E-2</v>
      </c>
      <c r="Z45" s="79">
        <v>6.0046885743524799E-2</v>
      </c>
      <c r="AA45" s="79">
        <v>-1.29212860956465E-2</v>
      </c>
    </row>
    <row r="46" spans="2:27" s="79" customFormat="1" hidden="1">
      <c r="B46" s="120"/>
      <c r="L46" s="120"/>
    </row>
    <row r="47" spans="2:27" s="79" customFormat="1">
      <c r="B47" s="120"/>
      <c r="L47" s="120"/>
    </row>
    <row r="48" spans="2:27">
      <c r="B48" s="127"/>
      <c r="C48" s="78"/>
      <c r="D48" s="78"/>
      <c r="E48" s="78"/>
      <c r="F48" s="78"/>
      <c r="G48" s="78"/>
      <c r="H48" s="78"/>
      <c r="I48" s="78"/>
      <c r="K48" s="78"/>
      <c r="L48" s="127"/>
      <c r="M48" s="78"/>
      <c r="N48" s="78"/>
      <c r="O48" s="78"/>
      <c r="P48" s="78"/>
      <c r="Q48" s="78"/>
      <c r="R48" s="78"/>
    </row>
    <row r="49" spans="2:56" s="78" customFormat="1">
      <c r="B49" s="126" t="s">
        <v>435</v>
      </c>
      <c r="L49" s="126" t="s">
        <v>435</v>
      </c>
      <c r="W49" s="80" t="s">
        <v>406</v>
      </c>
    </row>
    <row r="50" spans="2:56" s="78" customFormat="1">
      <c r="B50" s="126" t="s">
        <v>124</v>
      </c>
      <c r="C50" s="78" t="s">
        <v>263</v>
      </c>
      <c r="D50" s="78" t="s">
        <v>264</v>
      </c>
      <c r="E50" s="78" t="s">
        <v>265</v>
      </c>
      <c r="F50" s="78" t="s">
        <v>325</v>
      </c>
      <c r="G50" s="78" t="s">
        <v>266</v>
      </c>
      <c r="H50" s="78" t="s">
        <v>267</v>
      </c>
      <c r="I50" s="78" t="s">
        <v>268</v>
      </c>
      <c r="J50" s="87" t="s">
        <v>401</v>
      </c>
      <c r="L50" s="127"/>
      <c r="M50" s="78" t="s">
        <v>263</v>
      </c>
      <c r="N50" s="78" t="s">
        <v>264</v>
      </c>
      <c r="O50" s="78" t="s">
        <v>265</v>
      </c>
      <c r="P50" s="78" t="s">
        <v>325</v>
      </c>
      <c r="Q50" s="78" t="s">
        <v>266</v>
      </c>
      <c r="R50" s="78" t="s">
        <v>267</v>
      </c>
      <c r="S50" s="78" t="s">
        <v>268</v>
      </c>
      <c r="T50" s="87" t="s">
        <v>401</v>
      </c>
      <c r="W50" s="119" t="s">
        <v>124</v>
      </c>
      <c r="X50" s="87" t="s">
        <v>396</v>
      </c>
      <c r="Y50" s="87" t="s">
        <v>398</v>
      </c>
      <c r="Z50" s="78" t="s">
        <v>397</v>
      </c>
      <c r="AA50" s="87" t="s">
        <v>399</v>
      </c>
      <c r="AD50" s="119"/>
      <c r="AE50" s="87"/>
      <c r="AF50" s="87"/>
      <c r="AH50" s="87"/>
      <c r="AV50" s="87"/>
      <c r="AW50" s="87"/>
      <c r="AX50" s="87"/>
      <c r="AY50" s="87"/>
      <c r="AZ50" s="87"/>
      <c r="BA50" s="87"/>
      <c r="BB50" s="87"/>
      <c r="BC50" s="87"/>
      <c r="BD50" s="87"/>
    </row>
    <row r="51" spans="2:56" s="78" customFormat="1">
      <c r="B51" s="127" t="s">
        <v>125</v>
      </c>
      <c r="C51" s="19">
        <v>1.2255799002440899E-2</v>
      </c>
      <c r="D51" s="55">
        <v>8.6412190148757201E-2</v>
      </c>
      <c r="E51" s="19">
        <v>2.11999948680896E-2</v>
      </c>
      <c r="F51" s="78">
        <v>0.29672666879251097</v>
      </c>
      <c r="G51" s="78" t="s">
        <v>44</v>
      </c>
      <c r="H51" s="78" t="s">
        <v>44</v>
      </c>
      <c r="I51" s="78" t="s">
        <v>44</v>
      </c>
      <c r="J51" s="78">
        <v>0.87297361991867894</v>
      </c>
      <c r="L51" s="127" t="s">
        <v>223</v>
      </c>
      <c r="M51" s="78" t="s">
        <v>44</v>
      </c>
      <c r="N51" s="78" t="s">
        <v>44</v>
      </c>
      <c r="O51" s="78" t="s">
        <v>44</v>
      </c>
      <c r="P51" s="55">
        <v>9.2681913889258602E-2</v>
      </c>
      <c r="Q51" s="19">
        <v>2.2353557322029999E-2</v>
      </c>
      <c r="R51" s="78">
        <v>0.864333939053617</v>
      </c>
      <c r="S51" s="78">
        <v>0.196445959147375</v>
      </c>
      <c r="T51" s="78">
        <v>0.23970011940382199</v>
      </c>
      <c r="W51" s="78" t="s">
        <v>223</v>
      </c>
      <c r="X51" s="78">
        <v>0.266205563255832</v>
      </c>
      <c r="Y51" s="78">
        <v>0.266205563255832</v>
      </c>
      <c r="Z51" s="78">
        <v>0.189274112771908</v>
      </c>
      <c r="AA51" s="78">
        <v>0.75803634777692697</v>
      </c>
      <c r="AV51" s="105"/>
      <c r="AW51" s="105"/>
      <c r="AX51" s="105"/>
      <c r="AY51" s="105"/>
      <c r="AZ51" s="105"/>
      <c r="BA51" s="105"/>
      <c r="BB51" s="105"/>
      <c r="BC51" s="105"/>
      <c r="BD51" s="105"/>
    </row>
    <row r="52" spans="2:56" s="78" customFormat="1" hidden="1">
      <c r="B52" s="127" t="s">
        <v>172</v>
      </c>
      <c r="C52" s="19">
        <v>4.79435687779276E-3</v>
      </c>
      <c r="D52" s="78">
        <v>0.32680550478700299</v>
      </c>
      <c r="E52" s="78">
        <v>0.25085798606913101</v>
      </c>
      <c r="F52" s="78">
        <v>0.225920896925281</v>
      </c>
      <c r="G52" s="78" t="s">
        <v>44</v>
      </c>
      <c r="H52" s="78" t="s">
        <v>44</v>
      </c>
      <c r="I52" s="78" t="s">
        <v>44</v>
      </c>
      <c r="J52" s="78">
        <v>0.68678289644051704</v>
      </c>
      <c r="L52" s="127" t="s">
        <v>224</v>
      </c>
      <c r="M52" s="78" t="s">
        <v>44</v>
      </c>
      <c r="N52" s="78" t="s">
        <v>44</v>
      </c>
      <c r="O52" s="78" t="s">
        <v>44</v>
      </c>
      <c r="P52" s="78">
        <v>0.86437062327198899</v>
      </c>
      <c r="Q52" s="78">
        <v>0.86437062327198899</v>
      </c>
      <c r="R52" s="78">
        <v>0.86437062327198899</v>
      </c>
      <c r="S52" s="78">
        <v>0.86437062327198899</v>
      </c>
      <c r="T52" s="78">
        <v>0.86437062327198899</v>
      </c>
      <c r="W52" s="78" t="s">
        <v>224</v>
      </c>
      <c r="X52" s="78">
        <v>0.697047283642107</v>
      </c>
      <c r="Y52" s="78">
        <v>0.697047283642107</v>
      </c>
      <c r="Z52" s="78">
        <v>0.89381686813308603</v>
      </c>
      <c r="AA52" s="78">
        <v>0.697047283642107</v>
      </c>
      <c r="AV52" s="105"/>
      <c r="AW52" s="105"/>
      <c r="AX52" s="105"/>
      <c r="AY52" s="105"/>
      <c r="AZ52" s="105"/>
      <c r="BA52" s="105"/>
      <c r="BB52" s="105"/>
      <c r="BC52" s="105"/>
      <c r="BD52" s="105"/>
    </row>
    <row r="53" spans="2:56" s="78" customFormat="1" hidden="1">
      <c r="B53" s="127" t="s">
        <v>126</v>
      </c>
      <c r="C53" s="78">
        <v>0.236064658329354</v>
      </c>
      <c r="D53" s="78">
        <v>0.16344762596158899</v>
      </c>
      <c r="E53" s="55">
        <v>6.8620482350947795E-2</v>
      </c>
      <c r="F53" s="78">
        <v>0.83098652793266603</v>
      </c>
      <c r="G53" s="78" t="s">
        <v>44</v>
      </c>
      <c r="H53" s="78" t="s">
        <v>44</v>
      </c>
      <c r="I53" s="78" t="s">
        <v>44</v>
      </c>
      <c r="J53" s="78">
        <v>0.16344762596158899</v>
      </c>
      <c r="L53" s="127" t="s">
        <v>225</v>
      </c>
      <c r="M53" s="78" t="s">
        <v>44</v>
      </c>
      <c r="N53" s="78" t="s">
        <v>44</v>
      </c>
      <c r="O53" s="78" t="s">
        <v>44</v>
      </c>
      <c r="P53" s="78">
        <v>0.77554100347154298</v>
      </c>
      <c r="Q53" s="19">
        <v>4.604040144076E-2</v>
      </c>
      <c r="R53" s="78">
        <v>0.77554100347154298</v>
      </c>
      <c r="S53" s="78">
        <v>0.77554100347154298</v>
      </c>
      <c r="T53" s="78">
        <v>0.77554100347154298</v>
      </c>
      <c r="W53" s="78" t="s">
        <v>225</v>
      </c>
      <c r="X53" s="78">
        <v>0.617039147377345</v>
      </c>
      <c r="Y53" s="57">
        <v>0.98754698590714696</v>
      </c>
      <c r="Z53" s="78">
        <v>0.617039147377345</v>
      </c>
      <c r="AA53" s="57">
        <v>0.98754698590714696</v>
      </c>
      <c r="AV53" s="105"/>
      <c r="AW53" s="105"/>
      <c r="AX53" s="105"/>
      <c r="AY53" s="105"/>
      <c r="AZ53" s="105"/>
      <c r="BA53" s="105"/>
      <c r="BB53" s="105"/>
      <c r="BC53" s="105"/>
      <c r="BD53" s="105"/>
    </row>
    <row r="54" spans="2:56" s="78" customFormat="1" hidden="1">
      <c r="B54" s="127" t="s">
        <v>127</v>
      </c>
      <c r="C54" s="78">
        <v>0.74315431879334404</v>
      </c>
      <c r="D54" s="78">
        <v>0.75249991568128505</v>
      </c>
      <c r="E54" s="78">
        <v>0.96823947646393305</v>
      </c>
      <c r="F54" s="78">
        <v>0.74315431879334404</v>
      </c>
      <c r="G54" s="78" t="s">
        <v>44</v>
      </c>
      <c r="H54" s="78" t="s">
        <v>44</v>
      </c>
      <c r="I54" s="78" t="s">
        <v>44</v>
      </c>
      <c r="J54" s="78">
        <v>0.75249991568128505</v>
      </c>
      <c r="L54" s="127" t="s">
        <v>226</v>
      </c>
      <c r="M54" s="78" t="s">
        <v>44</v>
      </c>
      <c r="N54" s="78" t="s">
        <v>44</v>
      </c>
      <c r="O54" s="78" t="s">
        <v>44</v>
      </c>
      <c r="P54" s="78">
        <v>0.73049708363454802</v>
      </c>
      <c r="Q54" s="78">
        <v>0.73049708363454802</v>
      </c>
      <c r="R54" s="78">
        <v>0.73049708363454802</v>
      </c>
      <c r="S54" s="78">
        <v>0.12576800650553799</v>
      </c>
      <c r="T54" s="78">
        <v>0.60490913055768303</v>
      </c>
      <c r="W54" s="78" t="s">
        <v>226</v>
      </c>
      <c r="X54" s="78">
        <v>0.79633848504354698</v>
      </c>
      <c r="Y54" s="19">
        <v>1.1661774184483701E-2</v>
      </c>
      <c r="Z54" s="78">
        <v>0.71977044970270498</v>
      </c>
      <c r="AA54" s="78">
        <v>0.41548129169216702</v>
      </c>
      <c r="AV54" s="105"/>
      <c r="AW54" s="105"/>
      <c r="AX54" s="105"/>
      <c r="AY54" s="105"/>
      <c r="AZ54" s="105"/>
      <c r="BA54" s="105"/>
      <c r="BB54" s="105"/>
      <c r="BC54" s="105"/>
      <c r="BD54" s="105"/>
    </row>
    <row r="55" spans="2:56" s="78" customFormat="1" hidden="1">
      <c r="B55" s="127" t="s">
        <v>128</v>
      </c>
      <c r="C55" s="55">
        <v>8.0031310395676E-2</v>
      </c>
      <c r="D55" s="78">
        <v>0.781598871194776</v>
      </c>
      <c r="E55" s="78">
        <v>0.49299802943241799</v>
      </c>
      <c r="F55" s="78">
        <v>0.70273498639243703</v>
      </c>
      <c r="G55" s="78" t="s">
        <v>44</v>
      </c>
      <c r="H55" s="78" t="s">
        <v>44</v>
      </c>
      <c r="I55" s="78" t="s">
        <v>44</v>
      </c>
      <c r="J55" s="78">
        <v>0.87919572748381203</v>
      </c>
      <c r="L55" s="127" t="s">
        <v>227</v>
      </c>
      <c r="M55" s="78" t="s">
        <v>44</v>
      </c>
      <c r="N55" s="78" t="s">
        <v>44</v>
      </c>
      <c r="O55" s="78" t="s">
        <v>44</v>
      </c>
      <c r="P55" s="19">
        <v>3.3643608097172303E-2</v>
      </c>
      <c r="Q55" s="78">
        <v>0.24751205100875601</v>
      </c>
      <c r="R55" s="78">
        <v>0.24751205100875601</v>
      </c>
      <c r="S55" s="78">
        <v>0.40405803338427998</v>
      </c>
      <c r="T55" s="78">
        <v>0.36089364251224099</v>
      </c>
      <c r="W55" s="78" t="s">
        <v>227</v>
      </c>
      <c r="X55" s="78">
        <v>0.448848387661828</v>
      </c>
      <c r="Y55" s="78">
        <v>0.43170106883370102</v>
      </c>
      <c r="Z55" s="78">
        <v>0.21392048092989499</v>
      </c>
      <c r="AA55" s="78">
        <v>0.21392048092989499</v>
      </c>
      <c r="AV55" s="105"/>
      <c r="AW55" s="105"/>
      <c r="AX55" s="105"/>
      <c r="AY55" s="105"/>
      <c r="AZ55" s="105"/>
      <c r="BA55" s="105"/>
      <c r="BB55" s="105"/>
      <c r="BC55" s="105"/>
      <c r="BD55" s="105"/>
    </row>
    <row r="56" spans="2:56" s="78" customFormat="1" hidden="1">
      <c r="B56" s="127"/>
      <c r="C56" s="78" t="s">
        <v>44</v>
      </c>
      <c r="D56" s="78" t="s">
        <v>44</v>
      </c>
      <c r="E56" s="78" t="s">
        <v>44</v>
      </c>
      <c r="F56" s="78" t="s">
        <v>44</v>
      </c>
      <c r="G56" s="78" t="s">
        <v>44</v>
      </c>
      <c r="H56" s="78" t="s">
        <v>44</v>
      </c>
      <c r="I56" s="78" t="s">
        <v>44</v>
      </c>
      <c r="J56" s="78" t="s">
        <v>44</v>
      </c>
      <c r="L56" s="127"/>
      <c r="M56" s="78" t="s">
        <v>44</v>
      </c>
      <c r="N56" s="78" t="s">
        <v>44</v>
      </c>
      <c r="O56" s="78" t="s">
        <v>44</v>
      </c>
      <c r="P56" s="78" t="s">
        <v>44</v>
      </c>
      <c r="Q56" s="78" t="s">
        <v>44</v>
      </c>
      <c r="R56" s="78" t="s">
        <v>44</v>
      </c>
      <c r="S56" s="78" t="s">
        <v>44</v>
      </c>
      <c r="T56" s="78" t="s">
        <v>44</v>
      </c>
      <c r="X56" s="78" t="s">
        <v>44</v>
      </c>
      <c r="Y56" s="78" t="s">
        <v>44</v>
      </c>
      <c r="Z56" s="78" t="s">
        <v>44</v>
      </c>
      <c r="AA56" s="78" t="s">
        <v>44</v>
      </c>
      <c r="AV56" s="105"/>
      <c r="AW56" s="105"/>
      <c r="AX56" s="105"/>
      <c r="AY56" s="105"/>
      <c r="AZ56" s="105"/>
      <c r="BA56" s="105"/>
      <c r="BB56" s="105"/>
      <c r="BC56" s="105"/>
      <c r="BD56" s="105"/>
    </row>
    <row r="57" spans="2:56" s="78" customFormat="1" hidden="1">
      <c r="B57" s="127" t="s">
        <v>129</v>
      </c>
      <c r="C57" s="78">
        <v>0.116815731689593</v>
      </c>
      <c r="D57" s="78">
        <v>0.116815731689593</v>
      </c>
      <c r="E57" s="55">
        <v>6.3461507736070205E-2</v>
      </c>
      <c r="F57" s="78">
        <v>0.35853443588578998</v>
      </c>
      <c r="G57" s="78" t="s">
        <v>44</v>
      </c>
      <c r="H57" s="78" t="s">
        <v>44</v>
      </c>
      <c r="I57" s="78" t="s">
        <v>44</v>
      </c>
      <c r="J57" s="78">
        <v>0.97134470879972701</v>
      </c>
      <c r="L57" s="127" t="s">
        <v>228</v>
      </c>
      <c r="M57" s="78" t="s">
        <v>44</v>
      </c>
      <c r="N57" s="78" t="s">
        <v>44</v>
      </c>
      <c r="O57" s="78" t="s">
        <v>44</v>
      </c>
      <c r="P57" s="78">
        <v>0.61873303894413501</v>
      </c>
      <c r="Q57" s="78">
        <v>0.61873303894413501</v>
      </c>
      <c r="R57" s="78">
        <v>0.95268147180702301</v>
      </c>
      <c r="S57" s="78">
        <v>0.63924672702265795</v>
      </c>
      <c r="T57" s="78">
        <v>0.61873303894413501</v>
      </c>
      <c r="W57" s="78" t="s">
        <v>228</v>
      </c>
      <c r="X57" s="78">
        <v>0.38352019104611601</v>
      </c>
      <c r="Y57" s="78">
        <v>0.452443249872303</v>
      </c>
      <c r="Z57" s="78">
        <v>0.38352019104611601</v>
      </c>
      <c r="AA57" s="78">
        <v>0.92546964094761197</v>
      </c>
      <c r="AV57" s="105"/>
      <c r="AW57" s="105"/>
      <c r="AX57" s="105"/>
      <c r="AY57" s="105"/>
      <c r="AZ57" s="105"/>
      <c r="BA57" s="105"/>
      <c r="BB57" s="105"/>
      <c r="BC57" s="105"/>
      <c r="BD57" s="105"/>
    </row>
    <row r="58" spans="2:56" s="78" customFormat="1" hidden="1">
      <c r="B58" s="127" t="s">
        <v>130</v>
      </c>
      <c r="C58" s="78">
        <v>0.64145298128906303</v>
      </c>
      <c r="D58" s="78">
        <v>0.29315500144631101</v>
      </c>
      <c r="E58" s="78">
        <v>0.76710892510901696</v>
      </c>
      <c r="F58" s="78">
        <v>0.87297361991867894</v>
      </c>
      <c r="G58" s="78" t="s">
        <v>44</v>
      </c>
      <c r="H58" s="78" t="s">
        <v>44</v>
      </c>
      <c r="I58" s="78" t="s">
        <v>44</v>
      </c>
      <c r="J58" s="78">
        <v>0.76710892510901696</v>
      </c>
      <c r="L58" s="127" t="s">
        <v>229</v>
      </c>
      <c r="M58" s="78" t="s">
        <v>44</v>
      </c>
      <c r="N58" s="78" t="s">
        <v>44</v>
      </c>
      <c r="O58" s="78" t="s">
        <v>44</v>
      </c>
      <c r="P58" s="78">
        <v>0.800345827558126</v>
      </c>
      <c r="Q58" s="78">
        <v>0.800345827558126</v>
      </c>
      <c r="R58" s="78">
        <v>0.800345827558126</v>
      </c>
      <c r="S58" s="78">
        <v>0.800345827558126</v>
      </c>
      <c r="T58" s="78">
        <v>0.800345827558126</v>
      </c>
      <c r="W58" s="78" t="s">
        <v>229</v>
      </c>
      <c r="X58" s="78">
        <v>0.61707507745197399</v>
      </c>
      <c r="Y58" s="78">
        <v>0.61707507745197399</v>
      </c>
      <c r="Z58" s="78">
        <v>0.70144860764087003</v>
      </c>
      <c r="AA58" s="78">
        <v>0.70144860764087003</v>
      </c>
      <c r="AV58" s="105"/>
      <c r="AW58" s="105"/>
      <c r="AX58" s="105"/>
      <c r="AY58" s="105"/>
      <c r="AZ58" s="105"/>
      <c r="BA58" s="105"/>
      <c r="BB58" s="105"/>
      <c r="BC58" s="105"/>
      <c r="BD58" s="105"/>
    </row>
    <row r="59" spans="2:56" s="78" customFormat="1">
      <c r="B59" s="127"/>
      <c r="C59" s="78" t="s">
        <v>44</v>
      </c>
      <c r="D59" s="78" t="s">
        <v>44</v>
      </c>
      <c r="E59" s="78" t="s">
        <v>44</v>
      </c>
      <c r="F59" s="78" t="s">
        <v>44</v>
      </c>
      <c r="G59" s="78" t="s">
        <v>44</v>
      </c>
      <c r="H59" s="78" t="s">
        <v>44</v>
      </c>
      <c r="I59" s="78" t="s">
        <v>44</v>
      </c>
      <c r="J59" s="78" t="s">
        <v>44</v>
      </c>
      <c r="L59" s="127"/>
      <c r="M59" s="78" t="s">
        <v>44</v>
      </c>
      <c r="N59" s="78" t="s">
        <v>44</v>
      </c>
      <c r="O59" s="78" t="s">
        <v>44</v>
      </c>
      <c r="P59" s="78" t="s">
        <v>44</v>
      </c>
      <c r="Q59" s="78" t="s">
        <v>44</v>
      </c>
      <c r="R59" s="78" t="s">
        <v>44</v>
      </c>
      <c r="S59" s="78" t="s">
        <v>44</v>
      </c>
      <c r="T59" s="78" t="s">
        <v>44</v>
      </c>
      <c r="X59" s="78" t="s">
        <v>44</v>
      </c>
      <c r="Y59" s="78" t="s">
        <v>44</v>
      </c>
      <c r="Z59" s="78" t="s">
        <v>44</v>
      </c>
      <c r="AA59" s="78" t="s">
        <v>44</v>
      </c>
      <c r="AV59" s="105"/>
      <c r="AW59" s="105"/>
      <c r="AX59" s="105"/>
      <c r="AY59" s="105"/>
      <c r="AZ59" s="105"/>
      <c r="BA59" s="105"/>
      <c r="BB59" s="105"/>
      <c r="BC59" s="105"/>
      <c r="BD59" s="105"/>
    </row>
    <row r="60" spans="2:56" s="78" customFormat="1">
      <c r="B60" s="130" t="s">
        <v>131</v>
      </c>
      <c r="C60" s="78" t="s">
        <v>44</v>
      </c>
      <c r="D60" s="78" t="s">
        <v>44</v>
      </c>
      <c r="E60" s="78" t="s">
        <v>44</v>
      </c>
      <c r="F60" s="78" t="s">
        <v>44</v>
      </c>
      <c r="G60" s="78" t="s">
        <v>44</v>
      </c>
      <c r="H60" s="78" t="s">
        <v>44</v>
      </c>
      <c r="I60" s="78" t="s">
        <v>44</v>
      </c>
      <c r="J60" s="78" t="s">
        <v>44</v>
      </c>
      <c r="L60" s="127"/>
      <c r="M60" s="78" t="s">
        <v>44</v>
      </c>
      <c r="N60" s="78" t="s">
        <v>44</v>
      </c>
      <c r="O60" s="78" t="s">
        <v>44</v>
      </c>
      <c r="P60" s="78" t="s">
        <v>44</v>
      </c>
      <c r="Q60" s="78" t="s">
        <v>44</v>
      </c>
      <c r="R60" s="78" t="s">
        <v>44</v>
      </c>
      <c r="S60" s="78" t="s">
        <v>44</v>
      </c>
      <c r="T60" s="78" t="s">
        <v>44</v>
      </c>
      <c r="W60" s="119" t="s">
        <v>131</v>
      </c>
      <c r="X60" s="78" t="s">
        <v>44</v>
      </c>
      <c r="Y60" s="78" t="s">
        <v>44</v>
      </c>
      <c r="Z60" s="78" t="s">
        <v>44</v>
      </c>
      <c r="AA60" s="78" t="s">
        <v>44</v>
      </c>
      <c r="AD60" s="132"/>
      <c r="AV60" s="105"/>
      <c r="AW60" s="105"/>
      <c r="AX60" s="105"/>
      <c r="AY60" s="105"/>
      <c r="AZ60" s="105"/>
      <c r="BA60" s="105"/>
      <c r="BB60" s="105"/>
      <c r="BC60" s="105"/>
      <c r="BD60" s="105"/>
    </row>
    <row r="61" spans="2:56" s="78" customFormat="1">
      <c r="B61" s="127" t="s">
        <v>440</v>
      </c>
      <c r="C61" s="78">
        <v>0.29672666879251097</v>
      </c>
      <c r="D61" s="78">
        <v>0.29672666879251097</v>
      </c>
      <c r="E61" s="78">
        <v>0.67039959059033105</v>
      </c>
      <c r="F61" s="78">
        <v>0.29672666879251097</v>
      </c>
      <c r="G61" s="78" t="s">
        <v>44</v>
      </c>
      <c r="H61" s="78" t="s">
        <v>44</v>
      </c>
      <c r="I61" s="78" t="s">
        <v>44</v>
      </c>
      <c r="J61" s="78">
        <v>0.29672666879251097</v>
      </c>
      <c r="L61" s="127" t="s">
        <v>441</v>
      </c>
      <c r="M61" s="78" t="s">
        <v>44</v>
      </c>
      <c r="N61" s="78" t="s">
        <v>44</v>
      </c>
      <c r="O61" s="78" t="s">
        <v>44</v>
      </c>
      <c r="P61" s="78">
        <v>0.81593987465324103</v>
      </c>
      <c r="Q61" s="78">
        <v>0.27002180750312998</v>
      </c>
      <c r="R61" s="78">
        <v>0.26740060116236902</v>
      </c>
      <c r="S61" s="78">
        <v>0.27002180750312998</v>
      </c>
      <c r="T61" s="78">
        <v>0.26740060116236902</v>
      </c>
      <c r="W61" s="78" t="s">
        <v>441</v>
      </c>
      <c r="X61" s="78">
        <v>0.88768068053811</v>
      </c>
      <c r="Y61" s="78">
        <v>0.88768068053811</v>
      </c>
      <c r="Z61" s="78">
        <v>0.88768068053811</v>
      </c>
      <c r="AA61" s="78">
        <v>0.88768068053811</v>
      </c>
      <c r="AV61" s="105"/>
      <c r="AW61" s="105"/>
      <c r="AX61" s="105"/>
      <c r="AY61" s="105"/>
      <c r="AZ61" s="105"/>
      <c r="BA61" s="105"/>
      <c r="BB61" s="105"/>
      <c r="BC61" s="105"/>
      <c r="BD61" s="105"/>
    </row>
    <row r="62" spans="2:56" s="78" customFormat="1" hidden="1">
      <c r="B62" s="127" t="s">
        <v>443</v>
      </c>
      <c r="C62" s="78">
        <v>0.78159012053836296</v>
      </c>
      <c r="D62" s="78">
        <v>0.78159012053836296</v>
      </c>
      <c r="E62" s="78">
        <v>0.97510504477864102</v>
      </c>
      <c r="F62" s="78">
        <v>0.59345333758502306</v>
      </c>
      <c r="G62" s="78" t="s">
        <v>44</v>
      </c>
      <c r="H62" s="78" t="s">
        <v>44</v>
      </c>
      <c r="I62" s="78" t="s">
        <v>44</v>
      </c>
      <c r="J62" s="78">
        <v>0.59345333758502306</v>
      </c>
      <c r="L62" s="127" t="s">
        <v>444</v>
      </c>
      <c r="M62" s="78" t="s">
        <v>44</v>
      </c>
      <c r="N62" s="78" t="s">
        <v>44</v>
      </c>
      <c r="O62" s="78" t="s">
        <v>44</v>
      </c>
      <c r="P62" s="78">
        <v>0.90800529826235599</v>
      </c>
      <c r="Q62" s="78">
        <v>0.88910635748776001</v>
      </c>
      <c r="R62" s="55">
        <v>6.2246617596886399E-2</v>
      </c>
      <c r="S62" s="78">
        <v>0.24200121146402601</v>
      </c>
      <c r="T62" s="78">
        <v>0.65505119144351898</v>
      </c>
      <c r="W62" s="78" t="s">
        <v>444</v>
      </c>
      <c r="X62" s="78">
        <v>0.95268147180702301</v>
      </c>
      <c r="Y62" s="78">
        <v>0.95268147180702301</v>
      </c>
      <c r="Z62" s="78">
        <v>0.95268147180702301</v>
      </c>
      <c r="AA62" s="78">
        <v>0.84737429490591198</v>
      </c>
      <c r="AV62" s="105"/>
      <c r="AW62" s="105"/>
      <c r="AX62" s="105"/>
      <c r="AY62" s="105"/>
      <c r="AZ62" s="105"/>
      <c r="BA62" s="105"/>
      <c r="BB62" s="105"/>
      <c r="BC62" s="105"/>
      <c r="BD62" s="105"/>
    </row>
    <row r="63" spans="2:56" s="78" customFormat="1" hidden="1">
      <c r="B63" s="127" t="s">
        <v>219</v>
      </c>
      <c r="C63" s="78">
        <v>0.46093321644382101</v>
      </c>
      <c r="D63" s="78">
        <v>0.46093321644382101</v>
      </c>
      <c r="E63" s="78">
        <v>0.64809666434341495</v>
      </c>
      <c r="F63" s="78">
        <v>0.46840987946163698</v>
      </c>
      <c r="G63" s="78" t="s">
        <v>44</v>
      </c>
      <c r="H63" s="78" t="s">
        <v>44</v>
      </c>
      <c r="I63" s="78" t="s">
        <v>44</v>
      </c>
      <c r="J63" s="78">
        <v>0.46093321644382101</v>
      </c>
      <c r="L63" s="127" t="s">
        <v>230</v>
      </c>
      <c r="M63" s="78" t="s">
        <v>44</v>
      </c>
      <c r="N63" s="78" t="s">
        <v>44</v>
      </c>
      <c r="O63" s="78" t="s">
        <v>44</v>
      </c>
      <c r="P63" s="78">
        <v>0.671065465933389</v>
      </c>
      <c r="Q63" s="78">
        <v>0.325198000317104</v>
      </c>
      <c r="R63" s="78">
        <v>0.325198000317104</v>
      </c>
      <c r="S63" s="78">
        <v>0.325198000317104</v>
      </c>
      <c r="T63" s="78">
        <v>0.325198000317104</v>
      </c>
      <c r="W63" s="78" t="s">
        <v>230</v>
      </c>
      <c r="X63" s="78">
        <v>0.63950756904916495</v>
      </c>
      <c r="Y63" s="78">
        <v>0.63950756904916495</v>
      </c>
      <c r="Z63" s="78">
        <v>0.63950756904916495</v>
      </c>
      <c r="AA63" s="78">
        <v>0.63950756904916495</v>
      </c>
      <c r="AV63" s="105"/>
      <c r="AW63" s="105"/>
      <c r="AX63" s="105"/>
      <c r="AY63" s="105"/>
      <c r="AZ63" s="105"/>
      <c r="BA63" s="105"/>
      <c r="BB63" s="105"/>
      <c r="BC63" s="105"/>
      <c r="BD63" s="105"/>
    </row>
    <row r="64" spans="2:56" s="78" customFormat="1">
      <c r="B64" s="127" t="s">
        <v>446</v>
      </c>
      <c r="C64" s="55">
        <v>7.6764618121328093E-2</v>
      </c>
      <c r="D64" s="78">
        <v>0.69304019085708501</v>
      </c>
      <c r="E64" s="19">
        <v>3.5872691954113897E-2</v>
      </c>
      <c r="F64" s="78">
        <v>0.69304019085708501</v>
      </c>
      <c r="G64" s="78" t="s">
        <v>44</v>
      </c>
      <c r="H64" s="78" t="s">
        <v>44</v>
      </c>
      <c r="I64" s="78" t="s">
        <v>44</v>
      </c>
      <c r="J64" s="78">
        <v>0.93772530826309397</v>
      </c>
      <c r="L64" s="127" t="s">
        <v>447</v>
      </c>
      <c r="M64" s="78" t="s">
        <v>44</v>
      </c>
      <c r="N64" s="78" t="s">
        <v>44</v>
      </c>
      <c r="O64" s="78" t="s">
        <v>44</v>
      </c>
      <c r="P64" s="19">
        <v>4.7898453936766998E-2</v>
      </c>
      <c r="Q64" s="19">
        <v>4.7898453936766998E-2</v>
      </c>
      <c r="R64" s="57">
        <v>0.99379033467422395</v>
      </c>
      <c r="S64" s="78">
        <v>0.76695360453828498</v>
      </c>
      <c r="T64" s="78">
        <v>0.94754543472115904</v>
      </c>
      <c r="W64" s="78" t="s">
        <v>447</v>
      </c>
      <c r="X64" s="78">
        <v>0.183989403475288</v>
      </c>
      <c r="Y64" s="78">
        <v>0.57366558758326702</v>
      </c>
      <c r="Z64" s="78">
        <v>0.183989403475288</v>
      </c>
      <c r="AA64" s="78">
        <v>0.53874404451237401</v>
      </c>
      <c r="AV64" s="105"/>
      <c r="AW64" s="105"/>
      <c r="AX64" s="105"/>
      <c r="AY64" s="105"/>
      <c r="AZ64" s="105"/>
      <c r="BA64" s="105"/>
      <c r="BB64" s="105"/>
      <c r="BC64" s="105"/>
      <c r="BD64" s="105"/>
    </row>
    <row r="65" spans="2:56" s="78" customFormat="1" hidden="1">
      <c r="B65" s="127" t="s">
        <v>449</v>
      </c>
      <c r="C65" s="78">
        <v>0.19659401116169001</v>
      </c>
      <c r="D65" s="57">
        <v>0.99079231692722103</v>
      </c>
      <c r="E65" s="78">
        <v>0.15352923624265599</v>
      </c>
      <c r="F65" s="57">
        <v>0.98370078722165499</v>
      </c>
      <c r="G65" s="78" t="s">
        <v>44</v>
      </c>
      <c r="H65" s="78" t="s">
        <v>44</v>
      </c>
      <c r="I65" s="78" t="s">
        <v>44</v>
      </c>
      <c r="J65" s="57">
        <v>0.99079231692722103</v>
      </c>
      <c r="L65" s="127" t="s">
        <v>450</v>
      </c>
      <c r="M65" s="78" t="s">
        <v>44</v>
      </c>
      <c r="N65" s="78" t="s">
        <v>44</v>
      </c>
      <c r="O65" s="78" t="s">
        <v>44</v>
      </c>
      <c r="P65" s="78">
        <v>0.25103123496525698</v>
      </c>
      <c r="Q65" s="78">
        <v>0.35497096468863998</v>
      </c>
      <c r="R65" s="78">
        <v>0.94359793148263105</v>
      </c>
      <c r="S65" s="78">
        <v>0.46505627697533403</v>
      </c>
      <c r="T65" s="78">
        <v>0.94359793148263105</v>
      </c>
      <c r="W65" s="78" t="s">
        <v>450</v>
      </c>
      <c r="X65" s="78">
        <v>0.52404095315481503</v>
      </c>
      <c r="Y65" s="78">
        <v>0.52404095315481503</v>
      </c>
      <c r="Z65" s="78">
        <v>0.52404095315481503</v>
      </c>
      <c r="AA65" s="78">
        <v>0.62876017663351902</v>
      </c>
      <c r="AV65" s="105"/>
      <c r="AW65" s="105"/>
      <c r="AX65" s="105"/>
      <c r="AY65" s="105"/>
      <c r="AZ65" s="105"/>
      <c r="BA65" s="105"/>
      <c r="BB65" s="105"/>
      <c r="BC65" s="105"/>
      <c r="BD65" s="105"/>
    </row>
    <row r="66" spans="2:56" s="78" customFormat="1" hidden="1">
      <c r="B66" s="127" t="s">
        <v>177</v>
      </c>
      <c r="C66" s="78">
        <v>0.73777559041624097</v>
      </c>
      <c r="D66" s="78">
        <v>0.73777559041624097</v>
      </c>
      <c r="E66" s="57">
        <v>0.998762117544302</v>
      </c>
      <c r="F66" s="78">
        <v>0.73777559041624097</v>
      </c>
      <c r="G66" s="78" t="s">
        <v>44</v>
      </c>
      <c r="H66" s="78" t="s">
        <v>44</v>
      </c>
      <c r="I66" s="78" t="s">
        <v>44</v>
      </c>
      <c r="J66" s="78">
        <v>0.49034287788476599</v>
      </c>
      <c r="L66" s="127" t="s">
        <v>231</v>
      </c>
      <c r="M66" s="78" t="s">
        <v>44</v>
      </c>
      <c r="N66" s="78" t="s">
        <v>44</v>
      </c>
      <c r="O66" s="78" t="s">
        <v>44</v>
      </c>
      <c r="P66" s="57">
        <v>0.98659543464220201</v>
      </c>
      <c r="Q66" s="78">
        <v>0.37126807651313398</v>
      </c>
      <c r="R66" s="78">
        <v>0.117662644622321</v>
      </c>
      <c r="S66" s="78">
        <v>0.76695360453828498</v>
      </c>
      <c r="T66" s="57">
        <v>0.98659543464220201</v>
      </c>
      <c r="W66" s="78" t="s">
        <v>231</v>
      </c>
      <c r="X66" s="57">
        <v>0.99005910943148301</v>
      </c>
      <c r="Y66" s="57">
        <v>0.99005910943148301</v>
      </c>
      <c r="Z66" s="57">
        <v>0.99005910943148301</v>
      </c>
      <c r="AA66" s="57">
        <v>0.99005910943148301</v>
      </c>
      <c r="AV66" s="105"/>
      <c r="AW66" s="105"/>
      <c r="AX66" s="105"/>
      <c r="AY66" s="105"/>
      <c r="AZ66" s="105"/>
      <c r="BA66" s="105"/>
      <c r="BB66" s="105"/>
      <c r="BC66" s="105"/>
      <c r="BD66" s="105"/>
    </row>
    <row r="67" spans="2:56" s="78" customFormat="1">
      <c r="B67" s="127" t="s">
        <v>452</v>
      </c>
      <c r="C67" s="19">
        <v>2.9320810369543499E-2</v>
      </c>
      <c r="D67" s="78">
        <v>0.66288165195415105</v>
      </c>
      <c r="E67" s="19">
        <v>1.7392554240045299E-3</v>
      </c>
      <c r="F67" s="78">
        <v>0.66288165195415105</v>
      </c>
      <c r="G67" s="78" t="s">
        <v>44</v>
      </c>
      <c r="H67" s="78" t="s">
        <v>44</v>
      </c>
      <c r="I67" s="78" t="s">
        <v>44</v>
      </c>
      <c r="J67" s="78">
        <v>0.94815268591074597</v>
      </c>
      <c r="L67" s="127" t="s">
        <v>453</v>
      </c>
      <c r="M67" s="78" t="s">
        <v>44</v>
      </c>
      <c r="N67" s="78" t="s">
        <v>44</v>
      </c>
      <c r="O67" s="78" t="s">
        <v>44</v>
      </c>
      <c r="P67" s="19">
        <v>4.604040144076E-2</v>
      </c>
      <c r="Q67" s="78">
        <v>0.207292705320645</v>
      </c>
      <c r="R67" s="57">
        <v>0.99903239678678202</v>
      </c>
      <c r="S67" s="78">
        <v>0.76695360453828498</v>
      </c>
      <c r="T67" s="78">
        <v>0.94754543472115904</v>
      </c>
      <c r="W67" s="78" t="s">
        <v>453</v>
      </c>
      <c r="X67" s="78">
        <v>0.25907866912251398</v>
      </c>
      <c r="Y67" s="78">
        <v>0.56844588322231004</v>
      </c>
      <c r="Z67" s="19">
        <v>5.6583368279021799E-3</v>
      </c>
      <c r="AA67" s="78">
        <v>0.66066756259577297</v>
      </c>
      <c r="AV67" s="105"/>
      <c r="AW67" s="105"/>
      <c r="AX67" s="105"/>
      <c r="AY67" s="105"/>
      <c r="AZ67" s="105"/>
      <c r="BA67" s="105"/>
      <c r="BB67" s="105"/>
      <c r="BC67" s="105"/>
      <c r="BD67" s="105"/>
    </row>
    <row r="68" spans="2:56" s="78" customFormat="1" hidden="1">
      <c r="B68" s="127" t="s">
        <v>455</v>
      </c>
      <c r="C68" s="55">
        <v>6.9166149271854702E-2</v>
      </c>
      <c r="D68" s="57">
        <v>0.99491600695175697</v>
      </c>
      <c r="E68" s="19">
        <v>8.3375370578651804E-3</v>
      </c>
      <c r="F68" s="57">
        <v>0.99491600695175697</v>
      </c>
      <c r="G68" s="78" t="s">
        <v>44</v>
      </c>
      <c r="H68" s="78" t="s">
        <v>44</v>
      </c>
      <c r="I68" s="78" t="s">
        <v>44</v>
      </c>
      <c r="J68" s="57">
        <v>0.99491600695175697</v>
      </c>
      <c r="L68" s="127" t="s">
        <v>456</v>
      </c>
      <c r="M68" s="78" t="s">
        <v>44</v>
      </c>
      <c r="N68" s="78" t="s">
        <v>44</v>
      </c>
      <c r="O68" s="78" t="s">
        <v>44</v>
      </c>
      <c r="P68" s="78">
        <v>0.163374677642418</v>
      </c>
      <c r="Q68" s="78">
        <v>0.48119152334965398</v>
      </c>
      <c r="R68" s="57">
        <v>0.99514112766630303</v>
      </c>
      <c r="S68" s="78">
        <v>0.48119152334965398</v>
      </c>
      <c r="T68" s="57">
        <v>0.99514112766630303</v>
      </c>
      <c r="W68" s="78" t="s">
        <v>456</v>
      </c>
      <c r="X68" s="78">
        <v>0.38495321867972299</v>
      </c>
      <c r="Y68" s="78">
        <v>0.24721399941984601</v>
      </c>
      <c r="Z68" s="78">
        <v>0.16777165373233</v>
      </c>
      <c r="AA68" s="78">
        <v>0.71128508599020801</v>
      </c>
      <c r="AV68" s="105"/>
      <c r="AW68" s="105"/>
      <c r="AX68" s="105"/>
      <c r="AY68" s="105"/>
      <c r="AZ68" s="105"/>
      <c r="BA68" s="105"/>
      <c r="BB68" s="105"/>
      <c r="BC68" s="105"/>
      <c r="BD68" s="105"/>
    </row>
    <row r="69" spans="2:56" hidden="1">
      <c r="B69" s="127" t="s">
        <v>176</v>
      </c>
      <c r="C69" s="78">
        <v>0.41598771932865097</v>
      </c>
      <c r="D69" s="78">
        <v>0.82320699952551102</v>
      </c>
      <c r="E69" s="78">
        <v>0.64145298128906303</v>
      </c>
      <c r="F69" s="78">
        <v>0.82320699952551102</v>
      </c>
      <c r="G69" s="78" t="s">
        <v>44</v>
      </c>
      <c r="H69" s="78" t="s">
        <v>44</v>
      </c>
      <c r="I69" s="78" t="s">
        <v>44</v>
      </c>
      <c r="J69" s="78">
        <v>0.76268622546562304</v>
      </c>
      <c r="K69" s="78"/>
      <c r="L69" s="127" t="s">
        <v>232</v>
      </c>
      <c r="M69" s="78" t="s">
        <v>44</v>
      </c>
      <c r="N69" s="78" t="s">
        <v>44</v>
      </c>
      <c r="O69" s="78" t="s">
        <v>44</v>
      </c>
      <c r="P69" s="78">
        <v>0.85801161412454396</v>
      </c>
      <c r="Q69" s="78">
        <v>0.85801161412454396</v>
      </c>
      <c r="R69" s="78">
        <v>0.85801161412454396</v>
      </c>
      <c r="S69" s="78">
        <v>0.85801161412454396</v>
      </c>
      <c r="T69" s="78">
        <v>0.85801161412454396</v>
      </c>
      <c r="W69" s="78" t="s">
        <v>232</v>
      </c>
      <c r="X69" s="78">
        <v>0.63950756904916495</v>
      </c>
      <c r="Y69" s="78">
        <v>0.63950756904916495</v>
      </c>
      <c r="Z69" s="78">
        <v>0.63950756904916495</v>
      </c>
      <c r="AA69" s="78">
        <v>0.63950756904916495</v>
      </c>
      <c r="AD69" s="78"/>
      <c r="AE69" s="78"/>
      <c r="AF69" s="78"/>
      <c r="AG69" s="78"/>
      <c r="AH69" s="78"/>
      <c r="AI69" s="78"/>
      <c r="AV69" s="105"/>
      <c r="AW69" s="105"/>
      <c r="AX69" s="105"/>
      <c r="AY69" s="105"/>
      <c r="AZ69" s="105"/>
      <c r="BA69" s="105"/>
      <c r="BB69" s="105"/>
      <c r="BC69" s="105"/>
      <c r="BD69" s="105"/>
    </row>
    <row r="70" spans="2:56" s="78" customFormat="1" hidden="1">
      <c r="B70" s="127"/>
      <c r="C70" s="78" t="s">
        <v>44</v>
      </c>
      <c r="D70" s="78" t="s">
        <v>44</v>
      </c>
      <c r="E70" s="78" t="s">
        <v>44</v>
      </c>
      <c r="F70" s="78" t="s">
        <v>44</v>
      </c>
      <c r="G70" s="78" t="s">
        <v>44</v>
      </c>
      <c r="H70" s="78" t="s">
        <v>44</v>
      </c>
      <c r="I70" s="78" t="s">
        <v>44</v>
      </c>
      <c r="J70" s="78" t="s">
        <v>44</v>
      </c>
      <c r="L70" s="127"/>
      <c r="M70" s="78" t="s">
        <v>44</v>
      </c>
      <c r="N70" s="78" t="s">
        <v>44</v>
      </c>
      <c r="O70" s="78" t="s">
        <v>44</v>
      </c>
      <c r="P70" s="78" t="s">
        <v>44</v>
      </c>
      <c r="Q70" s="78" t="s">
        <v>44</v>
      </c>
      <c r="R70" s="78" t="s">
        <v>44</v>
      </c>
      <c r="S70" s="78" t="s">
        <v>44</v>
      </c>
      <c r="T70" s="78" t="s">
        <v>44</v>
      </c>
      <c r="X70" s="78" t="s">
        <v>44</v>
      </c>
      <c r="Y70" s="78" t="s">
        <v>44</v>
      </c>
      <c r="Z70" s="78" t="s">
        <v>44</v>
      </c>
      <c r="AA70" s="78" t="s">
        <v>44</v>
      </c>
      <c r="AV70" s="105"/>
      <c r="AW70" s="105"/>
      <c r="AX70" s="105"/>
      <c r="AY70" s="105"/>
      <c r="AZ70" s="105"/>
      <c r="BA70" s="105"/>
      <c r="BB70" s="105"/>
      <c r="BC70" s="105"/>
      <c r="BD70" s="105"/>
    </row>
    <row r="71" spans="2:56" s="78" customFormat="1" hidden="1">
      <c r="B71" s="126" t="s">
        <v>260</v>
      </c>
      <c r="C71" s="78" t="s">
        <v>44</v>
      </c>
      <c r="D71" s="78" t="s">
        <v>44</v>
      </c>
      <c r="E71" s="78" t="s">
        <v>44</v>
      </c>
      <c r="F71" s="78" t="s">
        <v>44</v>
      </c>
      <c r="G71" s="78" t="s">
        <v>44</v>
      </c>
      <c r="H71" s="78" t="s">
        <v>44</v>
      </c>
      <c r="I71" s="78" t="s">
        <v>44</v>
      </c>
      <c r="J71" s="78" t="s">
        <v>44</v>
      </c>
      <c r="L71" s="127"/>
      <c r="M71" s="78" t="s">
        <v>44</v>
      </c>
      <c r="N71" s="78" t="s">
        <v>44</v>
      </c>
      <c r="O71" s="78" t="s">
        <v>44</v>
      </c>
      <c r="P71" s="78" t="s">
        <v>44</v>
      </c>
      <c r="Q71" s="78" t="s">
        <v>44</v>
      </c>
      <c r="R71" s="78" t="s">
        <v>44</v>
      </c>
      <c r="S71" s="78" t="s">
        <v>44</v>
      </c>
      <c r="T71" s="78" t="s">
        <v>44</v>
      </c>
      <c r="W71" s="119" t="s">
        <v>132</v>
      </c>
      <c r="X71" s="78" t="s">
        <v>44</v>
      </c>
      <c r="Y71" s="78" t="s">
        <v>44</v>
      </c>
      <c r="Z71" s="78" t="s">
        <v>44</v>
      </c>
      <c r="AA71" s="78" t="s">
        <v>44</v>
      </c>
      <c r="AD71" s="119"/>
      <c r="AV71" s="105"/>
      <c r="AW71" s="105"/>
      <c r="AX71" s="105"/>
      <c r="AY71" s="105"/>
      <c r="AZ71" s="105"/>
      <c r="BA71" s="105"/>
      <c r="BB71" s="105"/>
      <c r="BC71" s="105"/>
      <c r="BD71" s="105"/>
    </row>
    <row r="72" spans="2:56" s="78" customFormat="1" hidden="1">
      <c r="B72" s="127" t="s">
        <v>133</v>
      </c>
      <c r="C72" s="78">
        <v>0.133530609109097</v>
      </c>
      <c r="D72" s="78">
        <v>0.26265312823922898</v>
      </c>
      <c r="E72" s="78">
        <v>0.26265312823922898</v>
      </c>
      <c r="F72" s="78">
        <v>0.26265312823922898</v>
      </c>
      <c r="G72" s="78" t="s">
        <v>44</v>
      </c>
      <c r="H72" s="78" t="s">
        <v>44</v>
      </c>
      <c r="I72" s="78" t="s">
        <v>44</v>
      </c>
      <c r="J72" s="78">
        <v>0.71317245129136797</v>
      </c>
      <c r="L72" s="127" t="s">
        <v>233</v>
      </c>
      <c r="M72" s="78" t="s">
        <v>44</v>
      </c>
      <c r="N72" s="78" t="s">
        <v>44</v>
      </c>
      <c r="O72" s="78" t="s">
        <v>44</v>
      </c>
      <c r="P72" s="78">
        <v>0.58483787117210195</v>
      </c>
      <c r="Q72" s="78">
        <v>0.58307808695827301</v>
      </c>
      <c r="R72" s="78">
        <v>0.42311894313857401</v>
      </c>
      <c r="S72" s="78">
        <v>0.58483787117210195</v>
      </c>
      <c r="T72" s="78">
        <v>0.42311894313857401</v>
      </c>
      <c r="W72" s="78" t="s">
        <v>233</v>
      </c>
      <c r="X72" s="78">
        <v>0.659067636856567</v>
      </c>
      <c r="Y72" s="78">
        <v>0.659067636856567</v>
      </c>
      <c r="Z72" s="78">
        <v>0.659067636856567</v>
      </c>
      <c r="AA72" s="78">
        <v>0.94676726634123798</v>
      </c>
      <c r="AV72" s="105"/>
      <c r="AW72" s="105"/>
      <c r="AX72" s="105"/>
      <c r="AY72" s="105"/>
      <c r="AZ72" s="105"/>
      <c r="BA72" s="105"/>
      <c r="BB72" s="105"/>
      <c r="BC72" s="105"/>
      <c r="BD72" s="105"/>
    </row>
    <row r="73" spans="2:56" s="78" customFormat="1" hidden="1">
      <c r="B73" s="127" t="s">
        <v>134</v>
      </c>
      <c r="C73" s="78">
        <v>0.32680550478700299</v>
      </c>
      <c r="D73" s="78">
        <v>0.123782734637734</v>
      </c>
      <c r="E73" s="55">
        <v>9.3031413800453905E-2</v>
      </c>
      <c r="F73" s="78">
        <v>0.123782734637734</v>
      </c>
      <c r="G73" s="78" t="s">
        <v>44</v>
      </c>
      <c r="H73" s="78" t="s">
        <v>44</v>
      </c>
      <c r="I73" s="78" t="s">
        <v>44</v>
      </c>
      <c r="J73" s="78">
        <v>0.53635517711647396</v>
      </c>
      <c r="L73" s="127" t="s">
        <v>234</v>
      </c>
      <c r="M73" s="78" t="s">
        <v>44</v>
      </c>
      <c r="N73" s="78" t="s">
        <v>44</v>
      </c>
      <c r="O73" s="78" t="s">
        <v>44</v>
      </c>
      <c r="P73" s="78">
        <v>0.31312262470612701</v>
      </c>
      <c r="Q73" s="78">
        <v>0.31312262470612701</v>
      </c>
      <c r="R73" s="78">
        <v>0.76686806952157405</v>
      </c>
      <c r="S73" s="78">
        <v>0.57521520340371401</v>
      </c>
      <c r="T73" s="78">
        <v>0.31312262470612701</v>
      </c>
      <c r="W73" s="78" t="s">
        <v>234</v>
      </c>
      <c r="X73" s="78">
        <v>0.42488981112917401</v>
      </c>
      <c r="Y73" s="78">
        <v>0.42488981112917401</v>
      </c>
      <c r="Z73" s="78">
        <v>0.23883542683185299</v>
      </c>
      <c r="AA73" s="78">
        <v>0.73519566613463405</v>
      </c>
      <c r="AV73" s="87"/>
      <c r="AW73" s="87"/>
      <c r="AX73" s="87"/>
      <c r="AY73" s="87"/>
      <c r="AZ73" s="87"/>
      <c r="BA73" s="87"/>
      <c r="BB73" s="87"/>
      <c r="BC73" s="87"/>
      <c r="BD73" s="87"/>
    </row>
    <row r="74" spans="2:56" s="78" customFormat="1" hidden="1">
      <c r="B74" s="127" t="s">
        <v>142</v>
      </c>
      <c r="C74" s="78">
        <v>0.74261307885722005</v>
      </c>
      <c r="D74" s="78">
        <v>0.74261307885722005</v>
      </c>
      <c r="E74" s="19">
        <v>3.9016394852783201E-2</v>
      </c>
      <c r="F74" s="78">
        <v>0.92928873505515497</v>
      </c>
      <c r="G74" s="78" t="s">
        <v>44</v>
      </c>
      <c r="H74" s="78" t="s">
        <v>44</v>
      </c>
      <c r="I74" s="78" t="s">
        <v>44</v>
      </c>
      <c r="J74" s="78">
        <v>0.97996992001448002</v>
      </c>
      <c r="L74" s="127" t="s">
        <v>235</v>
      </c>
      <c r="M74" s="78" t="s">
        <v>44</v>
      </c>
      <c r="N74" s="78" t="s">
        <v>44</v>
      </c>
      <c r="O74" s="78" t="s">
        <v>44</v>
      </c>
      <c r="P74" s="78">
        <v>0.29463906423642999</v>
      </c>
      <c r="Q74" s="78">
        <v>0.29463906423642999</v>
      </c>
      <c r="R74" s="57">
        <v>0.99622354273333003</v>
      </c>
      <c r="S74" s="78">
        <v>0.91312135454318399</v>
      </c>
      <c r="T74" s="78">
        <v>0.82383454607070905</v>
      </c>
      <c r="W74" s="78" t="s">
        <v>235</v>
      </c>
      <c r="X74" s="78">
        <v>0.28397677175091202</v>
      </c>
      <c r="Y74" s="78">
        <v>0.34686367654591099</v>
      </c>
      <c r="Z74" s="55">
        <v>9.7303772722110798E-2</v>
      </c>
      <c r="AA74" s="78">
        <v>0.60147081692492699</v>
      </c>
      <c r="AV74" s="87"/>
      <c r="AW74" s="87"/>
      <c r="AX74" s="87"/>
      <c r="AY74" s="87"/>
      <c r="AZ74" s="87"/>
      <c r="BA74" s="87"/>
      <c r="BB74" s="87"/>
      <c r="BC74" s="87"/>
      <c r="BD74" s="87"/>
    </row>
    <row r="75" spans="2:56" s="78" customFormat="1" hidden="1">
      <c r="B75" s="127"/>
      <c r="C75" s="78" t="s">
        <v>44</v>
      </c>
      <c r="D75" s="78" t="s">
        <v>44</v>
      </c>
      <c r="E75" s="78" t="s">
        <v>44</v>
      </c>
      <c r="F75" s="78" t="s">
        <v>44</v>
      </c>
      <c r="G75" s="78" t="s">
        <v>44</v>
      </c>
      <c r="H75" s="78" t="s">
        <v>44</v>
      </c>
      <c r="I75" s="78" t="s">
        <v>44</v>
      </c>
      <c r="J75" s="78" t="s">
        <v>44</v>
      </c>
      <c r="L75" s="127"/>
      <c r="M75" s="78" t="s">
        <v>44</v>
      </c>
      <c r="N75" s="78" t="s">
        <v>44</v>
      </c>
      <c r="O75" s="78" t="s">
        <v>44</v>
      </c>
      <c r="P75" s="78" t="s">
        <v>44</v>
      </c>
      <c r="Q75" s="78" t="s">
        <v>44</v>
      </c>
      <c r="R75" s="78" t="s">
        <v>44</v>
      </c>
      <c r="S75" s="78" t="s">
        <v>44</v>
      </c>
      <c r="T75" s="78" t="s">
        <v>44</v>
      </c>
      <c r="X75" s="78" t="s">
        <v>44</v>
      </c>
      <c r="Y75" s="78" t="s">
        <v>44</v>
      </c>
      <c r="Z75" s="78" t="s">
        <v>44</v>
      </c>
      <c r="AA75" s="78" t="s">
        <v>44</v>
      </c>
      <c r="AV75" s="87"/>
      <c r="AW75" s="87"/>
      <c r="AX75" s="87"/>
      <c r="AY75" s="87"/>
      <c r="AZ75" s="87"/>
      <c r="BA75" s="87"/>
      <c r="BB75" s="87"/>
      <c r="BC75" s="87"/>
      <c r="BD75" s="87"/>
    </row>
    <row r="76" spans="2:56" s="78" customFormat="1">
      <c r="B76" s="127" t="s">
        <v>173</v>
      </c>
      <c r="C76" s="78">
        <v>0.11425686074564401</v>
      </c>
      <c r="D76" s="78">
        <v>0.66288165195415105</v>
      </c>
      <c r="E76" s="19">
        <v>6.8415119494458203E-3</v>
      </c>
      <c r="F76" s="78">
        <v>0.66288165195415105</v>
      </c>
      <c r="G76" s="78" t="s">
        <v>44</v>
      </c>
      <c r="H76" s="78" t="s">
        <v>44</v>
      </c>
      <c r="I76" s="78" t="s">
        <v>44</v>
      </c>
      <c r="J76" s="78">
        <v>0.92573035921736002</v>
      </c>
      <c r="L76" s="127" t="s">
        <v>236</v>
      </c>
      <c r="M76" s="78" t="s">
        <v>44</v>
      </c>
      <c r="N76" s="78" t="s">
        <v>44</v>
      </c>
      <c r="O76" s="78" t="s">
        <v>44</v>
      </c>
      <c r="P76" s="55">
        <v>5.4974431189603899E-2</v>
      </c>
      <c r="Q76" s="55">
        <v>5.4974431189603899E-2</v>
      </c>
      <c r="R76" s="57">
        <v>0.99708455645387895</v>
      </c>
      <c r="S76" s="78">
        <v>0.44918878415938002</v>
      </c>
      <c r="T76" s="78">
        <v>0.79938446131145602</v>
      </c>
      <c r="W76" s="78" t="s">
        <v>236</v>
      </c>
      <c r="X76" s="78">
        <v>0.25907866912251398</v>
      </c>
      <c r="Y76" s="78">
        <v>0.42488981112917401</v>
      </c>
      <c r="Z76" s="19">
        <v>2.69148864777378E-2</v>
      </c>
      <c r="AA76" s="78">
        <v>0.60696928513388904</v>
      </c>
    </row>
    <row r="77" spans="2:56" s="78" customFormat="1" hidden="1">
      <c r="B77" s="127" t="s">
        <v>217</v>
      </c>
      <c r="C77" s="19">
        <v>1.0125889971090899E-2</v>
      </c>
      <c r="D77" s="78">
        <v>0.21171063346886801</v>
      </c>
      <c r="E77" s="78">
        <v>0.58711834804584895</v>
      </c>
      <c r="F77" s="78">
        <v>0.20799385966432599</v>
      </c>
      <c r="G77" s="78" t="s">
        <v>44</v>
      </c>
      <c r="H77" s="78" t="s">
        <v>44</v>
      </c>
      <c r="I77" s="78" t="s">
        <v>44</v>
      </c>
      <c r="J77" s="78">
        <v>0.68133378532306699</v>
      </c>
      <c r="L77" s="127" t="s">
        <v>237</v>
      </c>
      <c r="M77" s="78" t="s">
        <v>44</v>
      </c>
      <c r="N77" s="78" t="s">
        <v>44</v>
      </c>
      <c r="O77" s="78" t="s">
        <v>44</v>
      </c>
      <c r="P77" s="78">
        <v>0.49430101840926399</v>
      </c>
      <c r="Q77" s="78">
        <v>0.29466893872106198</v>
      </c>
      <c r="R77" s="78">
        <v>0.29466893872106198</v>
      </c>
      <c r="S77" s="78">
        <v>0.30676687557793297</v>
      </c>
      <c r="T77" s="78">
        <v>0.38567192340748402</v>
      </c>
      <c r="W77" s="78" t="s">
        <v>237</v>
      </c>
      <c r="X77" s="78">
        <v>0.67426530878764801</v>
      </c>
      <c r="Y77" s="78">
        <v>0.67426530878764801</v>
      </c>
      <c r="Z77" s="78">
        <v>0.67426530878764801</v>
      </c>
      <c r="AA77" s="78">
        <v>0.83786333138450697</v>
      </c>
    </row>
    <row r="78" spans="2:56" s="78" customFormat="1" hidden="1">
      <c r="B78" s="127" t="s">
        <v>206</v>
      </c>
      <c r="C78" s="78">
        <v>0.43987916957073098</v>
      </c>
      <c r="D78" s="78">
        <v>0.27252713589206001</v>
      </c>
      <c r="E78" s="55">
        <v>6.3461507736070205E-2</v>
      </c>
      <c r="F78" s="78">
        <v>0.32866535295494498</v>
      </c>
      <c r="G78" s="78" t="s">
        <v>44</v>
      </c>
      <c r="H78" s="78" t="s">
        <v>44</v>
      </c>
      <c r="I78" s="78" t="s">
        <v>44</v>
      </c>
      <c r="J78" s="78">
        <v>0.55443215268566803</v>
      </c>
      <c r="L78" s="127" t="s">
        <v>212</v>
      </c>
      <c r="M78" s="78" t="s">
        <v>44</v>
      </c>
      <c r="N78" s="78" t="s">
        <v>44</v>
      </c>
      <c r="O78" s="78" t="s">
        <v>44</v>
      </c>
      <c r="P78" s="78">
        <v>0.25870536558052798</v>
      </c>
      <c r="Q78" s="55">
        <v>6.7022826788989701E-2</v>
      </c>
      <c r="R78" s="78">
        <v>0.93319279873114203</v>
      </c>
      <c r="S78" s="78">
        <v>0.47761072226380902</v>
      </c>
      <c r="T78" s="78">
        <v>0.25870536558052798</v>
      </c>
      <c r="W78" s="78" t="s">
        <v>212</v>
      </c>
      <c r="X78" s="78">
        <v>0.41548129169216702</v>
      </c>
      <c r="Y78" s="78">
        <v>0.48290770619201701</v>
      </c>
      <c r="Z78" s="78">
        <v>0.314556059434145</v>
      </c>
      <c r="AA78" s="78">
        <v>0.48290770619201701</v>
      </c>
    </row>
    <row r="79" spans="2:56" s="78" customFormat="1" hidden="1">
      <c r="B79" s="127" t="s">
        <v>205</v>
      </c>
      <c r="C79" s="78">
        <v>0.22851372149128699</v>
      </c>
      <c r="D79" s="78">
        <v>0.81012083042926897</v>
      </c>
      <c r="E79" s="78">
        <v>0.83854265133404904</v>
      </c>
      <c r="F79" s="78">
        <v>0.64385476652131002</v>
      </c>
      <c r="G79" s="78" t="s">
        <v>44</v>
      </c>
      <c r="H79" s="78" t="s">
        <v>44</v>
      </c>
      <c r="I79" s="78" t="s">
        <v>44</v>
      </c>
      <c r="J79" s="78">
        <v>0.64385476652131002</v>
      </c>
      <c r="L79" s="127" t="s">
        <v>209</v>
      </c>
      <c r="M79" s="78" t="s">
        <v>44</v>
      </c>
      <c r="N79" s="78" t="s">
        <v>44</v>
      </c>
      <c r="O79" s="78" t="s">
        <v>44</v>
      </c>
      <c r="P79" s="78">
        <v>0.93319279873114203</v>
      </c>
      <c r="Q79" s="78">
        <v>0.12582668724125901</v>
      </c>
      <c r="R79" s="78">
        <v>0.280798298654726</v>
      </c>
      <c r="S79" s="78">
        <v>0.93319279873114203</v>
      </c>
      <c r="T79" s="78">
        <v>0.93319279873114203</v>
      </c>
      <c r="W79" s="78" t="s">
        <v>209</v>
      </c>
      <c r="X79" s="78">
        <v>0.94359793148263105</v>
      </c>
      <c r="Y79" s="78">
        <v>0.94359793148263105</v>
      </c>
      <c r="Z79" s="78">
        <v>0.94359793148263105</v>
      </c>
      <c r="AA79" s="78">
        <v>0.94359793148263105</v>
      </c>
    </row>
    <row r="80" spans="2:56" s="78" customFormat="1" hidden="1">
      <c r="B80" s="127" t="s">
        <v>207</v>
      </c>
      <c r="C80" s="55">
        <v>7.6764618121328093E-2</v>
      </c>
      <c r="D80" s="57">
        <v>0.98517254108025198</v>
      </c>
      <c r="E80" s="19">
        <v>3.5872691954113897E-2</v>
      </c>
      <c r="F80" s="57">
        <v>0.98517254108025198</v>
      </c>
      <c r="G80" s="78" t="s">
        <v>44</v>
      </c>
      <c r="H80" s="78" t="s">
        <v>44</v>
      </c>
      <c r="I80" s="78" t="s">
        <v>44</v>
      </c>
      <c r="J80" s="57">
        <v>0.98517254108025198</v>
      </c>
      <c r="L80" s="127" t="s">
        <v>210</v>
      </c>
      <c r="M80" s="78" t="s">
        <v>44</v>
      </c>
      <c r="N80" s="78" t="s">
        <v>44</v>
      </c>
      <c r="O80" s="78" t="s">
        <v>44</v>
      </c>
      <c r="P80" s="78">
        <v>0.102666454756766</v>
      </c>
      <c r="Q80" s="78">
        <v>0.53111226391146704</v>
      </c>
      <c r="R80" s="57">
        <v>0.99079191971184799</v>
      </c>
      <c r="S80" s="78">
        <v>0.53111226391146704</v>
      </c>
      <c r="T80" s="57">
        <v>0.99079191971184799</v>
      </c>
      <c r="W80" s="78" t="s">
        <v>210</v>
      </c>
      <c r="X80" s="78">
        <v>0.42488981112917401</v>
      </c>
      <c r="Y80" s="78">
        <v>0.38352019104611601</v>
      </c>
      <c r="Z80" s="78">
        <v>0.298121436209553</v>
      </c>
      <c r="AA80" s="78">
        <v>0.53982783727702899</v>
      </c>
    </row>
    <row r="81" spans="2:27" s="78" customFormat="1" hidden="1">
      <c r="B81" s="127" t="s">
        <v>208</v>
      </c>
      <c r="C81" s="78">
        <v>0.31756595020330203</v>
      </c>
      <c r="D81" s="78">
        <v>0.70272761620950797</v>
      </c>
      <c r="E81" s="78">
        <v>0.70272761620950797</v>
      </c>
      <c r="F81" s="78">
        <v>0.31756595020330203</v>
      </c>
      <c r="G81" s="78" t="s">
        <v>44</v>
      </c>
      <c r="H81" s="78" t="s">
        <v>44</v>
      </c>
      <c r="I81" s="78" t="s">
        <v>44</v>
      </c>
      <c r="J81" s="78">
        <v>0.70272761620950797</v>
      </c>
      <c r="L81" s="127" t="s">
        <v>211</v>
      </c>
      <c r="M81" s="78" t="s">
        <v>44</v>
      </c>
      <c r="N81" s="78" t="s">
        <v>44</v>
      </c>
      <c r="O81" s="78" t="s">
        <v>44</v>
      </c>
      <c r="P81" s="78">
        <v>0.30676687557793297</v>
      </c>
      <c r="Q81" s="78">
        <v>0.51709229380798305</v>
      </c>
      <c r="R81" s="78">
        <v>0.45061553868854398</v>
      </c>
      <c r="S81" s="78">
        <v>0.30676687557793297</v>
      </c>
      <c r="T81" s="78">
        <v>0.30676687557793297</v>
      </c>
      <c r="W81" s="78" t="s">
        <v>211</v>
      </c>
      <c r="X81" s="78">
        <v>0.58483787117210195</v>
      </c>
      <c r="Y81" s="78">
        <v>0.133614402537716</v>
      </c>
      <c r="Z81" s="78">
        <v>0.133614402537716</v>
      </c>
      <c r="AA81" s="78">
        <v>0.17271911274834301</v>
      </c>
    </row>
    <row r="82" spans="2:27" s="78" customFormat="1" hidden="1">
      <c r="B82" s="127"/>
      <c r="C82" s="78" t="s">
        <v>44</v>
      </c>
      <c r="D82" s="78" t="s">
        <v>44</v>
      </c>
      <c r="E82" s="78" t="s">
        <v>44</v>
      </c>
      <c r="F82" s="78" t="s">
        <v>44</v>
      </c>
      <c r="G82" s="78" t="s">
        <v>44</v>
      </c>
      <c r="H82" s="78" t="s">
        <v>44</v>
      </c>
      <c r="I82" s="78" t="s">
        <v>44</v>
      </c>
      <c r="J82" s="78" t="s">
        <v>44</v>
      </c>
      <c r="L82" s="127"/>
      <c r="M82" s="78" t="s">
        <v>44</v>
      </c>
      <c r="N82" s="78" t="s">
        <v>44</v>
      </c>
      <c r="O82" s="78" t="s">
        <v>44</v>
      </c>
      <c r="P82" s="78" t="s">
        <v>44</v>
      </c>
      <c r="Q82" s="78" t="s">
        <v>44</v>
      </c>
      <c r="R82" s="78" t="s">
        <v>44</v>
      </c>
      <c r="S82" s="78" t="s">
        <v>44</v>
      </c>
      <c r="T82" s="78" t="s">
        <v>44</v>
      </c>
      <c r="X82" s="78" t="s">
        <v>44</v>
      </c>
      <c r="Y82" s="78" t="s">
        <v>44</v>
      </c>
      <c r="Z82" s="78" t="s">
        <v>44</v>
      </c>
      <c r="AA82" s="78" t="s">
        <v>44</v>
      </c>
    </row>
    <row r="83" spans="2:27" s="78" customFormat="1" hidden="1">
      <c r="B83" s="127" t="s">
        <v>284</v>
      </c>
      <c r="C83" s="78">
        <v>0.16344762596158899</v>
      </c>
      <c r="D83" s="78">
        <v>0.16344762596158899</v>
      </c>
      <c r="E83" s="55">
        <v>4.9947246624936298E-2</v>
      </c>
      <c r="F83" s="78">
        <v>0.16683512935849801</v>
      </c>
      <c r="G83" s="78" t="s">
        <v>44</v>
      </c>
      <c r="H83" s="78" t="s">
        <v>44</v>
      </c>
      <c r="I83" s="78" t="s">
        <v>44</v>
      </c>
      <c r="J83" s="78">
        <v>0.45761173527937399</v>
      </c>
      <c r="L83" s="127" t="s">
        <v>288</v>
      </c>
      <c r="M83" s="78" t="s">
        <v>44</v>
      </c>
      <c r="N83" s="78" t="s">
        <v>44</v>
      </c>
      <c r="O83" s="78" t="s">
        <v>44</v>
      </c>
      <c r="P83" s="78">
        <v>0.16964685295656901</v>
      </c>
      <c r="Q83" s="55">
        <v>7.74863380284979E-2</v>
      </c>
      <c r="R83" s="78">
        <v>0.89821188822605902</v>
      </c>
      <c r="S83" s="78">
        <v>0.53291337087285295</v>
      </c>
      <c r="T83" s="78">
        <v>0.16964685295656901</v>
      </c>
      <c r="W83" s="78" t="s">
        <v>288</v>
      </c>
      <c r="X83" s="78">
        <v>0.398068523145507</v>
      </c>
      <c r="Y83" s="78">
        <v>0.551151612338172</v>
      </c>
      <c r="Z83" s="78">
        <v>0.367978806950577</v>
      </c>
      <c r="AA83" s="78">
        <v>0.398068523145507</v>
      </c>
    </row>
    <row r="84" spans="2:27" s="78" customFormat="1" hidden="1">
      <c r="B84" s="127" t="s">
        <v>285</v>
      </c>
      <c r="C84" s="55">
        <v>9.3993407748839297E-2</v>
      </c>
      <c r="D84" s="57">
        <v>0.98730769845278599</v>
      </c>
      <c r="E84" s="55">
        <v>9.3993407748839297E-2</v>
      </c>
      <c r="F84" s="78">
        <v>0.78282446406113204</v>
      </c>
      <c r="G84" s="78" t="s">
        <v>44</v>
      </c>
      <c r="H84" s="78" t="s">
        <v>44</v>
      </c>
      <c r="I84" s="78" t="s">
        <v>44</v>
      </c>
      <c r="J84" s="57">
        <v>0.98730769845278599</v>
      </c>
      <c r="L84" s="127" t="s">
        <v>289</v>
      </c>
      <c r="M84" s="78" t="s">
        <v>44</v>
      </c>
      <c r="N84" s="78" t="s">
        <v>44</v>
      </c>
      <c r="O84" s="78" t="s">
        <v>44</v>
      </c>
      <c r="P84" s="78">
        <v>0.17408437443734301</v>
      </c>
      <c r="Q84" s="78">
        <v>0.24751205100875601</v>
      </c>
      <c r="R84" s="78">
        <v>0.92546964094761197</v>
      </c>
      <c r="S84" s="78">
        <v>0.24751205100875601</v>
      </c>
      <c r="T84" s="78">
        <v>0.86432807659251598</v>
      </c>
      <c r="W84" s="78" t="s">
        <v>289</v>
      </c>
      <c r="X84" s="78">
        <v>0.35515211739594799</v>
      </c>
      <c r="Y84" s="19">
        <v>2.1107173287572799E-2</v>
      </c>
      <c r="Z84" s="78">
        <v>0.31044643869663302</v>
      </c>
      <c r="AA84" s="78">
        <v>0.35515211739594799</v>
      </c>
    </row>
    <row r="85" spans="2:27" s="78" customFormat="1" hidden="1">
      <c r="B85" s="127"/>
      <c r="C85" s="78" t="s">
        <v>44</v>
      </c>
      <c r="D85" s="78" t="s">
        <v>44</v>
      </c>
      <c r="E85" s="78" t="s">
        <v>44</v>
      </c>
      <c r="F85" s="78" t="s">
        <v>44</v>
      </c>
      <c r="G85" s="78" t="s">
        <v>44</v>
      </c>
      <c r="H85" s="78" t="s">
        <v>44</v>
      </c>
      <c r="I85" s="78" t="s">
        <v>44</v>
      </c>
      <c r="J85" s="78" t="s">
        <v>44</v>
      </c>
      <c r="L85" s="127"/>
      <c r="M85" s="78" t="s">
        <v>44</v>
      </c>
      <c r="N85" s="78" t="s">
        <v>44</v>
      </c>
      <c r="O85" s="78" t="s">
        <v>44</v>
      </c>
      <c r="P85" s="78" t="s">
        <v>44</v>
      </c>
      <c r="Q85" s="78" t="s">
        <v>44</v>
      </c>
      <c r="R85" s="78" t="s">
        <v>44</v>
      </c>
      <c r="S85" s="78" t="s">
        <v>44</v>
      </c>
      <c r="T85" s="78" t="s">
        <v>44</v>
      </c>
      <c r="X85" s="78" t="s">
        <v>44</v>
      </c>
      <c r="Y85" s="78" t="s">
        <v>44</v>
      </c>
      <c r="Z85" s="78" t="s">
        <v>44</v>
      </c>
      <c r="AA85" s="78" t="s">
        <v>44</v>
      </c>
    </row>
    <row r="86" spans="2:27" s="78" customFormat="1" hidden="1">
      <c r="B86" s="127" t="s">
        <v>377</v>
      </c>
      <c r="C86" s="78">
        <v>0.87297361991867894</v>
      </c>
      <c r="D86" s="78">
        <v>0.87297361991867894</v>
      </c>
      <c r="E86" s="78">
        <v>0.87297361991867894</v>
      </c>
      <c r="F86" s="78">
        <v>0.87297361991867894</v>
      </c>
      <c r="G86" s="78" t="s">
        <v>44</v>
      </c>
      <c r="H86" s="78" t="s">
        <v>44</v>
      </c>
      <c r="I86" s="78" t="s">
        <v>44</v>
      </c>
      <c r="J86" s="78">
        <v>0.87297361991867894</v>
      </c>
      <c r="L86" s="127" t="s">
        <v>380</v>
      </c>
      <c r="M86" s="78" t="s">
        <v>44</v>
      </c>
      <c r="N86" s="78" t="s">
        <v>44</v>
      </c>
      <c r="O86" s="78" t="s">
        <v>44</v>
      </c>
      <c r="P86" s="78">
        <v>0.96936376089693399</v>
      </c>
      <c r="Q86" s="78">
        <v>0.62740716308300803</v>
      </c>
      <c r="R86" s="78">
        <v>0.74492745826965001</v>
      </c>
      <c r="S86" s="78">
        <v>0.37254808241207898</v>
      </c>
      <c r="T86" s="78">
        <v>0.74492745826965001</v>
      </c>
      <c r="W86" s="78" t="s">
        <v>380</v>
      </c>
      <c r="X86" s="57">
        <v>0.99472320667810699</v>
      </c>
      <c r="Y86" s="57">
        <v>0.99472320667810699</v>
      </c>
      <c r="Z86" s="57">
        <v>0.99472320667810699</v>
      </c>
      <c r="AA86" s="78">
        <v>0.84737429490591198</v>
      </c>
    </row>
    <row r="87" spans="2:27" s="78" customFormat="1" hidden="1">
      <c r="B87" s="127" t="s">
        <v>378</v>
      </c>
      <c r="C87" s="78">
        <v>0.68296587944501197</v>
      </c>
      <c r="D87" s="78">
        <v>0.94738318478388595</v>
      </c>
      <c r="E87" s="78">
        <v>0.96712356413859801</v>
      </c>
      <c r="F87" s="78">
        <v>0.31756595020330203</v>
      </c>
      <c r="G87" s="78" t="s">
        <v>44</v>
      </c>
      <c r="H87" s="78" t="s">
        <v>44</v>
      </c>
      <c r="I87" s="78" t="s">
        <v>44</v>
      </c>
      <c r="J87" s="78">
        <v>0.175859794997026</v>
      </c>
      <c r="L87" s="127" t="s">
        <v>381</v>
      </c>
      <c r="M87" s="78" t="s">
        <v>44</v>
      </c>
      <c r="N87" s="78" t="s">
        <v>44</v>
      </c>
      <c r="O87" s="78" t="s">
        <v>44</v>
      </c>
      <c r="P87" s="78">
        <v>0.29466893872106198</v>
      </c>
      <c r="Q87" s="78">
        <v>0.46404977920810098</v>
      </c>
      <c r="R87" s="78">
        <v>0.34623440974347303</v>
      </c>
      <c r="S87" s="78">
        <v>0.29466893872106198</v>
      </c>
      <c r="T87" s="78">
        <v>0.91925403586893994</v>
      </c>
      <c r="W87" s="78" t="s">
        <v>381</v>
      </c>
      <c r="X87" s="78">
        <v>0.77551785978091003</v>
      </c>
      <c r="Y87" s="78">
        <v>0.65906802454568603</v>
      </c>
      <c r="Z87" s="78">
        <v>0.65906802454568603</v>
      </c>
      <c r="AA87" s="78">
        <v>0.38715647168638601</v>
      </c>
    </row>
    <row r="88" spans="2:27" s="78" customFormat="1" hidden="1">
      <c r="B88" s="127" t="s">
        <v>379</v>
      </c>
      <c r="C88" s="78">
        <v>0.121744012426235</v>
      </c>
      <c r="D88" s="78">
        <v>0.83100049382740904</v>
      </c>
      <c r="E88" s="78">
        <v>0.121744012426235</v>
      </c>
      <c r="F88" s="78">
        <v>0.14256399903158901</v>
      </c>
      <c r="G88" s="78" t="s">
        <v>44</v>
      </c>
      <c r="H88" s="78" t="s">
        <v>44</v>
      </c>
      <c r="I88" s="78" t="s">
        <v>44</v>
      </c>
      <c r="J88" s="78">
        <v>0.83100049382740904</v>
      </c>
      <c r="L88" s="127" t="s">
        <v>382</v>
      </c>
      <c r="M88" s="78" t="s">
        <v>44</v>
      </c>
      <c r="N88" s="78" t="s">
        <v>44</v>
      </c>
      <c r="O88" s="78" t="s">
        <v>44</v>
      </c>
      <c r="P88" s="78">
        <v>0.76695360453828498</v>
      </c>
      <c r="Q88" s="78">
        <v>0.93628278209569604</v>
      </c>
      <c r="R88" s="57">
        <v>0.98213557943718299</v>
      </c>
      <c r="S88" s="78">
        <v>0.76695360453828498</v>
      </c>
      <c r="T88" s="78">
        <v>0.76695360453828498</v>
      </c>
      <c r="W88" s="78" t="s">
        <v>382</v>
      </c>
      <c r="X88" s="78">
        <v>0.84477678065168305</v>
      </c>
      <c r="Y88" s="78">
        <v>0.16777165373233</v>
      </c>
      <c r="Z88" s="78">
        <v>0.183989403475288</v>
      </c>
      <c r="AA88" s="78">
        <v>0.65906802454568603</v>
      </c>
    </row>
    <row r="89" spans="2:27" s="129" customFormat="1">
      <c r="B89" s="128" t="s">
        <v>439</v>
      </c>
      <c r="C89" s="80">
        <v>0.52300899179747096</v>
      </c>
      <c r="D89" s="80">
        <v>0.30108548510578198</v>
      </c>
      <c r="E89" s="112">
        <v>2.25412586675586E-2</v>
      </c>
      <c r="F89" s="80">
        <v>0.54298914126660802</v>
      </c>
      <c r="G89" s="80">
        <v>0.73795363883360898</v>
      </c>
      <c r="H89" s="80">
        <v>0.20145117206621699</v>
      </c>
      <c r="I89" s="80">
        <v>0.113746038253197</v>
      </c>
      <c r="J89" s="80">
        <v>0.190926569782363</v>
      </c>
      <c r="L89" s="128" t="s">
        <v>439</v>
      </c>
      <c r="M89" s="80">
        <v>0.71512675455858599</v>
      </c>
      <c r="N89" s="80">
        <v>0.39442576245236199</v>
      </c>
      <c r="O89" s="80">
        <v>0.761013971825241</v>
      </c>
      <c r="P89" s="80">
        <v>0.47505052405395298</v>
      </c>
      <c r="Q89" s="80">
        <v>0.58722816576206704</v>
      </c>
      <c r="R89" s="112">
        <v>2.7806895026997201E-2</v>
      </c>
      <c r="S89" s="80">
        <v>0.607052248071005</v>
      </c>
      <c r="T89" s="80">
        <v>0.25309790894711598</v>
      </c>
      <c r="W89" s="128" t="s">
        <v>439</v>
      </c>
      <c r="X89" s="80">
        <v>0.54850623550014699</v>
      </c>
      <c r="Y89" s="80">
        <v>0.529629670287596</v>
      </c>
      <c r="Z89" s="80">
        <v>0.47505052405395298</v>
      </c>
      <c r="AA89" s="80">
        <v>0.75330404728591205</v>
      </c>
    </row>
    <row r="90" spans="2:27" s="129" customFormat="1">
      <c r="B90" s="128"/>
      <c r="L90" s="128"/>
    </row>
    <row r="91" spans="2:27" s="78" customFormat="1">
      <c r="B91" s="127"/>
      <c r="L91" s="127"/>
    </row>
    <row r="92" spans="2:27" s="78" customFormat="1">
      <c r="B92" s="126" t="s">
        <v>336</v>
      </c>
      <c r="L92" s="126" t="s">
        <v>337</v>
      </c>
    </row>
    <row r="93" spans="2:27" s="78" customFormat="1">
      <c r="B93" s="121"/>
      <c r="C93" s="84" t="s">
        <v>263</v>
      </c>
      <c r="D93" s="84" t="s">
        <v>264</v>
      </c>
      <c r="E93" s="84" t="s">
        <v>265</v>
      </c>
      <c r="F93" s="84" t="s">
        <v>325</v>
      </c>
      <c r="G93" s="84" t="s">
        <v>266</v>
      </c>
      <c r="H93" s="84" t="s">
        <v>267</v>
      </c>
      <c r="I93" s="84" t="s">
        <v>268</v>
      </c>
      <c r="J93" s="106" t="s">
        <v>401</v>
      </c>
      <c r="K93" s="106"/>
      <c r="L93" s="124"/>
      <c r="M93" s="78" t="s">
        <v>263</v>
      </c>
      <c r="N93" s="78" t="s">
        <v>264</v>
      </c>
      <c r="O93" s="78" t="s">
        <v>265</v>
      </c>
      <c r="P93" s="78" t="s">
        <v>325</v>
      </c>
      <c r="Q93" s="78" t="s">
        <v>266</v>
      </c>
      <c r="R93" s="78" t="s">
        <v>267</v>
      </c>
      <c r="S93" s="78" t="s">
        <v>268</v>
      </c>
      <c r="T93" s="87" t="s">
        <v>401</v>
      </c>
    </row>
    <row r="94" spans="2:27" s="79" customFormat="1">
      <c r="B94" s="110" t="s">
        <v>21</v>
      </c>
      <c r="C94" s="86">
        <v>1.949089265212E-2</v>
      </c>
      <c r="D94" s="86">
        <v>2.75079013278977E-2</v>
      </c>
      <c r="E94" s="143">
        <v>-6.18560027186148E-2</v>
      </c>
      <c r="F94" s="86">
        <v>2.0814802341698E-2</v>
      </c>
      <c r="G94" s="86">
        <v>-1.5445613045076299E-3</v>
      </c>
      <c r="H94" s="86">
        <v>2.4860081948741699E-2</v>
      </c>
      <c r="I94" s="86">
        <v>-2.75079013278977E-2</v>
      </c>
      <c r="J94" s="86">
        <v>2.34626217208539E-2</v>
      </c>
      <c r="K94" s="109"/>
      <c r="L94" s="110" t="s">
        <v>21</v>
      </c>
      <c r="M94" s="148">
        <v>-3.2362236856350202E-2</v>
      </c>
      <c r="N94" s="148">
        <v>4.6116187520299001E-2</v>
      </c>
      <c r="O94" s="86">
        <v>-9.0467162121160797E-3</v>
      </c>
      <c r="P94" s="86">
        <v>-2.98155494673704E-2</v>
      </c>
      <c r="Q94" s="86">
        <v>-1.48725317674117E-2</v>
      </c>
      <c r="R94" s="148">
        <v>8.1199794294115002E-2</v>
      </c>
      <c r="S94" s="79">
        <v>1.06433758145932E-2</v>
      </c>
      <c r="T94" s="79">
        <v>2.1145779764092501E-2</v>
      </c>
    </row>
    <row r="95" spans="2:27" s="78" customFormat="1">
      <c r="B95" s="122" t="s">
        <v>423</v>
      </c>
      <c r="C95" s="84">
        <v>0.35853443588578998</v>
      </c>
      <c r="D95" s="84">
        <v>0.35853443588578998</v>
      </c>
      <c r="E95" s="142">
        <v>0.983390075481967</v>
      </c>
      <c r="F95" s="84">
        <v>0.35853443588578998</v>
      </c>
      <c r="G95" s="84" t="s">
        <v>44</v>
      </c>
      <c r="H95" s="84" t="s">
        <v>44</v>
      </c>
      <c r="I95" s="84" t="s">
        <v>44</v>
      </c>
      <c r="J95" s="84">
        <v>0.35853443588578998</v>
      </c>
      <c r="K95" s="106"/>
      <c r="L95" s="122" t="s">
        <v>423</v>
      </c>
      <c r="M95" s="84" t="s">
        <v>44</v>
      </c>
      <c r="N95" s="84" t="s">
        <v>44</v>
      </c>
      <c r="O95" s="84" t="s">
        <v>44</v>
      </c>
      <c r="P95" s="84">
        <v>0.88213242451157503</v>
      </c>
      <c r="Q95" s="84">
        <v>0.88213242451157503</v>
      </c>
      <c r="R95" s="8">
        <v>2.1427634790673802E-2</v>
      </c>
      <c r="S95" s="78">
        <v>0.82383454607070905</v>
      </c>
      <c r="T95" s="78">
        <v>0.53992613361972497</v>
      </c>
    </row>
    <row r="96" spans="2:27" s="78" customFormat="1" hidden="1">
      <c r="B96" s="122" t="s">
        <v>424</v>
      </c>
      <c r="C96" s="84">
        <v>0.24204289707153401</v>
      </c>
      <c r="D96" s="84">
        <v>0.28682754870863197</v>
      </c>
      <c r="E96" s="142">
        <v>0.983390075481967</v>
      </c>
      <c r="F96" s="84">
        <v>0.169013472067334</v>
      </c>
      <c r="G96" s="84">
        <v>0.45761173527937399</v>
      </c>
      <c r="H96" s="84">
        <v>8.7953495200830498E-2</v>
      </c>
      <c r="I96" s="84">
        <v>0.73851953552444805</v>
      </c>
      <c r="J96" s="84">
        <v>0.246856385938411</v>
      </c>
      <c r="K96" s="106"/>
      <c r="L96" s="122" t="s">
        <v>424</v>
      </c>
      <c r="M96" s="84">
        <v>0.86982166421633</v>
      </c>
      <c r="N96" s="8">
        <v>4.0157627506202401E-2</v>
      </c>
      <c r="O96" s="84">
        <v>0.89657841038084096</v>
      </c>
      <c r="P96" s="84">
        <v>0.88213242451157503</v>
      </c>
      <c r="Q96" s="84">
        <v>0.72577749069365904</v>
      </c>
      <c r="R96" s="8">
        <v>4.2855269581347499E-3</v>
      </c>
      <c r="S96" s="84">
        <v>0.494300727642426</v>
      </c>
      <c r="T96" s="78">
        <v>0.21597045344789001</v>
      </c>
    </row>
    <row r="97" spans="2:21" s="78" customFormat="1">
      <c r="B97" s="122"/>
      <c r="C97" s="84"/>
      <c r="D97" s="84"/>
      <c r="E97" s="84"/>
      <c r="F97" s="84"/>
      <c r="G97" s="84"/>
      <c r="H97" s="84"/>
      <c r="I97" s="84"/>
      <c r="J97" s="84"/>
      <c r="K97" s="106"/>
      <c r="L97" s="122"/>
      <c r="M97" s="84"/>
      <c r="N97" s="84"/>
      <c r="O97" s="84"/>
      <c r="P97" s="84"/>
      <c r="Q97" s="84"/>
      <c r="R97" s="84"/>
    </row>
    <row r="98" spans="2:21" s="78" customFormat="1">
      <c r="B98" s="122"/>
      <c r="C98" s="84"/>
      <c r="D98" s="84"/>
      <c r="E98" s="84"/>
      <c r="F98" s="84"/>
      <c r="G98" s="84"/>
      <c r="H98" s="84"/>
      <c r="I98" s="84"/>
      <c r="J98" s="84"/>
      <c r="K98" s="106"/>
      <c r="L98" s="122"/>
      <c r="M98" s="84"/>
      <c r="N98" s="84"/>
      <c r="O98" s="84"/>
      <c r="P98" s="84"/>
      <c r="Q98" s="84"/>
      <c r="R98" s="84"/>
    </row>
    <row r="99" spans="2:21" s="78" customFormat="1">
      <c r="B99" s="123" t="s">
        <v>339</v>
      </c>
      <c r="C99" s="84"/>
      <c r="D99" s="84"/>
      <c r="E99" s="84"/>
      <c r="F99" s="84"/>
      <c r="G99" s="84"/>
      <c r="H99" s="84"/>
      <c r="I99" s="84"/>
      <c r="J99" s="84"/>
      <c r="K99" s="84"/>
      <c r="L99" s="123" t="s">
        <v>338</v>
      </c>
    </row>
    <row r="100" spans="2:21" s="78" customFormat="1">
      <c r="B100" s="121"/>
      <c r="C100" s="84" t="s">
        <v>263</v>
      </c>
      <c r="D100" s="84" t="s">
        <v>264</v>
      </c>
      <c r="E100" s="84" t="s">
        <v>265</v>
      </c>
      <c r="F100" s="84" t="s">
        <v>325</v>
      </c>
      <c r="G100" s="84" t="s">
        <v>266</v>
      </c>
      <c r="H100" s="84" t="s">
        <v>267</v>
      </c>
      <c r="I100" s="84" t="s">
        <v>268</v>
      </c>
      <c r="J100" s="106" t="s">
        <v>401</v>
      </c>
      <c r="K100" s="106"/>
      <c r="L100" s="124"/>
      <c r="M100" s="78" t="s">
        <v>263</v>
      </c>
      <c r="N100" s="78" t="s">
        <v>264</v>
      </c>
      <c r="O100" s="78" t="s">
        <v>265</v>
      </c>
      <c r="P100" s="78" t="s">
        <v>325</v>
      </c>
      <c r="Q100" s="78" t="s">
        <v>266</v>
      </c>
      <c r="R100" s="78" t="s">
        <v>267</v>
      </c>
      <c r="S100" s="78" t="s">
        <v>268</v>
      </c>
      <c r="T100" s="87" t="s">
        <v>401</v>
      </c>
    </row>
    <row r="101" spans="2:21" s="79" customFormat="1">
      <c r="B101" s="110" t="s">
        <v>21</v>
      </c>
      <c r="C101" s="86">
        <v>-1.3896319147988199E-3</v>
      </c>
      <c r="D101" s="86">
        <v>4.9095354375460802E-2</v>
      </c>
      <c r="E101" s="86">
        <v>4.2298660952104598E-2</v>
      </c>
      <c r="F101" s="86">
        <v>2.5151737987807399E-2</v>
      </c>
      <c r="G101" s="86">
        <v>6.9966574418102598E-2</v>
      </c>
      <c r="H101" s="86">
        <v>6.5471892568240805E-2</v>
      </c>
      <c r="I101" s="86">
        <v>3.2787629118580103E-2</v>
      </c>
      <c r="J101" s="86">
        <v>5.4224353059404803E-2</v>
      </c>
      <c r="K101" s="109"/>
      <c r="L101" s="110" t="s">
        <v>21</v>
      </c>
      <c r="M101" s="95">
        <v>-3.7151226696291298E-2</v>
      </c>
      <c r="N101" s="95">
        <v>4.9318593304611198E-2</v>
      </c>
      <c r="O101" s="79">
        <v>-4.0966580671216703E-2</v>
      </c>
      <c r="P101" s="79">
        <v>-2.1964565983006799E-2</v>
      </c>
      <c r="Q101" s="79">
        <v>2.5118850428264599E-2</v>
      </c>
      <c r="R101" s="79">
        <v>1.2986425788696399E-2</v>
      </c>
      <c r="S101" s="79">
        <v>-3.3333868007604399E-2</v>
      </c>
      <c r="T101" s="96">
        <v>5.2916085972816398E-2</v>
      </c>
    </row>
    <row r="102" spans="2:21" s="78" customFormat="1">
      <c r="B102" s="122" t="s">
        <v>423</v>
      </c>
      <c r="C102" s="84">
        <v>0.56642601226527001</v>
      </c>
      <c r="D102" s="84">
        <v>0.110154377919272</v>
      </c>
      <c r="E102" s="84">
        <v>0.110154377919272</v>
      </c>
      <c r="F102" s="84">
        <v>0.48289107489098299</v>
      </c>
      <c r="G102" s="84" t="s">
        <v>44</v>
      </c>
      <c r="H102" s="84" t="s">
        <v>44</v>
      </c>
      <c r="I102" s="84" t="s">
        <v>44</v>
      </c>
      <c r="J102" s="84">
        <v>0.110154377919272</v>
      </c>
      <c r="K102" s="106"/>
      <c r="L102" s="122" t="s">
        <v>423</v>
      </c>
      <c r="M102" s="78" t="s">
        <v>44</v>
      </c>
      <c r="N102" s="78" t="s">
        <v>44</v>
      </c>
      <c r="O102" s="78" t="s">
        <v>44</v>
      </c>
      <c r="P102" s="78">
        <v>0.72096623381479996</v>
      </c>
      <c r="Q102" s="78">
        <v>0.51935161461520896</v>
      </c>
      <c r="R102" s="78">
        <v>0.72096623381479996</v>
      </c>
      <c r="S102" s="78">
        <v>0.72096623381479996</v>
      </c>
      <c r="T102" s="78">
        <v>0.43683955803811803</v>
      </c>
    </row>
    <row r="103" spans="2:21" s="78" customFormat="1" hidden="1">
      <c r="B103" s="122" t="s">
        <v>424</v>
      </c>
      <c r="C103" s="84">
        <v>0.56642601226527001</v>
      </c>
      <c r="D103" s="9">
        <v>5.1847314089254297E-2</v>
      </c>
      <c r="E103" s="9">
        <v>6.6092626751563105E-2</v>
      </c>
      <c r="F103" s="84">
        <v>0.38631285991278602</v>
      </c>
      <c r="G103" s="84">
        <v>8.3197543865730306E-2</v>
      </c>
      <c r="H103" s="84">
        <v>0.114799850139821</v>
      </c>
      <c r="I103" s="84">
        <v>8.3197543865730306E-2</v>
      </c>
      <c r="J103" s="8">
        <v>4.28577521227144E-2</v>
      </c>
      <c r="K103" s="106"/>
      <c r="L103" s="122" t="s">
        <v>424</v>
      </c>
      <c r="M103" s="84">
        <v>0.69211232984736304</v>
      </c>
      <c r="N103" s="84">
        <v>0.127026380081321</v>
      </c>
      <c r="O103" s="84">
        <v>0.73352414747529704</v>
      </c>
      <c r="P103" s="84">
        <v>0.72096623381479996</v>
      </c>
      <c r="Q103" s="84">
        <v>0.20774064584608401</v>
      </c>
      <c r="R103" s="84">
        <v>0.52847166451647898</v>
      </c>
      <c r="S103" s="78">
        <v>0.62876017663351902</v>
      </c>
      <c r="T103" s="55">
        <v>8.7367911607623597E-2</v>
      </c>
    </row>
    <row r="104" spans="2:21" s="78" customFormat="1" ht="16.5" thickBot="1">
      <c r="B104" s="122"/>
      <c r="C104" s="84"/>
      <c r="D104" s="84"/>
      <c r="E104" s="84"/>
      <c r="F104" s="84"/>
      <c r="G104" s="84"/>
      <c r="H104" s="84"/>
      <c r="I104" s="133"/>
      <c r="J104" s="84"/>
      <c r="K104" s="87"/>
      <c r="L104" s="122"/>
      <c r="M104" s="84"/>
      <c r="N104" s="84"/>
      <c r="O104" s="84"/>
      <c r="P104" s="84"/>
      <c r="Q104" s="84"/>
      <c r="R104" s="84"/>
    </row>
    <row r="105" spans="2:21" s="78" customFormat="1" ht="19.5" thickBot="1">
      <c r="B105" s="134"/>
      <c r="I105" s="135"/>
      <c r="J105" s="84"/>
      <c r="L105" s="127"/>
    </row>
    <row r="106" spans="2:21" s="82" customFormat="1" ht="18.75">
      <c r="B106" s="136"/>
      <c r="C106" s="81"/>
      <c r="L106" s="134"/>
      <c r="S106" s="81"/>
      <c r="U106" s="83"/>
    </row>
    <row r="107" spans="2:21" s="82" customFormat="1" ht="18.75">
      <c r="B107" s="136"/>
      <c r="C107" s="81"/>
      <c r="L107" s="134"/>
      <c r="S107" s="81"/>
      <c r="U107" s="83"/>
    </row>
    <row r="108" spans="2:21" s="78" customFormat="1">
      <c r="B108" s="127"/>
      <c r="J108" s="87"/>
      <c r="L108" s="127"/>
      <c r="T108" s="87"/>
      <c r="U108" s="85"/>
    </row>
    <row r="109" spans="2:21" s="78" customFormat="1">
      <c r="B109" s="120"/>
      <c r="L109" s="120"/>
      <c r="U109" s="84"/>
    </row>
    <row r="110" spans="2:21" s="78" customFormat="1">
      <c r="B110" s="120"/>
      <c r="L110" s="120"/>
      <c r="U110" s="84"/>
    </row>
    <row r="111" spans="2:21" s="78" customFormat="1">
      <c r="B111" s="120"/>
      <c r="L111" s="120"/>
      <c r="U111" s="84"/>
    </row>
    <row r="112" spans="2:21" s="78" customFormat="1">
      <c r="B112" s="120"/>
      <c r="L112" s="120"/>
      <c r="U112" s="84"/>
    </row>
    <row r="113" spans="1:21" s="78" customFormat="1">
      <c r="B113" s="127"/>
      <c r="L113" s="127"/>
      <c r="U113" s="84"/>
    </row>
    <row r="114" spans="1:21" s="82" customFormat="1" ht="18.75">
      <c r="B114" s="134"/>
      <c r="C114" s="81"/>
      <c r="L114" s="134"/>
      <c r="M114" s="81"/>
      <c r="S114" s="81"/>
      <c r="U114" s="83"/>
    </row>
    <row r="115" spans="1:21" s="78" customFormat="1">
      <c r="B115" s="127"/>
      <c r="J115" s="87"/>
      <c r="L115" s="127"/>
      <c r="T115" s="87"/>
      <c r="U115" s="85"/>
    </row>
    <row r="116" spans="1:21" s="79" customFormat="1">
      <c r="B116" s="120"/>
      <c r="L116" s="120"/>
      <c r="U116" s="86"/>
    </row>
    <row r="117" spans="1:21" s="79" customFormat="1">
      <c r="B117" s="120"/>
      <c r="L117" s="120"/>
      <c r="U117" s="86"/>
    </row>
    <row r="118" spans="1:21" s="79" customFormat="1">
      <c r="B118" s="120"/>
      <c r="L118" s="120"/>
    </row>
    <row r="119" spans="1:21" s="79" customFormat="1">
      <c r="B119" s="120"/>
      <c r="L119" s="120"/>
    </row>
    <row r="120" spans="1:21" s="78" customFormat="1">
      <c r="B120" s="127"/>
      <c r="L120" s="127"/>
    </row>
    <row r="121" spans="1:21" s="78" customFormat="1">
      <c r="B121" s="127"/>
      <c r="L121" s="127"/>
    </row>
    <row r="122" spans="1:21" s="78" customFormat="1">
      <c r="B122" s="127"/>
      <c r="L122" s="127"/>
    </row>
    <row r="123" spans="1:21" s="78" customFormat="1">
      <c r="B123" s="127"/>
      <c r="L123" s="127"/>
    </row>
    <row r="124" spans="1:21" s="78" customFormat="1">
      <c r="B124" s="120"/>
      <c r="L124" s="127"/>
    </row>
    <row r="125" spans="1:21">
      <c r="A125" s="78"/>
      <c r="B125" s="137"/>
      <c r="C125" s="88"/>
      <c r="D125" s="88"/>
      <c r="E125" s="88"/>
      <c r="F125" s="88"/>
      <c r="G125" s="88"/>
      <c r="H125" s="88"/>
      <c r="I125" s="88"/>
      <c r="J125" s="88"/>
      <c r="K125" s="88"/>
      <c r="L125" s="138"/>
      <c r="M125" s="88"/>
      <c r="N125" s="88"/>
      <c r="O125" s="88"/>
      <c r="P125" s="88"/>
      <c r="Q125" s="88"/>
      <c r="R125" s="88"/>
      <c r="S125" s="88"/>
    </row>
    <row r="126" spans="1:21">
      <c r="A126" s="78"/>
      <c r="B126" s="127"/>
      <c r="C126" s="88"/>
      <c r="D126" s="88"/>
      <c r="E126" s="88"/>
      <c r="F126" s="88"/>
      <c r="G126" s="88"/>
      <c r="H126" s="88"/>
      <c r="I126" s="88"/>
      <c r="J126" s="88"/>
      <c r="K126" s="88"/>
      <c r="L126" s="138"/>
      <c r="M126" s="88"/>
      <c r="N126" s="88"/>
      <c r="O126" s="88"/>
      <c r="P126" s="88"/>
      <c r="Q126" s="88"/>
      <c r="R126" s="88"/>
      <c r="S126" s="88"/>
    </row>
    <row r="127" spans="1:21">
      <c r="A127" s="78"/>
      <c r="B127" s="126"/>
      <c r="C127" s="88"/>
      <c r="D127" s="88"/>
      <c r="E127" s="88"/>
      <c r="F127" s="88"/>
      <c r="G127" s="88"/>
      <c r="H127" s="88"/>
      <c r="I127" s="88"/>
      <c r="J127" s="88"/>
      <c r="K127" s="88"/>
      <c r="L127" s="138"/>
      <c r="M127" s="88"/>
      <c r="N127" s="88"/>
      <c r="O127" s="88"/>
      <c r="P127" s="88"/>
      <c r="Q127" s="88"/>
      <c r="R127" s="88"/>
      <c r="S127" s="88"/>
    </row>
    <row r="128" spans="1:21">
      <c r="A128" s="78"/>
      <c r="B128" s="130"/>
      <c r="C128" s="88"/>
      <c r="D128" s="88"/>
      <c r="E128" s="88"/>
      <c r="F128" s="88"/>
      <c r="G128" s="88"/>
      <c r="H128" s="88"/>
      <c r="I128" s="88"/>
      <c r="J128" s="88"/>
      <c r="K128" s="88"/>
      <c r="L128" s="139"/>
      <c r="M128" s="88"/>
      <c r="N128" s="88"/>
      <c r="O128" s="88"/>
      <c r="P128" s="88"/>
      <c r="Q128" s="88"/>
      <c r="R128" s="88"/>
      <c r="S128" s="88"/>
    </row>
    <row r="129" spans="1:20">
      <c r="A129" s="78"/>
      <c r="B129" s="126"/>
      <c r="C129" s="88"/>
      <c r="D129" s="88"/>
      <c r="E129" s="88"/>
      <c r="F129" s="88"/>
      <c r="G129" s="88"/>
      <c r="H129" s="88"/>
      <c r="I129" s="88"/>
      <c r="J129" s="88"/>
      <c r="K129" s="103"/>
      <c r="L129" s="140"/>
      <c r="M129" s="88"/>
      <c r="N129" s="88"/>
      <c r="O129" s="88"/>
      <c r="P129" s="88"/>
      <c r="Q129" s="88"/>
      <c r="R129" s="88"/>
      <c r="S129" s="88"/>
      <c r="T129" s="78"/>
    </row>
    <row r="130" spans="1:20">
      <c r="A130" s="78"/>
      <c r="B130" s="127"/>
      <c r="C130" s="103"/>
      <c r="D130" s="88"/>
      <c r="E130" s="88"/>
      <c r="F130" s="88"/>
      <c r="G130" s="88"/>
      <c r="H130" s="88"/>
      <c r="I130" s="88"/>
      <c r="J130" s="88"/>
      <c r="K130" s="88"/>
      <c r="L130" s="138"/>
      <c r="M130" s="88"/>
      <c r="N130" s="88"/>
      <c r="O130" s="88"/>
      <c r="P130" s="103"/>
      <c r="Q130" s="88"/>
      <c r="R130" s="88"/>
      <c r="S130" s="88"/>
      <c r="T130" s="78"/>
    </row>
    <row r="131" spans="1:20">
      <c r="A131" s="78"/>
      <c r="B131" s="127"/>
      <c r="C131" s="88"/>
      <c r="D131" s="88"/>
      <c r="E131" s="88"/>
      <c r="F131" s="103"/>
      <c r="G131" s="88"/>
      <c r="H131" s="88"/>
      <c r="I131" s="88"/>
      <c r="J131" s="88"/>
      <c r="K131" s="88"/>
      <c r="L131" s="138"/>
      <c r="M131" s="88"/>
      <c r="N131" s="88"/>
      <c r="O131" s="88"/>
      <c r="P131" s="88"/>
      <c r="Q131" s="88"/>
      <c r="R131" s="88"/>
      <c r="S131" s="88"/>
      <c r="T131" s="78"/>
    </row>
    <row r="132" spans="1:20">
      <c r="A132" s="78"/>
      <c r="B132" s="127"/>
      <c r="C132" s="88"/>
      <c r="D132" s="88"/>
      <c r="E132" s="88"/>
      <c r="F132" s="88"/>
      <c r="G132" s="88"/>
      <c r="H132" s="88"/>
      <c r="I132" s="88"/>
      <c r="J132" s="88"/>
      <c r="K132" s="88"/>
      <c r="L132" s="138"/>
      <c r="M132" s="88"/>
      <c r="N132" s="88"/>
      <c r="O132" s="88"/>
      <c r="P132" s="88"/>
      <c r="Q132" s="88"/>
      <c r="R132" s="88"/>
      <c r="S132" s="88"/>
      <c r="T132" s="78"/>
    </row>
    <row r="133" spans="1:20">
      <c r="A133" s="78"/>
      <c r="B133" s="127"/>
      <c r="C133" s="88"/>
      <c r="D133" s="103"/>
      <c r="E133" s="103"/>
      <c r="F133" s="88"/>
      <c r="G133" s="88"/>
      <c r="H133" s="88"/>
      <c r="I133" s="88"/>
      <c r="J133" s="88"/>
      <c r="K133" s="88"/>
      <c r="L133" s="138"/>
      <c r="M133" s="88"/>
      <c r="N133" s="88"/>
      <c r="O133" s="88"/>
      <c r="P133" s="88"/>
      <c r="Q133" s="88"/>
      <c r="R133" s="88"/>
      <c r="S133" s="88"/>
      <c r="T133" s="78"/>
    </row>
    <row r="134" spans="1:20">
      <c r="A134" s="78"/>
      <c r="B134" s="127"/>
      <c r="C134" s="88"/>
      <c r="D134" s="88"/>
      <c r="E134" s="88"/>
      <c r="F134" s="88"/>
      <c r="G134" s="88"/>
      <c r="H134" s="88"/>
      <c r="I134" s="88"/>
      <c r="J134" s="88"/>
      <c r="K134" s="88"/>
      <c r="L134" s="138"/>
      <c r="M134" s="88"/>
      <c r="N134" s="88"/>
      <c r="O134" s="88"/>
      <c r="P134" s="88"/>
      <c r="Q134" s="88"/>
      <c r="R134" s="88"/>
      <c r="S134" s="88"/>
      <c r="T134" s="79"/>
    </row>
    <row r="135" spans="1:20">
      <c r="A135" s="78"/>
      <c r="B135" s="127"/>
      <c r="C135" s="88"/>
      <c r="D135" s="88"/>
      <c r="E135" s="88"/>
      <c r="F135" s="88"/>
      <c r="G135" s="88"/>
      <c r="H135" s="88"/>
      <c r="I135" s="88"/>
      <c r="J135" s="88"/>
      <c r="K135" s="88"/>
      <c r="L135" s="138"/>
      <c r="M135" s="88"/>
      <c r="N135" s="88"/>
      <c r="O135" s="88"/>
      <c r="P135" s="88"/>
      <c r="Q135" s="88"/>
      <c r="R135" s="88"/>
      <c r="S135" s="88"/>
      <c r="T135" s="78"/>
    </row>
    <row r="136" spans="1:20">
      <c r="A136" s="78"/>
      <c r="B136" s="127"/>
      <c r="C136" s="88"/>
      <c r="D136" s="88"/>
      <c r="E136" s="88"/>
      <c r="F136" s="88"/>
      <c r="G136" s="88"/>
      <c r="H136" s="88"/>
      <c r="I136" s="88"/>
      <c r="J136" s="88"/>
      <c r="K136" s="88"/>
      <c r="L136" s="138"/>
      <c r="M136" s="88"/>
      <c r="N136" s="88"/>
      <c r="O136" s="88"/>
      <c r="P136" s="88"/>
      <c r="Q136" s="88"/>
      <c r="R136" s="88"/>
      <c r="S136" s="88"/>
      <c r="T136" s="78"/>
    </row>
    <row r="137" spans="1:20">
      <c r="A137" s="78"/>
      <c r="B137" s="126"/>
      <c r="C137" s="88"/>
      <c r="D137" s="88"/>
      <c r="E137" s="88"/>
      <c r="F137" s="88"/>
      <c r="G137" s="88"/>
      <c r="H137" s="88"/>
      <c r="I137" s="88"/>
      <c r="J137" s="88"/>
      <c r="K137" s="103"/>
      <c r="L137" s="140"/>
      <c r="M137" s="88"/>
      <c r="N137" s="88"/>
      <c r="O137" s="88"/>
      <c r="P137" s="88"/>
      <c r="Q137" s="88"/>
      <c r="R137" s="88"/>
      <c r="S137" s="88"/>
      <c r="T137" s="78"/>
    </row>
    <row r="138" spans="1:20">
      <c r="A138" s="78"/>
      <c r="B138" s="127"/>
      <c r="C138" s="88"/>
      <c r="D138" s="88"/>
      <c r="E138" s="88"/>
      <c r="F138" s="88"/>
      <c r="G138" s="88"/>
      <c r="H138" s="88"/>
      <c r="I138" s="88"/>
      <c r="J138" s="88"/>
      <c r="K138" s="88"/>
      <c r="L138" s="138"/>
      <c r="M138" s="88"/>
      <c r="N138" s="88"/>
      <c r="O138" s="88"/>
      <c r="P138" s="103"/>
      <c r="Q138" s="88"/>
      <c r="R138" s="88"/>
      <c r="S138" s="88"/>
      <c r="T138" s="78"/>
    </row>
    <row r="139" spans="1:20">
      <c r="A139" s="78"/>
      <c r="B139" s="127"/>
      <c r="C139" s="88"/>
      <c r="D139" s="88"/>
      <c r="E139" s="88"/>
      <c r="F139" s="103"/>
      <c r="G139" s="88"/>
      <c r="H139" s="88"/>
      <c r="I139" s="88"/>
      <c r="J139" s="88"/>
      <c r="K139" s="88"/>
      <c r="L139" s="138"/>
      <c r="M139" s="88"/>
      <c r="N139" s="88"/>
      <c r="O139" s="88"/>
      <c r="P139" s="88"/>
      <c r="Q139" s="88"/>
      <c r="R139" s="88"/>
      <c r="S139" s="88"/>
      <c r="T139" s="78"/>
    </row>
    <row r="140" spans="1:20">
      <c r="A140" s="78"/>
      <c r="B140" s="127"/>
      <c r="C140" s="103"/>
      <c r="D140" s="88"/>
      <c r="E140" s="88"/>
      <c r="F140" s="88"/>
      <c r="G140" s="88"/>
      <c r="H140" s="88"/>
      <c r="I140" s="88"/>
      <c r="J140" s="88"/>
      <c r="K140" s="88"/>
      <c r="L140" s="138"/>
      <c r="M140" s="88"/>
      <c r="N140" s="88"/>
      <c r="O140" s="88"/>
      <c r="P140" s="88"/>
      <c r="Q140" s="88"/>
      <c r="R140" s="88"/>
      <c r="S140" s="88"/>
      <c r="T140" s="78"/>
    </row>
    <row r="141" spans="1:20">
      <c r="A141" s="78"/>
      <c r="B141" s="127"/>
      <c r="C141" s="88"/>
      <c r="D141" s="103"/>
      <c r="E141" s="88"/>
      <c r="F141" s="88"/>
      <c r="G141" s="88"/>
      <c r="H141" s="88"/>
      <c r="I141" s="88"/>
      <c r="J141" s="88"/>
      <c r="K141" s="88"/>
      <c r="L141" s="138"/>
      <c r="M141" s="88"/>
      <c r="N141" s="88"/>
      <c r="O141" s="88"/>
      <c r="P141" s="88"/>
      <c r="Q141" s="88"/>
      <c r="R141" s="88"/>
      <c r="S141" s="88"/>
      <c r="T141" s="78"/>
    </row>
    <row r="142" spans="1:20">
      <c r="A142" s="78"/>
      <c r="B142" s="127"/>
      <c r="C142" s="88"/>
      <c r="D142" s="88"/>
      <c r="E142" s="103"/>
      <c r="F142" s="88"/>
      <c r="G142" s="88"/>
      <c r="H142" s="88"/>
      <c r="I142" s="88"/>
      <c r="J142" s="88"/>
      <c r="K142" s="88"/>
      <c r="L142" s="138"/>
      <c r="M142" s="88"/>
      <c r="N142" s="88"/>
      <c r="O142" s="88"/>
      <c r="P142" s="88"/>
      <c r="Q142" s="88"/>
      <c r="R142" s="88"/>
      <c r="S142" s="88"/>
      <c r="T142" s="79"/>
    </row>
    <row r="143" spans="1:20">
      <c r="A143" s="78"/>
      <c r="B143" s="127"/>
      <c r="C143" s="88"/>
      <c r="D143" s="88"/>
      <c r="E143" s="88"/>
      <c r="F143" s="88"/>
      <c r="G143" s="88"/>
      <c r="H143" s="88"/>
      <c r="I143" s="88"/>
      <c r="J143" s="88"/>
      <c r="K143" s="88"/>
      <c r="L143" s="138"/>
      <c r="M143" s="88"/>
      <c r="N143" s="88"/>
      <c r="O143" s="88"/>
      <c r="P143" s="88"/>
      <c r="Q143" s="88"/>
      <c r="R143" s="88"/>
      <c r="S143" s="88"/>
      <c r="T143" s="78"/>
    </row>
    <row r="144" spans="1:20">
      <c r="A144" s="78"/>
      <c r="B144" s="127"/>
      <c r="C144" s="88"/>
      <c r="D144" s="88"/>
      <c r="E144" s="88"/>
      <c r="F144" s="88"/>
      <c r="G144" s="88"/>
      <c r="H144" s="88"/>
      <c r="I144" s="88"/>
      <c r="J144" s="88"/>
      <c r="K144" s="88"/>
      <c r="L144" s="138"/>
      <c r="M144" s="88"/>
      <c r="N144" s="88"/>
      <c r="O144" s="88"/>
      <c r="P144" s="88"/>
      <c r="Q144" s="88"/>
      <c r="R144" s="88"/>
      <c r="S144" s="88"/>
      <c r="T144" s="78"/>
    </row>
    <row r="145" spans="1:20">
      <c r="A145" s="78"/>
      <c r="B145" s="126"/>
      <c r="C145" s="88"/>
      <c r="D145" s="88"/>
      <c r="E145" s="88"/>
      <c r="F145" s="88"/>
      <c r="G145" s="88"/>
      <c r="H145" s="88"/>
      <c r="I145" s="88"/>
      <c r="J145" s="88"/>
      <c r="K145" s="103"/>
      <c r="L145" s="140"/>
      <c r="M145" s="88"/>
      <c r="N145" s="88"/>
      <c r="O145" s="88"/>
      <c r="P145" s="88"/>
      <c r="Q145" s="88"/>
      <c r="R145" s="88"/>
      <c r="S145" s="88"/>
      <c r="T145" s="78"/>
    </row>
    <row r="146" spans="1:20">
      <c r="A146" s="78"/>
      <c r="B146" s="127"/>
      <c r="C146" s="88"/>
      <c r="D146" s="88"/>
      <c r="E146" s="88"/>
      <c r="F146" s="88"/>
      <c r="G146" s="88"/>
      <c r="H146" s="88"/>
      <c r="I146" s="88"/>
      <c r="J146" s="88"/>
      <c r="K146" s="88"/>
      <c r="L146" s="138"/>
      <c r="M146" s="88"/>
      <c r="N146" s="88"/>
      <c r="O146" s="88"/>
      <c r="P146" s="88"/>
      <c r="Q146" s="88"/>
      <c r="R146" s="88"/>
      <c r="S146" s="88"/>
      <c r="T146" s="78"/>
    </row>
    <row r="147" spans="1:20">
      <c r="A147" s="78"/>
      <c r="B147" s="127"/>
      <c r="C147" s="88"/>
      <c r="D147" s="88"/>
      <c r="E147" s="88"/>
      <c r="F147" s="103"/>
      <c r="G147" s="88"/>
      <c r="H147" s="88"/>
      <c r="I147" s="88"/>
      <c r="J147" s="88"/>
      <c r="K147" s="88"/>
      <c r="L147" s="138"/>
      <c r="M147" s="88"/>
      <c r="N147" s="88"/>
      <c r="O147" s="88"/>
      <c r="P147" s="88"/>
      <c r="Q147" s="88"/>
      <c r="R147" s="88"/>
      <c r="S147" s="88"/>
      <c r="T147" s="78"/>
    </row>
    <row r="148" spans="1:20">
      <c r="A148" s="78"/>
      <c r="B148" s="127"/>
      <c r="C148" s="88"/>
      <c r="D148" s="88"/>
      <c r="E148" s="103"/>
      <c r="F148" s="88"/>
      <c r="G148" s="88"/>
      <c r="H148" s="88"/>
      <c r="I148" s="88"/>
      <c r="J148" s="88"/>
      <c r="K148" s="88"/>
      <c r="L148" s="138"/>
      <c r="M148" s="88"/>
      <c r="N148" s="88"/>
      <c r="O148" s="88"/>
      <c r="P148" s="88"/>
      <c r="Q148" s="88"/>
      <c r="R148" s="88"/>
      <c r="S148" s="88"/>
      <c r="T148" s="78"/>
    </row>
    <row r="149" spans="1:20">
      <c r="A149" s="78"/>
      <c r="B149" s="127"/>
      <c r="C149" s="88"/>
      <c r="D149" s="103"/>
      <c r="E149" s="88"/>
      <c r="F149" s="88"/>
      <c r="G149" s="88"/>
      <c r="H149" s="88"/>
      <c r="I149" s="88"/>
      <c r="J149" s="88"/>
      <c r="K149" s="88"/>
      <c r="L149" s="138"/>
      <c r="M149" s="88"/>
      <c r="N149" s="88"/>
      <c r="O149" s="88"/>
      <c r="P149" s="88"/>
      <c r="Q149" s="88"/>
      <c r="R149" s="88"/>
      <c r="S149" s="88"/>
      <c r="T149" s="78"/>
    </row>
    <row r="150" spans="1:20">
      <c r="A150" s="78"/>
      <c r="B150" s="127"/>
      <c r="C150" s="88"/>
      <c r="D150" s="88"/>
      <c r="E150" s="88"/>
      <c r="F150" s="88"/>
      <c r="G150" s="88"/>
      <c r="H150" s="88"/>
      <c r="I150" s="88"/>
      <c r="J150" s="88"/>
      <c r="K150" s="88"/>
      <c r="L150" s="138"/>
      <c r="M150" s="88"/>
      <c r="N150" s="88"/>
      <c r="O150" s="88"/>
      <c r="P150" s="88"/>
      <c r="Q150" s="88"/>
      <c r="R150" s="88"/>
      <c r="S150" s="88"/>
      <c r="T150" s="78"/>
    </row>
    <row r="151" spans="1:20">
      <c r="A151" s="78"/>
      <c r="B151" s="127"/>
      <c r="C151" s="88"/>
      <c r="D151" s="88"/>
      <c r="E151" s="88"/>
      <c r="F151" s="88"/>
      <c r="G151" s="88"/>
      <c r="H151" s="88"/>
      <c r="I151" s="88"/>
      <c r="J151" s="88"/>
      <c r="K151" s="88"/>
      <c r="L151" s="138"/>
      <c r="M151" s="88"/>
      <c r="N151" s="88"/>
      <c r="O151" s="88"/>
      <c r="P151" s="103"/>
      <c r="Q151" s="88"/>
      <c r="R151" s="88"/>
      <c r="S151" s="88"/>
      <c r="T151" s="79"/>
    </row>
    <row r="152" spans="1:20">
      <c r="A152" s="78"/>
      <c r="B152" s="127"/>
      <c r="C152" s="103"/>
      <c r="D152" s="88"/>
      <c r="E152" s="88"/>
      <c r="F152" s="88"/>
      <c r="G152" s="88"/>
      <c r="H152" s="88"/>
      <c r="I152" s="88"/>
      <c r="J152" s="88"/>
      <c r="K152" s="88"/>
      <c r="L152" s="138"/>
      <c r="M152" s="88"/>
      <c r="N152" s="88"/>
      <c r="O152" s="88"/>
      <c r="P152" s="88"/>
      <c r="Q152" s="88"/>
      <c r="R152" s="88"/>
      <c r="S152" s="88"/>
      <c r="T152" s="78"/>
    </row>
    <row r="153" spans="1:20">
      <c r="A153" s="78"/>
      <c r="B153" s="127"/>
      <c r="C153" s="88"/>
      <c r="D153" s="88"/>
      <c r="E153" s="88"/>
      <c r="F153" s="88"/>
      <c r="G153" s="88"/>
      <c r="H153" s="88"/>
      <c r="I153" s="88"/>
      <c r="J153" s="88"/>
      <c r="K153" s="88"/>
      <c r="L153" s="138"/>
      <c r="M153" s="88"/>
      <c r="N153" s="88"/>
      <c r="O153" s="88"/>
      <c r="P153" s="88"/>
      <c r="Q153" s="88"/>
      <c r="R153" s="88"/>
      <c r="S153" s="88"/>
      <c r="T153" s="78"/>
    </row>
    <row r="154" spans="1:20">
      <c r="A154" s="78"/>
      <c r="B154" s="126"/>
      <c r="C154" s="88"/>
      <c r="D154" s="88"/>
      <c r="E154" s="88"/>
      <c r="F154" s="88"/>
      <c r="G154" s="88"/>
      <c r="H154" s="88"/>
      <c r="I154" s="88"/>
      <c r="J154" s="88"/>
      <c r="K154" s="88"/>
      <c r="L154" s="138"/>
      <c r="M154" s="88"/>
      <c r="N154" s="88"/>
      <c r="O154" s="88"/>
      <c r="P154" s="88"/>
      <c r="Q154" s="88"/>
      <c r="R154" s="88"/>
      <c r="S154" s="88"/>
      <c r="T154" s="78"/>
    </row>
    <row r="155" spans="1:20">
      <c r="A155" s="78"/>
      <c r="B155" s="126"/>
      <c r="C155" s="88"/>
      <c r="D155" s="88"/>
      <c r="E155" s="88"/>
      <c r="F155" s="88"/>
      <c r="G155" s="88"/>
      <c r="H155" s="88"/>
      <c r="I155" s="88"/>
      <c r="J155" s="88"/>
      <c r="K155" s="88"/>
      <c r="L155" s="138"/>
      <c r="M155" s="88"/>
      <c r="N155" s="88"/>
      <c r="O155" s="88"/>
      <c r="P155" s="88"/>
      <c r="Q155" s="88"/>
      <c r="R155" s="88"/>
      <c r="S155" s="88"/>
      <c r="T155" s="78"/>
    </row>
    <row r="156" spans="1:20">
      <c r="A156" s="78"/>
      <c r="B156" s="130"/>
      <c r="C156" s="88"/>
      <c r="D156" s="88"/>
      <c r="E156" s="88"/>
      <c r="F156" s="88"/>
      <c r="G156" s="88"/>
      <c r="H156" s="88"/>
      <c r="I156" s="88"/>
      <c r="J156" s="88"/>
      <c r="K156" s="88"/>
      <c r="L156" s="139"/>
      <c r="M156" s="88"/>
      <c r="N156" s="88"/>
      <c r="O156" s="88"/>
      <c r="P156" s="88"/>
      <c r="Q156" s="88"/>
      <c r="R156" s="88"/>
      <c r="S156" s="88"/>
      <c r="T156" s="78"/>
    </row>
    <row r="157" spans="1:20">
      <c r="A157" s="78"/>
      <c r="B157" s="126"/>
      <c r="C157" s="88"/>
      <c r="D157" s="88"/>
      <c r="E157" s="88"/>
      <c r="F157" s="88"/>
      <c r="G157" s="88"/>
      <c r="H157" s="88"/>
      <c r="I157" s="88"/>
      <c r="J157" s="88"/>
      <c r="K157" s="103"/>
      <c r="L157" s="140"/>
      <c r="M157" s="88"/>
      <c r="N157" s="88"/>
      <c r="O157" s="88"/>
      <c r="P157" s="88"/>
      <c r="Q157" s="88"/>
      <c r="R157" s="88"/>
      <c r="S157" s="88"/>
      <c r="T157" s="78"/>
    </row>
    <row r="158" spans="1:20">
      <c r="B158" s="127"/>
      <c r="C158" s="88"/>
      <c r="D158" s="88"/>
      <c r="E158" s="88"/>
      <c r="F158" s="88"/>
      <c r="G158" s="88"/>
      <c r="H158" s="88"/>
      <c r="I158" s="88"/>
      <c r="J158" s="88"/>
      <c r="K158" s="88"/>
      <c r="L158" s="138"/>
      <c r="M158" s="88"/>
      <c r="N158" s="88"/>
      <c r="O158" s="88"/>
      <c r="P158" s="88"/>
      <c r="Q158" s="88"/>
      <c r="R158" s="88"/>
      <c r="S158" s="88"/>
      <c r="T158" s="78"/>
    </row>
    <row r="159" spans="1:20">
      <c r="B159" s="127"/>
      <c r="C159" s="88"/>
      <c r="D159" s="88"/>
      <c r="E159" s="88"/>
      <c r="F159" s="88"/>
      <c r="G159" s="88"/>
      <c r="H159" s="88"/>
      <c r="I159" s="88"/>
      <c r="J159" s="88"/>
      <c r="K159" s="88"/>
      <c r="L159" s="138"/>
      <c r="M159" s="88"/>
      <c r="N159" s="88"/>
      <c r="O159" s="88"/>
      <c r="P159" s="88"/>
      <c r="Q159" s="88"/>
      <c r="R159" s="88"/>
      <c r="S159" s="88"/>
      <c r="T159" s="78"/>
    </row>
    <row r="160" spans="1:20">
      <c r="B160" s="127"/>
      <c r="C160" s="88"/>
      <c r="D160" s="88"/>
      <c r="E160" s="103"/>
      <c r="F160" s="88"/>
      <c r="G160" s="88"/>
      <c r="H160" s="88"/>
      <c r="I160" s="88"/>
      <c r="J160" s="88"/>
      <c r="K160" s="88"/>
      <c r="L160" s="138"/>
      <c r="M160" s="88"/>
      <c r="N160" s="88"/>
      <c r="O160" s="88"/>
      <c r="P160" s="88"/>
      <c r="Q160" s="88"/>
      <c r="R160" s="88"/>
      <c r="S160" s="88"/>
      <c r="T160" s="78"/>
    </row>
    <row r="161" spans="2:20">
      <c r="B161" s="127"/>
      <c r="C161" s="88"/>
      <c r="D161" s="88"/>
      <c r="E161" s="88"/>
      <c r="F161" s="88"/>
      <c r="G161" s="88"/>
      <c r="H161" s="88"/>
      <c r="I161" s="88"/>
      <c r="J161" s="88"/>
      <c r="K161" s="88"/>
      <c r="L161" s="138"/>
      <c r="M161" s="88"/>
      <c r="N161" s="88"/>
      <c r="O161" s="88"/>
      <c r="P161" s="88"/>
      <c r="Q161" s="88"/>
      <c r="R161" s="88"/>
      <c r="S161" s="88"/>
      <c r="T161" s="78"/>
    </row>
    <row r="162" spans="2:20">
      <c r="B162" s="127"/>
      <c r="C162" s="88"/>
      <c r="D162" s="88"/>
      <c r="E162" s="88"/>
      <c r="F162" s="88"/>
      <c r="G162" s="88"/>
      <c r="H162" s="88"/>
      <c r="I162" s="88"/>
      <c r="J162" s="88"/>
      <c r="K162" s="88"/>
      <c r="L162" s="138"/>
      <c r="M162" s="88"/>
      <c r="N162" s="88"/>
      <c r="O162" s="88"/>
      <c r="P162" s="103"/>
      <c r="Q162" s="88"/>
      <c r="R162" s="88"/>
      <c r="S162" s="88"/>
      <c r="T162" s="79"/>
    </row>
    <row r="163" spans="2:20">
      <c r="B163" s="127"/>
      <c r="C163" s="88"/>
      <c r="D163" s="88"/>
      <c r="E163" s="88"/>
      <c r="F163" s="103"/>
      <c r="G163" s="88"/>
      <c r="H163" s="88"/>
      <c r="I163" s="88"/>
      <c r="J163" s="88"/>
      <c r="K163" s="88"/>
      <c r="L163" s="138"/>
      <c r="M163" s="88"/>
      <c r="N163" s="88"/>
      <c r="O163" s="88"/>
      <c r="P163" s="88"/>
      <c r="Q163" s="88"/>
      <c r="R163" s="88"/>
      <c r="S163" s="88"/>
      <c r="T163" s="78"/>
    </row>
    <row r="164" spans="2:20">
      <c r="B164" s="127"/>
      <c r="C164" s="103"/>
      <c r="D164" s="103"/>
      <c r="E164" s="88"/>
      <c r="F164" s="88"/>
      <c r="G164" s="88"/>
      <c r="H164" s="88"/>
      <c r="I164" s="88"/>
      <c r="J164" s="88"/>
      <c r="K164" s="88"/>
      <c r="L164" s="138"/>
      <c r="M164" s="88"/>
      <c r="N164" s="88"/>
      <c r="O164" s="88"/>
      <c r="P164" s="88"/>
      <c r="Q164" s="88"/>
      <c r="R164" s="88"/>
      <c r="S164" s="88"/>
      <c r="T164" s="78"/>
    </row>
    <row r="165" spans="2:20">
      <c r="B165" s="126"/>
      <c r="C165" s="88"/>
      <c r="D165" s="88"/>
      <c r="E165" s="88"/>
      <c r="F165" s="88"/>
      <c r="G165" s="88"/>
      <c r="H165" s="88"/>
      <c r="I165" s="88"/>
      <c r="J165" s="88"/>
      <c r="K165" s="88"/>
      <c r="L165" s="140"/>
      <c r="M165" s="88"/>
      <c r="N165" s="88"/>
      <c r="O165" s="88"/>
      <c r="P165" s="88"/>
      <c r="Q165" s="88"/>
      <c r="R165" s="88"/>
      <c r="S165" s="88"/>
      <c r="T165" s="78"/>
    </row>
    <row r="166" spans="2:20">
      <c r="B166" s="127"/>
      <c r="C166" s="88"/>
      <c r="D166" s="88"/>
      <c r="E166" s="88"/>
      <c r="F166" s="88"/>
      <c r="G166" s="88"/>
      <c r="H166" s="88"/>
      <c r="I166" s="88"/>
      <c r="J166" s="88"/>
      <c r="K166" s="88"/>
      <c r="L166" s="138"/>
      <c r="M166" s="88"/>
      <c r="N166" s="88"/>
      <c r="O166" s="88"/>
      <c r="P166" s="88"/>
      <c r="Q166" s="88"/>
      <c r="R166" s="88"/>
      <c r="S166" s="88"/>
      <c r="T166" s="78"/>
    </row>
    <row r="167" spans="2:20">
      <c r="B167" s="127"/>
      <c r="C167" s="88"/>
      <c r="D167" s="88"/>
      <c r="E167" s="88"/>
      <c r="F167" s="88"/>
      <c r="G167" s="88"/>
      <c r="H167" s="88"/>
      <c r="I167" s="88"/>
      <c r="J167" s="88"/>
      <c r="K167" s="88"/>
      <c r="L167" s="138"/>
      <c r="M167" s="88"/>
      <c r="N167" s="88"/>
      <c r="O167" s="88"/>
      <c r="P167" s="88"/>
      <c r="Q167" s="88"/>
      <c r="R167" s="88"/>
      <c r="S167" s="88"/>
      <c r="T167" s="78"/>
    </row>
    <row r="168" spans="2:20">
      <c r="B168" s="127"/>
      <c r="C168" s="88"/>
      <c r="D168" s="88"/>
      <c r="E168" s="103"/>
      <c r="F168" s="88"/>
      <c r="G168" s="88"/>
      <c r="H168" s="88"/>
      <c r="I168" s="88"/>
      <c r="J168" s="88"/>
      <c r="K168" s="88"/>
      <c r="L168" s="138"/>
      <c r="M168" s="88"/>
      <c r="N168" s="88"/>
      <c r="O168" s="88"/>
      <c r="P168" s="88"/>
      <c r="Q168" s="88"/>
      <c r="R168" s="88"/>
      <c r="S168" s="88"/>
      <c r="T168" s="78"/>
    </row>
    <row r="169" spans="2:20">
      <c r="B169" s="127"/>
      <c r="C169" s="88"/>
      <c r="D169" s="88"/>
      <c r="E169" s="88"/>
      <c r="F169" s="88"/>
      <c r="G169" s="88"/>
      <c r="H169" s="88"/>
      <c r="I169" s="88"/>
      <c r="J169" s="88"/>
      <c r="K169" s="88"/>
      <c r="L169" s="138"/>
      <c r="M169" s="88"/>
      <c r="N169" s="88"/>
      <c r="O169" s="88"/>
      <c r="P169" s="88"/>
      <c r="Q169" s="88"/>
      <c r="R169" s="88"/>
      <c r="S169" s="88"/>
      <c r="T169" s="78"/>
    </row>
    <row r="170" spans="2:20">
      <c r="B170" s="127"/>
      <c r="C170" s="88"/>
      <c r="D170" s="88"/>
      <c r="E170" s="88"/>
      <c r="F170" s="88"/>
      <c r="G170" s="88"/>
      <c r="H170" s="88"/>
      <c r="I170" s="88"/>
      <c r="J170" s="88"/>
      <c r="K170" s="88"/>
      <c r="L170" s="138"/>
      <c r="M170" s="88"/>
      <c r="N170" s="88"/>
      <c r="O170" s="88"/>
      <c r="P170" s="103"/>
      <c r="Q170" s="88"/>
      <c r="R170" s="88"/>
      <c r="S170" s="88"/>
      <c r="T170" s="79"/>
    </row>
    <row r="171" spans="2:20">
      <c r="B171" s="127"/>
      <c r="C171" s="88"/>
      <c r="D171" s="88"/>
      <c r="E171" s="88"/>
      <c r="F171" s="103"/>
      <c r="G171" s="88"/>
      <c r="H171" s="88"/>
      <c r="I171" s="88"/>
      <c r="J171" s="88"/>
      <c r="K171" s="88"/>
      <c r="L171" s="138"/>
      <c r="M171" s="88"/>
      <c r="N171" s="88"/>
      <c r="O171" s="88"/>
      <c r="P171" s="88"/>
      <c r="Q171" s="88"/>
      <c r="R171" s="88"/>
      <c r="S171" s="88"/>
      <c r="T171" s="78"/>
    </row>
    <row r="172" spans="2:20">
      <c r="B172" s="127"/>
      <c r="C172" s="103"/>
      <c r="D172" s="103"/>
      <c r="E172" s="88"/>
      <c r="F172" s="88"/>
      <c r="G172" s="88"/>
      <c r="H172" s="88"/>
      <c r="I172" s="88"/>
      <c r="J172" s="88"/>
      <c r="K172" s="88"/>
      <c r="L172" s="138"/>
      <c r="M172" s="88"/>
      <c r="N172" s="88"/>
      <c r="O172" s="88"/>
      <c r="P172" s="88"/>
      <c r="Q172" s="88"/>
      <c r="R172" s="88"/>
      <c r="S172" s="88"/>
      <c r="T172" s="78"/>
    </row>
    <row r="173" spans="2:20">
      <c r="B173" s="126"/>
      <c r="C173" s="88"/>
      <c r="D173" s="88"/>
      <c r="E173" s="88"/>
      <c r="F173" s="88"/>
      <c r="G173" s="88"/>
      <c r="H173" s="88"/>
      <c r="I173" s="88"/>
      <c r="J173" s="88"/>
      <c r="K173" s="88"/>
      <c r="L173" s="140"/>
      <c r="M173" s="88"/>
      <c r="N173" s="88"/>
      <c r="O173" s="88"/>
      <c r="P173" s="88"/>
      <c r="Q173" s="88"/>
      <c r="R173" s="88"/>
      <c r="S173" s="88"/>
      <c r="T173" s="78"/>
    </row>
    <row r="174" spans="2:20">
      <c r="B174" s="127"/>
      <c r="C174" s="103"/>
      <c r="D174" s="103"/>
      <c r="E174" s="88"/>
      <c r="F174" s="88"/>
      <c r="G174" s="88"/>
      <c r="H174" s="88"/>
      <c r="I174" s="88"/>
      <c r="J174" s="88"/>
      <c r="K174" s="88"/>
      <c r="L174" s="138"/>
      <c r="M174" s="88"/>
      <c r="N174" s="88"/>
      <c r="O174" s="88"/>
      <c r="P174" s="88"/>
      <c r="Q174" s="88"/>
      <c r="R174" s="88"/>
      <c r="S174" s="88"/>
      <c r="T174" s="78"/>
    </row>
    <row r="175" spans="2:20">
      <c r="B175" s="127"/>
      <c r="C175" s="88"/>
      <c r="D175" s="88"/>
      <c r="E175" s="88"/>
      <c r="F175" s="103"/>
      <c r="G175" s="88"/>
      <c r="H175" s="88"/>
      <c r="I175" s="88"/>
      <c r="J175" s="88"/>
      <c r="K175" s="88"/>
      <c r="L175" s="138"/>
      <c r="M175" s="88"/>
      <c r="N175" s="88"/>
      <c r="O175" s="88"/>
      <c r="P175" s="88"/>
      <c r="Q175" s="88"/>
      <c r="R175" s="88"/>
      <c r="S175" s="88"/>
      <c r="T175" s="78"/>
    </row>
    <row r="176" spans="2:20">
      <c r="B176" s="127"/>
      <c r="C176" s="88"/>
      <c r="D176" s="88"/>
      <c r="E176" s="103"/>
      <c r="F176" s="88"/>
      <c r="G176" s="88"/>
      <c r="H176" s="88"/>
      <c r="I176" s="88"/>
      <c r="J176" s="88"/>
      <c r="K176" s="88"/>
      <c r="L176" s="138"/>
      <c r="M176" s="88"/>
      <c r="N176" s="88"/>
      <c r="O176" s="88"/>
      <c r="P176" s="88"/>
      <c r="Q176" s="88"/>
      <c r="R176" s="88"/>
      <c r="S176" s="88"/>
      <c r="T176" s="78"/>
    </row>
    <row r="177" spans="2:21">
      <c r="B177" s="127"/>
      <c r="C177" s="88"/>
      <c r="D177" s="88"/>
      <c r="E177" s="88"/>
      <c r="F177" s="88"/>
      <c r="G177" s="88"/>
      <c r="H177" s="88"/>
      <c r="I177" s="88"/>
      <c r="J177" s="88"/>
      <c r="K177" s="88"/>
      <c r="L177" s="138"/>
      <c r="M177" s="88"/>
      <c r="N177" s="88"/>
      <c r="O177" s="88"/>
      <c r="P177" s="88"/>
      <c r="Q177" s="88"/>
      <c r="R177" s="88"/>
      <c r="S177" s="88"/>
      <c r="T177" s="78"/>
    </row>
    <row r="178" spans="2:21">
      <c r="B178" s="127"/>
      <c r="C178" s="88"/>
      <c r="D178" s="88"/>
      <c r="E178" s="88"/>
      <c r="F178" s="88"/>
      <c r="G178" s="88"/>
      <c r="H178" s="88"/>
      <c r="I178" s="88"/>
      <c r="J178" s="88"/>
      <c r="K178" s="88"/>
      <c r="L178" s="138"/>
      <c r="M178" s="88"/>
      <c r="N178" s="88"/>
      <c r="O178" s="88"/>
      <c r="P178" s="103"/>
      <c r="Q178" s="88"/>
      <c r="R178" s="88"/>
      <c r="S178" s="88"/>
      <c r="T178" s="79"/>
    </row>
    <row r="179" spans="2:21">
      <c r="B179" s="127"/>
      <c r="C179" s="88"/>
      <c r="D179" s="88"/>
      <c r="E179" s="88"/>
      <c r="F179" s="88"/>
      <c r="G179" s="88"/>
      <c r="H179" s="88"/>
      <c r="I179" s="88"/>
      <c r="J179" s="88"/>
      <c r="K179" s="88"/>
      <c r="L179" s="138"/>
      <c r="M179" s="88"/>
      <c r="N179" s="88"/>
      <c r="O179" s="88"/>
      <c r="P179" s="88"/>
      <c r="Q179" s="88"/>
      <c r="R179" s="88"/>
      <c r="S179" s="88"/>
      <c r="T179" s="78"/>
    </row>
    <row r="180" spans="2:21">
      <c r="B180" s="127"/>
      <c r="C180" s="88"/>
      <c r="D180" s="88"/>
      <c r="E180" s="88"/>
      <c r="F180" s="88"/>
      <c r="G180" s="88"/>
      <c r="H180" s="88"/>
      <c r="I180" s="88"/>
      <c r="J180" s="88"/>
      <c r="K180" s="88"/>
      <c r="L180" s="138"/>
      <c r="M180" s="88"/>
      <c r="N180" s="88"/>
      <c r="O180" s="88"/>
      <c r="P180" s="88"/>
      <c r="Q180" s="88"/>
      <c r="R180" s="88"/>
      <c r="S180" s="88"/>
      <c r="T180" s="78"/>
    </row>
    <row r="181" spans="2:21">
      <c r="C181" s="88"/>
      <c r="D181" s="88"/>
      <c r="E181" s="88"/>
      <c r="F181" s="88"/>
      <c r="G181" s="88"/>
      <c r="H181" s="88"/>
      <c r="I181" s="88"/>
      <c r="J181" s="88"/>
      <c r="K181" s="88"/>
      <c r="L181" s="138"/>
      <c r="M181" s="88"/>
      <c r="N181" s="88"/>
      <c r="O181" s="88"/>
      <c r="P181" s="88"/>
      <c r="Q181" s="88"/>
      <c r="R181" s="88"/>
      <c r="S181" s="88"/>
      <c r="T181" s="78"/>
    </row>
    <row r="182" spans="2:21">
      <c r="M182" s="78"/>
      <c r="N182" s="78"/>
      <c r="O182" s="78"/>
      <c r="P182" s="78"/>
      <c r="Q182" s="78"/>
      <c r="R182" s="78"/>
      <c r="S182" s="78"/>
      <c r="T182" s="78"/>
    </row>
    <row r="183" spans="2:21">
      <c r="S183" s="78"/>
      <c r="T183" s="78"/>
    </row>
    <row r="184" spans="2:21">
      <c r="U184" s="7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F867-EDF2-4D9A-91EA-28DEE6BECB4D}">
  <dimension ref="A1:BM227"/>
  <sheetViews>
    <sheetView zoomScale="80" zoomScaleNormal="80" workbookViewId="0">
      <selection activeCell="AE157" sqref="AE157"/>
    </sheetView>
  </sheetViews>
  <sheetFormatPr defaultColWidth="10.875" defaultRowHeight="15.75"/>
  <cols>
    <col min="1" max="1" width="10.875" style="3"/>
    <col min="2" max="2" width="39.375" style="51" customWidth="1"/>
    <col min="3" max="6" width="10.875" style="3"/>
    <col min="7" max="9" width="10.875" style="3" hidden="1" customWidth="1"/>
    <col min="10" max="11" width="10.875" style="3"/>
    <col min="12" max="12" width="58.5" style="51" customWidth="1"/>
    <col min="13" max="13" width="10.875" style="3" hidden="1" customWidth="1"/>
    <col min="14" max="14" width="18.5" style="3" hidden="1" customWidth="1"/>
    <col min="15" max="15" width="2.375" style="3" hidden="1" customWidth="1"/>
    <col min="16" max="21" width="10.875" style="3"/>
    <col min="22" max="22" width="18" style="3" hidden="1" customWidth="1"/>
    <col min="23" max="25" width="10.875" style="3" hidden="1" customWidth="1"/>
    <col min="26" max="30" width="0" style="3" hidden="1" customWidth="1"/>
    <col min="31" max="31" width="10.875" style="3"/>
    <col min="32" max="32" width="11.625" style="3" customWidth="1"/>
    <col min="33" max="38" width="10.875" style="3"/>
    <col min="39" max="39" width="20" style="3" customWidth="1"/>
    <col min="40" max="16384" width="10.875" style="3"/>
  </cols>
  <sheetData>
    <row r="1" spans="2:65">
      <c r="B1" s="150" t="s">
        <v>463</v>
      </c>
    </row>
    <row r="2" spans="2:65" s="4" customFormat="1">
      <c r="B2" s="151" t="s">
        <v>257</v>
      </c>
      <c r="L2" s="152"/>
    </row>
    <row r="4" spans="2:65">
      <c r="B4" s="150" t="s">
        <v>20</v>
      </c>
      <c r="L4" s="150" t="s">
        <v>258</v>
      </c>
      <c r="V4" s="18" t="s">
        <v>92</v>
      </c>
      <c r="AF4" s="18" t="s">
        <v>404</v>
      </c>
      <c r="AN4" s="18"/>
    </row>
    <row r="6" spans="2:65" s="32" customFormat="1">
      <c r="B6" s="151" t="s">
        <v>155</v>
      </c>
      <c r="C6" s="62"/>
      <c r="D6" s="62"/>
      <c r="E6" s="62"/>
      <c r="F6" s="62"/>
      <c r="G6" s="62"/>
      <c r="H6" s="62"/>
      <c r="I6" s="62"/>
      <c r="J6" s="62"/>
      <c r="K6" s="62"/>
      <c r="L6" s="151" t="s">
        <v>155</v>
      </c>
      <c r="M6" s="62"/>
      <c r="N6" s="62"/>
      <c r="O6" s="62"/>
      <c r="P6" s="62"/>
      <c r="Q6" s="62"/>
      <c r="R6" s="62"/>
      <c r="S6" s="62"/>
      <c r="T6" s="62"/>
      <c r="V6" s="60" t="s">
        <v>155</v>
      </c>
      <c r="AF6" s="60" t="s">
        <v>155</v>
      </c>
    </row>
    <row r="7" spans="2:65" s="32" customFormat="1">
      <c r="B7" s="151" t="s">
        <v>124</v>
      </c>
      <c r="C7" s="62" t="s">
        <v>263</v>
      </c>
      <c r="D7" s="62" t="s">
        <v>264</v>
      </c>
      <c r="E7" s="62" t="s">
        <v>265</v>
      </c>
      <c r="F7" s="62" t="s">
        <v>325</v>
      </c>
      <c r="G7" s="62" t="s">
        <v>266</v>
      </c>
      <c r="H7" s="62" t="s">
        <v>267</v>
      </c>
      <c r="I7" s="62" t="s">
        <v>268</v>
      </c>
      <c r="J7" s="32" t="s">
        <v>401</v>
      </c>
      <c r="K7" s="62"/>
      <c r="L7" s="151" t="s">
        <v>124</v>
      </c>
      <c r="M7" s="62" t="s">
        <v>263</v>
      </c>
      <c r="N7" s="62" t="s">
        <v>264</v>
      </c>
      <c r="O7" s="62" t="s">
        <v>265</v>
      </c>
      <c r="P7" s="62" t="s">
        <v>325</v>
      </c>
      <c r="Q7" s="62" t="s">
        <v>266</v>
      </c>
      <c r="R7" s="62" t="s">
        <v>267</v>
      </c>
      <c r="S7" s="62" t="s">
        <v>268</v>
      </c>
      <c r="T7" s="32" t="s">
        <v>401</v>
      </c>
      <c r="V7" s="60" t="s">
        <v>124</v>
      </c>
      <c r="W7" s="62" t="s">
        <v>263</v>
      </c>
      <c r="X7" s="62" t="s">
        <v>264</v>
      </c>
      <c r="Y7" s="62" t="s">
        <v>265</v>
      </c>
      <c r="Z7" s="62" t="s">
        <v>325</v>
      </c>
      <c r="AA7" s="62" t="s">
        <v>266</v>
      </c>
      <c r="AB7" s="62" t="s">
        <v>267</v>
      </c>
      <c r="AC7" s="62" t="s">
        <v>268</v>
      </c>
      <c r="AD7" s="32" t="s">
        <v>401</v>
      </c>
      <c r="AF7" s="60" t="s">
        <v>124</v>
      </c>
      <c r="AG7" s="32" t="s">
        <v>396</v>
      </c>
      <c r="AH7" s="32" t="s">
        <v>398</v>
      </c>
      <c r="AI7" s="62" t="s">
        <v>397</v>
      </c>
      <c r="AJ7" s="32" t="s">
        <v>399</v>
      </c>
      <c r="AM7" s="60"/>
      <c r="AP7" s="62"/>
    </row>
    <row r="8" spans="2:65" s="62" customFormat="1">
      <c r="B8" s="153" t="s">
        <v>125</v>
      </c>
      <c r="C8" s="96">
        <v>4.6626776710923801E-2</v>
      </c>
      <c r="D8" s="62">
        <v>3.6209986047591501E-3</v>
      </c>
      <c r="E8" s="96">
        <v>3.96766103584218E-2</v>
      </c>
      <c r="F8" s="62">
        <v>1.7978714247157201E-2</v>
      </c>
      <c r="G8" s="62">
        <v>3.8094802524739201E-2</v>
      </c>
      <c r="H8" s="62">
        <v>1.49815569671793E-2</v>
      </c>
      <c r="I8" s="62">
        <v>3.1747028231130098E-2</v>
      </c>
      <c r="J8" s="62">
        <v>-4.8431838171247098E-2</v>
      </c>
      <c r="L8" s="153" t="s">
        <v>223</v>
      </c>
      <c r="M8" s="62">
        <v>6.75259142445992E-3</v>
      </c>
      <c r="N8" s="62">
        <v>2.1477361405651801E-2</v>
      </c>
      <c r="O8" s="62">
        <v>3.0109331465203198E-2</v>
      </c>
      <c r="P8" s="62">
        <v>2.1316970240188499E-2</v>
      </c>
      <c r="Q8" s="62">
        <v>1.30736170736954E-2</v>
      </c>
      <c r="R8" s="62">
        <v>-2.22659995549696E-2</v>
      </c>
      <c r="S8" s="96">
        <v>3.7399224482647098E-2</v>
      </c>
      <c r="T8" s="62">
        <v>2.2677689513974802E-3</v>
      </c>
      <c r="AG8" s="62">
        <v>2.9060910481728101E-2</v>
      </c>
      <c r="AH8" s="62">
        <v>1.7513036083107999E-2</v>
      </c>
      <c r="AI8" s="62">
        <v>1.1082045183402601E-2</v>
      </c>
      <c r="AJ8" s="62">
        <v>-1.2266449981074901E-2</v>
      </c>
      <c r="BE8" s="32"/>
      <c r="BF8" s="32"/>
      <c r="BG8" s="32"/>
      <c r="BH8" s="32"/>
      <c r="BI8" s="32"/>
      <c r="BJ8" s="32"/>
      <c r="BK8" s="32"/>
      <c r="BL8" s="32"/>
      <c r="BM8" s="32"/>
    </row>
    <row r="9" spans="2:65" s="62" customFormat="1" hidden="1">
      <c r="B9" s="153" t="s">
        <v>172</v>
      </c>
      <c r="C9" s="62">
        <v>6.20624973096408E-2</v>
      </c>
      <c r="D9" s="62">
        <v>-1.22592587278302E-3</v>
      </c>
      <c r="E9" s="62">
        <v>2.51314803920521E-2</v>
      </c>
      <c r="F9" s="62">
        <v>6.9571293280436902E-2</v>
      </c>
      <c r="G9" s="62">
        <v>4.1834720408720903E-2</v>
      </c>
      <c r="H9" s="62">
        <v>3.9689350131350498E-2</v>
      </c>
      <c r="I9" s="62">
        <v>-1.02671291845579E-2</v>
      </c>
      <c r="J9" s="62">
        <v>7.8152774389918193E-3</v>
      </c>
      <c r="L9" s="153" t="s">
        <v>224</v>
      </c>
      <c r="M9" s="62">
        <v>-2.2679628646486E-2</v>
      </c>
      <c r="N9" s="62">
        <v>-1.4711110473396301E-2</v>
      </c>
      <c r="O9" s="62">
        <v>2.0687499103213599E-2</v>
      </c>
      <c r="P9" s="62">
        <v>-9.8393321352012904E-3</v>
      </c>
      <c r="Q9" s="62">
        <v>-2.4524902486248001E-2</v>
      </c>
      <c r="R9" s="62">
        <v>-4.1707019796972597E-2</v>
      </c>
      <c r="S9" s="62">
        <v>4.59658351987762E-2</v>
      </c>
      <c r="T9" s="62">
        <v>5.2574341856747198E-2</v>
      </c>
      <c r="AG9" s="62">
        <v>-3.3336244696876002E-2</v>
      </c>
      <c r="AH9" s="62">
        <v>-2.0119231380934001E-2</v>
      </c>
      <c r="AI9" s="62">
        <v>-7.2987284644702097E-2</v>
      </c>
      <c r="AJ9" s="62">
        <v>5.6098878740998399E-2</v>
      </c>
      <c r="BE9" s="32"/>
      <c r="BF9" s="32"/>
      <c r="BG9" s="32"/>
      <c r="BH9" s="32"/>
      <c r="BI9" s="32"/>
      <c r="BJ9" s="32"/>
      <c r="BK9" s="32"/>
      <c r="BL9" s="32"/>
      <c r="BM9" s="32"/>
    </row>
    <row r="10" spans="2:65" s="62" customFormat="1" hidden="1">
      <c r="B10" s="153" t="s">
        <v>126</v>
      </c>
      <c r="C10" s="62">
        <v>5.7460318606203003E-3</v>
      </c>
      <c r="D10" s="62">
        <v>1.1938977310400001E-2</v>
      </c>
      <c r="E10" s="62">
        <v>2.1930688268034099E-2</v>
      </c>
      <c r="F10" s="62">
        <v>-3.80514998769967E-2</v>
      </c>
      <c r="G10" s="62">
        <v>7.7092594129989006E-2</v>
      </c>
      <c r="H10" s="62">
        <v>3.7125750299452302E-2</v>
      </c>
      <c r="I10" s="62">
        <v>7.3102294226780598E-3</v>
      </c>
      <c r="J10" s="62">
        <v>2.73255737371721E-2</v>
      </c>
      <c r="L10" s="153" t="s">
        <v>225</v>
      </c>
      <c r="M10" s="62">
        <v>4.0796826210404098E-2</v>
      </c>
      <c r="N10" s="62">
        <v>3.2465080012504699E-2</v>
      </c>
      <c r="O10" s="62">
        <v>-6.7324339966934502E-2</v>
      </c>
      <c r="P10" s="62">
        <v>-8.4434745951892706E-3</v>
      </c>
      <c r="Q10" s="62">
        <v>0.108174370176048</v>
      </c>
      <c r="R10" s="62">
        <v>-3.67719437080345E-2</v>
      </c>
      <c r="S10" s="62">
        <v>-3.8423927867962802E-2</v>
      </c>
      <c r="T10" s="62">
        <v>-3.2336060315634303E-2</v>
      </c>
      <c r="AG10" s="62">
        <v>-4.0351242721212502E-2</v>
      </c>
      <c r="AH10" s="62">
        <v>-3.4875221154042602E-3</v>
      </c>
      <c r="AI10" s="62">
        <v>2.9674530280194199E-2</v>
      </c>
      <c r="AJ10" s="62">
        <v>-3.9066366152379399E-2</v>
      </c>
      <c r="BE10" s="32"/>
      <c r="BF10" s="32"/>
      <c r="BG10" s="32"/>
      <c r="BH10" s="32"/>
      <c r="BI10" s="32"/>
      <c r="BJ10" s="32"/>
      <c r="BK10" s="32"/>
      <c r="BL10" s="32"/>
      <c r="BM10" s="32"/>
    </row>
    <row r="11" spans="2:65" s="62" customFormat="1" hidden="1">
      <c r="B11" s="153" t="s">
        <v>127</v>
      </c>
      <c r="C11" s="62">
        <v>2.92089952914865E-2</v>
      </c>
      <c r="D11" s="62">
        <v>-5.3948854691379501E-3</v>
      </c>
      <c r="E11" s="62">
        <v>-8.5871253917047793E-2</v>
      </c>
      <c r="F11" s="62">
        <v>2.2792593047127201E-2</v>
      </c>
      <c r="G11" s="62">
        <v>2.6176367365047999E-3</v>
      </c>
      <c r="H11" s="62">
        <v>4.2169489377107898E-2</v>
      </c>
      <c r="I11" s="62">
        <v>-7.6932982133860697E-2</v>
      </c>
      <c r="J11" s="62">
        <v>-3.7476896690934597E-2</v>
      </c>
      <c r="L11" s="153" t="s">
        <v>226</v>
      </c>
      <c r="M11" s="62">
        <v>-3.6966138303323903E-2</v>
      </c>
      <c r="N11" s="62">
        <v>-1.49077604383871E-2</v>
      </c>
      <c r="O11" s="62">
        <v>7.2687303036846798E-2</v>
      </c>
      <c r="P11" s="62">
        <v>5.2924677716222604E-3</v>
      </c>
      <c r="Q11" s="62">
        <v>-4.44200185225175E-2</v>
      </c>
      <c r="R11" s="62">
        <v>-1.1808627513561799E-2</v>
      </c>
      <c r="S11" s="62">
        <v>6.3784943952788498E-2</v>
      </c>
      <c r="T11" s="62">
        <v>1.2298104301688701E-2</v>
      </c>
      <c r="AG11" s="62">
        <v>-1.8110641160695801E-2</v>
      </c>
      <c r="AH11" s="62">
        <v>5.0049001585976999E-2</v>
      </c>
      <c r="AI11" s="62">
        <v>-2.52998314863099E-2</v>
      </c>
      <c r="AJ11" s="62">
        <v>4.6836810163894099E-2</v>
      </c>
      <c r="BE11" s="32"/>
      <c r="BF11" s="32"/>
      <c r="BG11" s="32"/>
      <c r="BH11" s="32"/>
      <c r="BI11" s="32"/>
      <c r="BJ11" s="32"/>
      <c r="BK11" s="32"/>
      <c r="BL11" s="32"/>
      <c r="BM11" s="32"/>
    </row>
    <row r="12" spans="2:65" s="62" customFormat="1" hidden="1">
      <c r="B12" s="153" t="s">
        <v>128</v>
      </c>
      <c r="C12" s="62">
        <v>4.0753562912672701E-2</v>
      </c>
      <c r="D12" s="62">
        <v>-4.5547156662038998E-2</v>
      </c>
      <c r="E12" s="62">
        <v>2.8585209548896699E-2</v>
      </c>
      <c r="F12" s="62">
        <v>1.3226471047582599E-2</v>
      </c>
      <c r="G12" s="62">
        <v>-4.5098258250727101E-2</v>
      </c>
      <c r="H12" s="62">
        <v>-5.8084248006535402E-2</v>
      </c>
      <c r="I12" s="62">
        <v>5.24249216067819E-3</v>
      </c>
      <c r="J12" s="62">
        <v>-5.9543167843299098E-2</v>
      </c>
      <c r="L12" s="153" t="s">
        <v>227</v>
      </c>
      <c r="M12" s="62">
        <v>1.30340860141632E-2</v>
      </c>
      <c r="N12" s="62">
        <v>-3.0829701605456099E-2</v>
      </c>
      <c r="O12" s="62">
        <v>5.33868467738788E-3</v>
      </c>
      <c r="P12" s="62">
        <v>9.2307407840361302E-2</v>
      </c>
      <c r="Q12" s="62">
        <v>6.9599293860991502E-3</v>
      </c>
      <c r="R12" s="62">
        <v>1.5717456428210701E-2</v>
      </c>
      <c r="S12" s="62">
        <v>2.5074182688992998E-2</v>
      </c>
      <c r="T12" s="62">
        <v>2.3000031547440201E-2</v>
      </c>
      <c r="AG12" s="62">
        <v>6.8124341938109498E-2</v>
      </c>
      <c r="AH12" s="62">
        <v>2.5335372092003299E-2</v>
      </c>
      <c r="AI12" s="62">
        <v>6.00274704447889E-2</v>
      </c>
      <c r="AJ12" s="62">
        <v>3.1127631205820901E-2</v>
      </c>
      <c r="BE12" s="32"/>
      <c r="BF12" s="32"/>
      <c r="BG12" s="32"/>
      <c r="BH12" s="32"/>
      <c r="BI12" s="32"/>
      <c r="BJ12" s="32"/>
      <c r="BK12" s="32"/>
      <c r="BL12" s="32"/>
      <c r="BM12" s="32"/>
    </row>
    <row r="13" spans="2:65" s="62" customFormat="1" hidden="1">
      <c r="B13" s="153"/>
      <c r="C13" s="62" t="s">
        <v>44</v>
      </c>
      <c r="D13" s="62" t="s">
        <v>44</v>
      </c>
      <c r="E13" s="62" t="s">
        <v>44</v>
      </c>
      <c r="F13" s="62" t="s">
        <v>44</v>
      </c>
      <c r="G13" s="62" t="s">
        <v>44</v>
      </c>
      <c r="H13" s="62" t="s">
        <v>44</v>
      </c>
      <c r="I13" s="62" t="s">
        <v>44</v>
      </c>
      <c r="J13" s="62" t="s">
        <v>44</v>
      </c>
      <c r="L13" s="153"/>
      <c r="M13" s="62" t="s">
        <v>44</v>
      </c>
      <c r="N13" s="62" t="s">
        <v>44</v>
      </c>
      <c r="O13" s="62" t="s">
        <v>44</v>
      </c>
      <c r="P13" s="62" t="s">
        <v>44</v>
      </c>
      <c r="Q13" s="62" t="s">
        <v>44</v>
      </c>
      <c r="R13" s="62" t="s">
        <v>44</v>
      </c>
      <c r="S13" s="62" t="s">
        <v>44</v>
      </c>
      <c r="T13" s="62" t="s">
        <v>44</v>
      </c>
      <c r="AG13" s="62" t="s">
        <v>44</v>
      </c>
      <c r="AH13" s="62" t="s">
        <v>44</v>
      </c>
      <c r="AI13" s="62" t="s">
        <v>44</v>
      </c>
      <c r="AJ13" s="62" t="s">
        <v>44</v>
      </c>
      <c r="BE13" s="32"/>
      <c r="BF13" s="32"/>
      <c r="BG13" s="32"/>
      <c r="BH13" s="32"/>
      <c r="BI13" s="32"/>
      <c r="BJ13" s="32"/>
      <c r="BK13" s="32"/>
      <c r="BL13" s="32"/>
      <c r="BM13" s="32"/>
    </row>
    <row r="14" spans="2:65" s="62" customFormat="1" hidden="1">
      <c r="B14" s="153" t="s">
        <v>129</v>
      </c>
      <c r="C14" s="62">
        <v>4.1470254011067201E-2</v>
      </c>
      <c r="D14" s="62">
        <v>1.0189651075538901E-2</v>
      </c>
      <c r="E14" s="62">
        <v>6.6815111996235799E-2</v>
      </c>
      <c r="F14" s="62">
        <v>1.11491787729478E-2</v>
      </c>
      <c r="G14" s="62">
        <v>3.9998978208373698E-2</v>
      </c>
      <c r="H14" s="62">
        <v>5.5572645808262197E-3</v>
      </c>
      <c r="I14" s="62">
        <v>6.2422607425875402E-2</v>
      </c>
      <c r="J14" s="62">
        <v>-4.9939418618057799E-2</v>
      </c>
      <c r="L14" s="153" t="s">
        <v>228</v>
      </c>
      <c r="M14" s="62">
        <v>6.93791832320894E-3</v>
      </c>
      <c r="N14" s="62">
        <v>4.2853573108164997E-2</v>
      </c>
      <c r="O14" s="62">
        <v>2.0275353317191901E-2</v>
      </c>
      <c r="P14" s="62">
        <v>8.61053946333332E-3</v>
      </c>
      <c r="Q14" s="62">
        <v>-8.7995575352071997E-4</v>
      </c>
      <c r="R14" s="62">
        <v>-2.31368337166637E-2</v>
      </c>
      <c r="S14" s="62">
        <v>2.12377129539854E-2</v>
      </c>
      <c r="T14" s="62">
        <v>-6.9591856327059203E-3</v>
      </c>
      <c r="AG14" s="62">
        <v>3.8157384684961403E-2</v>
      </c>
      <c r="AH14" s="62">
        <v>1.0357679479031901E-2</v>
      </c>
      <c r="AI14" s="62">
        <v>1.0679521060871101E-2</v>
      </c>
      <c r="AJ14" s="62">
        <v>-3.2163723797773103E-2</v>
      </c>
      <c r="BE14" s="32"/>
      <c r="BF14" s="32"/>
      <c r="BG14" s="32"/>
      <c r="BH14" s="32"/>
      <c r="BI14" s="32"/>
      <c r="BJ14" s="32"/>
      <c r="BK14" s="32"/>
      <c r="BL14" s="32"/>
      <c r="BM14" s="32"/>
    </row>
    <row r="15" spans="2:65" s="62" customFormat="1" hidden="1">
      <c r="B15" s="153" t="s">
        <v>130</v>
      </c>
      <c r="C15" s="62">
        <v>7.3193094072980299E-3</v>
      </c>
      <c r="D15" s="62">
        <v>-3.6621617655258599E-3</v>
      </c>
      <c r="E15" s="62">
        <v>-1.94766572540622E-2</v>
      </c>
      <c r="F15" s="62">
        <v>-4.14402728193939E-2</v>
      </c>
      <c r="G15" s="62">
        <v>1.7784937348909801E-2</v>
      </c>
      <c r="H15" s="62">
        <v>3.6981243066272998E-2</v>
      </c>
      <c r="I15" s="62">
        <v>-1.3494460035333101E-2</v>
      </c>
      <c r="J15" s="62">
        <v>-3.3527857518023299E-2</v>
      </c>
      <c r="L15" s="153" t="s">
        <v>229</v>
      </c>
      <c r="M15" s="62">
        <v>1.6087543095463602E-2</v>
      </c>
      <c r="N15" s="62">
        <v>-2.7714436097798001E-2</v>
      </c>
      <c r="O15" s="62">
        <v>1.96341522497522E-2</v>
      </c>
      <c r="P15" s="62">
        <v>-1.8414824640212501E-2</v>
      </c>
      <c r="Q15" s="62">
        <v>7.0842337383932299E-3</v>
      </c>
      <c r="R15" s="62">
        <v>-1.97408735822086E-2</v>
      </c>
      <c r="S15" s="62">
        <v>7.5832252991801501E-3</v>
      </c>
      <c r="T15" s="62">
        <v>-2.33391974540633E-2</v>
      </c>
      <c r="AG15" s="62">
        <v>-2.4325091880390799E-2</v>
      </c>
      <c r="AH15" s="62">
        <v>3.74458913890343E-2</v>
      </c>
      <c r="AI15" s="62">
        <v>-6.8016244143472501E-3</v>
      </c>
      <c r="AJ15" s="62">
        <v>-1.3607189071907499E-2</v>
      </c>
      <c r="BE15" s="32"/>
      <c r="BF15" s="32"/>
      <c r="BG15" s="32"/>
      <c r="BH15" s="32"/>
      <c r="BI15" s="32"/>
      <c r="BJ15" s="32"/>
      <c r="BK15" s="32"/>
      <c r="BL15" s="32"/>
      <c r="BM15" s="32"/>
    </row>
    <row r="16" spans="2:65" s="62" customFormat="1">
      <c r="B16" s="153"/>
      <c r="C16" s="62" t="s">
        <v>44</v>
      </c>
      <c r="D16" s="62" t="s">
        <v>44</v>
      </c>
      <c r="E16" s="62" t="s">
        <v>44</v>
      </c>
      <c r="F16" s="62" t="s">
        <v>44</v>
      </c>
      <c r="G16" s="62" t="s">
        <v>44</v>
      </c>
      <c r="H16" s="62" t="s">
        <v>44</v>
      </c>
      <c r="I16" s="62" t="s">
        <v>44</v>
      </c>
      <c r="J16" s="62" t="s">
        <v>44</v>
      </c>
      <c r="L16" s="153"/>
      <c r="M16" s="62" t="s">
        <v>44</v>
      </c>
      <c r="N16" s="62" t="s">
        <v>44</v>
      </c>
      <c r="O16" s="62" t="s">
        <v>44</v>
      </c>
      <c r="P16" s="62" t="s">
        <v>44</v>
      </c>
      <c r="Q16" s="62" t="s">
        <v>44</v>
      </c>
      <c r="R16" s="62" t="s">
        <v>44</v>
      </c>
      <c r="S16" s="62" t="s">
        <v>44</v>
      </c>
      <c r="T16" s="62" t="s">
        <v>44</v>
      </c>
      <c r="AG16" s="62" t="s">
        <v>44</v>
      </c>
      <c r="AH16" s="62" t="s">
        <v>44</v>
      </c>
      <c r="AI16" s="62" t="s">
        <v>44</v>
      </c>
      <c r="AJ16" s="62" t="s">
        <v>44</v>
      </c>
      <c r="BE16" s="32"/>
      <c r="BF16" s="32"/>
      <c r="BG16" s="32"/>
      <c r="BH16" s="32"/>
      <c r="BI16" s="32"/>
      <c r="BJ16" s="32"/>
      <c r="BK16" s="32"/>
      <c r="BL16" s="32"/>
      <c r="BM16" s="32"/>
    </row>
    <row r="17" spans="2:65" s="62" customFormat="1">
      <c r="B17" s="154" t="s">
        <v>131</v>
      </c>
      <c r="C17" s="62" t="s">
        <v>44</v>
      </c>
      <c r="D17" s="62" t="s">
        <v>44</v>
      </c>
      <c r="E17" s="62" t="s">
        <v>44</v>
      </c>
      <c r="F17" s="62" t="s">
        <v>44</v>
      </c>
      <c r="G17" s="62" t="s">
        <v>44</v>
      </c>
      <c r="H17" s="62" t="s">
        <v>44</v>
      </c>
      <c r="I17" s="62" t="s">
        <v>44</v>
      </c>
      <c r="J17" s="62" t="s">
        <v>44</v>
      </c>
      <c r="L17" s="153" t="s">
        <v>131</v>
      </c>
      <c r="M17" s="62" t="s">
        <v>44</v>
      </c>
      <c r="N17" s="62" t="s">
        <v>44</v>
      </c>
      <c r="O17" s="62" t="s">
        <v>44</v>
      </c>
      <c r="P17" s="62" t="s">
        <v>44</v>
      </c>
      <c r="Q17" s="62" t="s">
        <v>44</v>
      </c>
      <c r="R17" s="62" t="s">
        <v>44</v>
      </c>
      <c r="S17" s="62" t="s">
        <v>44</v>
      </c>
      <c r="T17" s="62" t="s">
        <v>44</v>
      </c>
      <c r="V17" s="64"/>
      <c r="AF17" s="60"/>
      <c r="AG17" s="62" t="s">
        <v>44</v>
      </c>
      <c r="AH17" s="62" t="s">
        <v>44</v>
      </c>
      <c r="AI17" s="62" t="s">
        <v>44</v>
      </c>
      <c r="AJ17" s="62" t="s">
        <v>44</v>
      </c>
      <c r="AM17" s="64"/>
      <c r="BE17" s="32"/>
      <c r="BF17" s="32"/>
      <c r="BG17" s="32"/>
      <c r="BH17" s="32"/>
      <c r="BI17" s="32"/>
      <c r="BJ17" s="32"/>
      <c r="BK17" s="32"/>
      <c r="BL17" s="32"/>
      <c r="BM17" s="32"/>
    </row>
    <row r="18" spans="2:65" s="62" customFormat="1">
      <c r="B18" s="153" t="s">
        <v>440</v>
      </c>
      <c r="C18" s="62">
        <v>-7.2157955762854002E-3</v>
      </c>
      <c r="D18" s="62">
        <v>2.1914660812885199E-2</v>
      </c>
      <c r="E18" s="62">
        <v>-1.8048256981931701E-2</v>
      </c>
      <c r="F18" s="62">
        <v>4.0839721916631502E-2</v>
      </c>
      <c r="G18" s="62">
        <v>3.1193667191675101E-2</v>
      </c>
      <c r="H18" s="62">
        <v>2.4013548472760101E-2</v>
      </c>
      <c r="I18" s="62">
        <v>-2.58947468334258E-2</v>
      </c>
      <c r="J18" s="62">
        <v>-4.55514858595139E-3</v>
      </c>
      <c r="L18" s="153" t="s">
        <v>441</v>
      </c>
      <c r="M18" s="62">
        <v>-2.3933729063050102E-3</v>
      </c>
      <c r="N18" s="62">
        <v>-9.9423540488799596E-3</v>
      </c>
      <c r="O18" s="62">
        <v>2.83141215171363E-2</v>
      </c>
      <c r="P18" s="62">
        <v>-2.3751263101837901E-2</v>
      </c>
      <c r="Q18" s="62">
        <v>2.4901564601304799E-2</v>
      </c>
      <c r="R18" s="62">
        <v>7.3457036812301204E-3</v>
      </c>
      <c r="S18" s="62">
        <v>3.5069418560823899E-2</v>
      </c>
      <c r="T18" s="62">
        <v>3.5887668292434498E-2</v>
      </c>
      <c r="AG18" s="62">
        <v>-9.0534812726300196E-3</v>
      </c>
      <c r="AH18" s="62">
        <v>-1.38534547336295E-2</v>
      </c>
      <c r="AI18" s="62">
        <v>-2.5816590328084699E-2</v>
      </c>
      <c r="AJ18" s="62">
        <v>-1.6549274670919E-2</v>
      </c>
      <c r="BE18" s="32"/>
      <c r="BF18" s="32"/>
      <c r="BG18" s="32"/>
      <c r="BH18" s="32"/>
      <c r="BI18" s="32"/>
      <c r="BJ18" s="32"/>
      <c r="BK18" s="32"/>
      <c r="BL18" s="32"/>
      <c r="BM18" s="32"/>
    </row>
    <row r="19" spans="2:65" s="62" customFormat="1" hidden="1">
      <c r="B19" s="153" t="s">
        <v>443</v>
      </c>
      <c r="C19" s="62">
        <v>-3.51117463813869E-2</v>
      </c>
      <c r="D19" s="62">
        <v>8.0574527339280001E-4</v>
      </c>
      <c r="E19" s="62">
        <v>-6.6338364563345104E-2</v>
      </c>
      <c r="F19" s="62">
        <v>3.5993279576534497E-2</v>
      </c>
      <c r="G19" s="62">
        <v>-2.26984825655532E-2</v>
      </c>
      <c r="H19" s="62">
        <v>2.17391670296573E-3</v>
      </c>
      <c r="I19" s="62">
        <v>-5.8496309080720101E-2</v>
      </c>
      <c r="J19" s="62">
        <v>-3.6098983783192399E-3</v>
      </c>
      <c r="L19" s="153" t="s">
        <v>444</v>
      </c>
      <c r="M19" s="62">
        <v>-1.01934754760164E-2</v>
      </c>
      <c r="N19" s="62">
        <v>-2.0398917465993999E-2</v>
      </c>
      <c r="O19" s="62">
        <v>3.7369428682081603E-2</v>
      </c>
      <c r="P19" s="62">
        <v>-4.2683558090386403E-2</v>
      </c>
      <c r="Q19" s="62">
        <v>-1.72400901833819E-3</v>
      </c>
      <c r="R19" s="62">
        <v>3.1758463246903998E-2</v>
      </c>
      <c r="S19" s="62">
        <v>4.0120480381304897E-2</v>
      </c>
      <c r="T19" s="62">
        <v>5.9302469858069903E-2</v>
      </c>
      <c r="AG19" s="62">
        <v>-2.17488898222509E-2</v>
      </c>
      <c r="AH19" s="62">
        <v>-2.7373899291174699E-2</v>
      </c>
      <c r="AI19" s="62">
        <v>-4.2708405227014301E-2</v>
      </c>
      <c r="AJ19" s="62">
        <v>-6.1238635196846601E-3</v>
      </c>
      <c r="BE19" s="32"/>
      <c r="BF19" s="32"/>
      <c r="BG19" s="32"/>
      <c r="BH19" s="32"/>
      <c r="BI19" s="32"/>
      <c r="BJ19" s="32"/>
      <c r="BK19" s="32"/>
      <c r="BL19" s="32"/>
      <c r="BM19" s="32"/>
    </row>
    <row r="20" spans="2:65" s="62" customFormat="1" hidden="1">
      <c r="B20" s="153" t="s">
        <v>219</v>
      </c>
      <c r="C20" s="62">
        <v>-8.9226686796131695E-3</v>
      </c>
      <c r="D20" s="62">
        <v>2.0843339526189001E-2</v>
      </c>
      <c r="E20" s="62">
        <v>-1.8270946055645301E-2</v>
      </c>
      <c r="F20" s="62">
        <v>3.6263795519880501E-2</v>
      </c>
      <c r="G20" s="62">
        <v>3.0667403896655399E-2</v>
      </c>
      <c r="H20" s="62">
        <v>1.9668079148577499E-2</v>
      </c>
      <c r="I20" s="62">
        <v>-2.7587786425691999E-2</v>
      </c>
      <c r="J20" s="62">
        <v>-9.4256607753810499E-3</v>
      </c>
      <c r="L20" s="153" t="s">
        <v>230</v>
      </c>
      <c r="M20" s="62">
        <v>-1.0783774699826399E-2</v>
      </c>
      <c r="N20" s="62">
        <v>-2.7937120078742302E-3</v>
      </c>
      <c r="O20" s="62">
        <v>1.8903615801103401E-2</v>
      </c>
      <c r="P20" s="62">
        <v>-1.7433180074022302E-2</v>
      </c>
      <c r="Q20" s="62">
        <v>2.5409337936404E-2</v>
      </c>
      <c r="R20" s="62">
        <v>7.61057671825713E-3</v>
      </c>
      <c r="S20" s="62">
        <v>2.6567494366047401E-2</v>
      </c>
      <c r="T20" s="62">
        <v>3.7836199997145298E-2</v>
      </c>
      <c r="AG20" s="62">
        <v>-4.5700539855064101E-3</v>
      </c>
      <c r="AH20" s="62">
        <v>-3.2039044802041699E-3</v>
      </c>
      <c r="AI20" s="62">
        <v>-1.4938421901914E-2</v>
      </c>
      <c r="AJ20" s="62">
        <v>-2.3826504836961401E-2</v>
      </c>
      <c r="BE20" s="32"/>
      <c r="BF20" s="32"/>
      <c r="BG20" s="32"/>
      <c r="BH20" s="32"/>
      <c r="BI20" s="32"/>
      <c r="BJ20" s="32"/>
      <c r="BK20" s="32"/>
      <c r="BL20" s="32"/>
      <c r="BM20" s="32"/>
    </row>
    <row r="21" spans="2:65" s="62" customFormat="1">
      <c r="B21" s="153" t="s">
        <v>446</v>
      </c>
      <c r="C21" s="62">
        <v>3.6494126965323503E-2</v>
      </c>
      <c r="D21" s="62">
        <v>1.24467849650761E-2</v>
      </c>
      <c r="E21" s="62">
        <v>5.3541020852234902E-2</v>
      </c>
      <c r="F21" s="62">
        <v>1.4403545461211699E-2</v>
      </c>
      <c r="G21" s="62">
        <v>5.7376609734595102E-2</v>
      </c>
      <c r="H21" s="62">
        <v>6.0392854244345302E-3</v>
      </c>
      <c r="I21" s="62">
        <v>3.6856299832700203E-2</v>
      </c>
      <c r="J21" s="62">
        <v>-2.2566178818277501E-2</v>
      </c>
      <c r="L21" s="153" t="s">
        <v>447</v>
      </c>
      <c r="M21" s="62">
        <v>3.9731481182262801E-2</v>
      </c>
      <c r="N21" s="62">
        <v>9.5229715624295594E-3</v>
      </c>
      <c r="O21" s="62">
        <v>2.37946667679199E-2</v>
      </c>
      <c r="P21" s="62">
        <v>1.7972727856090599E-2</v>
      </c>
      <c r="Q21" s="62">
        <v>3.1493741257707798E-2</v>
      </c>
      <c r="R21" s="62">
        <v>-2.9547156490070801E-2</v>
      </c>
      <c r="S21" s="62">
        <v>2.5040152022865001E-2</v>
      </c>
      <c r="T21" s="62">
        <v>-3.4189346485789598E-2</v>
      </c>
      <c r="AG21" s="62">
        <v>1.8252941114336198E-2</v>
      </c>
      <c r="AH21" s="62">
        <v>-1.7468459781851101E-3</v>
      </c>
      <c r="AI21" s="62">
        <v>1.46229057234271E-2</v>
      </c>
      <c r="AJ21" s="62">
        <v>-2.8277512532771899E-3</v>
      </c>
      <c r="BE21" s="32"/>
      <c r="BF21" s="32"/>
      <c r="BG21" s="32"/>
      <c r="BH21" s="32"/>
      <c r="BI21" s="32"/>
      <c r="BJ21" s="32"/>
      <c r="BK21" s="32"/>
      <c r="BL21" s="32"/>
      <c r="BM21" s="32"/>
    </row>
    <row r="22" spans="2:65" s="62" customFormat="1" hidden="1">
      <c r="B22" s="153" t="s">
        <v>449</v>
      </c>
      <c r="C22" s="62">
        <v>4.5496865665680203E-2</v>
      </c>
      <c r="D22" s="62">
        <v>-1.7111141620147E-2</v>
      </c>
      <c r="E22" s="62">
        <v>6.5581085578276105E-2</v>
      </c>
      <c r="F22" s="62">
        <v>-7.2682996459166298E-3</v>
      </c>
      <c r="G22" s="62">
        <v>2.5539180921697199E-2</v>
      </c>
      <c r="H22" s="62">
        <v>-2.5341905619450201E-2</v>
      </c>
      <c r="I22" s="62">
        <v>5.737124471709E-2</v>
      </c>
      <c r="J22" s="62">
        <v>-3.1864943012433998E-2</v>
      </c>
      <c r="L22" s="153" t="s">
        <v>450</v>
      </c>
      <c r="M22" s="62">
        <v>6.2116811710030501E-2</v>
      </c>
      <c r="N22" s="62">
        <v>1.2680418038873299E-2</v>
      </c>
      <c r="O22" s="62">
        <v>3.1405630313768099E-2</v>
      </c>
      <c r="P22" s="62">
        <v>2.44024816264902E-2</v>
      </c>
      <c r="Q22" s="62">
        <v>1.2200763400371401E-2</v>
      </c>
      <c r="R22" s="62">
        <v>-3.3456139363406898E-2</v>
      </c>
      <c r="S22" s="62">
        <v>2.56580774843309E-2</v>
      </c>
      <c r="T22" s="62">
        <v>-5.3758599230529801E-2</v>
      </c>
      <c r="AG22" s="62">
        <v>2.8223694267614501E-2</v>
      </c>
      <c r="AH22" s="62">
        <v>-6.0927430942064303E-3</v>
      </c>
      <c r="AI22" s="62">
        <v>2.9284505672984101E-2</v>
      </c>
      <c r="AJ22" s="62">
        <v>1.6314152720202299E-2</v>
      </c>
      <c r="BE22" s="32"/>
      <c r="BF22" s="32"/>
      <c r="BG22" s="32"/>
      <c r="BH22" s="32"/>
      <c r="BI22" s="32"/>
      <c r="BJ22" s="32"/>
      <c r="BK22" s="32"/>
      <c r="BL22" s="32"/>
      <c r="BM22" s="32"/>
    </row>
    <row r="23" spans="2:65" s="62" customFormat="1" hidden="1">
      <c r="B23" s="153" t="s">
        <v>177</v>
      </c>
      <c r="C23" s="62">
        <v>-1.08754018524532E-2</v>
      </c>
      <c r="D23" s="62">
        <v>3.03959587900201E-3</v>
      </c>
      <c r="E23" s="62">
        <v>-3.6094066885582102E-2</v>
      </c>
      <c r="F23" s="62">
        <v>2.0006287383505E-2</v>
      </c>
      <c r="G23" s="62">
        <v>-2.6459304067523601E-2</v>
      </c>
      <c r="H23" s="62">
        <v>-1.67912720408392E-2</v>
      </c>
      <c r="I23" s="62">
        <v>-1.7148764809892001E-2</v>
      </c>
      <c r="J23" s="62">
        <v>7.57509635676461E-3</v>
      </c>
      <c r="L23" s="153" t="s">
        <v>231</v>
      </c>
      <c r="M23" s="62">
        <v>4.5684269127238698E-2</v>
      </c>
      <c r="N23" s="62">
        <v>-4.3540572710218496E-3</v>
      </c>
      <c r="O23" s="62">
        <v>7.5956879805883703E-3</v>
      </c>
      <c r="P23" s="62">
        <v>-2.1361604371875301E-2</v>
      </c>
      <c r="Q23" s="62">
        <v>2.5187563363852899E-2</v>
      </c>
      <c r="R23" s="62">
        <v>1.55965797998726E-2</v>
      </c>
      <c r="S23" s="62">
        <v>5.7447353955300702E-4</v>
      </c>
      <c r="T23" s="62">
        <v>-2.6419985911874801E-2</v>
      </c>
      <c r="AG23" s="62">
        <v>-2.0297292143197799E-2</v>
      </c>
      <c r="AH23" s="62">
        <v>-2.5386976984040799E-2</v>
      </c>
      <c r="AI23" s="62">
        <v>-3.5956478544757302E-2</v>
      </c>
      <c r="AJ23" s="62">
        <v>2.5244373057976201E-2</v>
      </c>
      <c r="BE23" s="32"/>
      <c r="BF23" s="32"/>
      <c r="BG23" s="32"/>
      <c r="BH23" s="32"/>
      <c r="BI23" s="32"/>
      <c r="BJ23" s="32"/>
      <c r="BK23" s="32"/>
      <c r="BL23" s="32"/>
      <c r="BM23" s="32"/>
    </row>
    <row r="24" spans="2:65" s="62" customFormat="1">
      <c r="B24" s="153" t="s">
        <v>452</v>
      </c>
      <c r="C24" s="95">
        <v>4.83348080765083E-2</v>
      </c>
      <c r="D24" s="62">
        <v>8.6452674160898896E-4</v>
      </c>
      <c r="E24" s="95">
        <v>7.5365919187487404E-2</v>
      </c>
      <c r="F24" s="62">
        <v>1.1418579790203101E-2</v>
      </c>
      <c r="G24" s="62">
        <v>7.5641709863619094E-2</v>
      </c>
      <c r="H24" s="62">
        <v>3.26130781473846E-3</v>
      </c>
      <c r="I24" s="62">
        <v>4.53503481858386E-2</v>
      </c>
      <c r="J24" s="62">
        <v>-3.4152733214463903E-2</v>
      </c>
      <c r="L24" s="153" t="s">
        <v>453</v>
      </c>
      <c r="M24" s="62">
        <v>9.6411949727233104E-3</v>
      </c>
      <c r="N24" s="62">
        <v>8.2989431990197707E-3</v>
      </c>
      <c r="O24" s="62">
        <v>1.82299751418947E-2</v>
      </c>
      <c r="P24" s="62">
        <v>2.2226624069371301E-2</v>
      </c>
      <c r="Q24" s="62">
        <v>1.7256608501059301E-2</v>
      </c>
      <c r="R24" s="62">
        <v>-4.2348116460799598E-2</v>
      </c>
      <c r="S24" s="62">
        <v>2.4307583787040999E-2</v>
      </c>
      <c r="T24" s="62">
        <v>-2.4316557808220299E-2</v>
      </c>
      <c r="AG24" s="62">
        <v>1.6715127642479399E-2</v>
      </c>
      <c r="AH24" s="62">
        <v>4.77056071048717E-3</v>
      </c>
      <c r="AI24" s="62">
        <v>2.2800961424849799E-2</v>
      </c>
      <c r="AJ24" s="62">
        <v>-1.17346906302171E-2</v>
      </c>
      <c r="BE24" s="32"/>
      <c r="BF24" s="32"/>
      <c r="BG24" s="32"/>
      <c r="BH24" s="32"/>
      <c r="BI24" s="32"/>
      <c r="BJ24" s="32"/>
      <c r="BK24" s="32"/>
      <c r="BL24" s="32"/>
      <c r="BM24" s="32"/>
    </row>
    <row r="25" spans="2:65" s="62" customFormat="1" hidden="1">
      <c r="B25" s="153" t="s">
        <v>455</v>
      </c>
      <c r="C25" s="62">
        <v>6.4520531855386601E-2</v>
      </c>
      <c r="D25" s="62">
        <v>-3.9591736654515403E-2</v>
      </c>
      <c r="E25" s="62">
        <v>0.104566933361178</v>
      </c>
      <c r="F25" s="62">
        <v>-2.0432997362269199E-2</v>
      </c>
      <c r="G25" s="62">
        <v>6.2298058273163502E-2</v>
      </c>
      <c r="H25" s="62">
        <v>-3.0080666443287898E-2</v>
      </c>
      <c r="I25" s="62">
        <v>7.0642554194933399E-2</v>
      </c>
      <c r="J25" s="62">
        <v>-5.6617738848343001E-2</v>
      </c>
      <c r="L25" s="153" t="s">
        <v>456</v>
      </c>
      <c r="M25" s="62">
        <v>5.5068288894653096E-3</v>
      </c>
      <c r="N25" s="62">
        <v>9.8480805615152808E-3</v>
      </c>
      <c r="O25" s="62">
        <v>1.4161414216381601E-2</v>
      </c>
      <c r="P25" s="62">
        <v>3.4046395857417401E-2</v>
      </c>
      <c r="Q25" s="62">
        <v>-1.3709906759906401E-2</v>
      </c>
      <c r="R25" s="62">
        <v>-5.5161639764610797E-2</v>
      </c>
      <c r="S25" s="62">
        <v>1.7669612197113799E-2</v>
      </c>
      <c r="T25" s="62">
        <v>-4.4361313858057798E-2</v>
      </c>
      <c r="AG25" s="62">
        <v>2.69449164150126E-2</v>
      </c>
      <c r="AH25" s="62">
        <v>6.8750194548039103E-3</v>
      </c>
      <c r="AI25" s="62">
        <v>4.3002553932452399E-2</v>
      </c>
      <c r="AJ25" s="62">
        <v>-5.19806891370859E-4</v>
      </c>
      <c r="BE25" s="32"/>
      <c r="BF25" s="32"/>
      <c r="BG25" s="32"/>
      <c r="BH25" s="32"/>
      <c r="BI25" s="32"/>
      <c r="BJ25" s="32"/>
      <c r="BK25" s="32"/>
      <c r="BL25" s="32"/>
      <c r="BM25" s="32"/>
    </row>
    <row r="26" spans="2:65" s="32" customFormat="1" hidden="1">
      <c r="B26" s="153" t="s">
        <v>176</v>
      </c>
      <c r="C26" s="62">
        <v>3.2307489073788803E-2</v>
      </c>
      <c r="D26" s="62">
        <v>-9.9342527639916904E-3</v>
      </c>
      <c r="E26" s="62">
        <v>1.3528963275739899E-2</v>
      </c>
      <c r="F26" s="62">
        <v>-1.54691241710817E-2</v>
      </c>
      <c r="G26" s="62">
        <v>3.5150296520345597E-2</v>
      </c>
      <c r="H26" s="62">
        <v>3.82059894516781E-3</v>
      </c>
      <c r="I26" s="62">
        <v>5.7420114029299897E-3</v>
      </c>
      <c r="J26" s="62">
        <v>-9.0349325484763102E-3</v>
      </c>
      <c r="K26" s="62"/>
      <c r="L26" s="153" t="s">
        <v>232</v>
      </c>
      <c r="M26" s="62">
        <v>-5.8154345936087003E-2</v>
      </c>
      <c r="N26" s="62">
        <v>1.44223427060948E-2</v>
      </c>
      <c r="O26" s="62">
        <v>-2.0880121072752E-2</v>
      </c>
      <c r="P26" s="62">
        <v>2.2895641111349299E-2</v>
      </c>
      <c r="Q26" s="62">
        <v>-1.6224863862108401E-2</v>
      </c>
      <c r="R26" s="62">
        <v>-1.8490476466242599E-2</v>
      </c>
      <c r="S26" s="62">
        <v>-1.9238725602066901E-2</v>
      </c>
      <c r="T26" s="62">
        <v>-1.73518742762141E-2</v>
      </c>
      <c r="V26" s="62"/>
      <c r="W26" s="62"/>
      <c r="X26" s="62"/>
      <c r="Y26" s="62"/>
      <c r="Z26" s="62"/>
      <c r="AA26" s="62"/>
      <c r="AB26" s="62"/>
      <c r="AC26" s="62"/>
      <c r="AD26" s="62"/>
      <c r="AF26" s="62"/>
      <c r="AG26" s="62">
        <v>-6.9601369557166998E-3</v>
      </c>
      <c r="AH26" s="62">
        <v>1.16423450453811E-2</v>
      </c>
      <c r="AI26" s="62">
        <v>8.8298904120832702E-3</v>
      </c>
      <c r="AJ26" s="62">
        <v>7.8754525620300594E-3</v>
      </c>
      <c r="AM26" s="62"/>
      <c r="AN26" s="62"/>
      <c r="AO26" s="62"/>
      <c r="AP26" s="62"/>
      <c r="AQ26" s="62"/>
      <c r="AR26" s="62"/>
    </row>
    <row r="27" spans="2:65" s="62" customFormat="1" hidden="1">
      <c r="B27" s="153"/>
      <c r="C27" s="62" t="s">
        <v>44</v>
      </c>
      <c r="D27" s="62" t="s">
        <v>44</v>
      </c>
      <c r="E27" s="62" t="s">
        <v>44</v>
      </c>
      <c r="F27" s="62" t="s">
        <v>44</v>
      </c>
      <c r="G27" s="62" t="s">
        <v>44</v>
      </c>
      <c r="H27" s="62" t="s">
        <v>44</v>
      </c>
      <c r="I27" s="62" t="s">
        <v>44</v>
      </c>
      <c r="J27" s="62" t="s">
        <v>44</v>
      </c>
      <c r="L27" s="153"/>
      <c r="M27" s="62" t="s">
        <v>44</v>
      </c>
      <c r="N27" s="62" t="s">
        <v>44</v>
      </c>
      <c r="O27" s="62" t="s">
        <v>44</v>
      </c>
      <c r="P27" s="62" t="s">
        <v>44</v>
      </c>
      <c r="Q27" s="62" t="s">
        <v>44</v>
      </c>
      <c r="R27" s="62" t="s">
        <v>44</v>
      </c>
      <c r="S27" s="62" t="s">
        <v>44</v>
      </c>
      <c r="T27" s="62" t="s">
        <v>44</v>
      </c>
      <c r="AG27" s="62" t="s">
        <v>44</v>
      </c>
      <c r="AH27" s="62" t="s">
        <v>44</v>
      </c>
      <c r="AI27" s="62" t="s">
        <v>44</v>
      </c>
      <c r="AJ27" s="62" t="s">
        <v>44</v>
      </c>
      <c r="BE27" s="32"/>
      <c r="BF27" s="32"/>
      <c r="BG27" s="32"/>
      <c r="BH27" s="32"/>
      <c r="BI27" s="32"/>
      <c r="BJ27" s="32"/>
      <c r="BK27" s="32"/>
      <c r="BL27" s="32"/>
      <c r="BM27" s="32"/>
    </row>
    <row r="28" spans="2:65" s="62" customFormat="1" hidden="1">
      <c r="B28" s="151" t="s">
        <v>132</v>
      </c>
      <c r="C28" s="62" t="s">
        <v>44</v>
      </c>
      <c r="D28" s="62" t="s">
        <v>44</v>
      </c>
      <c r="E28" s="62" t="s">
        <v>44</v>
      </c>
      <c r="F28" s="62" t="s">
        <v>44</v>
      </c>
      <c r="G28" s="62" t="s">
        <v>44</v>
      </c>
      <c r="H28" s="62" t="s">
        <v>44</v>
      </c>
      <c r="I28" s="62" t="s">
        <v>44</v>
      </c>
      <c r="J28" s="62" t="s">
        <v>44</v>
      </c>
      <c r="L28" s="153" t="s">
        <v>132</v>
      </c>
      <c r="M28" s="62" t="s">
        <v>44</v>
      </c>
      <c r="N28" s="62" t="s">
        <v>44</v>
      </c>
      <c r="O28" s="62" t="s">
        <v>44</v>
      </c>
      <c r="P28" s="62" t="s">
        <v>44</v>
      </c>
      <c r="Q28" s="62" t="s">
        <v>44</v>
      </c>
      <c r="R28" s="62" t="s">
        <v>44</v>
      </c>
      <c r="S28" s="62" t="s">
        <v>44</v>
      </c>
      <c r="T28" s="62" t="s">
        <v>44</v>
      </c>
      <c r="V28" s="60"/>
      <c r="AF28" s="60"/>
      <c r="AG28" s="62" t="s">
        <v>44</v>
      </c>
      <c r="AH28" s="62" t="s">
        <v>44</v>
      </c>
      <c r="AI28" s="62" t="s">
        <v>44</v>
      </c>
      <c r="AJ28" s="62" t="s">
        <v>44</v>
      </c>
      <c r="AM28" s="60"/>
      <c r="BE28" s="32"/>
      <c r="BF28" s="32"/>
      <c r="BG28" s="32"/>
      <c r="BH28" s="32"/>
      <c r="BI28" s="32"/>
      <c r="BJ28" s="32"/>
      <c r="BK28" s="32"/>
      <c r="BL28" s="32"/>
      <c r="BM28" s="32"/>
    </row>
    <row r="29" spans="2:65" s="62" customFormat="1" hidden="1">
      <c r="B29" s="153" t="s">
        <v>133</v>
      </c>
      <c r="C29" s="62">
        <v>2.60605603314513E-2</v>
      </c>
      <c r="D29" s="62">
        <v>-2.70459556134933E-3</v>
      </c>
      <c r="E29" s="62">
        <v>2.4236530766820301E-2</v>
      </c>
      <c r="F29" s="62">
        <v>2.0336881352781798E-3</v>
      </c>
      <c r="G29" s="62">
        <v>-3.2077761309027E-3</v>
      </c>
      <c r="H29" s="62">
        <v>4.1512396988152497E-3</v>
      </c>
      <c r="I29" s="62">
        <v>3.1113331884049699E-2</v>
      </c>
      <c r="J29" s="62">
        <v>-3.5600025295900499E-2</v>
      </c>
      <c r="L29" s="153" t="s">
        <v>233</v>
      </c>
      <c r="M29" s="62">
        <v>-2.0798130208205701E-2</v>
      </c>
      <c r="N29" s="62">
        <v>4.3839607122336803E-2</v>
      </c>
      <c r="O29" s="62">
        <v>1.6080812368642901E-2</v>
      </c>
      <c r="P29" s="62">
        <v>4.0787327764664197E-3</v>
      </c>
      <c r="Q29" s="62">
        <v>-1.06890927934982E-2</v>
      </c>
      <c r="R29" s="62">
        <v>-2.6119963593134197E-4</v>
      </c>
      <c r="S29" s="62">
        <v>1.95296958557899E-2</v>
      </c>
      <c r="T29" s="62">
        <v>2.5034980490035202E-2</v>
      </c>
      <c r="AG29" s="62">
        <v>2.5537287482210898E-2</v>
      </c>
      <c r="AH29" s="62">
        <v>5.50528463424531E-3</v>
      </c>
      <c r="AI29" s="62">
        <v>1.6676592140232099E-3</v>
      </c>
      <c r="AJ29" s="62">
        <v>-2.1076801391691002E-2</v>
      </c>
      <c r="BE29" s="32"/>
      <c r="BF29" s="32"/>
      <c r="BG29" s="32"/>
      <c r="BH29" s="32"/>
      <c r="BI29" s="32"/>
      <c r="BJ29" s="32"/>
      <c r="BK29" s="32"/>
      <c r="BL29" s="32"/>
      <c r="BM29" s="32"/>
    </row>
    <row r="30" spans="2:65" s="62" customFormat="1" hidden="1">
      <c r="B30" s="153" t="s">
        <v>134</v>
      </c>
      <c r="C30" s="62">
        <v>2.2540453503434699E-2</v>
      </c>
      <c r="D30" s="62">
        <v>2.88162178199362E-2</v>
      </c>
      <c r="E30" s="62">
        <v>3.85959505464845E-2</v>
      </c>
      <c r="F30" s="62">
        <v>3.9171228942163801E-2</v>
      </c>
      <c r="G30" s="62">
        <v>4.23091111004145E-2</v>
      </c>
      <c r="H30" s="62">
        <v>1.6473881330816498E-2</v>
      </c>
      <c r="I30" s="62">
        <v>3.2529378373866297E-2</v>
      </c>
      <c r="J30" s="62">
        <v>-4.5263950132767398E-2</v>
      </c>
      <c r="L30" s="153" t="s">
        <v>234</v>
      </c>
      <c r="M30" s="62">
        <v>-1.3126807028682399E-2</v>
      </c>
      <c r="N30" s="62">
        <v>2.8345535496198601E-2</v>
      </c>
      <c r="O30" s="62">
        <v>3.0803543186828399E-2</v>
      </c>
      <c r="P30" s="62">
        <v>7.8686753287802308E-3</v>
      </c>
      <c r="Q30" s="62">
        <v>7.3424263418235903E-3</v>
      </c>
      <c r="R30" s="62">
        <v>-9.7230765209131501E-3</v>
      </c>
      <c r="S30" s="62">
        <v>3.3454399885100697E-2</v>
      </c>
      <c r="T30" s="62">
        <v>2.1977160074332001E-2</v>
      </c>
      <c r="AG30" s="62">
        <v>3.7062964367089002E-2</v>
      </c>
      <c r="AH30" s="62">
        <v>1.26800946380981E-2</v>
      </c>
      <c r="AI30" s="62">
        <v>7.5679616219478602E-3</v>
      </c>
      <c r="AJ30" s="62">
        <v>-3.8290878669987899E-2</v>
      </c>
      <c r="BE30" s="32"/>
      <c r="BF30" s="32"/>
      <c r="BG30" s="32"/>
      <c r="BH30" s="32"/>
      <c r="BI30" s="32"/>
      <c r="BJ30" s="32"/>
      <c r="BK30" s="32"/>
      <c r="BL30" s="32"/>
      <c r="BM30" s="32"/>
    </row>
    <row r="31" spans="2:65" s="62" customFormat="1" hidden="1">
      <c r="B31" s="153" t="s">
        <v>142</v>
      </c>
      <c r="C31" s="62">
        <v>2.9813448746036801E-2</v>
      </c>
      <c r="D31" s="62">
        <v>1.7988705361532801E-2</v>
      </c>
      <c r="E31" s="62">
        <v>6.5937620468555405E-2</v>
      </c>
      <c r="F31" s="62">
        <v>1.52002463719245E-2</v>
      </c>
      <c r="G31" s="62">
        <v>5.84737753535138E-2</v>
      </c>
      <c r="H31" s="62">
        <v>4.2351031270741399E-3</v>
      </c>
      <c r="I31" s="62">
        <v>5.28968573742973E-2</v>
      </c>
      <c r="J31" s="62">
        <v>-3.2895429734551097E-2</v>
      </c>
      <c r="L31" s="153" t="s">
        <v>235</v>
      </c>
      <c r="M31" s="62">
        <v>2.90167461775773E-2</v>
      </c>
      <c r="N31" s="62">
        <v>1.42358169469472E-2</v>
      </c>
      <c r="O31" s="62">
        <v>1.25585483817694E-2</v>
      </c>
      <c r="P31" s="62">
        <v>7.7355276795052696E-3</v>
      </c>
      <c r="Q31" s="62">
        <v>1.00260475638263E-2</v>
      </c>
      <c r="R31" s="62">
        <v>-3.0721095641463799E-2</v>
      </c>
      <c r="S31" s="62">
        <v>1.0548446835689E-2</v>
      </c>
      <c r="T31" s="62">
        <v>-3.2690139050792398E-2</v>
      </c>
      <c r="AG31" s="62">
        <v>2.69638393399898E-2</v>
      </c>
      <c r="AH31" s="62">
        <v>8.9209721810398403E-3</v>
      </c>
      <c r="AI31" s="62">
        <v>1.283896672001E-2</v>
      </c>
      <c r="AJ31" s="62">
        <v>-2.3648613191630401E-2</v>
      </c>
      <c r="BE31" s="32"/>
      <c r="BF31" s="32"/>
      <c r="BG31" s="32"/>
      <c r="BH31" s="32"/>
      <c r="BI31" s="32"/>
      <c r="BJ31" s="32"/>
      <c r="BK31" s="32"/>
      <c r="BL31" s="32"/>
      <c r="BM31" s="32"/>
    </row>
    <row r="32" spans="2:65" s="62" customFormat="1" hidden="1">
      <c r="B32" s="153"/>
      <c r="C32" s="62" t="s">
        <v>44</v>
      </c>
      <c r="D32" s="62" t="s">
        <v>44</v>
      </c>
      <c r="E32" s="62" t="s">
        <v>44</v>
      </c>
      <c r="F32" s="62" t="s">
        <v>44</v>
      </c>
      <c r="G32" s="62" t="s">
        <v>44</v>
      </c>
      <c r="H32" s="62" t="s">
        <v>44</v>
      </c>
      <c r="I32" s="62" t="s">
        <v>44</v>
      </c>
      <c r="J32" s="62" t="s">
        <v>44</v>
      </c>
      <c r="L32" s="153"/>
      <c r="M32" s="62" t="s">
        <v>44</v>
      </c>
      <c r="N32" s="62" t="s">
        <v>44</v>
      </c>
      <c r="O32" s="62" t="s">
        <v>44</v>
      </c>
      <c r="P32" s="62" t="s">
        <v>44</v>
      </c>
      <c r="Q32" s="62" t="s">
        <v>44</v>
      </c>
      <c r="R32" s="62" t="s">
        <v>44</v>
      </c>
      <c r="S32" s="62" t="s">
        <v>44</v>
      </c>
      <c r="T32" s="62" t="s">
        <v>44</v>
      </c>
      <c r="AG32" s="62" t="s">
        <v>44</v>
      </c>
      <c r="AH32" s="62" t="s">
        <v>44</v>
      </c>
      <c r="AI32" s="62" t="s">
        <v>44</v>
      </c>
      <c r="AJ32" s="62" t="s">
        <v>44</v>
      </c>
      <c r="BE32" s="32"/>
      <c r="BF32" s="32"/>
      <c r="BG32" s="32"/>
      <c r="BH32" s="32"/>
      <c r="BI32" s="32"/>
      <c r="BJ32" s="32"/>
      <c r="BK32" s="32"/>
      <c r="BL32" s="32"/>
      <c r="BM32" s="32"/>
    </row>
    <row r="33" spans="2:36" s="62" customFormat="1">
      <c r="B33" s="153" t="s">
        <v>173</v>
      </c>
      <c r="C33" s="96">
        <v>3.86451642091191E-2</v>
      </c>
      <c r="D33" s="62">
        <v>2.8213220284767399E-3</v>
      </c>
      <c r="E33" s="95">
        <v>6.8549063229794899E-2</v>
      </c>
      <c r="F33" s="62">
        <v>1.27128649775666E-2</v>
      </c>
      <c r="G33" s="62">
        <v>6.8945679484975902E-2</v>
      </c>
      <c r="H33" s="62">
        <v>1.33182107318565E-3</v>
      </c>
      <c r="I33" s="62">
        <v>4.5362417807432998E-2</v>
      </c>
      <c r="J33" s="62">
        <v>-2.7457746366863801E-2</v>
      </c>
      <c r="L33" s="153" t="s">
        <v>236</v>
      </c>
      <c r="M33" s="62">
        <v>2.0859658886348002E-2</v>
      </c>
      <c r="N33" s="62">
        <v>1.3928087517241301E-2</v>
      </c>
      <c r="O33" s="62">
        <v>1.81784967530761E-2</v>
      </c>
      <c r="P33" s="62">
        <v>1.8954737896831799E-2</v>
      </c>
      <c r="Q33" s="62">
        <v>2.1758665800382701E-2</v>
      </c>
      <c r="R33" s="62">
        <v>-3.4839658175120601E-2</v>
      </c>
      <c r="S33" s="62">
        <v>2.3812399695875501E-2</v>
      </c>
      <c r="T33" s="62">
        <v>-3.1155124378259399E-2</v>
      </c>
      <c r="AG33" s="62">
        <v>1.67555390238938E-2</v>
      </c>
      <c r="AH33" s="62">
        <v>7.7242626729765998E-3</v>
      </c>
      <c r="AI33" s="62">
        <v>2.5393553341260099E-2</v>
      </c>
      <c r="AJ33" s="62">
        <v>-1.47573857764995E-2</v>
      </c>
    </row>
    <row r="34" spans="2:36" s="62" customFormat="1" hidden="1">
      <c r="B34" s="153" t="s">
        <v>217</v>
      </c>
      <c r="C34" s="62">
        <v>3.7191307365108499E-2</v>
      </c>
      <c r="D34" s="62">
        <v>-6.4253041614270702E-3</v>
      </c>
      <c r="E34" s="62">
        <v>6.4058207277186401E-3</v>
      </c>
      <c r="F34" s="62">
        <v>1.1042273812846001E-2</v>
      </c>
      <c r="G34" s="62">
        <v>-9.5985362716142393E-3</v>
      </c>
      <c r="H34" s="62">
        <v>6.0280837687668003E-3</v>
      </c>
      <c r="I34" s="62">
        <v>1.8093917505969701E-2</v>
      </c>
      <c r="J34" s="62">
        <v>-3.8855706120666002E-2</v>
      </c>
      <c r="L34" s="153" t="s">
        <v>237</v>
      </c>
      <c r="M34" s="62">
        <v>-1.51638507312133E-2</v>
      </c>
      <c r="N34" s="62">
        <v>3.3252179965499201E-2</v>
      </c>
      <c r="O34" s="62">
        <v>1.8047852023170701E-2</v>
      </c>
      <c r="P34" s="62">
        <v>1.13233991198948E-2</v>
      </c>
      <c r="Q34" s="62">
        <v>-7.8126995896124502E-3</v>
      </c>
      <c r="R34" s="62">
        <v>7.0826246182356502E-3</v>
      </c>
      <c r="S34" s="62">
        <v>2.62698169964376E-2</v>
      </c>
      <c r="T34" s="62">
        <v>1.5359509464233E-2</v>
      </c>
      <c r="AG34" s="62">
        <v>2.8110636482157302E-2</v>
      </c>
      <c r="AH34" s="62">
        <v>1.2726521001839E-2</v>
      </c>
      <c r="AI34" s="62">
        <v>-3.3260096683718002E-3</v>
      </c>
      <c r="AJ34" s="62">
        <v>-8.8193751300417907E-3</v>
      </c>
    </row>
    <row r="35" spans="2:36" s="62" customFormat="1" hidden="1">
      <c r="B35" s="153" t="s">
        <v>206</v>
      </c>
      <c r="C35" s="62">
        <v>2.4920806235653299E-2</v>
      </c>
      <c r="D35" s="62">
        <v>3.9482982017379799E-2</v>
      </c>
      <c r="E35" s="62">
        <v>4.8681398261935203E-2</v>
      </c>
      <c r="F35" s="62">
        <v>5.1204120440260903E-2</v>
      </c>
      <c r="G35" s="62">
        <v>8.5617858835156102E-2</v>
      </c>
      <c r="H35" s="62">
        <v>2.9284996607827501E-2</v>
      </c>
      <c r="I35" s="62">
        <v>2.2701524696701701E-2</v>
      </c>
      <c r="J35" s="62">
        <v>-2.5491988615651599E-2</v>
      </c>
      <c r="L35" s="153" t="s">
        <v>212</v>
      </c>
      <c r="M35" s="62">
        <v>9.7933978903868707E-3</v>
      </c>
      <c r="N35" s="62">
        <v>1.82213129035904E-2</v>
      </c>
      <c r="O35" s="62">
        <v>1.94172260117117E-2</v>
      </c>
      <c r="P35" s="62">
        <v>2.5145411806954702E-3</v>
      </c>
      <c r="Q35" s="62">
        <v>5.9362558349706503E-2</v>
      </c>
      <c r="R35" s="62">
        <v>-2.7212353253671499E-2</v>
      </c>
      <c r="S35" s="62">
        <v>3.23782813936037E-2</v>
      </c>
      <c r="T35" s="62">
        <v>-3.8202779842765798E-4</v>
      </c>
      <c r="AG35" s="62">
        <v>1.55576544479084E-2</v>
      </c>
      <c r="AH35" s="62">
        <v>2.1453426740060601E-2</v>
      </c>
      <c r="AI35" s="62">
        <v>1.3239829073866E-2</v>
      </c>
      <c r="AJ35" s="62">
        <v>-4.9840372926211199E-2</v>
      </c>
    </row>
    <row r="36" spans="2:36" s="62" customFormat="1" hidden="1">
      <c r="B36" s="153" t="s">
        <v>205</v>
      </c>
      <c r="C36" s="62">
        <v>3.1064451684607901E-2</v>
      </c>
      <c r="D36" s="62">
        <v>-2.2862960128201999E-3</v>
      </c>
      <c r="E36" s="62">
        <v>-2.0243245946845598E-2</v>
      </c>
      <c r="F36" s="62">
        <v>-3.7479774480997899E-3</v>
      </c>
      <c r="G36" s="62">
        <v>1.8784541459499399E-2</v>
      </c>
      <c r="H36" s="62">
        <v>6.5552393492579299E-3</v>
      </c>
      <c r="I36" s="62">
        <v>-1.4438197476794299E-3</v>
      </c>
      <c r="J36" s="62">
        <v>-5.2066819354460196E-3</v>
      </c>
      <c r="L36" s="153" t="s">
        <v>209</v>
      </c>
      <c r="M36" s="62">
        <v>-2.2029414706861302E-3</v>
      </c>
      <c r="N36" s="62">
        <v>1.9409700525504898E-2</v>
      </c>
      <c r="O36" s="62">
        <v>-1.3741591660388099E-2</v>
      </c>
      <c r="P36" s="62">
        <v>-1.4150425843236199E-3</v>
      </c>
      <c r="Q36" s="62">
        <v>2.5396590898485599E-2</v>
      </c>
      <c r="R36" s="62">
        <v>6.9268616829389999E-3</v>
      </c>
      <c r="S36" s="62">
        <v>-5.3492033177556103E-3</v>
      </c>
      <c r="T36" s="62">
        <v>-4.6043089250804199E-2</v>
      </c>
      <c r="AG36" s="62">
        <v>-1.9970359052958501E-5</v>
      </c>
      <c r="AH36" s="62">
        <v>-9.5629490779289596E-3</v>
      </c>
      <c r="AI36" s="62">
        <v>-3.02921817748955E-2</v>
      </c>
      <c r="AJ36" s="62">
        <v>1.15343088072992E-2</v>
      </c>
    </row>
    <row r="37" spans="2:36" s="62" customFormat="1" hidden="1">
      <c r="B37" s="153" t="s">
        <v>207</v>
      </c>
      <c r="C37" s="62">
        <v>5.8421404432462701E-2</v>
      </c>
      <c r="D37" s="62">
        <v>-2.80718465136304E-2</v>
      </c>
      <c r="E37" s="62">
        <v>9.0197770195673502E-2</v>
      </c>
      <c r="F37" s="62">
        <v>-1.7906836996626901E-2</v>
      </c>
      <c r="G37" s="62">
        <v>5.6186537117559901E-2</v>
      </c>
      <c r="H37" s="62">
        <v>-1.9476126350604601E-2</v>
      </c>
      <c r="I37" s="62">
        <v>6.8817572762242596E-2</v>
      </c>
      <c r="J37" s="62">
        <v>-3.31513621495532E-2</v>
      </c>
      <c r="L37" s="153" t="s">
        <v>210</v>
      </c>
      <c r="M37" s="62">
        <v>1.9130384505633001E-2</v>
      </c>
      <c r="N37" s="62">
        <v>1.6256841333016001E-2</v>
      </c>
      <c r="O37" s="62">
        <v>1.72741393840708E-2</v>
      </c>
      <c r="P37" s="62">
        <v>3.0210771296865498E-2</v>
      </c>
      <c r="Q37" s="62">
        <v>-3.79938237587242E-3</v>
      </c>
      <c r="R37" s="62">
        <v>-4.5041635097330501E-2</v>
      </c>
      <c r="S37" s="62">
        <v>1.9120088638972001E-2</v>
      </c>
      <c r="T37" s="62">
        <v>-5.4519561577076603E-2</v>
      </c>
      <c r="AG37" s="62">
        <v>2.6715033956310301E-2</v>
      </c>
      <c r="AH37" s="62">
        <v>-6.35935828683347E-4</v>
      </c>
      <c r="AI37" s="62">
        <v>3.7104850400609797E-2</v>
      </c>
      <c r="AJ37" s="62">
        <v>9.0348720885913298E-3</v>
      </c>
    </row>
    <row r="38" spans="2:36" s="62" customFormat="1" hidden="1">
      <c r="B38" s="153" t="s">
        <v>208</v>
      </c>
      <c r="C38" s="62">
        <v>2.68184562154671E-2</v>
      </c>
      <c r="D38" s="62">
        <v>-1.00211880402531E-2</v>
      </c>
      <c r="E38" s="62">
        <v>-2.3493664874808601E-2</v>
      </c>
      <c r="F38" s="62">
        <v>2.29647660725649E-2</v>
      </c>
      <c r="G38" s="62">
        <v>-2.5246700452867001E-2</v>
      </c>
      <c r="H38" s="62">
        <v>8.9255408039665904E-3</v>
      </c>
      <c r="I38" s="62">
        <v>-1.86897497651634E-2</v>
      </c>
      <c r="J38" s="62">
        <v>-2.56491018014668E-2</v>
      </c>
      <c r="L38" s="153" t="s">
        <v>211</v>
      </c>
      <c r="M38" s="62">
        <v>1.3230438399630401E-2</v>
      </c>
      <c r="N38" s="62">
        <v>-3.10625951916641E-2</v>
      </c>
      <c r="O38" s="62">
        <v>1.6147848176978698E-2</v>
      </c>
      <c r="P38" s="62">
        <v>2.53974764532242E-2</v>
      </c>
      <c r="Q38" s="62">
        <v>-1.9262640464015601E-2</v>
      </c>
      <c r="R38" s="62">
        <v>1.34055759502792E-2</v>
      </c>
      <c r="S38" s="62">
        <v>2.5064341590888099E-2</v>
      </c>
      <c r="T38" s="62">
        <v>1.3884755608997599E-2</v>
      </c>
      <c r="AG38" s="62">
        <v>2.1438994292457401E-2</v>
      </c>
      <c r="AH38" s="62">
        <v>3.9688866593325302E-2</v>
      </c>
      <c r="AI38" s="62">
        <v>1.43515262327292E-2</v>
      </c>
      <c r="AJ38" s="62">
        <v>2.1492448597015601E-2</v>
      </c>
    </row>
    <row r="39" spans="2:36" s="62" customFormat="1" hidden="1">
      <c r="B39" s="153"/>
      <c r="C39" s="62" t="s">
        <v>44</v>
      </c>
      <c r="D39" s="62" t="s">
        <v>44</v>
      </c>
      <c r="E39" s="62" t="s">
        <v>44</v>
      </c>
      <c r="F39" s="62" t="s">
        <v>44</v>
      </c>
      <c r="G39" s="62" t="s">
        <v>44</v>
      </c>
      <c r="H39" s="62" t="s">
        <v>44</v>
      </c>
      <c r="I39" s="62" t="s">
        <v>44</v>
      </c>
      <c r="J39" s="62" t="s">
        <v>44</v>
      </c>
      <c r="L39" s="153"/>
      <c r="M39" s="62" t="s">
        <v>44</v>
      </c>
      <c r="N39" s="62" t="s">
        <v>44</v>
      </c>
      <c r="O39" s="62" t="s">
        <v>44</v>
      </c>
      <c r="P39" s="62" t="s">
        <v>44</v>
      </c>
      <c r="Q39" s="62" t="s">
        <v>44</v>
      </c>
      <c r="R39" s="62" t="s">
        <v>44</v>
      </c>
      <c r="S39" s="62" t="s">
        <v>44</v>
      </c>
      <c r="T39" s="62" t="s">
        <v>44</v>
      </c>
      <c r="AG39" s="62" t="s">
        <v>44</v>
      </c>
      <c r="AH39" s="62" t="s">
        <v>44</v>
      </c>
      <c r="AI39" s="62" t="s">
        <v>44</v>
      </c>
      <c r="AJ39" s="62" t="s">
        <v>44</v>
      </c>
    </row>
    <row r="40" spans="2:36" s="62" customFormat="1" hidden="1">
      <c r="B40" s="153" t="s">
        <v>284</v>
      </c>
      <c r="C40" s="62">
        <v>3.8785581501594099E-2</v>
      </c>
      <c r="D40" s="62">
        <v>4.31122836270596E-2</v>
      </c>
      <c r="E40" s="62">
        <v>4.5903512370998198E-2</v>
      </c>
      <c r="F40" s="62">
        <v>4.8792939993987899E-2</v>
      </c>
      <c r="G40" s="62">
        <v>9.4264972441882505E-2</v>
      </c>
      <c r="H40" s="62">
        <v>4.7129510497333597E-2</v>
      </c>
      <c r="I40" s="62">
        <v>1.96635815990896E-2</v>
      </c>
      <c r="J40" s="62">
        <v>-1.52981950667251E-2</v>
      </c>
      <c r="L40" s="153" t="s">
        <v>288</v>
      </c>
      <c r="M40" s="62">
        <v>3.8535620718554799E-3</v>
      </c>
      <c r="N40" s="62">
        <v>1.34294406411458E-2</v>
      </c>
      <c r="O40" s="62">
        <v>2.19578645005572E-2</v>
      </c>
      <c r="P40" s="62">
        <v>3.2595332466862502E-3</v>
      </c>
      <c r="Q40" s="62">
        <v>5.93132388432435E-2</v>
      </c>
      <c r="R40" s="62">
        <v>-3.0718890755296799E-2</v>
      </c>
      <c r="S40" s="62">
        <v>3.6459433559828301E-2</v>
      </c>
      <c r="T40" s="62">
        <v>1.9619937652844599E-3</v>
      </c>
      <c r="AG40" s="62">
        <v>1.2915508376414701E-2</v>
      </c>
      <c r="AH40" s="62">
        <v>5.8375017987460703E-3</v>
      </c>
      <c r="AI40" s="62">
        <v>6.3023346239515798E-4</v>
      </c>
      <c r="AJ40" s="62">
        <v>-3.2826323011903302E-2</v>
      </c>
    </row>
    <row r="41" spans="2:36" s="62" customFormat="1" hidden="1">
      <c r="B41" s="153" t="s">
        <v>285</v>
      </c>
      <c r="C41" s="62">
        <v>5.09524782640337E-2</v>
      </c>
      <c r="D41" s="62">
        <v>-3.12278455810855E-2</v>
      </c>
      <c r="E41" s="62">
        <v>2.78882674038331E-2</v>
      </c>
      <c r="F41" s="62">
        <v>-4.0290137675443299E-3</v>
      </c>
      <c r="G41" s="62">
        <v>4.3677537974565698E-3</v>
      </c>
      <c r="H41" s="62">
        <v>-1.7329541412627599E-2</v>
      </c>
      <c r="I41" s="62">
        <v>2.1946368761490299E-2</v>
      </c>
      <c r="J41" s="62">
        <v>-6.2220565729643601E-2</v>
      </c>
      <c r="L41" s="153" t="s">
        <v>289</v>
      </c>
      <c r="M41" s="62">
        <v>2.0934133848576099E-2</v>
      </c>
      <c r="N41" s="62">
        <v>-1.9648914323320801E-2</v>
      </c>
      <c r="O41" s="62">
        <v>2.99286779369515E-2</v>
      </c>
      <c r="P41" s="62">
        <v>3.5787136939573298E-2</v>
      </c>
      <c r="Q41" s="62">
        <v>-1.54216380088573E-2</v>
      </c>
      <c r="R41" s="62">
        <v>-2.44901569420003E-2</v>
      </c>
      <c r="S41" s="62">
        <v>3.54701493331505E-2</v>
      </c>
      <c r="T41" s="62">
        <v>-2.2152850735605901E-2</v>
      </c>
      <c r="AG41" s="62">
        <v>3.2672638228274799E-2</v>
      </c>
      <c r="AH41" s="62">
        <v>2.89623555820131E-2</v>
      </c>
      <c r="AI41" s="62">
        <v>1.96398646509531E-2</v>
      </c>
      <c r="AJ41" s="62">
        <v>2.9785377620375902E-2</v>
      </c>
    </row>
    <row r="42" spans="2:36" s="62" customFormat="1" hidden="1">
      <c r="B42" s="153"/>
      <c r="C42" s="62" t="s">
        <v>44</v>
      </c>
      <c r="D42" s="62" t="s">
        <v>44</v>
      </c>
      <c r="E42" s="62" t="s">
        <v>44</v>
      </c>
      <c r="F42" s="62" t="s">
        <v>44</v>
      </c>
      <c r="G42" s="62" t="s">
        <v>44</v>
      </c>
      <c r="H42" s="62" t="s">
        <v>44</v>
      </c>
      <c r="I42" s="62" t="s">
        <v>44</v>
      </c>
      <c r="J42" s="62" t="s">
        <v>44</v>
      </c>
      <c r="L42" s="153"/>
      <c r="M42" s="62" t="s">
        <v>44</v>
      </c>
      <c r="N42" s="62" t="s">
        <v>44</v>
      </c>
      <c r="O42" s="62" t="s">
        <v>44</v>
      </c>
      <c r="P42" s="62" t="s">
        <v>44</v>
      </c>
      <c r="Q42" s="62" t="s">
        <v>44</v>
      </c>
      <c r="R42" s="62" t="s">
        <v>44</v>
      </c>
      <c r="S42" s="62" t="s">
        <v>44</v>
      </c>
      <c r="T42" s="62" t="s">
        <v>44</v>
      </c>
      <c r="AG42" s="62" t="s">
        <v>44</v>
      </c>
      <c r="AH42" s="62" t="s">
        <v>44</v>
      </c>
      <c r="AI42" s="62" t="s">
        <v>44</v>
      </c>
      <c r="AJ42" s="62" t="s">
        <v>44</v>
      </c>
    </row>
    <row r="43" spans="2:36" s="62" customFormat="1" hidden="1">
      <c r="B43" s="153" t="s">
        <v>377</v>
      </c>
      <c r="C43" s="62">
        <v>-1.17793653142716E-2</v>
      </c>
      <c r="D43" s="62">
        <v>-7.69329821338606E-3</v>
      </c>
      <c r="E43" s="62">
        <v>-5.7492241005428699E-2</v>
      </c>
      <c r="F43" s="62">
        <v>2.3175661837835201E-2</v>
      </c>
      <c r="G43" s="62">
        <v>-5.1075838761069001E-4</v>
      </c>
      <c r="H43" s="62">
        <v>1.5929277213608501E-2</v>
      </c>
      <c r="I43" s="62">
        <v>-3.14116408380576E-2</v>
      </c>
      <c r="J43" s="62">
        <v>-3.7828043082417002E-2</v>
      </c>
      <c r="L43" s="153" t="s">
        <v>380</v>
      </c>
      <c r="M43" s="62">
        <v>-1.8195767558631E-3</v>
      </c>
      <c r="N43" s="62">
        <v>3.2273545617150699E-2</v>
      </c>
      <c r="O43" s="62">
        <v>6.1961376897022198E-2</v>
      </c>
      <c r="P43" s="62">
        <v>-5.8553660779682097E-2</v>
      </c>
      <c r="Q43" s="62">
        <v>-3.40798213733364E-2</v>
      </c>
      <c r="R43" s="62">
        <v>-8.5352514929630703E-3</v>
      </c>
      <c r="S43" s="62">
        <v>5.8155960889328999E-2</v>
      </c>
      <c r="T43" s="62">
        <v>2.0190917510235201E-2</v>
      </c>
      <c r="AG43" s="62">
        <v>-2.5911677471468501E-2</v>
      </c>
      <c r="AH43" s="62">
        <v>-1.30017271846212E-2</v>
      </c>
      <c r="AI43" s="62">
        <v>-7.1218872672466002E-2</v>
      </c>
      <c r="AJ43" s="62">
        <v>2.5085685391504301E-3</v>
      </c>
    </row>
    <row r="44" spans="2:36" s="62" customFormat="1" hidden="1">
      <c r="B44" s="153" t="s">
        <v>378</v>
      </c>
      <c r="C44" s="62">
        <v>9.4659556386861299E-3</v>
      </c>
      <c r="D44" s="62">
        <v>1.8274107580446598E-2</v>
      </c>
      <c r="E44" s="62">
        <v>-4.1361412943275999E-2</v>
      </c>
      <c r="F44" s="62">
        <v>5.4629794830044598E-2</v>
      </c>
      <c r="G44" s="62">
        <v>1.66697083196524E-2</v>
      </c>
      <c r="H44" s="62">
        <v>3.31950207058333E-2</v>
      </c>
      <c r="I44" s="62">
        <v>4.6206698710874704E-3</v>
      </c>
      <c r="J44" s="62">
        <v>5.9699696494154401E-2</v>
      </c>
      <c r="L44" s="153" t="s">
        <v>381</v>
      </c>
      <c r="M44" s="62">
        <v>6.5347181892150205E-2</v>
      </c>
      <c r="N44" s="62">
        <v>-9.1129878013114004E-3</v>
      </c>
      <c r="O44" s="62">
        <v>5.4517486881789E-2</v>
      </c>
      <c r="P44" s="62">
        <v>3.3533950049675999E-2</v>
      </c>
      <c r="Q44" s="62">
        <v>7.2495449098680706E-2</v>
      </c>
      <c r="R44" s="62">
        <v>2.3263120781824801E-2</v>
      </c>
      <c r="S44" s="62">
        <v>6.1778730536267E-2</v>
      </c>
      <c r="T44" s="62">
        <v>-3.2642171460551199E-2</v>
      </c>
      <c r="AG44" s="62">
        <v>2.5431065282972998E-2</v>
      </c>
      <c r="AH44" s="62">
        <v>-1.2238892361092201E-2</v>
      </c>
      <c r="AI44" s="62">
        <v>1.2023635460269E-2</v>
      </c>
      <c r="AJ44" s="62">
        <v>3.8223475389039301E-2</v>
      </c>
    </row>
    <row r="45" spans="2:36" s="62" customFormat="1" hidden="1">
      <c r="B45" s="153" t="s">
        <v>379</v>
      </c>
      <c r="C45" s="62">
        <v>6.4093019693071698E-2</v>
      </c>
      <c r="D45" s="62">
        <v>-7.7769637886258694E-2</v>
      </c>
      <c r="E45" s="62">
        <v>0.102768173498806</v>
      </c>
      <c r="F45" s="62">
        <v>1.51604022424478E-2</v>
      </c>
      <c r="G45" s="62">
        <v>0.12099291236472701</v>
      </c>
      <c r="H45" s="62">
        <v>-1.20960656189743E-2</v>
      </c>
      <c r="I45" s="62">
        <v>5.0319632974932998E-2</v>
      </c>
      <c r="J45" s="62">
        <v>-9.5962120577196101E-3</v>
      </c>
      <c r="L45" s="153" t="s">
        <v>382</v>
      </c>
      <c r="M45" s="62">
        <v>-0.124847525275307</v>
      </c>
      <c r="N45" s="62">
        <v>-3.1756204271680501E-2</v>
      </c>
      <c r="O45" s="62">
        <v>5.3222688723487E-3</v>
      </c>
      <c r="P45" s="62">
        <v>3.47761886545511E-2</v>
      </c>
      <c r="Q45" s="62">
        <v>-1.8779141873457601E-2</v>
      </c>
      <c r="R45" s="62">
        <v>-5.5580077511895802E-2</v>
      </c>
      <c r="S45" s="62">
        <v>3.0649414267544299E-2</v>
      </c>
      <c r="T45" s="62">
        <v>1.11129242856099E-2</v>
      </c>
      <c r="AG45" s="62">
        <v>1.15920628848504E-3</v>
      </c>
      <c r="AH45" s="62">
        <v>1.0757434357141099E-2</v>
      </c>
      <c r="AI45" s="62">
        <v>5.6893844638845503E-2</v>
      </c>
      <c r="AJ45" s="62">
        <v>4.6677373216330803E-3</v>
      </c>
    </row>
    <row r="46" spans="2:36" s="62" customFormat="1" hidden="1">
      <c r="B46" s="153"/>
      <c r="L46" s="153"/>
    </row>
    <row r="47" spans="2:36" s="62" customFormat="1">
      <c r="B47" s="153"/>
      <c r="L47" s="153"/>
    </row>
    <row r="48" spans="2:36">
      <c r="B48" s="152"/>
      <c r="C48" s="4"/>
      <c r="D48" s="4"/>
      <c r="E48" s="4"/>
      <c r="F48" s="4"/>
      <c r="G48" s="4"/>
      <c r="H48" s="4"/>
      <c r="I48" s="4"/>
      <c r="K48" s="4"/>
      <c r="L48" s="152"/>
      <c r="M48" s="4"/>
      <c r="N48" s="4"/>
      <c r="O48" s="4"/>
      <c r="P48" s="4"/>
      <c r="Q48" s="4"/>
      <c r="R48" s="4"/>
      <c r="V48" s="4"/>
      <c r="W48" s="4"/>
      <c r="X48" s="4"/>
      <c r="Y48" s="4"/>
      <c r="Z48" s="4"/>
      <c r="AA48" s="4"/>
      <c r="AB48" s="4"/>
      <c r="AC48" s="4"/>
      <c r="AD48" s="4"/>
    </row>
    <row r="49" spans="2:65" s="4" customFormat="1">
      <c r="B49" s="151" t="s">
        <v>435</v>
      </c>
      <c r="L49" s="151" t="s">
        <v>435</v>
      </c>
      <c r="V49" s="60" t="s">
        <v>435</v>
      </c>
      <c r="AF49" s="60" t="s">
        <v>406</v>
      </c>
    </row>
    <row r="50" spans="2:65" s="4" customFormat="1">
      <c r="B50" s="151" t="s">
        <v>124</v>
      </c>
      <c r="C50" s="4" t="s">
        <v>263</v>
      </c>
      <c r="D50" s="4" t="s">
        <v>264</v>
      </c>
      <c r="E50" s="4" t="s">
        <v>265</v>
      </c>
      <c r="F50" s="4" t="s">
        <v>325</v>
      </c>
      <c r="G50" s="4" t="s">
        <v>266</v>
      </c>
      <c r="H50" s="4" t="s">
        <v>267</v>
      </c>
      <c r="I50" s="4" t="s">
        <v>268</v>
      </c>
      <c r="J50" s="3" t="s">
        <v>401</v>
      </c>
      <c r="L50" s="152"/>
      <c r="M50" s="4" t="s">
        <v>263</v>
      </c>
      <c r="N50" s="4" t="s">
        <v>264</v>
      </c>
      <c r="O50" s="4" t="s">
        <v>265</v>
      </c>
      <c r="P50" s="4" t="s">
        <v>325</v>
      </c>
      <c r="Q50" s="4" t="s">
        <v>266</v>
      </c>
      <c r="R50" s="4" t="s">
        <v>267</v>
      </c>
      <c r="S50" s="4" t="s">
        <v>268</v>
      </c>
      <c r="T50" s="3" t="s">
        <v>401</v>
      </c>
      <c r="V50" s="90"/>
      <c r="W50" s="4" t="s">
        <v>263</v>
      </c>
      <c r="X50" s="4" t="s">
        <v>264</v>
      </c>
      <c r="Y50" s="4" t="s">
        <v>265</v>
      </c>
      <c r="Z50" s="4" t="s">
        <v>325</v>
      </c>
      <c r="AA50" s="4" t="s">
        <v>266</v>
      </c>
      <c r="AB50" s="4" t="s">
        <v>267</v>
      </c>
      <c r="AC50" s="4" t="s">
        <v>268</v>
      </c>
      <c r="AD50" s="3" t="s">
        <v>401</v>
      </c>
      <c r="AF50" s="90" t="s">
        <v>124</v>
      </c>
      <c r="AG50" s="3" t="s">
        <v>396</v>
      </c>
      <c r="AH50" s="3" t="s">
        <v>398</v>
      </c>
      <c r="AI50" s="4" t="s">
        <v>397</v>
      </c>
      <c r="AJ50" s="3" t="s">
        <v>399</v>
      </c>
      <c r="AM50" s="90"/>
      <c r="AN50" s="3"/>
      <c r="AO50" s="3"/>
      <c r="AQ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5" s="4" customFormat="1">
      <c r="B51" s="152" t="s">
        <v>125</v>
      </c>
      <c r="C51" s="55">
        <v>5.4142697326208099E-2</v>
      </c>
      <c r="D51" s="4">
        <v>0.45406865153335302</v>
      </c>
      <c r="E51" s="55">
        <v>8.2191089653504995E-2</v>
      </c>
      <c r="F51" s="4">
        <v>0.32169771868618502</v>
      </c>
      <c r="G51" s="4" t="s">
        <v>44</v>
      </c>
      <c r="H51" s="4" t="s">
        <v>44</v>
      </c>
      <c r="I51" s="4" t="s">
        <v>44</v>
      </c>
      <c r="J51" s="4">
        <v>0.97996416432196898</v>
      </c>
      <c r="L51" s="152" t="s">
        <v>223</v>
      </c>
      <c r="M51" s="4" t="s">
        <v>44</v>
      </c>
      <c r="N51" s="4" t="s">
        <v>44</v>
      </c>
      <c r="O51" s="4" t="s">
        <v>44</v>
      </c>
      <c r="P51" s="4">
        <v>0.207292705320645</v>
      </c>
      <c r="Q51" s="4">
        <v>0.44918878415938002</v>
      </c>
      <c r="R51" s="4">
        <v>0.85149276939474605</v>
      </c>
      <c r="S51" s="55">
        <v>5.36205501083791E-2</v>
      </c>
      <c r="T51" s="4">
        <v>0.51895266103487203</v>
      </c>
      <c r="V51" s="4" t="s">
        <v>256</v>
      </c>
      <c r="W51" s="4" t="s">
        <v>44</v>
      </c>
      <c r="X51" s="4" t="s">
        <v>44</v>
      </c>
      <c r="Y51" s="4" t="s">
        <v>44</v>
      </c>
      <c r="Z51" s="4">
        <v>0.32384833640314298</v>
      </c>
      <c r="AA51" s="4">
        <v>0.73048672950437199</v>
      </c>
      <c r="AB51" s="4">
        <v>0.73048672950437199</v>
      </c>
      <c r="AC51" s="4">
        <v>0.32384833640314298</v>
      </c>
      <c r="AD51" s="4">
        <v>0.73048672950437199</v>
      </c>
      <c r="AF51" s="4" t="s">
        <v>223</v>
      </c>
      <c r="AG51" s="4">
        <v>0.139267499549874</v>
      </c>
      <c r="AH51" s="4">
        <v>0.28397677175091202</v>
      </c>
      <c r="AI51" s="4">
        <v>0.43857937875548098</v>
      </c>
      <c r="AJ51" s="4">
        <v>0.70144860764087003</v>
      </c>
      <c r="BE51" s="32"/>
      <c r="BF51" s="32"/>
      <c r="BG51" s="32"/>
      <c r="BH51" s="32"/>
      <c r="BI51" s="32"/>
      <c r="BJ51" s="32"/>
      <c r="BK51" s="32"/>
      <c r="BL51" s="32"/>
      <c r="BM51" s="32"/>
    </row>
    <row r="52" spans="2:65" s="4" customFormat="1" hidden="1">
      <c r="B52" s="152" t="s">
        <v>172</v>
      </c>
      <c r="C52" s="4">
        <v>0.14890711600984999</v>
      </c>
      <c r="D52" s="4">
        <v>0.49393297767827399</v>
      </c>
      <c r="E52" s="4">
        <v>0.46589054303628902</v>
      </c>
      <c r="F52" s="4">
        <v>0.14890711600984999</v>
      </c>
      <c r="G52" s="4" t="s">
        <v>44</v>
      </c>
      <c r="H52" s="4" t="s">
        <v>44</v>
      </c>
      <c r="I52" s="4" t="s">
        <v>44</v>
      </c>
      <c r="J52" s="4">
        <v>0.46589054303628902</v>
      </c>
      <c r="L52" s="152" t="s">
        <v>224</v>
      </c>
      <c r="M52" s="4" t="s">
        <v>44</v>
      </c>
      <c r="N52" s="4" t="s">
        <v>44</v>
      </c>
      <c r="O52" s="4" t="s">
        <v>44</v>
      </c>
      <c r="P52" s="4">
        <v>0.83884204819076802</v>
      </c>
      <c r="Q52" s="4">
        <v>0.90712886141278704</v>
      </c>
      <c r="R52" s="4">
        <v>0.83884204819076802</v>
      </c>
      <c r="S52" s="4">
        <v>0.479339564268214</v>
      </c>
      <c r="T52" s="4">
        <v>0.479339564268214</v>
      </c>
      <c r="V52" s="4" t="s">
        <v>238</v>
      </c>
      <c r="W52" s="4" t="s">
        <v>44</v>
      </c>
      <c r="X52" s="4" t="s">
        <v>44</v>
      </c>
      <c r="Y52" s="4" t="s">
        <v>44</v>
      </c>
      <c r="Z52" s="4">
        <v>0.91266508653848399</v>
      </c>
      <c r="AA52" s="4">
        <v>0.26478968430694799</v>
      </c>
      <c r="AB52" s="4">
        <v>0.26478968430694799</v>
      </c>
      <c r="AC52" s="4">
        <v>0.26478968430694799</v>
      </c>
      <c r="AD52" s="4">
        <v>0.26478968430694799</v>
      </c>
      <c r="AF52" s="4" t="s">
        <v>224</v>
      </c>
      <c r="AG52" s="4">
        <v>0.92138216409507401</v>
      </c>
      <c r="AH52" s="4">
        <v>0.92138216409507401</v>
      </c>
      <c r="AI52" s="4">
        <v>0.92138216409507401</v>
      </c>
      <c r="AJ52" s="4">
        <v>0.38692909282103599</v>
      </c>
      <c r="BE52" s="32"/>
      <c r="BF52" s="32"/>
      <c r="BG52" s="32"/>
      <c r="BH52" s="32"/>
      <c r="BI52" s="32"/>
      <c r="BJ52" s="32"/>
      <c r="BK52" s="32"/>
      <c r="BL52" s="32"/>
      <c r="BM52" s="32"/>
    </row>
    <row r="53" spans="2:65" s="4" customFormat="1" hidden="1">
      <c r="B53" s="152" t="s">
        <v>126</v>
      </c>
      <c r="C53" s="4">
        <v>0.55695980914291499</v>
      </c>
      <c r="D53" s="4">
        <v>0.55695980914291499</v>
      </c>
      <c r="E53" s="4">
        <v>0.55695980914291499</v>
      </c>
      <c r="F53" s="4">
        <v>0.85057456461356395</v>
      </c>
      <c r="G53" s="4" t="s">
        <v>44</v>
      </c>
      <c r="H53" s="4" t="s">
        <v>44</v>
      </c>
      <c r="I53" s="4" t="s">
        <v>44</v>
      </c>
      <c r="J53" s="4">
        <v>0.55695980914291499</v>
      </c>
      <c r="L53" s="152" t="s">
        <v>225</v>
      </c>
      <c r="M53" s="4" t="s">
        <v>44</v>
      </c>
      <c r="N53" s="4" t="s">
        <v>44</v>
      </c>
      <c r="O53" s="4" t="s">
        <v>44</v>
      </c>
      <c r="P53" s="4">
        <v>0.87047281687161804</v>
      </c>
      <c r="Q53" s="4">
        <v>3.2692370202731902E-3</v>
      </c>
      <c r="R53" s="4">
        <v>0.87047281687161804</v>
      </c>
      <c r="S53" s="4">
        <v>0.87047281687161804</v>
      </c>
      <c r="T53" s="4">
        <v>0.87047281687161804</v>
      </c>
      <c r="V53" s="4" t="s">
        <v>239</v>
      </c>
      <c r="W53" s="4" t="s">
        <v>44</v>
      </c>
      <c r="X53" s="4" t="s">
        <v>44</v>
      </c>
      <c r="Y53" s="4" t="s">
        <v>44</v>
      </c>
      <c r="Z53" s="4">
        <v>0.63681429635174602</v>
      </c>
      <c r="AA53" s="4">
        <v>0.33916515236595701</v>
      </c>
      <c r="AB53" s="4">
        <v>0.90076295948957197</v>
      </c>
      <c r="AC53" s="4">
        <v>0.90076295948957197</v>
      </c>
      <c r="AD53" s="4">
        <v>0.33916515236595701</v>
      </c>
      <c r="AF53" s="4" t="s">
        <v>225</v>
      </c>
      <c r="AG53" s="4">
        <v>0.94359793148263105</v>
      </c>
      <c r="AH53" s="4">
        <v>0.94359793148263105</v>
      </c>
      <c r="AI53" s="4">
        <v>0.94359793148263105</v>
      </c>
      <c r="AJ53" s="4">
        <v>0.94359793148263105</v>
      </c>
      <c r="BE53" s="32"/>
      <c r="BF53" s="32"/>
      <c r="BG53" s="32"/>
      <c r="BH53" s="32"/>
      <c r="BI53" s="32"/>
      <c r="BJ53" s="32"/>
      <c r="BK53" s="32"/>
      <c r="BL53" s="32"/>
      <c r="BM53" s="32"/>
    </row>
    <row r="54" spans="2:65" s="4" customFormat="1" hidden="1">
      <c r="B54" s="152" t="s">
        <v>127</v>
      </c>
      <c r="C54" s="4">
        <v>0.89392180116637099</v>
      </c>
      <c r="D54" s="4">
        <v>0.89392180116637099</v>
      </c>
      <c r="E54" s="4">
        <v>0.99079231692722103</v>
      </c>
      <c r="F54" s="4">
        <v>0.89392180116637099</v>
      </c>
      <c r="G54" s="4" t="s">
        <v>44</v>
      </c>
      <c r="H54" s="4" t="s">
        <v>44</v>
      </c>
      <c r="I54" s="4" t="s">
        <v>44</v>
      </c>
      <c r="J54" s="4">
        <v>0.99079231692722103</v>
      </c>
      <c r="L54" s="152" t="s">
        <v>226</v>
      </c>
      <c r="M54" s="4" t="s">
        <v>44</v>
      </c>
      <c r="N54" s="4" t="s">
        <v>44</v>
      </c>
      <c r="O54" s="4" t="s">
        <v>44</v>
      </c>
      <c r="P54" s="4">
        <v>0.73866437457024203</v>
      </c>
      <c r="Q54" s="4">
        <v>0.89303975953505299</v>
      </c>
      <c r="R54" s="4">
        <v>0.83883183241673598</v>
      </c>
      <c r="S54" s="4">
        <v>0.25103123496525698</v>
      </c>
      <c r="T54" s="4">
        <v>0.56120535054772502</v>
      </c>
      <c r="V54" s="4" t="s">
        <v>240</v>
      </c>
      <c r="W54" s="4" t="s">
        <v>44</v>
      </c>
      <c r="X54" s="4" t="s">
        <v>44</v>
      </c>
      <c r="Y54" s="4" t="s">
        <v>44</v>
      </c>
      <c r="Z54" s="4">
        <v>0.60542486871113699</v>
      </c>
      <c r="AA54" s="4">
        <v>0.68133264165312002</v>
      </c>
      <c r="AB54" s="4">
        <v>0.60542486871113699</v>
      </c>
      <c r="AC54" s="4">
        <v>0.60542486871113699</v>
      </c>
      <c r="AD54" s="4">
        <v>0.68133264165312002</v>
      </c>
      <c r="AF54" s="4" t="s">
        <v>226</v>
      </c>
      <c r="AG54" s="4">
        <v>0.83434488266886497</v>
      </c>
      <c r="AH54" s="4">
        <v>0.19849698681675701</v>
      </c>
      <c r="AI54" s="4">
        <v>0.83434488266886497</v>
      </c>
      <c r="AJ54" s="4">
        <v>0.19849698681675701</v>
      </c>
      <c r="BE54" s="32"/>
      <c r="BF54" s="32"/>
      <c r="BG54" s="32"/>
      <c r="BH54" s="32"/>
      <c r="BI54" s="32"/>
      <c r="BJ54" s="32"/>
      <c r="BK54" s="32"/>
      <c r="BL54" s="32"/>
      <c r="BM54" s="32"/>
    </row>
    <row r="55" spans="2:65" s="4" customFormat="1" hidden="1">
      <c r="B55" s="152" t="s">
        <v>128</v>
      </c>
      <c r="C55" s="4">
        <v>0.46093321644382101</v>
      </c>
      <c r="D55" s="4">
        <v>0.959842372493798</v>
      </c>
      <c r="E55" s="4">
        <v>0.46093321644382101</v>
      </c>
      <c r="F55" s="4">
        <v>0.46093321644382101</v>
      </c>
      <c r="G55" s="4" t="s">
        <v>44</v>
      </c>
      <c r="H55" s="4" t="s">
        <v>44</v>
      </c>
      <c r="I55" s="4" t="s">
        <v>44</v>
      </c>
      <c r="J55" s="4">
        <v>0.959842372493798</v>
      </c>
      <c r="L55" s="152" t="s">
        <v>227</v>
      </c>
      <c r="M55" s="4" t="s">
        <v>44</v>
      </c>
      <c r="N55" s="4" t="s">
        <v>44</v>
      </c>
      <c r="O55" s="4" t="s">
        <v>44</v>
      </c>
      <c r="P55" s="4">
        <v>0.10994886237920801</v>
      </c>
      <c r="Q55" s="4">
        <v>0.482906834603329</v>
      </c>
      <c r="R55" s="4">
        <v>0.25967580730760398</v>
      </c>
      <c r="S55" s="4">
        <v>0.25967580730760398</v>
      </c>
      <c r="T55" s="4">
        <v>0.25967580730760398</v>
      </c>
      <c r="V55" s="4" t="s">
        <v>241</v>
      </c>
      <c r="W55" s="4" t="s">
        <v>44</v>
      </c>
      <c r="X55" s="4" t="s">
        <v>44</v>
      </c>
      <c r="Y55" s="4" t="s">
        <v>44</v>
      </c>
      <c r="Z55" s="4">
        <v>0.56555406234037897</v>
      </c>
      <c r="AA55" s="4">
        <v>0.56555406234037897</v>
      </c>
      <c r="AB55" s="4">
        <v>0.63212372698842001</v>
      </c>
      <c r="AC55" s="4">
        <v>0.77552943090979798</v>
      </c>
      <c r="AD55" s="4">
        <v>0.53480120232473705</v>
      </c>
      <c r="AF55" s="4" t="s">
        <v>227</v>
      </c>
      <c r="AG55" s="4">
        <v>0.22463863892378</v>
      </c>
      <c r="AH55" s="4">
        <v>0.26015840025368298</v>
      </c>
      <c r="AI55" s="4">
        <v>0.22463863892378</v>
      </c>
      <c r="AJ55" s="4">
        <v>0.25049809976490101</v>
      </c>
      <c r="BE55" s="32"/>
      <c r="BF55" s="32"/>
      <c r="BG55" s="32"/>
      <c r="BH55" s="32"/>
      <c r="BI55" s="32"/>
      <c r="BJ55" s="32"/>
      <c r="BK55" s="32"/>
      <c r="BL55" s="32"/>
      <c r="BM55" s="32"/>
    </row>
    <row r="56" spans="2:65" s="4" customFormat="1" hidden="1">
      <c r="B56" s="152"/>
      <c r="C56" s="4" t="s">
        <v>44</v>
      </c>
      <c r="D56" s="4" t="s">
        <v>44</v>
      </c>
      <c r="E56" s="4" t="s">
        <v>44</v>
      </c>
      <c r="F56" s="4" t="s">
        <v>44</v>
      </c>
      <c r="G56" s="4" t="s">
        <v>44</v>
      </c>
      <c r="H56" s="4" t="s">
        <v>44</v>
      </c>
      <c r="I56" s="4" t="s">
        <v>44</v>
      </c>
      <c r="J56" s="4" t="s">
        <v>44</v>
      </c>
      <c r="L56" s="152"/>
      <c r="M56" s="4" t="s">
        <v>44</v>
      </c>
      <c r="N56" s="4" t="s">
        <v>44</v>
      </c>
      <c r="O56" s="4" t="s">
        <v>44</v>
      </c>
      <c r="P56" s="4" t="s">
        <v>44</v>
      </c>
      <c r="Q56" s="4" t="s">
        <v>44</v>
      </c>
      <c r="R56" s="4" t="s">
        <v>44</v>
      </c>
      <c r="S56" s="4" t="s">
        <v>44</v>
      </c>
      <c r="T56" s="4" t="s">
        <v>44</v>
      </c>
      <c r="W56" s="4" t="s">
        <v>44</v>
      </c>
      <c r="X56" s="4" t="s">
        <v>44</v>
      </c>
      <c r="Y56" s="4" t="s">
        <v>44</v>
      </c>
      <c r="Z56" s="4" t="s">
        <v>44</v>
      </c>
      <c r="AA56" s="4" t="s">
        <v>44</v>
      </c>
      <c r="AB56" s="4" t="s">
        <v>44</v>
      </c>
      <c r="AC56" s="4" t="s">
        <v>44</v>
      </c>
      <c r="AD56" s="4" t="s">
        <v>44</v>
      </c>
      <c r="AG56" s="4" t="s">
        <v>44</v>
      </c>
      <c r="AH56" s="4" t="s">
        <v>44</v>
      </c>
      <c r="AI56" s="4" t="s">
        <v>44</v>
      </c>
      <c r="AJ56" s="4" t="s">
        <v>44</v>
      </c>
      <c r="BE56" s="32"/>
      <c r="BF56" s="32"/>
      <c r="BG56" s="32"/>
      <c r="BH56" s="32"/>
      <c r="BI56" s="32"/>
      <c r="BJ56" s="32"/>
      <c r="BK56" s="32"/>
      <c r="BL56" s="32"/>
      <c r="BM56" s="32"/>
    </row>
    <row r="57" spans="2:65" s="4" customFormat="1" hidden="1">
      <c r="B57" s="152" t="s">
        <v>129</v>
      </c>
      <c r="C57" s="4">
        <v>8.7929897498513099E-2</v>
      </c>
      <c r="D57" s="4">
        <v>0.35853443588578998</v>
      </c>
      <c r="E57" s="4">
        <v>3.9016394852783201E-2</v>
      </c>
      <c r="F57" s="4">
        <v>0.35853443588578998</v>
      </c>
      <c r="G57" s="4" t="s">
        <v>44</v>
      </c>
      <c r="H57" s="4" t="s">
        <v>44</v>
      </c>
      <c r="I57" s="4" t="s">
        <v>44</v>
      </c>
      <c r="J57" s="4">
        <v>0.97134470879972701</v>
      </c>
      <c r="L57" s="152" t="s">
        <v>228</v>
      </c>
      <c r="M57" s="4" t="s">
        <v>44</v>
      </c>
      <c r="N57" s="4" t="s">
        <v>44</v>
      </c>
      <c r="O57" s="4" t="s">
        <v>44</v>
      </c>
      <c r="P57" s="4">
        <v>0.67478479659628599</v>
      </c>
      <c r="Q57" s="4">
        <v>0.67478479659628599</v>
      </c>
      <c r="R57" s="4">
        <v>0.90074005448066496</v>
      </c>
      <c r="S57" s="4">
        <v>0.39319507429268102</v>
      </c>
      <c r="T57" s="4">
        <v>0.67478479659628599</v>
      </c>
      <c r="V57" s="4" t="s">
        <v>242</v>
      </c>
      <c r="W57" s="4" t="s">
        <v>44</v>
      </c>
      <c r="X57" s="4" t="s">
        <v>44</v>
      </c>
      <c r="Y57" s="4" t="s">
        <v>44</v>
      </c>
      <c r="Z57" s="4">
        <v>0.67378317623907003</v>
      </c>
      <c r="AA57" s="4">
        <v>0.88213242451157503</v>
      </c>
      <c r="AB57" s="4">
        <v>0.88213242451157503</v>
      </c>
      <c r="AC57" s="4">
        <v>0.31587844211647798</v>
      </c>
      <c r="AD57" s="4">
        <v>0.88213242451157503</v>
      </c>
      <c r="AF57" s="4" t="s">
        <v>228</v>
      </c>
      <c r="AG57" s="4">
        <v>3.1532187593515199E-2</v>
      </c>
      <c r="AH57" s="4">
        <v>0.34687786700491102</v>
      </c>
      <c r="AI57" s="4">
        <v>0.34687786700491102</v>
      </c>
      <c r="AJ57" s="4">
        <v>0.97128344018399804</v>
      </c>
      <c r="BE57" s="32"/>
      <c r="BF57" s="32"/>
      <c r="BG57" s="32"/>
      <c r="BH57" s="32"/>
      <c r="BI57" s="32"/>
      <c r="BJ57" s="32"/>
      <c r="BK57" s="32"/>
      <c r="BL57" s="32"/>
      <c r="BM57" s="32"/>
    </row>
    <row r="58" spans="2:65" s="4" customFormat="1" hidden="1">
      <c r="B58" s="152" t="s">
        <v>130</v>
      </c>
      <c r="C58" s="4">
        <v>0.96578214978196497</v>
      </c>
      <c r="D58" s="4">
        <v>0.96578214978196497</v>
      </c>
      <c r="E58" s="4">
        <v>0.97134470879972701</v>
      </c>
      <c r="F58" s="4">
        <v>0.97134470879972701</v>
      </c>
      <c r="G58" s="4" t="s">
        <v>44</v>
      </c>
      <c r="H58" s="4" t="s">
        <v>44</v>
      </c>
      <c r="I58" s="4" t="s">
        <v>44</v>
      </c>
      <c r="J58" s="4">
        <v>0.97134470879972701</v>
      </c>
      <c r="L58" s="152" t="s">
        <v>229</v>
      </c>
      <c r="M58" s="4" t="s">
        <v>44</v>
      </c>
      <c r="N58" s="4" t="s">
        <v>44</v>
      </c>
      <c r="O58" s="4" t="s">
        <v>44</v>
      </c>
      <c r="P58" s="4">
        <v>0.710557354027888</v>
      </c>
      <c r="Q58" s="4">
        <v>0.710557354027888</v>
      </c>
      <c r="R58" s="4">
        <v>0.74902622567655697</v>
      </c>
      <c r="S58" s="4">
        <v>0.710557354027888</v>
      </c>
      <c r="T58" s="4">
        <v>0.74902622567655697</v>
      </c>
      <c r="V58" s="4" t="s">
        <v>243</v>
      </c>
      <c r="W58" s="4" t="s">
        <v>44</v>
      </c>
      <c r="X58" s="4" t="s">
        <v>44</v>
      </c>
      <c r="Y58" s="4" t="s">
        <v>44</v>
      </c>
      <c r="Z58" s="4">
        <v>0.79225935415391702</v>
      </c>
      <c r="AA58" s="4">
        <v>0.79225935415391702</v>
      </c>
      <c r="AB58" s="4">
        <v>0.19723365579823299</v>
      </c>
      <c r="AC58" s="4">
        <v>0.79225935415391702</v>
      </c>
      <c r="AD58" s="4">
        <v>0.79225935415391702</v>
      </c>
      <c r="AF58" s="4" t="s">
        <v>229</v>
      </c>
      <c r="AG58" s="4">
        <v>0.90800529826235599</v>
      </c>
      <c r="AH58" s="4">
        <v>0.28235050267473399</v>
      </c>
      <c r="AI58" s="4">
        <v>0.65906802454568603</v>
      </c>
      <c r="AJ58" s="4">
        <v>0.65906802454568603</v>
      </c>
      <c r="BE58" s="32"/>
      <c r="BF58" s="32"/>
      <c r="BG58" s="32"/>
      <c r="BH58" s="32"/>
      <c r="BI58" s="32"/>
      <c r="BJ58" s="32"/>
      <c r="BK58" s="32"/>
      <c r="BL58" s="32"/>
      <c r="BM58" s="32"/>
    </row>
    <row r="59" spans="2:65" s="4" customFormat="1">
      <c r="B59" s="152"/>
      <c r="C59" s="4" t="s">
        <v>44</v>
      </c>
      <c r="D59" s="4" t="s">
        <v>44</v>
      </c>
      <c r="E59" s="4" t="s">
        <v>44</v>
      </c>
      <c r="F59" s="4" t="s">
        <v>44</v>
      </c>
      <c r="G59" s="4" t="s">
        <v>44</v>
      </c>
      <c r="H59" s="4" t="s">
        <v>44</v>
      </c>
      <c r="I59" s="4" t="s">
        <v>44</v>
      </c>
      <c r="J59" s="4" t="s">
        <v>44</v>
      </c>
      <c r="L59" s="152"/>
      <c r="M59" s="4" t="s">
        <v>44</v>
      </c>
      <c r="N59" s="4" t="s">
        <v>44</v>
      </c>
      <c r="O59" s="4" t="s">
        <v>44</v>
      </c>
      <c r="P59" s="4" t="s">
        <v>44</v>
      </c>
      <c r="Q59" s="4" t="s">
        <v>44</v>
      </c>
      <c r="R59" s="4" t="s">
        <v>44</v>
      </c>
      <c r="S59" s="4" t="s">
        <v>44</v>
      </c>
      <c r="T59" s="4" t="s">
        <v>44</v>
      </c>
      <c r="W59" s="4" t="s">
        <v>44</v>
      </c>
      <c r="X59" s="4" t="s">
        <v>44</v>
      </c>
      <c r="Y59" s="4" t="s">
        <v>44</v>
      </c>
      <c r="Z59" s="4" t="s">
        <v>44</v>
      </c>
      <c r="AA59" s="4" t="s">
        <v>44</v>
      </c>
      <c r="AB59" s="4" t="s">
        <v>44</v>
      </c>
      <c r="AC59" s="4" t="s">
        <v>44</v>
      </c>
      <c r="AD59" s="4" t="s">
        <v>44</v>
      </c>
      <c r="AG59" s="4" t="s">
        <v>44</v>
      </c>
      <c r="AH59" s="4" t="s">
        <v>44</v>
      </c>
      <c r="AI59" s="4" t="s">
        <v>44</v>
      </c>
      <c r="AJ59" s="4" t="s">
        <v>44</v>
      </c>
      <c r="BE59" s="32"/>
      <c r="BF59" s="32"/>
      <c r="BG59" s="32"/>
      <c r="BH59" s="32"/>
      <c r="BI59" s="32"/>
      <c r="BJ59" s="32"/>
      <c r="BK59" s="32"/>
      <c r="BL59" s="32"/>
      <c r="BM59" s="32"/>
    </row>
    <row r="60" spans="2:65" s="4" customFormat="1">
      <c r="B60" s="154" t="s">
        <v>131</v>
      </c>
      <c r="C60" s="4" t="s">
        <v>44</v>
      </c>
      <c r="D60" s="4" t="s">
        <v>44</v>
      </c>
      <c r="E60" s="4" t="s">
        <v>44</v>
      </c>
      <c r="F60" s="4" t="s">
        <v>44</v>
      </c>
      <c r="G60" s="4" t="s">
        <v>44</v>
      </c>
      <c r="H60" s="4" t="s">
        <v>44</v>
      </c>
      <c r="I60" s="4" t="s">
        <v>44</v>
      </c>
      <c r="J60" s="4" t="s">
        <v>44</v>
      </c>
      <c r="L60" s="152"/>
      <c r="M60" s="4" t="s">
        <v>44</v>
      </c>
      <c r="N60" s="4" t="s">
        <v>44</v>
      </c>
      <c r="O60" s="4" t="s">
        <v>44</v>
      </c>
      <c r="P60" s="4" t="s">
        <v>44</v>
      </c>
      <c r="Q60" s="4" t="s">
        <v>44</v>
      </c>
      <c r="R60" s="4" t="s">
        <v>44</v>
      </c>
      <c r="S60" s="4" t="s">
        <v>44</v>
      </c>
      <c r="T60" s="4" t="s">
        <v>44</v>
      </c>
      <c r="V60" s="64"/>
      <c r="W60" s="4" t="s">
        <v>44</v>
      </c>
      <c r="X60" s="4" t="s">
        <v>44</v>
      </c>
      <c r="Y60" s="4" t="s">
        <v>44</v>
      </c>
      <c r="Z60" s="4" t="s">
        <v>44</v>
      </c>
      <c r="AA60" s="4" t="s">
        <v>44</v>
      </c>
      <c r="AB60" s="4" t="s">
        <v>44</v>
      </c>
      <c r="AC60" s="4" t="s">
        <v>44</v>
      </c>
      <c r="AD60" s="4" t="s">
        <v>44</v>
      </c>
      <c r="AF60" s="90" t="s">
        <v>131</v>
      </c>
      <c r="AG60" s="4" t="s">
        <v>44</v>
      </c>
      <c r="AH60" s="4" t="s">
        <v>44</v>
      </c>
      <c r="AI60" s="4" t="s">
        <v>44</v>
      </c>
      <c r="AJ60" s="4" t="s">
        <v>44</v>
      </c>
      <c r="AM60" s="155"/>
      <c r="BE60" s="32"/>
      <c r="BF60" s="32"/>
      <c r="BG60" s="32"/>
      <c r="BH60" s="32"/>
      <c r="BI60" s="32"/>
      <c r="BJ60" s="32"/>
      <c r="BK60" s="32"/>
      <c r="BL60" s="32"/>
      <c r="BM60" s="32"/>
    </row>
    <row r="61" spans="2:65" s="4" customFormat="1">
      <c r="B61" s="152" t="s">
        <v>440</v>
      </c>
      <c r="C61" s="4">
        <v>0.83098652793266603</v>
      </c>
      <c r="D61" s="4">
        <v>0.33367025871699602</v>
      </c>
      <c r="E61" s="4">
        <v>0.83098652793266603</v>
      </c>
      <c r="F61" s="4">
        <v>0.33367025871699602</v>
      </c>
      <c r="G61" s="4" t="s">
        <v>44</v>
      </c>
      <c r="H61" s="4" t="s">
        <v>44</v>
      </c>
      <c r="I61" s="4" t="s">
        <v>44</v>
      </c>
      <c r="J61" s="4">
        <v>0.83098652793266603</v>
      </c>
      <c r="L61" s="152" t="s">
        <v>441</v>
      </c>
      <c r="M61" s="4" t="s">
        <v>44</v>
      </c>
      <c r="N61" s="4" t="s">
        <v>44</v>
      </c>
      <c r="O61" s="4" t="s">
        <v>44</v>
      </c>
      <c r="P61" s="4">
        <v>0.87046066543874301</v>
      </c>
      <c r="Q61" s="4">
        <v>0.14100517129342199</v>
      </c>
      <c r="R61" s="4">
        <v>0.43731767598968901</v>
      </c>
      <c r="S61" s="4">
        <v>0.25870536558052798</v>
      </c>
      <c r="T61" s="4">
        <v>0.14100517129342199</v>
      </c>
      <c r="V61" s="4" t="s">
        <v>442</v>
      </c>
      <c r="W61" s="4" t="s">
        <v>44</v>
      </c>
      <c r="X61" s="4" t="s">
        <v>44</v>
      </c>
      <c r="Y61" s="4" t="s">
        <v>44</v>
      </c>
      <c r="Z61" s="4">
        <v>0.79225935415391702</v>
      </c>
      <c r="AA61" s="4">
        <v>0.51895266103487203</v>
      </c>
      <c r="AB61" s="4">
        <v>0.51895266103487203</v>
      </c>
      <c r="AC61" s="4">
        <v>0.51895266103487203</v>
      </c>
      <c r="AD61" s="4">
        <v>0.51895266103487203</v>
      </c>
      <c r="AF61" s="4" t="s">
        <v>441</v>
      </c>
      <c r="AG61" s="4">
        <v>0.88768068053811</v>
      </c>
      <c r="AH61" s="4">
        <v>0.88768068053811</v>
      </c>
      <c r="AI61" s="4">
        <v>0.88768068053811</v>
      </c>
      <c r="AJ61" s="4">
        <v>0.88768068053811</v>
      </c>
      <c r="BE61" s="32"/>
      <c r="BF61" s="32"/>
      <c r="BG61" s="32"/>
      <c r="BH61" s="32"/>
      <c r="BI61" s="32"/>
      <c r="BJ61" s="32"/>
      <c r="BK61" s="32"/>
      <c r="BL61" s="32"/>
      <c r="BM61" s="32"/>
    </row>
    <row r="62" spans="2:65" s="4" customFormat="1" hidden="1">
      <c r="B62" s="152" t="s">
        <v>443</v>
      </c>
      <c r="C62" s="4">
        <v>0.97510504477864102</v>
      </c>
      <c r="D62" s="4">
        <v>0.97510504477864102</v>
      </c>
      <c r="E62" s="4">
        <v>0.97510504477864102</v>
      </c>
      <c r="F62" s="4">
        <v>0.97510504477864102</v>
      </c>
      <c r="G62" s="4" t="s">
        <v>44</v>
      </c>
      <c r="H62" s="4" t="s">
        <v>44</v>
      </c>
      <c r="I62" s="4" t="s">
        <v>44</v>
      </c>
      <c r="J62" s="4">
        <v>0.97510504477864102</v>
      </c>
      <c r="L62" s="152" t="s">
        <v>444</v>
      </c>
      <c r="M62" s="4" t="s">
        <v>44</v>
      </c>
      <c r="N62" s="4" t="s">
        <v>44</v>
      </c>
      <c r="O62" s="4" t="s">
        <v>44</v>
      </c>
      <c r="P62" s="4">
        <v>0.93681463824887601</v>
      </c>
      <c r="Q62" s="4">
        <v>0.73104733896512797</v>
      </c>
      <c r="R62" s="4">
        <v>0.14561318601270601</v>
      </c>
      <c r="S62" s="4">
        <v>0.14561318601270601</v>
      </c>
      <c r="T62" s="4">
        <v>0.14561318601270601</v>
      </c>
      <c r="V62" s="4" t="s">
        <v>445</v>
      </c>
      <c r="W62" s="4" t="s">
        <v>44</v>
      </c>
      <c r="X62" s="4" t="s">
        <v>44</v>
      </c>
      <c r="Y62" s="4" t="s">
        <v>44</v>
      </c>
      <c r="Z62" s="4">
        <v>0.90800529826235599</v>
      </c>
      <c r="AA62" s="4">
        <v>0.38567192340748402</v>
      </c>
      <c r="AB62" s="4">
        <v>0.31592680875561802</v>
      </c>
      <c r="AC62" s="4">
        <v>0.38567192340748402</v>
      </c>
      <c r="AD62" s="4">
        <v>0.38567192340748402</v>
      </c>
      <c r="AF62" s="4" t="s">
        <v>444</v>
      </c>
      <c r="AG62" s="4">
        <v>0.93681463824887601</v>
      </c>
      <c r="AH62" s="4">
        <v>0.93681463824887601</v>
      </c>
      <c r="AI62" s="4">
        <v>0.93681463824887601</v>
      </c>
      <c r="AJ62" s="4">
        <v>0.93681463824887601</v>
      </c>
      <c r="BE62" s="32"/>
      <c r="BF62" s="32"/>
      <c r="BG62" s="32"/>
      <c r="BH62" s="32"/>
      <c r="BI62" s="32"/>
      <c r="BJ62" s="32"/>
      <c r="BK62" s="32"/>
      <c r="BL62" s="32"/>
      <c r="BM62" s="32"/>
    </row>
    <row r="63" spans="2:65" s="4" customFormat="1" hidden="1">
      <c r="B63" s="152" t="s">
        <v>219</v>
      </c>
      <c r="C63" s="4">
        <v>0.89098914564317599</v>
      </c>
      <c r="D63" s="4">
        <v>0.28699962534955398</v>
      </c>
      <c r="E63" s="4">
        <v>0.89098914564317599</v>
      </c>
      <c r="F63" s="4">
        <v>0.28699962534955398</v>
      </c>
      <c r="G63" s="4" t="s">
        <v>44</v>
      </c>
      <c r="H63" s="4" t="s">
        <v>44</v>
      </c>
      <c r="I63" s="4" t="s">
        <v>44</v>
      </c>
      <c r="J63" s="4">
        <v>0.89098914564317599</v>
      </c>
      <c r="L63" s="152" t="s">
        <v>230</v>
      </c>
      <c r="M63" s="4" t="s">
        <v>44</v>
      </c>
      <c r="N63" s="4" t="s">
        <v>44</v>
      </c>
      <c r="O63" s="4" t="s">
        <v>44</v>
      </c>
      <c r="P63" s="4">
        <v>0.83075242274457095</v>
      </c>
      <c r="Q63" s="4">
        <v>0.118296320482442</v>
      </c>
      <c r="R63" s="4">
        <v>0.47761072226380902</v>
      </c>
      <c r="S63" s="4">
        <v>0.46505627697533403</v>
      </c>
      <c r="T63" s="4">
        <v>0.118296320482442</v>
      </c>
      <c r="V63" s="4" t="s">
        <v>244</v>
      </c>
      <c r="W63" s="4" t="s">
        <v>44</v>
      </c>
      <c r="X63" s="4" t="s">
        <v>44</v>
      </c>
      <c r="Y63" s="4" t="s">
        <v>44</v>
      </c>
      <c r="Z63" s="4">
        <v>0.72096623381479996</v>
      </c>
      <c r="AA63" s="4">
        <v>0.61873303894413501</v>
      </c>
      <c r="AB63" s="4">
        <v>0.72096623381479996</v>
      </c>
      <c r="AC63" s="4">
        <v>0.61873303894413501</v>
      </c>
      <c r="AD63" s="4">
        <v>0.61873303894413501</v>
      </c>
      <c r="AF63" s="4" t="s">
        <v>230</v>
      </c>
      <c r="AG63" s="4">
        <v>0.864333939053617</v>
      </c>
      <c r="AH63" s="4">
        <v>0.864333939053617</v>
      </c>
      <c r="AI63" s="4">
        <v>0.864333939053617</v>
      </c>
      <c r="AJ63" s="4">
        <v>0.864333939053617</v>
      </c>
      <c r="BE63" s="32"/>
      <c r="BF63" s="32"/>
      <c r="BG63" s="32"/>
      <c r="BH63" s="32"/>
      <c r="BI63" s="32"/>
      <c r="BJ63" s="32"/>
      <c r="BK63" s="32"/>
      <c r="BL63" s="32"/>
      <c r="BM63" s="32"/>
    </row>
    <row r="64" spans="2:65" s="4" customFormat="1">
      <c r="B64" s="152" t="s">
        <v>446</v>
      </c>
      <c r="C64" s="4">
        <v>0.107144380306786</v>
      </c>
      <c r="D64" s="4">
        <v>0.54196748466841205</v>
      </c>
      <c r="E64" s="4">
        <v>0.107144380306786</v>
      </c>
      <c r="F64" s="4">
        <v>0.245027297204328</v>
      </c>
      <c r="G64" s="4" t="s">
        <v>44</v>
      </c>
      <c r="H64" s="4" t="s">
        <v>44</v>
      </c>
      <c r="I64" s="4" t="s">
        <v>44</v>
      </c>
      <c r="J64" s="4">
        <v>0.89098914564317599</v>
      </c>
      <c r="L64" s="152" t="s">
        <v>447</v>
      </c>
      <c r="M64" s="4" t="s">
        <v>44</v>
      </c>
      <c r="N64" s="4" t="s">
        <v>44</v>
      </c>
      <c r="O64" s="4" t="s">
        <v>44</v>
      </c>
      <c r="P64" s="4">
        <v>0.13106502476422699</v>
      </c>
      <c r="Q64" s="4">
        <v>0.10994886237920801</v>
      </c>
      <c r="R64" s="4">
        <v>0.97128344018399804</v>
      </c>
      <c r="S64" s="4">
        <v>0.13106502476422699</v>
      </c>
      <c r="T64" s="4">
        <v>0.97128344018399804</v>
      </c>
      <c r="V64" s="4" t="s">
        <v>448</v>
      </c>
      <c r="W64" s="4" t="s">
        <v>44</v>
      </c>
      <c r="X64" s="4" t="s">
        <v>44</v>
      </c>
      <c r="Y64" s="4" t="s">
        <v>44</v>
      </c>
      <c r="Z64" s="4">
        <v>0.60363463274002105</v>
      </c>
      <c r="AA64" s="4">
        <v>0.60363463274002105</v>
      </c>
      <c r="AB64" s="4">
        <v>0.90800529826235599</v>
      </c>
      <c r="AC64" s="4">
        <v>0.60363463274002105</v>
      </c>
      <c r="AD64" s="4">
        <v>0.60363463274002105</v>
      </c>
      <c r="AF64" s="4" t="s">
        <v>447</v>
      </c>
      <c r="AG64" s="4">
        <v>0.23887314349222999</v>
      </c>
      <c r="AH64" s="4">
        <v>0.48290770619201701</v>
      </c>
      <c r="AI64" s="4">
        <v>0.38352019104611601</v>
      </c>
      <c r="AJ64" s="4">
        <v>0.48290770619201701</v>
      </c>
      <c r="BE64" s="32"/>
      <c r="BF64" s="32"/>
      <c r="BG64" s="32"/>
      <c r="BH64" s="32"/>
      <c r="BI64" s="32"/>
      <c r="BJ64" s="32"/>
      <c r="BK64" s="32"/>
      <c r="BL64" s="32"/>
      <c r="BM64" s="32"/>
    </row>
    <row r="65" spans="2:65" s="4" customFormat="1" hidden="1">
      <c r="B65" s="152" t="s">
        <v>449</v>
      </c>
      <c r="C65" s="4">
        <v>0.13359960506125401</v>
      </c>
      <c r="D65" s="4">
        <v>0.91204650479917004</v>
      </c>
      <c r="E65" s="4">
        <v>0.146551013796442</v>
      </c>
      <c r="F65" s="4">
        <v>0.88384220260553503</v>
      </c>
      <c r="G65" s="4" t="s">
        <v>44</v>
      </c>
      <c r="H65" s="4" t="s">
        <v>44</v>
      </c>
      <c r="I65" s="4" t="s">
        <v>44</v>
      </c>
      <c r="J65" s="4">
        <v>0.91204650479917004</v>
      </c>
      <c r="L65" s="152" t="s">
        <v>450</v>
      </c>
      <c r="M65" s="4" t="s">
        <v>44</v>
      </c>
      <c r="N65" s="4" t="s">
        <v>44</v>
      </c>
      <c r="O65" s="4" t="s">
        <v>44</v>
      </c>
      <c r="P65" s="4">
        <v>0.51935161461520896</v>
      </c>
      <c r="Q65" s="4">
        <v>0.56555406234037897</v>
      </c>
      <c r="R65" s="4">
        <v>0.978010227524158</v>
      </c>
      <c r="S65" s="4">
        <v>0.51935161461520896</v>
      </c>
      <c r="T65" s="4">
        <v>0.978010227524158</v>
      </c>
      <c r="V65" s="4" t="s">
        <v>451</v>
      </c>
      <c r="W65" s="4" t="s">
        <v>44</v>
      </c>
      <c r="X65" s="4" t="s">
        <v>44</v>
      </c>
      <c r="Y65" s="4" t="s">
        <v>44</v>
      </c>
      <c r="Z65" s="4">
        <v>0.67343005564046698</v>
      </c>
      <c r="AA65" s="4">
        <v>0.67343005564046698</v>
      </c>
      <c r="AB65" s="4">
        <v>0.76686806952157405</v>
      </c>
      <c r="AC65" s="4">
        <v>0.67343005564046698</v>
      </c>
      <c r="AD65" s="4">
        <v>0.76686806952157405</v>
      </c>
      <c r="AF65" s="4" t="s">
        <v>450</v>
      </c>
      <c r="AG65" s="4">
        <v>6.6579468928478006E-2</v>
      </c>
      <c r="AH65" s="4">
        <v>0.46017216272297101</v>
      </c>
      <c r="AI65" s="4">
        <v>0.37204502158026698</v>
      </c>
      <c r="AJ65" s="4">
        <v>0.37204502158026698</v>
      </c>
      <c r="BE65" s="32"/>
      <c r="BF65" s="32"/>
      <c r="BG65" s="32"/>
      <c r="BH65" s="32"/>
      <c r="BI65" s="32"/>
      <c r="BJ65" s="32"/>
      <c r="BK65" s="32"/>
      <c r="BL65" s="32"/>
      <c r="BM65" s="32"/>
    </row>
    <row r="66" spans="2:65" s="4" customFormat="1" hidden="1">
      <c r="B66" s="152" t="s">
        <v>177</v>
      </c>
      <c r="C66" s="4">
        <v>0.99445180515258402</v>
      </c>
      <c r="D66" s="4">
        <v>0.80300932612370102</v>
      </c>
      <c r="E66" s="4">
        <v>0.99445180515258402</v>
      </c>
      <c r="F66" s="4">
        <v>0.80300932612370102</v>
      </c>
      <c r="G66" s="4" t="s">
        <v>44</v>
      </c>
      <c r="H66" s="4" t="s">
        <v>44</v>
      </c>
      <c r="I66" s="4" t="s">
        <v>44</v>
      </c>
      <c r="J66" s="4">
        <v>0.80300932612370102</v>
      </c>
      <c r="L66" s="152" t="s">
        <v>231</v>
      </c>
      <c r="M66" s="4" t="s">
        <v>44</v>
      </c>
      <c r="N66" s="4" t="s">
        <v>44</v>
      </c>
      <c r="O66" s="4" t="s">
        <v>44</v>
      </c>
      <c r="P66" s="4">
        <v>0.94028171412694195</v>
      </c>
      <c r="Q66" s="4">
        <v>0.14358279908000901</v>
      </c>
      <c r="R66" s="4">
        <v>0.499135431104685</v>
      </c>
      <c r="S66" s="4">
        <v>0.89971306212838198</v>
      </c>
      <c r="T66" s="4">
        <v>0.94028171412694195</v>
      </c>
      <c r="V66" s="4" t="s">
        <v>245</v>
      </c>
      <c r="W66" s="4" t="s">
        <v>44</v>
      </c>
      <c r="X66" s="4" t="s">
        <v>44</v>
      </c>
      <c r="Y66" s="4" t="s">
        <v>44</v>
      </c>
      <c r="Z66" s="4">
        <v>0.79225935415391702</v>
      </c>
      <c r="AA66" s="4">
        <v>0.16701800317214499</v>
      </c>
      <c r="AB66" s="4">
        <v>0.16701800317214499</v>
      </c>
      <c r="AC66" s="4">
        <v>0.49758565393188298</v>
      </c>
      <c r="AD66" s="4">
        <v>0.79225935415391702</v>
      </c>
      <c r="AF66" s="4" t="s">
        <v>231</v>
      </c>
      <c r="AG66" s="4">
        <v>0.97310795556880103</v>
      </c>
      <c r="AH66" s="4">
        <v>0.97310795556880103</v>
      </c>
      <c r="AI66" s="4">
        <v>0.97310795556880103</v>
      </c>
      <c r="AJ66" s="4">
        <v>0.172920420205843</v>
      </c>
      <c r="BE66" s="32"/>
      <c r="BF66" s="32"/>
      <c r="BG66" s="32"/>
      <c r="BH66" s="32"/>
      <c r="BI66" s="32"/>
      <c r="BJ66" s="32"/>
      <c r="BK66" s="32"/>
      <c r="BL66" s="32"/>
      <c r="BM66" s="32"/>
    </row>
    <row r="67" spans="2:65" s="4" customFormat="1">
      <c r="B67" s="152" t="s">
        <v>452</v>
      </c>
      <c r="C67" s="19">
        <v>1.06450911983602E-2</v>
      </c>
      <c r="D67" s="4">
        <v>0.63258333945323797</v>
      </c>
      <c r="E67" s="19">
        <v>9.1922446030410707E-3</v>
      </c>
      <c r="F67" s="4">
        <v>0.44412642087450599</v>
      </c>
      <c r="G67" s="4" t="s">
        <v>44</v>
      </c>
      <c r="H67" s="4" t="s">
        <v>44</v>
      </c>
      <c r="I67" s="4" t="s">
        <v>44</v>
      </c>
      <c r="J67" s="4">
        <v>0.959842372493798</v>
      </c>
      <c r="L67" s="152" t="s">
        <v>453</v>
      </c>
      <c r="M67" s="4" t="s">
        <v>44</v>
      </c>
      <c r="N67" s="4" t="s">
        <v>44</v>
      </c>
      <c r="O67" s="4" t="s">
        <v>44</v>
      </c>
      <c r="P67" s="4">
        <v>0.196445959147375</v>
      </c>
      <c r="Q67" s="4">
        <v>0.196445959147375</v>
      </c>
      <c r="R67" s="4">
        <v>0.98754698590714696</v>
      </c>
      <c r="S67" s="4">
        <v>0.196445959147375</v>
      </c>
      <c r="T67" s="4">
        <v>0.98754698590714696</v>
      </c>
      <c r="V67" s="4" t="s">
        <v>454</v>
      </c>
      <c r="W67" s="4" t="s">
        <v>44</v>
      </c>
      <c r="X67" s="4" t="s">
        <v>44</v>
      </c>
      <c r="Y67" s="4" t="s">
        <v>44</v>
      </c>
      <c r="Z67" s="4">
        <v>0.82383503068210695</v>
      </c>
      <c r="AA67" s="4">
        <v>0.82383503068210695</v>
      </c>
      <c r="AB67" s="4">
        <v>0.974834662551748</v>
      </c>
      <c r="AC67" s="4">
        <v>0.876810759551087</v>
      </c>
      <c r="AD67" s="4">
        <v>0.82383503068210695</v>
      </c>
      <c r="AF67" s="4" t="s">
        <v>453</v>
      </c>
      <c r="AG67" s="4">
        <v>0.38352019104611601</v>
      </c>
      <c r="AH67" s="4">
        <v>0.49498643115530799</v>
      </c>
      <c r="AI67" s="4">
        <v>0.349471646430494</v>
      </c>
      <c r="AJ67" s="4">
        <v>0.77551785978091003</v>
      </c>
      <c r="BE67" s="32"/>
      <c r="BF67" s="32"/>
      <c r="BG67" s="32"/>
      <c r="BH67" s="32"/>
      <c r="BI67" s="32"/>
      <c r="BJ67" s="32"/>
      <c r="BK67" s="32"/>
      <c r="BL67" s="32"/>
      <c r="BM67" s="32"/>
    </row>
    <row r="68" spans="2:65" s="4" customFormat="1" hidden="1">
      <c r="B68" s="152" t="s">
        <v>455</v>
      </c>
      <c r="C68" s="4">
        <v>2.9320810369543499E-2</v>
      </c>
      <c r="D68" s="4">
        <v>0.99079231692722103</v>
      </c>
      <c r="E68" s="4">
        <v>1.0125889971090899E-2</v>
      </c>
      <c r="F68" s="4">
        <v>0.99079231692722103</v>
      </c>
      <c r="G68" s="4" t="s">
        <v>44</v>
      </c>
      <c r="H68" s="4" t="s">
        <v>44</v>
      </c>
      <c r="I68" s="4" t="s">
        <v>44</v>
      </c>
      <c r="J68" s="4">
        <v>0.99079231692722103</v>
      </c>
      <c r="L68" s="152" t="s">
        <v>456</v>
      </c>
      <c r="M68" s="4" t="s">
        <v>44</v>
      </c>
      <c r="N68" s="4" t="s">
        <v>44</v>
      </c>
      <c r="O68" s="4" t="s">
        <v>44</v>
      </c>
      <c r="P68" s="4">
        <v>0.67833030473191303</v>
      </c>
      <c r="Q68" s="4">
        <v>0.98843947678217203</v>
      </c>
      <c r="R68" s="4">
        <v>0.98843947678217203</v>
      </c>
      <c r="S68" s="4">
        <v>0.74637848089782499</v>
      </c>
      <c r="T68" s="4">
        <v>0.98843947678217203</v>
      </c>
      <c r="V68" s="4" t="s">
        <v>457</v>
      </c>
      <c r="W68" s="4" t="s">
        <v>44</v>
      </c>
      <c r="X68" s="4" t="s">
        <v>44</v>
      </c>
      <c r="Y68" s="4" t="s">
        <v>44</v>
      </c>
      <c r="Z68" s="4">
        <v>0.93628278209569604</v>
      </c>
      <c r="AA68" s="4">
        <v>0.93628278209569604</v>
      </c>
      <c r="AB68" s="4">
        <v>0.98213557943718299</v>
      </c>
      <c r="AC68" s="4">
        <v>0.93628278209569604</v>
      </c>
      <c r="AD68" s="4">
        <v>0.93628278209569604</v>
      </c>
      <c r="AF68" s="4" t="s">
        <v>456</v>
      </c>
      <c r="AG68" s="4">
        <v>0.38352019104611601</v>
      </c>
      <c r="AH68" s="4">
        <v>0.38495321867972299</v>
      </c>
      <c r="AI68" s="4">
        <v>0.26722880507543201</v>
      </c>
      <c r="AJ68" s="4">
        <v>0.56243386898776404</v>
      </c>
      <c r="BE68" s="32"/>
      <c r="BF68" s="32"/>
      <c r="BG68" s="32"/>
      <c r="BH68" s="32"/>
      <c r="BI68" s="32"/>
      <c r="BJ68" s="32"/>
      <c r="BK68" s="32"/>
      <c r="BL68" s="32"/>
      <c r="BM68" s="32"/>
    </row>
    <row r="69" spans="2:65" hidden="1">
      <c r="B69" s="152" t="s">
        <v>176</v>
      </c>
      <c r="C69" s="4">
        <v>0.66618963131175901</v>
      </c>
      <c r="D69" s="4">
        <v>0.81113448231937302</v>
      </c>
      <c r="E69" s="4">
        <v>0.66618963131175901</v>
      </c>
      <c r="F69" s="4">
        <v>0.81113448231937302</v>
      </c>
      <c r="G69" s="4" t="s">
        <v>44</v>
      </c>
      <c r="H69" s="4" t="s">
        <v>44</v>
      </c>
      <c r="I69" s="4" t="s">
        <v>44</v>
      </c>
      <c r="J69" s="4">
        <v>0.81113448231937302</v>
      </c>
      <c r="K69" s="4"/>
      <c r="L69" s="152" t="s">
        <v>232</v>
      </c>
      <c r="M69" s="4" t="s">
        <v>44</v>
      </c>
      <c r="N69" s="4" t="s">
        <v>44</v>
      </c>
      <c r="O69" s="4" t="s">
        <v>44</v>
      </c>
      <c r="P69" s="4">
        <v>0.58933787744212396</v>
      </c>
      <c r="Q69" s="4">
        <v>0.84477678065168305</v>
      </c>
      <c r="R69" s="4">
        <v>0.84477678065168305</v>
      </c>
      <c r="S69" s="4">
        <v>0.84477678065168305</v>
      </c>
      <c r="T69" s="4">
        <v>0.84477678065168305</v>
      </c>
      <c r="V69" s="4" t="s">
        <v>246</v>
      </c>
      <c r="W69" s="4" t="s">
        <v>44</v>
      </c>
      <c r="X69" s="4" t="s">
        <v>44</v>
      </c>
      <c r="Y69" s="4" t="s">
        <v>44</v>
      </c>
      <c r="Z69" s="4">
        <v>0.94979375300694902</v>
      </c>
      <c r="AA69" s="4">
        <v>0.94979375300694902</v>
      </c>
      <c r="AB69" s="4">
        <v>0.94979375300694902</v>
      </c>
      <c r="AC69" s="4">
        <v>0.94979375300694902</v>
      </c>
      <c r="AD69" s="4">
        <v>0.94979375300694902</v>
      </c>
      <c r="AF69" s="4" t="s">
        <v>232</v>
      </c>
      <c r="AG69" s="4">
        <v>0.80823990447694205</v>
      </c>
      <c r="AH69" s="4">
        <v>0.34687786700491102</v>
      </c>
      <c r="AI69" s="4">
        <v>0.34687786700491102</v>
      </c>
      <c r="AJ69" s="4">
        <v>0.34687786700491102</v>
      </c>
      <c r="AM69" s="4"/>
      <c r="AN69" s="4"/>
      <c r="AO69" s="4"/>
      <c r="AP69" s="4"/>
      <c r="AQ69" s="4"/>
      <c r="AR69" s="4"/>
      <c r="BE69" s="32"/>
      <c r="BF69" s="32"/>
      <c r="BG69" s="32"/>
      <c r="BH69" s="32"/>
      <c r="BI69" s="32"/>
      <c r="BJ69" s="32"/>
      <c r="BK69" s="32"/>
      <c r="BL69" s="32"/>
      <c r="BM69" s="32"/>
    </row>
    <row r="70" spans="2:65" s="4" customFormat="1" hidden="1">
      <c r="B70" s="152"/>
      <c r="C70" s="4" t="s">
        <v>44</v>
      </c>
      <c r="D70" s="4" t="s">
        <v>44</v>
      </c>
      <c r="E70" s="4" t="s">
        <v>44</v>
      </c>
      <c r="F70" s="4" t="s">
        <v>44</v>
      </c>
      <c r="G70" s="4" t="s">
        <v>44</v>
      </c>
      <c r="H70" s="4" t="s">
        <v>44</v>
      </c>
      <c r="I70" s="4" t="s">
        <v>44</v>
      </c>
      <c r="J70" s="4" t="s">
        <v>44</v>
      </c>
      <c r="L70" s="152"/>
      <c r="M70" s="4" t="s">
        <v>44</v>
      </c>
      <c r="N70" s="4" t="s">
        <v>44</v>
      </c>
      <c r="O70" s="4" t="s">
        <v>44</v>
      </c>
      <c r="P70" s="4" t="s">
        <v>44</v>
      </c>
      <c r="Q70" s="4" t="s">
        <v>44</v>
      </c>
      <c r="R70" s="4" t="s">
        <v>44</v>
      </c>
      <c r="S70" s="4" t="s">
        <v>44</v>
      </c>
      <c r="T70" s="4" t="s">
        <v>44</v>
      </c>
      <c r="W70" s="4" t="s">
        <v>44</v>
      </c>
      <c r="X70" s="4" t="s">
        <v>44</v>
      </c>
      <c r="Y70" s="4" t="s">
        <v>44</v>
      </c>
      <c r="Z70" s="4" t="s">
        <v>44</v>
      </c>
      <c r="AA70" s="4" t="s">
        <v>44</v>
      </c>
      <c r="AB70" s="4" t="s">
        <v>44</v>
      </c>
      <c r="AC70" s="4" t="s">
        <v>44</v>
      </c>
      <c r="AD70" s="4" t="s">
        <v>44</v>
      </c>
      <c r="AG70" s="4" t="s">
        <v>44</v>
      </c>
      <c r="AH70" s="4" t="s">
        <v>44</v>
      </c>
      <c r="AI70" s="4" t="s">
        <v>44</v>
      </c>
      <c r="AJ70" s="4" t="s">
        <v>44</v>
      </c>
      <c r="BE70" s="32"/>
      <c r="BF70" s="32"/>
      <c r="BG70" s="32"/>
      <c r="BH70" s="32"/>
      <c r="BI70" s="32"/>
      <c r="BJ70" s="32"/>
      <c r="BK70" s="32"/>
      <c r="BL70" s="32"/>
      <c r="BM70" s="32"/>
    </row>
    <row r="71" spans="2:65" s="4" customFormat="1" hidden="1">
      <c r="B71" s="151" t="s">
        <v>260</v>
      </c>
      <c r="C71" s="4" t="s">
        <v>44</v>
      </c>
      <c r="D71" s="4" t="s">
        <v>44</v>
      </c>
      <c r="E71" s="4" t="s">
        <v>44</v>
      </c>
      <c r="F71" s="4" t="s">
        <v>44</v>
      </c>
      <c r="G71" s="4" t="s">
        <v>44</v>
      </c>
      <c r="H71" s="4" t="s">
        <v>44</v>
      </c>
      <c r="I71" s="4" t="s">
        <v>44</v>
      </c>
      <c r="J71" s="4" t="s">
        <v>44</v>
      </c>
      <c r="L71" s="152"/>
      <c r="M71" s="4" t="s">
        <v>44</v>
      </c>
      <c r="N71" s="4" t="s">
        <v>44</v>
      </c>
      <c r="O71" s="4" t="s">
        <v>44</v>
      </c>
      <c r="P71" s="4" t="s">
        <v>44</v>
      </c>
      <c r="Q71" s="4" t="s">
        <v>44</v>
      </c>
      <c r="R71" s="4" t="s">
        <v>44</v>
      </c>
      <c r="S71" s="4" t="s">
        <v>44</v>
      </c>
      <c r="T71" s="4" t="s">
        <v>44</v>
      </c>
      <c r="V71" s="60"/>
      <c r="W71" s="4" t="s">
        <v>44</v>
      </c>
      <c r="X71" s="4" t="s">
        <v>44</v>
      </c>
      <c r="Y71" s="4" t="s">
        <v>44</v>
      </c>
      <c r="Z71" s="4" t="s">
        <v>44</v>
      </c>
      <c r="AA71" s="4" t="s">
        <v>44</v>
      </c>
      <c r="AB71" s="4" t="s">
        <v>44</v>
      </c>
      <c r="AC71" s="4" t="s">
        <v>44</v>
      </c>
      <c r="AD71" s="4" t="s">
        <v>44</v>
      </c>
      <c r="AF71" s="90" t="s">
        <v>132</v>
      </c>
      <c r="AG71" s="4" t="s">
        <v>44</v>
      </c>
      <c r="AH71" s="4" t="s">
        <v>44</v>
      </c>
      <c r="AI71" s="4" t="s">
        <v>44</v>
      </c>
      <c r="AJ71" s="4" t="s">
        <v>44</v>
      </c>
      <c r="AM71" s="90"/>
      <c r="BE71" s="32"/>
      <c r="BF71" s="32"/>
      <c r="BG71" s="32"/>
      <c r="BH71" s="32"/>
      <c r="BI71" s="32"/>
      <c r="BJ71" s="32"/>
      <c r="BK71" s="32"/>
      <c r="BL71" s="32"/>
      <c r="BM71" s="32"/>
    </row>
    <row r="72" spans="2:65" s="4" customFormat="1" hidden="1">
      <c r="B72" s="152" t="s">
        <v>133</v>
      </c>
      <c r="C72" s="4">
        <v>0.31756595020330203</v>
      </c>
      <c r="D72" s="4">
        <v>0.72295435037631695</v>
      </c>
      <c r="E72" s="4">
        <v>0.31756595020330203</v>
      </c>
      <c r="F72" s="4">
        <v>0.72295435037631695</v>
      </c>
      <c r="G72" s="4" t="s">
        <v>44</v>
      </c>
      <c r="H72" s="4" t="s">
        <v>44</v>
      </c>
      <c r="I72" s="4" t="s">
        <v>44</v>
      </c>
      <c r="J72" s="4">
        <v>0.95130239502950598</v>
      </c>
      <c r="L72" s="152" t="s">
        <v>233</v>
      </c>
      <c r="M72" s="4" t="s">
        <v>44</v>
      </c>
      <c r="N72" s="4" t="s">
        <v>44</v>
      </c>
      <c r="O72" s="4" t="s">
        <v>44</v>
      </c>
      <c r="P72" s="4">
        <v>0.68893951542271603</v>
      </c>
      <c r="Q72" s="4">
        <v>0.84477678065168305</v>
      </c>
      <c r="R72" s="4">
        <v>0.68893951542271603</v>
      </c>
      <c r="S72" s="4">
        <v>0.40534167153873302</v>
      </c>
      <c r="T72" s="4">
        <v>0.215909691796835</v>
      </c>
      <c r="V72" s="4" t="s">
        <v>247</v>
      </c>
      <c r="W72" s="4" t="s">
        <v>44</v>
      </c>
      <c r="X72" s="4" t="s">
        <v>44</v>
      </c>
      <c r="Y72" s="4" t="s">
        <v>44</v>
      </c>
      <c r="Z72" s="4">
        <v>0.84135709214357302</v>
      </c>
      <c r="AA72" s="4">
        <v>0.84135709214357302</v>
      </c>
      <c r="AB72" s="4">
        <v>0.84135709214357302</v>
      </c>
      <c r="AC72" s="4">
        <v>0.18536382777851701</v>
      </c>
      <c r="AD72" s="4">
        <v>0.84135709214357302</v>
      </c>
      <c r="AF72" s="4" t="s">
        <v>233</v>
      </c>
      <c r="AG72" s="4">
        <v>0.43841803693667503</v>
      </c>
      <c r="AH72" s="4">
        <v>0.59846105604915301</v>
      </c>
      <c r="AI72" s="4">
        <v>0.59846105604915301</v>
      </c>
      <c r="AJ72" s="4">
        <v>0.87639300029007705</v>
      </c>
      <c r="BE72" s="32"/>
      <c r="BF72" s="32"/>
      <c r="BG72" s="32"/>
      <c r="BH72" s="32"/>
      <c r="BI72" s="32"/>
      <c r="BJ72" s="32"/>
      <c r="BK72" s="32"/>
      <c r="BL72" s="32"/>
      <c r="BM72" s="32"/>
    </row>
    <row r="73" spans="2:65" s="4" customFormat="1" hidden="1">
      <c r="B73" s="152" t="s">
        <v>134</v>
      </c>
      <c r="C73" s="4">
        <v>0.20182168583243801</v>
      </c>
      <c r="D73" s="4">
        <v>0.116796626947292</v>
      </c>
      <c r="E73" s="4">
        <v>0.116796626947292</v>
      </c>
      <c r="F73" s="4">
        <v>0.116796626947292</v>
      </c>
      <c r="G73" s="4" t="s">
        <v>44</v>
      </c>
      <c r="H73" s="4" t="s">
        <v>44</v>
      </c>
      <c r="I73" s="4" t="s">
        <v>44</v>
      </c>
      <c r="J73" s="4">
        <v>0.95130239502950598</v>
      </c>
      <c r="L73" s="152" t="s">
        <v>234</v>
      </c>
      <c r="M73" s="4" t="s">
        <v>44</v>
      </c>
      <c r="N73" s="4" t="s">
        <v>44</v>
      </c>
      <c r="O73" s="4" t="s">
        <v>44</v>
      </c>
      <c r="P73" s="4">
        <v>0.44694437576276502</v>
      </c>
      <c r="Q73" s="4">
        <v>0.44694437576276502</v>
      </c>
      <c r="R73" s="4">
        <v>0.69648304778472203</v>
      </c>
      <c r="S73" s="4">
        <v>0.388058048370792</v>
      </c>
      <c r="T73" s="4">
        <v>0.388058048370792</v>
      </c>
      <c r="V73" s="4" t="s">
        <v>248</v>
      </c>
      <c r="W73" s="4" t="s">
        <v>44</v>
      </c>
      <c r="X73" s="4" t="s">
        <v>44</v>
      </c>
      <c r="Y73" s="4" t="s">
        <v>44</v>
      </c>
      <c r="Z73" s="4">
        <v>0.77551785978091003</v>
      </c>
      <c r="AA73" s="4">
        <v>0.77551785978091003</v>
      </c>
      <c r="AB73" s="4">
        <v>0.77551785978091003</v>
      </c>
      <c r="AC73" s="4">
        <v>0.58933787744212396</v>
      </c>
      <c r="AD73" s="4">
        <v>0.77551785978091003</v>
      </c>
      <c r="AF73" s="4" t="s">
        <v>234</v>
      </c>
      <c r="AG73" s="4">
        <v>7.6598058181816003E-2</v>
      </c>
      <c r="AH73" s="4">
        <v>0.35308667108279401</v>
      </c>
      <c r="AI73" s="4">
        <v>0.53873764467495</v>
      </c>
      <c r="AJ73" s="4">
        <v>0.97310795556880103</v>
      </c>
      <c r="BE73" s="3"/>
      <c r="BF73" s="3"/>
      <c r="BG73" s="3"/>
      <c r="BH73" s="3"/>
      <c r="BI73" s="3"/>
      <c r="BJ73" s="3"/>
      <c r="BK73" s="3"/>
      <c r="BL73" s="3"/>
      <c r="BM73" s="3"/>
    </row>
    <row r="74" spans="2:65" s="4" customFormat="1" hidden="1">
      <c r="B74" s="152" t="s">
        <v>142</v>
      </c>
      <c r="C74" s="4">
        <v>0.122188414126916</v>
      </c>
      <c r="D74" s="4">
        <v>0.33932447504492802</v>
      </c>
      <c r="E74" s="4">
        <v>8.0031310395676E-2</v>
      </c>
      <c r="F74" s="4">
        <v>0.33932447504492802</v>
      </c>
      <c r="G74" s="4" t="s">
        <v>44</v>
      </c>
      <c r="H74" s="4" t="s">
        <v>44</v>
      </c>
      <c r="I74" s="4" t="s">
        <v>44</v>
      </c>
      <c r="J74" s="4">
        <v>0.89098914564317599</v>
      </c>
      <c r="L74" s="152" t="s">
        <v>235</v>
      </c>
      <c r="M74" s="4" t="s">
        <v>44</v>
      </c>
      <c r="N74" s="4" t="s">
        <v>44</v>
      </c>
      <c r="O74" s="4" t="s">
        <v>44</v>
      </c>
      <c r="P74" s="4">
        <v>0.97472978528683696</v>
      </c>
      <c r="Q74" s="4">
        <v>0.50915378739113304</v>
      </c>
      <c r="R74" s="4">
        <v>0.97486400105259197</v>
      </c>
      <c r="S74" s="4">
        <v>0.50915378739113304</v>
      </c>
      <c r="T74" s="4">
        <v>0.97486400105259197</v>
      </c>
      <c r="V74" s="4" t="s">
        <v>249</v>
      </c>
      <c r="W74" s="4" t="s">
        <v>44</v>
      </c>
      <c r="X74" s="4" t="s">
        <v>44</v>
      </c>
      <c r="Y74" s="4" t="s">
        <v>44</v>
      </c>
      <c r="Z74" s="4">
        <v>0.471762388943749</v>
      </c>
      <c r="AA74" s="4">
        <v>0.74494546051397104</v>
      </c>
      <c r="AB74" s="4">
        <v>0.94359793148263105</v>
      </c>
      <c r="AC74" s="4">
        <v>0.74494546051397104</v>
      </c>
      <c r="AD74" s="4">
        <v>0.74494546051397104</v>
      </c>
      <c r="AF74" s="4" t="s">
        <v>235</v>
      </c>
      <c r="AG74" s="4">
        <v>0.33162513359796603</v>
      </c>
      <c r="AH74" s="4">
        <v>0.45243293047178701</v>
      </c>
      <c r="AI74" s="4">
        <v>0.41545749564714202</v>
      </c>
      <c r="AJ74" s="4">
        <v>0.88495410955521103</v>
      </c>
      <c r="BE74" s="3"/>
      <c r="BF74" s="3"/>
      <c r="BG74" s="3"/>
      <c r="BH74" s="3"/>
      <c r="BI74" s="3"/>
      <c r="BJ74" s="3"/>
      <c r="BK74" s="3"/>
      <c r="BL74" s="3"/>
      <c r="BM74" s="3"/>
    </row>
    <row r="75" spans="2:65" s="4" customFormat="1" hidden="1">
      <c r="B75" s="152"/>
      <c r="C75" s="4" t="s">
        <v>44</v>
      </c>
      <c r="D75" s="4" t="s">
        <v>44</v>
      </c>
      <c r="E75" s="4" t="s">
        <v>44</v>
      </c>
      <c r="F75" s="4" t="s">
        <v>44</v>
      </c>
      <c r="G75" s="4" t="s">
        <v>44</v>
      </c>
      <c r="H75" s="4" t="s">
        <v>44</v>
      </c>
      <c r="I75" s="4" t="s">
        <v>44</v>
      </c>
      <c r="J75" s="4" t="s">
        <v>44</v>
      </c>
      <c r="L75" s="152"/>
      <c r="M75" s="4" t="s">
        <v>44</v>
      </c>
      <c r="N75" s="4" t="s">
        <v>44</v>
      </c>
      <c r="O75" s="4" t="s">
        <v>44</v>
      </c>
      <c r="P75" s="4" t="s">
        <v>44</v>
      </c>
      <c r="Q75" s="4" t="s">
        <v>44</v>
      </c>
      <c r="R75" s="4" t="s">
        <v>44</v>
      </c>
      <c r="S75" s="4" t="s">
        <v>44</v>
      </c>
      <c r="T75" s="4" t="s">
        <v>44</v>
      </c>
      <c r="W75" s="4" t="s">
        <v>44</v>
      </c>
      <c r="X75" s="4" t="s">
        <v>44</v>
      </c>
      <c r="Y75" s="4" t="s">
        <v>44</v>
      </c>
      <c r="Z75" s="4" t="s">
        <v>44</v>
      </c>
      <c r="AA75" s="4" t="s">
        <v>44</v>
      </c>
      <c r="AB75" s="4" t="s">
        <v>44</v>
      </c>
      <c r="AC75" s="4" t="s">
        <v>44</v>
      </c>
      <c r="AD75" s="4" t="s">
        <v>44</v>
      </c>
      <c r="AG75" s="4" t="s">
        <v>44</v>
      </c>
      <c r="AH75" s="4" t="s">
        <v>44</v>
      </c>
      <c r="AI75" s="4" t="s">
        <v>44</v>
      </c>
      <c r="AJ75" s="4" t="s">
        <v>44</v>
      </c>
      <c r="BE75" s="3"/>
      <c r="BF75" s="3"/>
      <c r="BG75" s="3"/>
      <c r="BH75" s="3"/>
      <c r="BI75" s="3"/>
      <c r="BJ75" s="3"/>
      <c r="BK75" s="3"/>
      <c r="BL75" s="3"/>
      <c r="BM75" s="3"/>
    </row>
    <row r="76" spans="2:65" s="4" customFormat="1">
      <c r="B76" s="152" t="s">
        <v>173</v>
      </c>
      <c r="C76" s="55">
        <v>6.2237388053397E-2</v>
      </c>
      <c r="D76" s="4">
        <v>0.722948760205673</v>
      </c>
      <c r="E76" s="19">
        <v>4.23999897361792E-2</v>
      </c>
      <c r="F76" s="4">
        <v>0.350204170985638</v>
      </c>
      <c r="G76" s="4" t="s">
        <v>44</v>
      </c>
      <c r="H76" s="4" t="s">
        <v>44</v>
      </c>
      <c r="I76" s="4" t="s">
        <v>44</v>
      </c>
      <c r="J76" s="4">
        <v>0.91680245613427003</v>
      </c>
      <c r="L76" s="152" t="s">
        <v>236</v>
      </c>
      <c r="M76" s="4" t="s">
        <v>44</v>
      </c>
      <c r="N76" s="4" t="s">
        <v>44</v>
      </c>
      <c r="O76" s="4" t="s">
        <v>44</v>
      </c>
      <c r="P76" s="4">
        <v>0.33275695406979</v>
      </c>
      <c r="Q76" s="4">
        <v>0.15796340437780901</v>
      </c>
      <c r="R76" s="4">
        <v>0.96292723444429695</v>
      </c>
      <c r="S76" s="4">
        <v>0.15796340437780901</v>
      </c>
      <c r="T76" s="4">
        <v>0.96292723444429695</v>
      </c>
      <c r="V76" s="4" t="s">
        <v>250</v>
      </c>
      <c r="W76" s="4" t="s">
        <v>44</v>
      </c>
      <c r="X76" s="4" t="s">
        <v>44</v>
      </c>
      <c r="Y76" s="4" t="s">
        <v>44</v>
      </c>
      <c r="Z76" s="4">
        <v>0.717081984479084</v>
      </c>
      <c r="AA76" s="4">
        <v>0.717081984479084</v>
      </c>
      <c r="AB76" s="4">
        <v>0.95268147180702301</v>
      </c>
      <c r="AC76" s="4">
        <v>0.717081984479084</v>
      </c>
      <c r="AD76" s="4">
        <v>0.717081984479084</v>
      </c>
      <c r="AF76" s="4" t="s">
        <v>236</v>
      </c>
      <c r="AG76" s="4">
        <v>0.35311123450600601</v>
      </c>
      <c r="AH76" s="4">
        <v>0.41138338496798299</v>
      </c>
      <c r="AI76" s="4">
        <v>0.16777165373233</v>
      </c>
      <c r="AJ76" s="4">
        <v>0.68133264165312002</v>
      </c>
    </row>
    <row r="77" spans="2:65" s="4" customFormat="1" hidden="1">
      <c r="B77" s="152" t="s">
        <v>217</v>
      </c>
      <c r="C77" s="4">
        <v>0.22851372149128699</v>
      </c>
      <c r="D77" s="4">
        <v>0.69304019085708501</v>
      </c>
      <c r="E77" s="4">
        <v>0.62454650594884997</v>
      </c>
      <c r="F77" s="4">
        <v>0.62454650594884997</v>
      </c>
      <c r="G77" s="4" t="s">
        <v>44</v>
      </c>
      <c r="H77" s="4" t="s">
        <v>44</v>
      </c>
      <c r="I77" s="4" t="s">
        <v>44</v>
      </c>
      <c r="J77" s="4">
        <v>0.98627590352980998</v>
      </c>
      <c r="L77" s="152" t="s">
        <v>237</v>
      </c>
      <c r="M77" s="4" t="s">
        <v>44</v>
      </c>
      <c r="N77" s="4" t="s">
        <v>44</v>
      </c>
      <c r="O77" s="4" t="s">
        <v>44</v>
      </c>
      <c r="P77" s="4">
        <v>0.51422923120997799</v>
      </c>
      <c r="Q77" s="4">
        <v>0.69146246127401301</v>
      </c>
      <c r="R77" s="4">
        <v>0.60363463274002105</v>
      </c>
      <c r="S77" s="4">
        <v>0.44138904313250699</v>
      </c>
      <c r="T77" s="4">
        <v>0.44138904313250699</v>
      </c>
      <c r="V77" s="4" t="s">
        <v>251</v>
      </c>
      <c r="W77" s="4" t="s">
        <v>44</v>
      </c>
      <c r="X77" s="4" t="s">
        <v>44</v>
      </c>
      <c r="Y77" s="4" t="s">
        <v>44</v>
      </c>
      <c r="Z77" s="4">
        <v>0.388058048370792</v>
      </c>
      <c r="AA77" s="4">
        <v>0.50507254173034999</v>
      </c>
      <c r="AB77" s="4">
        <v>0.50507254173034999</v>
      </c>
      <c r="AC77" s="4">
        <v>0.388058048370792</v>
      </c>
      <c r="AD77" s="4">
        <v>0.91263208839237597</v>
      </c>
      <c r="AF77" s="4" t="s">
        <v>237</v>
      </c>
      <c r="AG77" s="4">
        <v>0.42784096185978998</v>
      </c>
      <c r="AH77" s="4">
        <v>0.50194754864688595</v>
      </c>
      <c r="AI77" s="4">
        <v>0.60696928513388904</v>
      </c>
      <c r="AJ77" s="4">
        <v>0.60696928513388904</v>
      </c>
    </row>
    <row r="78" spans="2:65" s="4" customFormat="1" hidden="1">
      <c r="B78" s="152" t="s">
        <v>206</v>
      </c>
      <c r="C78" s="4">
        <v>0.23099391714636</v>
      </c>
      <c r="D78" s="4">
        <v>0.11425686074564401</v>
      </c>
      <c r="E78" s="4">
        <v>0.13866257310954999</v>
      </c>
      <c r="F78" s="4">
        <v>0.11425686074564401</v>
      </c>
      <c r="G78" s="4" t="s">
        <v>44</v>
      </c>
      <c r="H78" s="4" t="s">
        <v>44</v>
      </c>
      <c r="I78" s="4" t="s">
        <v>44</v>
      </c>
      <c r="J78" s="4">
        <v>0.78987749740861701</v>
      </c>
      <c r="L78" s="152" t="s">
        <v>212</v>
      </c>
      <c r="M78" s="4" t="s">
        <v>44</v>
      </c>
      <c r="N78" s="4" t="s">
        <v>44</v>
      </c>
      <c r="O78" s="4" t="s">
        <v>44</v>
      </c>
      <c r="P78" s="4">
        <v>0.63212372698842001</v>
      </c>
      <c r="Q78" s="4">
        <v>4.2614971075966797E-2</v>
      </c>
      <c r="R78" s="4">
        <v>0.88213242451157503</v>
      </c>
      <c r="S78" s="4">
        <v>0.54004361500625897</v>
      </c>
      <c r="T78" s="4">
        <v>0.63212372698842001</v>
      </c>
      <c r="V78" s="4" t="s">
        <v>252</v>
      </c>
      <c r="W78" s="4" t="s">
        <v>44</v>
      </c>
      <c r="X78" s="4" t="s">
        <v>44</v>
      </c>
      <c r="Y78" s="4" t="s">
        <v>44</v>
      </c>
      <c r="Z78" s="4">
        <v>0.49758565393188298</v>
      </c>
      <c r="AA78" s="4">
        <v>0.49758565393188298</v>
      </c>
      <c r="AB78" s="4">
        <v>0.78398255399749595</v>
      </c>
      <c r="AC78" s="4">
        <v>0.532918015520916</v>
      </c>
      <c r="AD78" s="4">
        <v>0.49758565393188298</v>
      </c>
      <c r="AF78" s="4" t="s">
        <v>212</v>
      </c>
      <c r="AG78" s="4">
        <v>0.58342150801631498</v>
      </c>
      <c r="AH78" s="4">
        <v>0.25274144700449502</v>
      </c>
      <c r="AI78" s="4">
        <v>0.58342150801631498</v>
      </c>
      <c r="AJ78" s="4">
        <v>0.95543453724145699</v>
      </c>
    </row>
    <row r="79" spans="2:65" s="4" customFormat="1" hidden="1">
      <c r="B79" s="152" t="s">
        <v>205</v>
      </c>
      <c r="C79" s="4">
        <v>0.80698136878828897</v>
      </c>
      <c r="D79" s="4">
        <v>0.80698136878828897</v>
      </c>
      <c r="E79" s="4">
        <v>0.80698136878828897</v>
      </c>
      <c r="F79" s="4">
        <v>0.80698136878828897</v>
      </c>
      <c r="G79" s="4" t="s">
        <v>44</v>
      </c>
      <c r="H79" s="4" t="s">
        <v>44</v>
      </c>
      <c r="I79" s="4" t="s">
        <v>44</v>
      </c>
      <c r="J79" s="4">
        <v>0.80698136878828897</v>
      </c>
      <c r="L79" s="152" t="s">
        <v>209</v>
      </c>
      <c r="M79" s="4" t="s">
        <v>44</v>
      </c>
      <c r="N79" s="4" t="s">
        <v>44</v>
      </c>
      <c r="O79" s="4" t="s">
        <v>44</v>
      </c>
      <c r="P79" s="4">
        <v>0.80605985325506502</v>
      </c>
      <c r="Q79" s="4">
        <v>0.80605985325506502</v>
      </c>
      <c r="R79" s="4">
        <v>0.80605985325506502</v>
      </c>
      <c r="S79" s="4">
        <v>0.80605985325506502</v>
      </c>
      <c r="T79" s="4">
        <v>0.94359793148263105</v>
      </c>
      <c r="V79" s="4" t="s">
        <v>253</v>
      </c>
      <c r="W79" s="4" t="s">
        <v>44</v>
      </c>
      <c r="X79" s="4" t="s">
        <v>44</v>
      </c>
      <c r="Y79" s="4" t="s">
        <v>44</v>
      </c>
      <c r="Z79" s="4">
        <v>0.41828962387240498</v>
      </c>
      <c r="AA79" s="4">
        <v>0.23655056097570801</v>
      </c>
      <c r="AB79" s="4">
        <v>0.41828962387240498</v>
      </c>
      <c r="AC79" s="4">
        <v>0.85166580206639997</v>
      </c>
      <c r="AD79" s="4">
        <v>0.87346315272937902</v>
      </c>
      <c r="AF79" s="4" t="s">
        <v>209</v>
      </c>
      <c r="AG79" s="4">
        <v>0.91263208839237597</v>
      </c>
      <c r="AH79" s="4">
        <v>0.91263208839237597</v>
      </c>
      <c r="AI79" s="4">
        <v>0.91263208839237597</v>
      </c>
      <c r="AJ79" s="4">
        <v>0.91263208839237597</v>
      </c>
    </row>
    <row r="80" spans="2:65" s="4" customFormat="1" hidden="1">
      <c r="B80" s="152" t="s">
        <v>207</v>
      </c>
      <c r="C80" s="4">
        <v>3.4310241175473898E-2</v>
      </c>
      <c r="D80" s="4">
        <v>0.95130239502950598</v>
      </c>
      <c r="E80" s="4">
        <v>3.4310241175473898E-2</v>
      </c>
      <c r="F80" s="4">
        <v>0.95130239502950598</v>
      </c>
      <c r="G80" s="4" t="s">
        <v>44</v>
      </c>
      <c r="H80" s="4" t="s">
        <v>44</v>
      </c>
      <c r="I80" s="4" t="s">
        <v>44</v>
      </c>
      <c r="J80" s="4">
        <v>0.95130239502950598</v>
      </c>
      <c r="L80" s="152" t="s">
        <v>210</v>
      </c>
      <c r="M80" s="4" t="s">
        <v>44</v>
      </c>
      <c r="N80" s="4" t="s">
        <v>44</v>
      </c>
      <c r="O80" s="4" t="s">
        <v>44</v>
      </c>
      <c r="P80" s="4">
        <v>0.28201034258684399</v>
      </c>
      <c r="Q80" s="4">
        <v>0.97128344018399804</v>
      </c>
      <c r="R80" s="4">
        <v>0.97128344018399804</v>
      </c>
      <c r="S80" s="4">
        <v>0.499135431104685</v>
      </c>
      <c r="T80" s="4">
        <v>0.97128344018399804</v>
      </c>
      <c r="V80" s="4" t="s">
        <v>254</v>
      </c>
      <c r="W80" s="4" t="s">
        <v>44</v>
      </c>
      <c r="X80" s="4" t="s">
        <v>44</v>
      </c>
      <c r="Y80" s="4" t="s">
        <v>44</v>
      </c>
      <c r="Z80" s="4">
        <v>0.94754543472115904</v>
      </c>
      <c r="AA80" s="4">
        <v>0.94754543472115904</v>
      </c>
      <c r="AB80" s="4">
        <v>0.94980242624281597</v>
      </c>
      <c r="AC80" s="4">
        <v>0.94754543472115904</v>
      </c>
      <c r="AD80" s="4">
        <v>0.94754543472115904</v>
      </c>
      <c r="AF80" s="4" t="s">
        <v>210</v>
      </c>
      <c r="AG80" s="4">
        <v>0.27133212189276501</v>
      </c>
      <c r="AH80" s="4">
        <v>0.38208857781104699</v>
      </c>
      <c r="AI80" s="4">
        <v>0.27133212189276501</v>
      </c>
      <c r="AJ80" s="4">
        <v>0.38208857781104699</v>
      </c>
    </row>
    <row r="81" spans="2:65" s="4" customFormat="1" hidden="1">
      <c r="B81" s="152" t="s">
        <v>208</v>
      </c>
      <c r="C81" s="4">
        <v>0.38531250071612</v>
      </c>
      <c r="D81" s="4">
        <v>0.89098914564317599</v>
      </c>
      <c r="E81" s="4">
        <v>0.89098914564317599</v>
      </c>
      <c r="F81" s="4">
        <v>0.38531250071612</v>
      </c>
      <c r="G81" s="4" t="s">
        <v>44</v>
      </c>
      <c r="H81" s="4" t="s">
        <v>44</v>
      </c>
      <c r="I81" s="4" t="s">
        <v>44</v>
      </c>
      <c r="J81" s="4">
        <v>0.89098914564317599</v>
      </c>
      <c r="L81" s="152" t="s">
        <v>211</v>
      </c>
      <c r="M81" s="4" t="s">
        <v>44</v>
      </c>
      <c r="N81" s="4" t="s">
        <v>44</v>
      </c>
      <c r="O81" s="4" t="s">
        <v>44</v>
      </c>
      <c r="P81" s="4">
        <v>0.36089364251224099</v>
      </c>
      <c r="Q81" s="4">
        <v>0.88768068053811</v>
      </c>
      <c r="R81" s="4">
        <v>0.36089364251224099</v>
      </c>
      <c r="S81" s="4">
        <v>0.36089364251224099</v>
      </c>
      <c r="T81" s="4">
        <v>0.36089364251224099</v>
      </c>
      <c r="V81" s="4" t="s">
        <v>255</v>
      </c>
      <c r="W81" s="4" t="s">
        <v>44</v>
      </c>
      <c r="X81" s="4" t="s">
        <v>44</v>
      </c>
      <c r="Y81" s="4" t="s">
        <v>44</v>
      </c>
      <c r="Z81" s="4">
        <v>0.34623440974347303</v>
      </c>
      <c r="AA81" s="4">
        <v>0.51895266103487203</v>
      </c>
      <c r="AB81" s="4">
        <v>0.34623440974347303</v>
      </c>
      <c r="AC81" s="4">
        <v>0.90800529826235599</v>
      </c>
      <c r="AD81" s="4">
        <v>0.34623440974347303</v>
      </c>
      <c r="AF81" s="4" t="s">
        <v>211</v>
      </c>
      <c r="AG81" s="4">
        <v>0.22448214021908999</v>
      </c>
      <c r="AH81" s="4">
        <v>0.107568177724797</v>
      </c>
      <c r="AI81" s="4">
        <v>0.206964292464422</v>
      </c>
      <c r="AJ81" s="4">
        <v>0.206964292464422</v>
      </c>
    </row>
    <row r="82" spans="2:65" s="4" customFormat="1" hidden="1">
      <c r="B82" s="152"/>
      <c r="C82" s="4" t="s">
        <v>44</v>
      </c>
      <c r="D82" s="4" t="s">
        <v>44</v>
      </c>
      <c r="E82" s="4" t="s">
        <v>44</v>
      </c>
      <c r="F82" s="4" t="s">
        <v>44</v>
      </c>
      <c r="G82" s="4" t="s">
        <v>44</v>
      </c>
      <c r="H82" s="4" t="s">
        <v>44</v>
      </c>
      <c r="I82" s="4" t="s">
        <v>44</v>
      </c>
      <c r="J82" s="4" t="s">
        <v>44</v>
      </c>
      <c r="L82" s="152"/>
      <c r="M82" s="4" t="s">
        <v>44</v>
      </c>
      <c r="N82" s="4" t="s">
        <v>44</v>
      </c>
      <c r="O82" s="4" t="s">
        <v>44</v>
      </c>
      <c r="P82" s="4" t="s">
        <v>44</v>
      </c>
      <c r="Q82" s="4" t="s">
        <v>44</v>
      </c>
      <c r="R82" s="4" t="s">
        <v>44</v>
      </c>
      <c r="S82" s="4" t="s">
        <v>44</v>
      </c>
      <c r="T82" s="4" t="s">
        <v>44</v>
      </c>
      <c r="W82" s="4" t="s">
        <v>44</v>
      </c>
      <c r="X82" s="4" t="s">
        <v>44</v>
      </c>
      <c r="Y82" s="4" t="s">
        <v>44</v>
      </c>
      <c r="Z82" s="4" t="s">
        <v>44</v>
      </c>
      <c r="AA82" s="4" t="s">
        <v>44</v>
      </c>
      <c r="AB82" s="4" t="s">
        <v>44</v>
      </c>
      <c r="AC82" s="4" t="s">
        <v>44</v>
      </c>
      <c r="AD82" s="4" t="s">
        <v>44</v>
      </c>
      <c r="AG82" s="4" t="s">
        <v>44</v>
      </c>
      <c r="AH82" s="4" t="s">
        <v>44</v>
      </c>
      <c r="AI82" s="4" t="s">
        <v>44</v>
      </c>
      <c r="AJ82" s="4" t="s">
        <v>44</v>
      </c>
    </row>
    <row r="83" spans="2:65" s="4" customFormat="1" hidden="1">
      <c r="B83" s="152" t="s">
        <v>284</v>
      </c>
      <c r="C83" s="4">
        <v>0.13626356794603001</v>
      </c>
      <c r="D83" s="4">
        <v>0.13626356794603001</v>
      </c>
      <c r="E83" s="4">
        <v>0.13626356794603001</v>
      </c>
      <c r="F83" s="4">
        <v>0.13626356794603001</v>
      </c>
      <c r="G83" s="4" t="s">
        <v>44</v>
      </c>
      <c r="H83" s="4" t="s">
        <v>44</v>
      </c>
      <c r="I83" s="4" t="s">
        <v>44</v>
      </c>
      <c r="J83" s="4">
        <v>0.71317245129136797</v>
      </c>
      <c r="L83" s="152" t="s">
        <v>288</v>
      </c>
      <c r="M83" s="4" t="s">
        <v>44</v>
      </c>
      <c r="N83" s="4" t="s">
        <v>44</v>
      </c>
      <c r="O83" s="4" t="s">
        <v>44</v>
      </c>
      <c r="P83" s="4">
        <v>0.63212372698842001</v>
      </c>
      <c r="Q83" s="4">
        <v>8.3224336160597503E-2</v>
      </c>
      <c r="R83" s="4">
        <v>0.88213242451157503</v>
      </c>
      <c r="S83" s="4">
        <v>0.29466893872106198</v>
      </c>
      <c r="T83" s="4">
        <v>0.63212372698842001</v>
      </c>
      <c r="V83" s="4" t="s">
        <v>286</v>
      </c>
      <c r="W83" s="4" t="s">
        <v>44</v>
      </c>
      <c r="X83" s="4" t="s">
        <v>44</v>
      </c>
      <c r="Y83" s="4" t="s">
        <v>44</v>
      </c>
      <c r="Z83" s="4">
        <v>0.50507254173034999</v>
      </c>
      <c r="AA83" s="4">
        <v>0.50507254173034999</v>
      </c>
      <c r="AB83" s="4">
        <v>0.57366558758326702</v>
      </c>
      <c r="AC83" s="4">
        <v>0.50507254173034999</v>
      </c>
      <c r="AD83" s="4">
        <v>0.50507254173034999</v>
      </c>
      <c r="AF83" s="4" t="s">
        <v>288</v>
      </c>
      <c r="AG83" s="4">
        <v>0.74991182531701805</v>
      </c>
      <c r="AH83" s="4">
        <v>0.74991182531701805</v>
      </c>
      <c r="AI83" s="4">
        <v>0.74991182531701805</v>
      </c>
      <c r="AJ83" s="4">
        <v>0.864333939053617</v>
      </c>
    </row>
    <row r="84" spans="2:65" s="4" customFormat="1" hidden="1">
      <c r="B84" s="152" t="s">
        <v>285</v>
      </c>
      <c r="C84" s="4">
        <v>7.4137294598739703E-2</v>
      </c>
      <c r="D84" s="4">
        <v>0.99282546160917695</v>
      </c>
      <c r="E84" s="4">
        <v>0.35029280994414502</v>
      </c>
      <c r="F84" s="4">
        <v>0.99282546160917695</v>
      </c>
      <c r="G84" s="4" t="s">
        <v>44</v>
      </c>
      <c r="H84" s="4" t="s">
        <v>44</v>
      </c>
      <c r="I84" s="4" t="s">
        <v>44</v>
      </c>
      <c r="J84" s="4">
        <v>0.99282546160917695</v>
      </c>
      <c r="L84" s="152" t="s">
        <v>289</v>
      </c>
      <c r="M84" s="4" t="s">
        <v>44</v>
      </c>
      <c r="N84" s="4" t="s">
        <v>44</v>
      </c>
      <c r="O84" s="4" t="s">
        <v>44</v>
      </c>
      <c r="P84" s="4">
        <v>0.33916515236595701</v>
      </c>
      <c r="Q84" s="4">
        <v>0.92136098514146403</v>
      </c>
      <c r="R84" s="4">
        <v>0.92136098514146403</v>
      </c>
      <c r="S84" s="4">
        <v>0.33916515236595701</v>
      </c>
      <c r="T84" s="4">
        <v>0.92136098514146403</v>
      </c>
      <c r="V84" s="4" t="s">
        <v>287</v>
      </c>
      <c r="W84" s="4" t="s">
        <v>44</v>
      </c>
      <c r="X84" s="4" t="s">
        <v>44</v>
      </c>
      <c r="Y84" s="4" t="s">
        <v>44</v>
      </c>
      <c r="Z84" s="4">
        <v>0.39319507429268102</v>
      </c>
      <c r="AA84" s="4">
        <v>0.58282982619606405</v>
      </c>
      <c r="AB84" s="4">
        <v>0.77551785978091003</v>
      </c>
      <c r="AC84" s="4">
        <v>0.77551785978091003</v>
      </c>
      <c r="AD84" s="4">
        <v>0.77551785978091003</v>
      </c>
      <c r="AF84" s="4" t="s">
        <v>289</v>
      </c>
      <c r="AG84" s="4">
        <v>0.20357622354788299</v>
      </c>
      <c r="AH84" s="4">
        <v>0.20357622354788299</v>
      </c>
      <c r="AI84" s="4">
        <v>0.25097377432344298</v>
      </c>
      <c r="AJ84" s="4">
        <v>0.245380914954059</v>
      </c>
    </row>
    <row r="85" spans="2:65" s="4" customFormat="1" hidden="1">
      <c r="B85" s="152"/>
      <c r="C85" s="4" t="s">
        <v>44</v>
      </c>
      <c r="D85" s="4" t="s">
        <v>44</v>
      </c>
      <c r="E85" s="4" t="s">
        <v>44</v>
      </c>
      <c r="F85" s="4" t="s">
        <v>44</v>
      </c>
      <c r="G85" s="4" t="s">
        <v>44</v>
      </c>
      <c r="H85" s="4" t="s">
        <v>44</v>
      </c>
      <c r="I85" s="4" t="s">
        <v>44</v>
      </c>
      <c r="J85" s="4" t="s">
        <v>44</v>
      </c>
      <c r="L85" s="152"/>
      <c r="M85" s="4" t="s">
        <v>44</v>
      </c>
      <c r="N85" s="4" t="s">
        <v>44</v>
      </c>
      <c r="O85" s="4" t="s">
        <v>44</v>
      </c>
      <c r="P85" s="4" t="s">
        <v>44</v>
      </c>
      <c r="Q85" s="4" t="s">
        <v>44</v>
      </c>
      <c r="R85" s="4" t="s">
        <v>44</v>
      </c>
      <c r="S85" s="4" t="s">
        <v>44</v>
      </c>
      <c r="T85" s="4" t="s">
        <v>44</v>
      </c>
      <c r="W85" s="4" t="s">
        <v>44</v>
      </c>
      <c r="X85" s="4" t="s">
        <v>44</v>
      </c>
      <c r="Y85" s="4" t="s">
        <v>44</v>
      </c>
      <c r="Z85" s="4" t="s">
        <v>44</v>
      </c>
      <c r="AA85" s="4" t="s">
        <v>44</v>
      </c>
      <c r="AB85" s="4" t="s">
        <v>44</v>
      </c>
      <c r="AC85" s="4" t="s">
        <v>44</v>
      </c>
      <c r="AD85" s="4" t="s">
        <v>44</v>
      </c>
      <c r="AG85" s="4" t="s">
        <v>44</v>
      </c>
      <c r="AH85" s="4" t="s">
        <v>44</v>
      </c>
      <c r="AI85" s="4" t="s">
        <v>44</v>
      </c>
      <c r="AJ85" s="4" t="s">
        <v>44</v>
      </c>
    </row>
    <row r="86" spans="2:65" s="4" customFormat="1" hidden="1">
      <c r="B86" s="152" t="s">
        <v>377</v>
      </c>
      <c r="C86" s="4">
        <v>0.92991056098624403</v>
      </c>
      <c r="D86" s="4">
        <v>0.92991056098624403</v>
      </c>
      <c r="E86" s="4">
        <v>0.92991056098624403</v>
      </c>
      <c r="F86" s="4">
        <v>0.92991056098624403</v>
      </c>
      <c r="G86" s="4" t="s">
        <v>44</v>
      </c>
      <c r="H86" s="4" t="s">
        <v>44</v>
      </c>
      <c r="I86" s="4" t="s">
        <v>44</v>
      </c>
      <c r="J86" s="4">
        <v>0.92991056098624403</v>
      </c>
      <c r="L86" s="152" t="s">
        <v>380</v>
      </c>
      <c r="M86" s="4" t="s">
        <v>44</v>
      </c>
      <c r="N86" s="4" t="s">
        <v>44</v>
      </c>
      <c r="O86" s="4" t="s">
        <v>44</v>
      </c>
      <c r="P86" s="4">
        <v>0.96628206874919498</v>
      </c>
      <c r="Q86" s="4">
        <v>0.96628206874919498</v>
      </c>
      <c r="R86" s="4">
        <v>0.96628206874919498</v>
      </c>
      <c r="S86" s="4">
        <v>0.43683955803811803</v>
      </c>
      <c r="T86" s="4">
        <v>0.92809955841620195</v>
      </c>
      <c r="V86" s="4" t="s">
        <v>383</v>
      </c>
      <c r="W86" s="4" t="s">
        <v>44</v>
      </c>
      <c r="X86" s="4" t="s">
        <v>44</v>
      </c>
      <c r="Y86" s="4" t="s">
        <v>44</v>
      </c>
      <c r="Z86" s="4">
        <v>0.97647309883386002</v>
      </c>
      <c r="AA86" s="4">
        <v>0.97647309883386002</v>
      </c>
      <c r="AB86" s="4">
        <v>0.74635508931824202</v>
      </c>
      <c r="AC86" s="4">
        <v>0.67826916995185904</v>
      </c>
      <c r="AD86" s="4">
        <v>0.97647309883386002</v>
      </c>
      <c r="AF86" s="4" t="s">
        <v>380</v>
      </c>
      <c r="AG86" s="4">
        <v>0.97221440680751903</v>
      </c>
      <c r="AH86" s="4">
        <v>0.97221440680751903</v>
      </c>
      <c r="AI86" s="4">
        <v>0.97221440680751903</v>
      </c>
      <c r="AJ86" s="4">
        <v>0.97221440680751903</v>
      </c>
    </row>
    <row r="87" spans="2:65" s="4" customFormat="1" hidden="1">
      <c r="B87" s="152" t="s">
        <v>378</v>
      </c>
      <c r="C87" s="4">
        <v>0.60225699459277604</v>
      </c>
      <c r="D87" s="4">
        <v>0.60225699459277604</v>
      </c>
      <c r="E87" s="4">
        <v>0.79853819693890904</v>
      </c>
      <c r="F87" s="4">
        <v>0.258586790994069</v>
      </c>
      <c r="G87" s="4" t="s">
        <v>44</v>
      </c>
      <c r="H87" s="4" t="s">
        <v>44</v>
      </c>
      <c r="I87" s="4" t="s">
        <v>44</v>
      </c>
      <c r="J87" s="4">
        <v>0.15352923624265599</v>
      </c>
      <c r="L87" s="152" t="s">
        <v>381</v>
      </c>
      <c r="M87" s="4" t="s">
        <v>44</v>
      </c>
      <c r="N87" s="4" t="s">
        <v>44</v>
      </c>
      <c r="O87" s="4" t="s">
        <v>44</v>
      </c>
      <c r="P87" s="4">
        <v>0.28207929542571603</v>
      </c>
      <c r="Q87" s="4">
        <v>0.12582668724125901</v>
      </c>
      <c r="R87" s="4">
        <v>0.31371721790430401</v>
      </c>
      <c r="S87" s="4">
        <v>0.22998675434411101</v>
      </c>
      <c r="T87" s="4">
        <v>0.77551785978091003</v>
      </c>
      <c r="V87" s="4" t="s">
        <v>384</v>
      </c>
      <c r="W87" s="4" t="s">
        <v>44</v>
      </c>
      <c r="X87" s="4" t="s">
        <v>44</v>
      </c>
      <c r="Y87" s="4" t="s">
        <v>44</v>
      </c>
      <c r="Z87" s="4">
        <v>0.671065465933389</v>
      </c>
      <c r="AA87" s="4">
        <v>0.61787627301157999</v>
      </c>
      <c r="AB87" s="4">
        <v>0.61787627301157999</v>
      </c>
      <c r="AC87" s="4">
        <v>0.61787627301157999</v>
      </c>
      <c r="AD87" s="4">
        <v>0.61787627301157999</v>
      </c>
      <c r="AF87" s="4" t="s">
        <v>381</v>
      </c>
      <c r="AG87" s="4">
        <v>0.452443249872303</v>
      </c>
      <c r="AH87" s="4">
        <v>0.63950756904916495</v>
      </c>
      <c r="AI87" s="4">
        <v>0.452443249872303</v>
      </c>
      <c r="AJ87" s="4">
        <v>0.452443249872303</v>
      </c>
    </row>
    <row r="88" spans="2:65" s="4" customFormat="1" hidden="1">
      <c r="B88" s="152" t="s">
        <v>379</v>
      </c>
      <c r="C88" s="4">
        <v>0.107144380306786</v>
      </c>
      <c r="D88" s="4">
        <v>0.97134470879972701</v>
      </c>
      <c r="E88" s="4">
        <v>0.107144380306786</v>
      </c>
      <c r="F88" s="4">
        <v>0.70273498639243703</v>
      </c>
      <c r="G88" s="4" t="s">
        <v>44</v>
      </c>
      <c r="H88" s="4" t="s">
        <v>44</v>
      </c>
      <c r="I88" s="4" t="s">
        <v>44</v>
      </c>
      <c r="J88" s="4">
        <v>0.722948760205673</v>
      </c>
      <c r="L88" s="152" t="s">
        <v>382</v>
      </c>
      <c r="M88" s="4" t="s">
        <v>44</v>
      </c>
      <c r="N88" s="4" t="s">
        <v>44</v>
      </c>
      <c r="O88" s="4" t="s">
        <v>44</v>
      </c>
      <c r="P88" s="4">
        <v>0.56555406234037897</v>
      </c>
      <c r="Q88" s="4">
        <v>0.81268232401031104</v>
      </c>
      <c r="R88" s="4">
        <v>0.88769250578972503</v>
      </c>
      <c r="S88" s="4">
        <v>0.56555406234037897</v>
      </c>
      <c r="T88" s="4">
        <v>0.56555406234037897</v>
      </c>
      <c r="V88" s="4" t="s">
        <v>385</v>
      </c>
      <c r="W88" s="4" t="s">
        <v>44</v>
      </c>
      <c r="X88" s="4" t="s">
        <v>44</v>
      </c>
      <c r="Y88" s="4" t="s">
        <v>44</v>
      </c>
      <c r="Z88" s="4">
        <v>0.864333939053617</v>
      </c>
      <c r="AA88" s="4">
        <v>0.864333939053617</v>
      </c>
      <c r="AB88" s="4">
        <v>0.864333939053617</v>
      </c>
      <c r="AC88" s="4">
        <v>0.864333939053617</v>
      </c>
      <c r="AD88" s="4">
        <v>0.864333939053617</v>
      </c>
      <c r="AF88" s="4" t="s">
        <v>382</v>
      </c>
      <c r="AG88" s="4">
        <v>0.49430101840926399</v>
      </c>
      <c r="AH88" s="4">
        <v>0.49430101840926399</v>
      </c>
      <c r="AI88" s="4">
        <v>0.47147030195369899</v>
      </c>
      <c r="AJ88" s="4">
        <v>0.49430101840926399</v>
      </c>
    </row>
    <row r="89" spans="2:65" s="18" customFormat="1">
      <c r="B89" s="150" t="s">
        <v>439</v>
      </c>
      <c r="C89" s="60">
        <v>0.85519842162625104</v>
      </c>
      <c r="D89" s="60">
        <v>0.85519842162625104</v>
      </c>
      <c r="E89" s="112">
        <v>3.5849373242772702E-2</v>
      </c>
      <c r="F89" s="60">
        <v>0.58405645370119097</v>
      </c>
      <c r="G89" s="60">
        <v>7.7720651204931296E-2</v>
      </c>
      <c r="H89" s="60">
        <v>0.31552639193669102</v>
      </c>
      <c r="I89" s="60">
        <v>0.34575070089489202</v>
      </c>
      <c r="J89" s="60">
        <v>0.17110154647640799</v>
      </c>
      <c r="L89" s="150" t="s">
        <v>439</v>
      </c>
      <c r="M89" s="60">
        <v>0.95149467249990505</v>
      </c>
      <c r="N89" s="60">
        <v>0.235549968722084</v>
      </c>
      <c r="O89" s="60">
        <v>0.54298914126660802</v>
      </c>
      <c r="P89" s="60">
        <v>0.81920203340118403</v>
      </c>
      <c r="Q89" s="60">
        <v>0.86388679054492701</v>
      </c>
      <c r="R89" s="60">
        <v>0.31731050786291398</v>
      </c>
      <c r="S89" s="60">
        <v>0.34575397867727797</v>
      </c>
      <c r="T89" s="60">
        <v>0.116083133738655</v>
      </c>
      <c r="AF89" s="150" t="s">
        <v>439</v>
      </c>
      <c r="AG89" s="60">
        <v>0.79706849435912197</v>
      </c>
      <c r="AH89" s="60">
        <v>0.54850623550014699</v>
      </c>
      <c r="AI89" s="60">
        <v>0.45756817506250702</v>
      </c>
      <c r="AJ89" s="60">
        <v>0.95443139711368097</v>
      </c>
    </row>
    <row r="90" spans="2:65" s="18" customFormat="1">
      <c r="B90" s="150"/>
      <c r="L90" s="150"/>
    </row>
    <row r="91" spans="2:65" s="4" customFormat="1" hidden="1">
      <c r="B91" s="152"/>
      <c r="L91" s="152"/>
    </row>
    <row r="92" spans="2:65" s="4" customFormat="1" hidden="1">
      <c r="B92" s="151" t="s">
        <v>436</v>
      </c>
      <c r="L92" s="151" t="s">
        <v>436</v>
      </c>
      <c r="V92" s="60" t="s">
        <v>436</v>
      </c>
      <c r="AF92" s="60" t="s">
        <v>400</v>
      </c>
      <c r="AN92" s="60"/>
    </row>
    <row r="93" spans="2:65" s="4" customFormat="1" hidden="1">
      <c r="B93" s="151" t="s">
        <v>124</v>
      </c>
      <c r="C93" s="4" t="s">
        <v>263</v>
      </c>
      <c r="D93" s="4" t="s">
        <v>264</v>
      </c>
      <c r="E93" s="4" t="s">
        <v>265</v>
      </c>
      <c r="F93" s="4" t="s">
        <v>325</v>
      </c>
      <c r="G93" s="4" t="s">
        <v>266</v>
      </c>
      <c r="H93" s="4" t="s">
        <v>267</v>
      </c>
      <c r="I93" s="4" t="s">
        <v>268</v>
      </c>
      <c r="J93" s="3" t="s">
        <v>401</v>
      </c>
      <c r="L93" s="152"/>
      <c r="M93" s="4" t="s">
        <v>263</v>
      </c>
      <c r="N93" s="4" t="s">
        <v>264</v>
      </c>
      <c r="O93" s="4" t="s">
        <v>265</v>
      </c>
      <c r="P93" s="4" t="s">
        <v>325</v>
      </c>
      <c r="Q93" s="4" t="s">
        <v>266</v>
      </c>
      <c r="R93" s="4" t="s">
        <v>267</v>
      </c>
      <c r="S93" s="4" t="s">
        <v>268</v>
      </c>
      <c r="T93" s="3" t="s">
        <v>401</v>
      </c>
      <c r="V93" s="90"/>
      <c r="W93" s="4" t="s">
        <v>263</v>
      </c>
      <c r="X93" s="4" t="s">
        <v>264</v>
      </c>
      <c r="Y93" s="4" t="s">
        <v>265</v>
      </c>
      <c r="Z93" s="4" t="s">
        <v>325</v>
      </c>
      <c r="AA93" s="4" t="s">
        <v>266</v>
      </c>
      <c r="AB93" s="4" t="s">
        <v>267</v>
      </c>
      <c r="AC93" s="4" t="s">
        <v>268</v>
      </c>
      <c r="AD93" s="3" t="s">
        <v>401</v>
      </c>
      <c r="AF93" s="90" t="s">
        <v>124</v>
      </c>
      <c r="AG93" s="3"/>
      <c r="AH93" s="3"/>
      <c r="AJ93" s="3"/>
      <c r="AM93" s="90"/>
      <c r="AN93" s="3"/>
      <c r="AO93" s="3"/>
      <c r="AQ93" s="3"/>
      <c r="BE93" s="3"/>
      <c r="BF93" s="3"/>
      <c r="BG93" s="3"/>
      <c r="BH93" s="3"/>
      <c r="BI93" s="3"/>
      <c r="BJ93" s="3"/>
      <c r="BK93" s="3"/>
      <c r="BL93" s="3"/>
      <c r="BM93" s="3"/>
    </row>
    <row r="94" spans="2:65" s="4" customFormat="1" hidden="1">
      <c r="B94" s="152" t="s">
        <v>125</v>
      </c>
      <c r="C94" s="4">
        <v>8.4799979472358396E-3</v>
      </c>
      <c r="D94" s="4">
        <v>9.2909297940494004E-2</v>
      </c>
      <c r="E94" s="4">
        <v>6.59091470961253E-3</v>
      </c>
      <c r="F94" s="4">
        <v>0.71317245129136797</v>
      </c>
      <c r="G94" s="4">
        <v>0.16145734866595099</v>
      </c>
      <c r="H94" s="4">
        <v>5.8631000289262103E-2</v>
      </c>
      <c r="I94" s="4">
        <v>1.11893020018357E-3</v>
      </c>
      <c r="J94" s="4">
        <v>0.99001055067501298</v>
      </c>
      <c r="L94" s="152" t="s">
        <v>223</v>
      </c>
      <c r="M94" s="4">
        <v>0.78987749740861701</v>
      </c>
      <c r="N94" s="4">
        <v>0.26647585252470302</v>
      </c>
      <c r="O94" s="4">
        <v>0.16145734866595099</v>
      </c>
      <c r="P94" s="4">
        <v>0.20774064584608401</v>
      </c>
      <c r="Q94" s="4">
        <v>0.26015840025368298</v>
      </c>
      <c r="R94" s="4">
        <v>0.66066756259577297</v>
      </c>
      <c r="S94" s="4">
        <v>1.6057894993470601E-2</v>
      </c>
      <c r="T94" s="4">
        <v>0.33933243740422703</v>
      </c>
      <c r="V94" s="4" t="s">
        <v>256</v>
      </c>
      <c r="W94" s="4">
        <v>0.40977952766700698</v>
      </c>
      <c r="X94" s="4">
        <v>0.469694678436679</v>
      </c>
      <c r="Y94" s="4">
        <v>0.31866621467693301</v>
      </c>
      <c r="Z94" s="4">
        <v>0.106960240464947</v>
      </c>
      <c r="AA94" s="4">
        <v>0.448848387661828</v>
      </c>
      <c r="AB94" s="4">
        <v>0.73048672950437199</v>
      </c>
      <c r="AC94" s="4">
        <v>0.12953933456125699</v>
      </c>
      <c r="AD94" s="4">
        <v>0.66066756259577297</v>
      </c>
      <c r="BE94" s="32"/>
      <c r="BF94" s="32"/>
      <c r="BG94" s="32"/>
      <c r="BH94" s="32"/>
      <c r="BI94" s="32"/>
      <c r="BJ94" s="32"/>
      <c r="BK94" s="32"/>
      <c r="BL94" s="32"/>
      <c r="BM94" s="32"/>
    </row>
    <row r="95" spans="2:65" s="4" customFormat="1" hidden="1">
      <c r="B95" s="152" t="s">
        <v>172</v>
      </c>
      <c r="C95" s="4">
        <v>6.4150549853955602E-2</v>
      </c>
      <c r="D95" s="4">
        <v>7.4246167653073097E-2</v>
      </c>
      <c r="E95" s="4">
        <v>0.50606667156259</v>
      </c>
      <c r="F95" s="4">
        <v>3.1760523536067398E-2</v>
      </c>
      <c r="G95" s="4">
        <v>0.56045336110036104</v>
      </c>
      <c r="H95" s="4">
        <v>0.193004898291747</v>
      </c>
      <c r="I95" s="4">
        <v>0.71319461134209505</v>
      </c>
      <c r="J95" s="4">
        <v>0.20143460366107599</v>
      </c>
      <c r="L95" s="152" t="s">
        <v>224</v>
      </c>
      <c r="M95" s="4">
        <v>0.45760929355647401</v>
      </c>
      <c r="N95" s="4">
        <v>0.75239579259773903</v>
      </c>
      <c r="O95" s="4">
        <v>9.80556448063402E-2</v>
      </c>
      <c r="P95" s="4">
        <v>0.62336015570651604</v>
      </c>
      <c r="Q95" s="4">
        <v>0.87613935561885403</v>
      </c>
      <c r="R95" s="4">
        <v>0.20772874782357101</v>
      </c>
      <c r="S95" s="4">
        <v>0.161387387609674</v>
      </c>
      <c r="T95" s="4">
        <v>0.30249652707576502</v>
      </c>
      <c r="V95" s="4" t="s">
        <v>238</v>
      </c>
      <c r="W95" s="4">
        <v>0.30787746354481699</v>
      </c>
      <c r="X95" s="4">
        <v>0.31864675110840102</v>
      </c>
      <c r="Y95" s="4">
        <v>0.42163204679668898</v>
      </c>
      <c r="Z95" s="4">
        <v>0.91266508653848399</v>
      </c>
      <c r="AA95" s="4">
        <v>0.13561714642138301</v>
      </c>
      <c r="AB95" s="4">
        <v>6.1413616612132897E-2</v>
      </c>
      <c r="AC95" s="4">
        <v>0.21183174744555799</v>
      </c>
      <c r="AD95" s="4">
        <v>0.169210603989285</v>
      </c>
      <c r="BE95" s="32"/>
      <c r="BF95" s="32"/>
      <c r="BG95" s="32"/>
      <c r="BH95" s="32"/>
      <c r="BI95" s="32"/>
      <c r="BJ95" s="32"/>
      <c r="BK95" s="32"/>
      <c r="BL95" s="32"/>
      <c r="BM95" s="32"/>
    </row>
    <row r="96" spans="2:65" s="4" customFormat="1" hidden="1">
      <c r="B96" s="152" t="s">
        <v>126</v>
      </c>
      <c r="C96" s="4">
        <v>0.103434716397628</v>
      </c>
      <c r="D96" s="4">
        <v>6.2274691736906397E-2</v>
      </c>
      <c r="E96" s="4">
        <v>0.20144820426555499</v>
      </c>
      <c r="F96" s="4">
        <v>0.76264420832396795</v>
      </c>
      <c r="G96" s="4">
        <v>9.2076830727787409E-3</v>
      </c>
      <c r="H96" s="4">
        <v>2.6719921012250802E-2</v>
      </c>
      <c r="I96" s="4">
        <v>0.127026380081321</v>
      </c>
      <c r="J96" s="4">
        <v>0.50606702232172596</v>
      </c>
      <c r="L96" s="152" t="s">
        <v>225</v>
      </c>
      <c r="M96" s="4">
        <v>0.184795133717088</v>
      </c>
      <c r="N96" s="4">
        <v>0.103434716397628</v>
      </c>
      <c r="O96" s="4">
        <v>0.92136239553532395</v>
      </c>
      <c r="P96" s="4">
        <v>0.74902622567655697</v>
      </c>
      <c r="Q96" s="4">
        <v>1.1995978240173901E-2</v>
      </c>
      <c r="R96" s="4">
        <v>0.48290770619201701</v>
      </c>
      <c r="S96" s="4">
        <v>0.74902622567655697</v>
      </c>
      <c r="T96" s="4">
        <v>0.51139796306277596</v>
      </c>
      <c r="V96" s="4" t="s">
        <v>239</v>
      </c>
      <c r="W96" s="4">
        <v>0.21899812040149799</v>
      </c>
      <c r="X96" s="4">
        <v>0.63674507877331799</v>
      </c>
      <c r="Y96" s="4">
        <v>0.96291884850206699</v>
      </c>
      <c r="Z96" s="4">
        <v>0.38208857781104699</v>
      </c>
      <c r="AA96" s="4">
        <v>7.65532443595974E-2</v>
      </c>
      <c r="AB96" s="4">
        <v>0.79633848504354698</v>
      </c>
      <c r="AC96" s="4">
        <v>0.90076295948957197</v>
      </c>
      <c r="AD96" s="4">
        <v>0.135666060946383</v>
      </c>
      <c r="BE96" s="32"/>
      <c r="BF96" s="32"/>
      <c r="BG96" s="32"/>
      <c r="BH96" s="32"/>
      <c r="BI96" s="32"/>
      <c r="BJ96" s="32"/>
      <c r="BK96" s="32"/>
      <c r="BL96" s="32"/>
      <c r="BM96" s="32"/>
    </row>
    <row r="97" spans="2:65" s="4" customFormat="1" hidden="1">
      <c r="B97" s="152" t="s">
        <v>127</v>
      </c>
      <c r="C97" s="4">
        <v>0.256581192515625</v>
      </c>
      <c r="D97" s="4">
        <v>0.76261866496599096</v>
      </c>
      <c r="E97" s="4">
        <v>0.79424840685394105</v>
      </c>
      <c r="F97" s="4">
        <v>0.62527209643069004</v>
      </c>
      <c r="G97" s="4">
        <v>0.56643362327635105</v>
      </c>
      <c r="H97" s="4">
        <v>0.45760929355647401</v>
      </c>
      <c r="I97" s="4">
        <v>0.78987749740861701</v>
      </c>
      <c r="J97" s="4">
        <v>0.982735500315018</v>
      </c>
      <c r="L97" s="152" t="s">
        <v>226</v>
      </c>
      <c r="M97" s="4">
        <v>0.54238826472062596</v>
      </c>
      <c r="N97" s="4">
        <v>0.75311863166936499</v>
      </c>
      <c r="O97" s="4">
        <v>0.22808557999200699</v>
      </c>
      <c r="P97" s="4">
        <v>9.1983513400465303E-2</v>
      </c>
      <c r="Q97" s="4">
        <v>0.50569898159073601</v>
      </c>
      <c r="R97" s="4">
        <v>0.45450334209483401</v>
      </c>
      <c r="S97" s="4">
        <v>7.4530359052388306E-2</v>
      </c>
      <c r="T97" s="4">
        <v>0.27902372293111599</v>
      </c>
      <c r="V97" s="4" t="s">
        <v>240</v>
      </c>
      <c r="W97" s="4">
        <v>0.14011712397765799</v>
      </c>
      <c r="X97" s="4">
        <v>0.386306467236947</v>
      </c>
      <c r="Y97" s="4">
        <v>0.48786735843364698</v>
      </c>
      <c r="Z97" s="4">
        <v>0.29854203572729698</v>
      </c>
      <c r="AA97" s="4">
        <v>0.63953485794225096</v>
      </c>
      <c r="AB97" s="4">
        <v>0.12953933456125699</v>
      </c>
      <c r="AC97" s="4">
        <v>0.36325492122668201</v>
      </c>
      <c r="AD97" s="4">
        <v>0.68133264165312002</v>
      </c>
      <c r="BE97" s="32"/>
      <c r="BF97" s="32"/>
      <c r="BG97" s="32"/>
      <c r="BH97" s="32"/>
      <c r="BI97" s="32"/>
      <c r="BJ97" s="32"/>
      <c r="BK97" s="32"/>
      <c r="BL97" s="32"/>
      <c r="BM97" s="32"/>
    </row>
    <row r="98" spans="2:65" s="4" customFormat="1" hidden="1">
      <c r="B98" s="152" t="s">
        <v>128</v>
      </c>
      <c r="C98" s="4">
        <v>0.33511441731258501</v>
      </c>
      <c r="D98" s="4">
        <v>0.251694266270867</v>
      </c>
      <c r="E98" s="4">
        <v>0.38631285991278602</v>
      </c>
      <c r="F98" s="4">
        <v>0.64244449938978798</v>
      </c>
      <c r="G98" s="4">
        <v>0.83854265133404904</v>
      </c>
      <c r="H98" s="4">
        <v>0.51819440432578001</v>
      </c>
      <c r="I98" s="4">
        <v>0.44556784731433202</v>
      </c>
      <c r="J98" s="4">
        <v>0.52425406435498401</v>
      </c>
      <c r="L98" s="152" t="s">
        <v>227</v>
      </c>
      <c r="M98" s="4">
        <v>0.40977952766700698</v>
      </c>
      <c r="N98" s="4">
        <v>0.64810482284665805</v>
      </c>
      <c r="O98" s="4">
        <v>0.133468103486798</v>
      </c>
      <c r="P98" s="4">
        <v>5.3232733658762001E-2</v>
      </c>
      <c r="Q98" s="4">
        <v>0.26951327049562801</v>
      </c>
      <c r="R98" s="4">
        <v>0.19176009552305801</v>
      </c>
      <c r="S98" s="4">
        <v>0.216017446002504</v>
      </c>
      <c r="T98" s="4">
        <v>0.199654172441874</v>
      </c>
      <c r="V98" s="4" t="s">
        <v>241</v>
      </c>
      <c r="W98" s="4">
        <v>0.71317245129136797</v>
      </c>
      <c r="X98" s="4">
        <v>0.329600409409669</v>
      </c>
      <c r="Y98" s="4">
        <v>0.72344007013370804</v>
      </c>
      <c r="Z98" s="4">
        <v>0.23312055713412</v>
      </c>
      <c r="AA98" s="4">
        <v>0.33933243740422703</v>
      </c>
      <c r="AB98" s="4">
        <v>0.50569898159073601</v>
      </c>
      <c r="AC98" s="4">
        <v>0.77552943090979798</v>
      </c>
      <c r="AD98" s="4">
        <v>0.106960240464947</v>
      </c>
      <c r="BE98" s="32"/>
      <c r="BF98" s="32"/>
      <c r="BG98" s="32"/>
      <c r="BH98" s="32"/>
      <c r="BI98" s="32"/>
      <c r="BJ98" s="32"/>
      <c r="BK98" s="32"/>
      <c r="BL98" s="32"/>
      <c r="BM98" s="32"/>
    </row>
    <row r="99" spans="2:65" s="4" customFormat="1" hidden="1">
      <c r="B99" s="152"/>
      <c r="C99" s="4" t="s">
        <v>44</v>
      </c>
      <c r="D99" s="4" t="s">
        <v>44</v>
      </c>
      <c r="E99" s="4" t="s">
        <v>44</v>
      </c>
      <c r="F99" s="4" t="s">
        <v>44</v>
      </c>
      <c r="G99" s="4" t="s">
        <v>44</v>
      </c>
      <c r="H99" s="4" t="s">
        <v>44</v>
      </c>
      <c r="I99" s="4" t="s">
        <v>44</v>
      </c>
      <c r="J99" s="4" t="s">
        <v>44</v>
      </c>
      <c r="L99" s="152"/>
      <c r="M99" s="4" t="s">
        <v>44</v>
      </c>
      <c r="N99" s="4" t="s">
        <v>44</v>
      </c>
      <c r="O99" s="4" t="s">
        <v>44</v>
      </c>
      <c r="P99" s="4" t="s">
        <v>44</v>
      </c>
      <c r="Q99" s="4" t="s">
        <v>44</v>
      </c>
      <c r="R99" s="4" t="s">
        <v>44</v>
      </c>
      <c r="S99" s="4" t="s">
        <v>44</v>
      </c>
      <c r="T99" s="4" t="s">
        <v>44</v>
      </c>
      <c r="W99" s="4" t="s">
        <v>44</v>
      </c>
      <c r="X99" s="4" t="s">
        <v>44</v>
      </c>
      <c r="Y99" s="4" t="s">
        <v>44</v>
      </c>
      <c r="Z99" s="4" t="s">
        <v>44</v>
      </c>
      <c r="AA99" s="4" t="s">
        <v>44</v>
      </c>
      <c r="AB99" s="4" t="s">
        <v>44</v>
      </c>
      <c r="AC99" s="4" t="s">
        <v>44</v>
      </c>
      <c r="AD99" s="4" t="s">
        <v>44</v>
      </c>
      <c r="BE99" s="32"/>
      <c r="BF99" s="32"/>
      <c r="BG99" s="32"/>
      <c r="BH99" s="32"/>
      <c r="BI99" s="32"/>
      <c r="BJ99" s="32"/>
      <c r="BK99" s="32"/>
      <c r="BL99" s="32"/>
      <c r="BM99" s="32"/>
    </row>
    <row r="100" spans="2:65" s="4" customFormat="1" hidden="1">
      <c r="B100" s="152" t="s">
        <v>129</v>
      </c>
      <c r="C100" s="4">
        <v>2.3175686795781501E-2</v>
      </c>
      <c r="D100" s="4">
        <v>0.17679300047448901</v>
      </c>
      <c r="E100" s="4">
        <v>6.0496713284671402E-3</v>
      </c>
      <c r="F100" s="4">
        <v>0.56642601226527001</v>
      </c>
      <c r="G100" s="4">
        <v>0.19301863121171101</v>
      </c>
      <c r="H100" s="4">
        <v>0.15412500028644799</v>
      </c>
      <c r="I100" s="4">
        <v>1.0105375925505799E-3</v>
      </c>
      <c r="J100" s="4">
        <v>0.99079231692722103</v>
      </c>
      <c r="L100" s="152" t="s">
        <v>228</v>
      </c>
      <c r="M100" s="4">
        <v>0.90193142442304697</v>
      </c>
      <c r="N100" s="4">
        <v>0.19301863121171101</v>
      </c>
      <c r="O100" s="4">
        <v>0.14701637832259701</v>
      </c>
      <c r="P100" s="4">
        <v>0.66066756259577297</v>
      </c>
      <c r="Q100" s="4">
        <v>0.68133264165312002</v>
      </c>
      <c r="R100" s="4">
        <v>0.89821188822605902</v>
      </c>
      <c r="S100" s="4">
        <v>3.7072765555703401E-2</v>
      </c>
      <c r="T100" s="4">
        <v>0.73984159974631702</v>
      </c>
      <c r="V100" s="4" t="s">
        <v>242</v>
      </c>
      <c r="W100" s="4">
        <v>0.84587499971355196</v>
      </c>
      <c r="X100" s="4">
        <v>0.62527209643069004</v>
      </c>
      <c r="Y100" s="4">
        <v>0.114799850139821</v>
      </c>
      <c r="Z100" s="4">
        <v>0.26951327049562801</v>
      </c>
      <c r="AA100" s="4">
        <v>0.66066756259577297</v>
      </c>
      <c r="AB100" s="4">
        <v>0.88213242451157503</v>
      </c>
      <c r="AC100" s="4">
        <v>6.3175688423295601E-2</v>
      </c>
      <c r="AD100" s="4">
        <v>0.83786333138450697</v>
      </c>
      <c r="BE100" s="32"/>
      <c r="BF100" s="32"/>
      <c r="BG100" s="32"/>
      <c r="BH100" s="32"/>
      <c r="BI100" s="32"/>
      <c r="BJ100" s="32"/>
      <c r="BK100" s="32"/>
      <c r="BL100" s="32"/>
      <c r="BM100" s="32"/>
    </row>
    <row r="101" spans="2:65" s="4" customFormat="1" hidden="1">
      <c r="B101" s="152" t="s">
        <v>130</v>
      </c>
      <c r="C101" s="4">
        <v>0.30788767015263702</v>
      </c>
      <c r="D101" s="4">
        <v>0.51819440432578001</v>
      </c>
      <c r="E101" s="4">
        <v>0.51819440432578001</v>
      </c>
      <c r="F101" s="4">
        <v>0.99491600695175697</v>
      </c>
      <c r="G101" s="4">
        <v>0.56642601226527001</v>
      </c>
      <c r="H101" s="4">
        <v>9.8068575576953199E-2</v>
      </c>
      <c r="I101" s="4">
        <v>0.469694678436679</v>
      </c>
      <c r="J101" s="4">
        <v>0.96929415275146902</v>
      </c>
      <c r="L101" s="152" t="s">
        <v>229</v>
      </c>
      <c r="M101" s="4">
        <v>0.35190333565658499</v>
      </c>
      <c r="N101" s="4">
        <v>0.60199993254502804</v>
      </c>
      <c r="O101" s="4">
        <v>0.35190333565658499</v>
      </c>
      <c r="P101" s="4">
        <v>0.27903376618520098</v>
      </c>
      <c r="Q101" s="4">
        <v>0.26951327049562801</v>
      </c>
      <c r="R101" s="4">
        <v>0.23313193047842601</v>
      </c>
      <c r="S101" s="4">
        <v>0.101788111773941</v>
      </c>
      <c r="T101" s="4">
        <v>0.59594196661571996</v>
      </c>
      <c r="V101" s="4" t="s">
        <v>243</v>
      </c>
      <c r="W101" s="4">
        <v>0.21899812040149799</v>
      </c>
      <c r="X101" s="4">
        <v>0.77191442000799304</v>
      </c>
      <c r="Y101" s="4">
        <v>0.91204650479917004</v>
      </c>
      <c r="Z101" s="4">
        <v>0.551151612338172</v>
      </c>
      <c r="AA101" s="4">
        <v>0.39303071486611202</v>
      </c>
      <c r="AB101" s="4">
        <v>3.9446731159646697E-2</v>
      </c>
      <c r="AC101" s="4">
        <v>0.69146246127401301</v>
      </c>
      <c r="AD101" s="4">
        <v>0.79225935415391702</v>
      </c>
      <c r="BE101" s="32"/>
      <c r="BF101" s="32"/>
      <c r="BG101" s="32"/>
      <c r="BH101" s="32"/>
      <c r="BI101" s="32"/>
      <c r="BJ101" s="32"/>
      <c r="BK101" s="32"/>
      <c r="BL101" s="32"/>
      <c r="BM101" s="32"/>
    </row>
    <row r="102" spans="2:65" s="4" customFormat="1" hidden="1">
      <c r="B102" s="152"/>
      <c r="C102" s="4" t="s">
        <v>44</v>
      </c>
      <c r="D102" s="4" t="s">
        <v>44</v>
      </c>
      <c r="E102" s="4" t="s">
        <v>44</v>
      </c>
      <c r="F102" s="4" t="s">
        <v>44</v>
      </c>
      <c r="G102" s="4" t="s">
        <v>44</v>
      </c>
      <c r="H102" s="4" t="s">
        <v>44</v>
      </c>
      <c r="I102" s="4" t="s">
        <v>44</v>
      </c>
      <c r="J102" s="4" t="s">
        <v>44</v>
      </c>
      <c r="L102" s="152"/>
      <c r="M102" s="4" t="s">
        <v>44</v>
      </c>
      <c r="N102" s="4" t="s">
        <v>44</v>
      </c>
      <c r="O102" s="4" t="s">
        <v>44</v>
      </c>
      <c r="P102" s="4" t="s">
        <v>44</v>
      </c>
      <c r="Q102" s="4" t="s">
        <v>44</v>
      </c>
      <c r="R102" s="4" t="s">
        <v>44</v>
      </c>
      <c r="S102" s="4" t="s">
        <v>44</v>
      </c>
      <c r="T102" s="4" t="s">
        <v>44</v>
      </c>
      <c r="W102" s="4" t="s">
        <v>44</v>
      </c>
      <c r="X102" s="4" t="s">
        <v>44</v>
      </c>
      <c r="Y102" s="4" t="s">
        <v>44</v>
      </c>
      <c r="Z102" s="4" t="s">
        <v>44</v>
      </c>
      <c r="AA102" s="4" t="s">
        <v>44</v>
      </c>
      <c r="AB102" s="4" t="s">
        <v>44</v>
      </c>
      <c r="AC102" s="4" t="s">
        <v>44</v>
      </c>
      <c r="AD102" s="4" t="s">
        <v>44</v>
      </c>
      <c r="BE102" s="32"/>
      <c r="BF102" s="32"/>
      <c r="BG102" s="32"/>
      <c r="BH102" s="32"/>
      <c r="BI102" s="32"/>
      <c r="BJ102" s="32"/>
      <c r="BK102" s="32"/>
      <c r="BL102" s="32"/>
      <c r="BM102" s="32"/>
    </row>
    <row r="103" spans="2:65" s="4" customFormat="1" hidden="1">
      <c r="B103" s="154" t="s">
        <v>131</v>
      </c>
      <c r="C103" s="4" t="s">
        <v>44</v>
      </c>
      <c r="D103" s="4" t="s">
        <v>44</v>
      </c>
      <c r="E103" s="4" t="s">
        <v>44</v>
      </c>
      <c r="F103" s="4" t="s">
        <v>44</v>
      </c>
      <c r="G103" s="4" t="s">
        <v>44</v>
      </c>
      <c r="H103" s="4" t="s">
        <v>44</v>
      </c>
      <c r="I103" s="4" t="s">
        <v>44</v>
      </c>
      <c r="J103" s="4" t="s">
        <v>44</v>
      </c>
      <c r="L103" s="152"/>
      <c r="M103" s="4" t="s">
        <v>44</v>
      </c>
      <c r="N103" s="4" t="s">
        <v>44</v>
      </c>
      <c r="O103" s="4" t="s">
        <v>44</v>
      </c>
      <c r="P103" s="4" t="s">
        <v>44</v>
      </c>
      <c r="Q103" s="4" t="s">
        <v>44</v>
      </c>
      <c r="R103" s="4" t="s">
        <v>44</v>
      </c>
      <c r="S103" s="4" t="s">
        <v>44</v>
      </c>
      <c r="T103" s="4" t="s">
        <v>44</v>
      </c>
      <c r="V103" s="64"/>
      <c r="W103" s="4" t="s">
        <v>44</v>
      </c>
      <c r="X103" s="4" t="s">
        <v>44</v>
      </c>
      <c r="Y103" s="4" t="s">
        <v>44</v>
      </c>
      <c r="Z103" s="4" t="s">
        <v>44</v>
      </c>
      <c r="AA103" s="4" t="s">
        <v>44</v>
      </c>
      <c r="AB103" s="4" t="s">
        <v>44</v>
      </c>
      <c r="AC103" s="4" t="s">
        <v>44</v>
      </c>
      <c r="AD103" s="4" t="s">
        <v>44</v>
      </c>
      <c r="AF103" s="90"/>
      <c r="AM103" s="155"/>
      <c r="BE103" s="32"/>
      <c r="BF103" s="32"/>
      <c r="BG103" s="32"/>
      <c r="BH103" s="32"/>
      <c r="BI103" s="32"/>
      <c r="BJ103" s="32"/>
      <c r="BK103" s="32"/>
      <c r="BL103" s="32"/>
      <c r="BM103" s="32"/>
    </row>
    <row r="104" spans="2:65" s="4" customFormat="1" hidden="1">
      <c r="B104" s="152" t="s">
        <v>440</v>
      </c>
      <c r="C104" s="4">
        <v>0.386306467236947</v>
      </c>
      <c r="D104" s="4">
        <v>8.3197543865730306E-2</v>
      </c>
      <c r="E104" s="4">
        <v>0.469694678436679</v>
      </c>
      <c r="F104" s="4">
        <v>5.5156815352248201E-2</v>
      </c>
      <c r="G104" s="4">
        <v>0.36325492122668201</v>
      </c>
      <c r="H104" s="4">
        <v>0.27655992986629302</v>
      </c>
      <c r="I104" s="4">
        <v>0.49393332843741</v>
      </c>
      <c r="J104" s="4">
        <v>0.67039959059033105</v>
      </c>
      <c r="L104" s="152" t="s">
        <v>441</v>
      </c>
      <c r="M104" s="4">
        <v>0.50606667156259</v>
      </c>
      <c r="N104" s="4">
        <v>0.133468103486798</v>
      </c>
      <c r="O104" s="4">
        <v>8.7953495200830498E-2</v>
      </c>
      <c r="P104" s="4">
        <v>0.73048672950437199</v>
      </c>
      <c r="Q104" s="4">
        <v>0.33933243740422703</v>
      </c>
      <c r="R104" s="4">
        <v>0.18406012534676</v>
      </c>
      <c r="S104" s="4">
        <v>0.15522321934831701</v>
      </c>
      <c r="T104" s="4">
        <v>0.23313193047842601</v>
      </c>
      <c r="V104" s="4" t="s">
        <v>442</v>
      </c>
      <c r="W104" s="4">
        <v>0.19301863121171101</v>
      </c>
      <c r="X104" s="4">
        <v>0.20146180306109099</v>
      </c>
      <c r="Y104" s="4">
        <v>0.256581192515625</v>
      </c>
      <c r="Z104" s="4">
        <v>0.79225935415391702</v>
      </c>
      <c r="AA104" s="4">
        <v>0.199654172441874</v>
      </c>
      <c r="AB104" s="4">
        <v>0.41516212882789799</v>
      </c>
      <c r="AC104" s="4">
        <v>0.360492430950835</v>
      </c>
      <c r="AD104" s="4">
        <v>0.20774064584608401</v>
      </c>
      <c r="BE104" s="32"/>
      <c r="BF104" s="32"/>
      <c r="BG104" s="32"/>
      <c r="BH104" s="32"/>
      <c r="BI104" s="32"/>
      <c r="BJ104" s="32"/>
      <c r="BK104" s="32"/>
      <c r="BL104" s="32"/>
      <c r="BM104" s="32"/>
    </row>
    <row r="105" spans="2:65" s="4" customFormat="1" hidden="1">
      <c r="B105" s="152" t="s">
        <v>443</v>
      </c>
      <c r="C105" s="4">
        <v>0.93390737324843698</v>
      </c>
      <c r="D105" s="4">
        <v>0.73352414747529704</v>
      </c>
      <c r="E105" s="4">
        <v>0.83854265133404904</v>
      </c>
      <c r="F105" s="4">
        <v>0.120804272516188</v>
      </c>
      <c r="G105" s="4">
        <v>0.92136239553532395</v>
      </c>
      <c r="H105" s="4">
        <v>0.92991056098624403</v>
      </c>
      <c r="I105" s="4">
        <v>0.91204650479917004</v>
      </c>
      <c r="J105" s="4">
        <v>0.68133378532306699</v>
      </c>
      <c r="L105" s="152" t="s">
        <v>444</v>
      </c>
      <c r="M105" s="4">
        <v>0.49393332843741</v>
      </c>
      <c r="N105" s="4">
        <v>0.21899812040149799</v>
      </c>
      <c r="O105" s="4">
        <v>5.5156815352248201E-2</v>
      </c>
      <c r="P105" s="4">
        <v>0.72096623381479996</v>
      </c>
      <c r="Q105" s="4">
        <v>0.77551785978091003</v>
      </c>
      <c r="R105" s="4">
        <v>0.106960240464947</v>
      </c>
      <c r="S105" s="4">
        <v>0.11231931946189</v>
      </c>
      <c r="T105" s="4">
        <v>0.39303071486611202</v>
      </c>
      <c r="V105" s="4" t="s">
        <v>445</v>
      </c>
      <c r="W105" s="4">
        <v>0.30788767015263702</v>
      </c>
      <c r="X105" s="4">
        <v>0.184795133717088</v>
      </c>
      <c r="Y105" s="4">
        <v>7.0089439013755805E-2</v>
      </c>
      <c r="Z105" s="4">
        <v>0.90800529826235599</v>
      </c>
      <c r="AA105" s="4">
        <v>0.30853753872598699</v>
      </c>
      <c r="AB105" s="4">
        <v>6.31853617511237E-2</v>
      </c>
      <c r="AC105" s="4">
        <v>0.15522321934831701</v>
      </c>
      <c r="AD105" s="4">
        <v>0.24196365222307301</v>
      </c>
      <c r="BE105" s="32"/>
      <c r="BF105" s="32"/>
      <c r="BG105" s="32"/>
      <c r="BH105" s="32"/>
      <c r="BI105" s="32"/>
      <c r="BJ105" s="32"/>
      <c r="BK105" s="32"/>
      <c r="BL105" s="32"/>
      <c r="BM105" s="32"/>
    </row>
    <row r="106" spans="2:65" s="4" customFormat="1" hidden="1">
      <c r="B106" s="152" t="s">
        <v>219</v>
      </c>
      <c r="C106" s="4">
        <v>0.39800006745497202</v>
      </c>
      <c r="D106" s="4">
        <v>0.16145734866595099</v>
      </c>
      <c r="E106" s="4">
        <v>0.34068224663530899</v>
      </c>
      <c r="F106" s="4">
        <v>6.6092626751563105E-2</v>
      </c>
      <c r="G106" s="4">
        <v>0.21012250259138299</v>
      </c>
      <c r="H106" s="4">
        <v>0.31866621467693301</v>
      </c>
      <c r="I106" s="4">
        <v>0.44556784731433202</v>
      </c>
      <c r="J106" s="4">
        <v>0.78100187959850198</v>
      </c>
      <c r="L106" s="152" t="s">
        <v>230</v>
      </c>
      <c r="M106" s="4">
        <v>0.59022047233299302</v>
      </c>
      <c r="N106" s="4">
        <v>0.19301863121171101</v>
      </c>
      <c r="O106" s="4">
        <v>0.21012250259138299</v>
      </c>
      <c r="P106" s="4">
        <v>0.66066756259577297</v>
      </c>
      <c r="Q106" s="4">
        <v>0.17655561725300301</v>
      </c>
      <c r="R106" s="4">
        <v>0.34985414079175098</v>
      </c>
      <c r="S106" s="4">
        <v>0.199654172441874</v>
      </c>
      <c r="T106" s="4">
        <v>8.2917082128257893E-2</v>
      </c>
      <c r="V106" s="4" t="s">
        <v>244</v>
      </c>
      <c r="W106" s="4">
        <v>0.35190333565658499</v>
      </c>
      <c r="X106" s="4">
        <v>0.29727238379049198</v>
      </c>
      <c r="Y106" s="4">
        <v>0.184795133717088</v>
      </c>
      <c r="Z106" s="4">
        <v>0.72096623381479996</v>
      </c>
      <c r="AA106" s="4">
        <v>0.33933243740422703</v>
      </c>
      <c r="AB106" s="4">
        <v>0.68133264165312002</v>
      </c>
      <c r="AC106" s="4">
        <v>0.37123982336648098</v>
      </c>
      <c r="AD106" s="4">
        <v>0.15522321934831701</v>
      </c>
      <c r="BE106" s="32"/>
      <c r="BF106" s="32"/>
      <c r="BG106" s="32"/>
      <c r="BH106" s="32"/>
      <c r="BI106" s="32"/>
      <c r="BJ106" s="32"/>
      <c r="BK106" s="32"/>
      <c r="BL106" s="32"/>
      <c r="BM106" s="32"/>
    </row>
    <row r="107" spans="2:65" s="4" customFormat="1" hidden="1">
      <c r="B107" s="152" t="s">
        <v>446</v>
      </c>
      <c r="C107" s="4">
        <v>5.8631000289262103E-2</v>
      </c>
      <c r="D107" s="4">
        <v>6.6092626751563105E-2</v>
      </c>
      <c r="E107" s="4">
        <v>7.8032789705566501E-3</v>
      </c>
      <c r="F107" s="4">
        <v>0.64809666434341495</v>
      </c>
      <c r="G107" s="4">
        <v>2.15574915336363E-2</v>
      </c>
      <c r="H107" s="4">
        <v>0.140131028261098</v>
      </c>
      <c r="I107" s="4">
        <v>1.4827458919747899E-2</v>
      </c>
      <c r="J107" s="4">
        <v>0.84587499971355196</v>
      </c>
      <c r="L107" s="152" t="s">
        <v>447</v>
      </c>
      <c r="M107" s="4">
        <v>0.21899812040149799</v>
      </c>
      <c r="N107" s="4">
        <v>0.578359008164538</v>
      </c>
      <c r="O107" s="4">
        <v>0.29727238379049198</v>
      </c>
      <c r="P107" s="4">
        <v>0.27903376618520098</v>
      </c>
      <c r="Q107" s="4">
        <v>2.3532528924464099E-2</v>
      </c>
      <c r="R107" s="4">
        <v>0.85149276939474605</v>
      </c>
      <c r="S107" s="4">
        <v>0.12953933456125699</v>
      </c>
      <c r="T107" s="4">
        <v>0.83786333138450697</v>
      </c>
      <c r="V107" s="4" t="s">
        <v>448</v>
      </c>
      <c r="W107" s="4">
        <v>0.48180559567421999</v>
      </c>
      <c r="X107" s="4">
        <v>0.45761173527937399</v>
      </c>
      <c r="Y107" s="4">
        <v>0.50606667156259</v>
      </c>
      <c r="Z107" s="4">
        <v>0.26015840025368298</v>
      </c>
      <c r="AA107" s="4">
        <v>0.16924757725542999</v>
      </c>
      <c r="AB107" s="4">
        <v>0.90800529826235599</v>
      </c>
      <c r="AC107" s="4">
        <v>0.43756613101223601</v>
      </c>
      <c r="AD107" s="4">
        <v>0.48290770619201701</v>
      </c>
      <c r="BE107" s="32"/>
      <c r="BF107" s="32"/>
      <c r="BG107" s="32"/>
      <c r="BH107" s="32"/>
      <c r="BI107" s="32"/>
      <c r="BJ107" s="32"/>
      <c r="BK107" s="32"/>
      <c r="BL107" s="32"/>
      <c r="BM107" s="32"/>
    </row>
    <row r="108" spans="2:65" s="4" customFormat="1" hidden="1">
      <c r="B108" s="152" t="s">
        <v>449</v>
      </c>
      <c r="C108" s="4">
        <v>0.103434716397628</v>
      </c>
      <c r="D108" s="4">
        <v>0.329600409409669</v>
      </c>
      <c r="E108" s="4">
        <v>0.114799850139821</v>
      </c>
      <c r="F108" s="4">
        <v>0.90709070205950604</v>
      </c>
      <c r="G108" s="4">
        <v>0.39800006745497202</v>
      </c>
      <c r="H108" s="4">
        <v>0.578359008164538</v>
      </c>
      <c r="I108" s="4">
        <v>0.14011712397765799</v>
      </c>
      <c r="J108" s="4">
        <v>0.79853819693890904</v>
      </c>
      <c r="L108" s="152" t="s">
        <v>450</v>
      </c>
      <c r="M108" s="4">
        <v>0.16145734866595099</v>
      </c>
      <c r="N108" s="4">
        <v>0.75311863166936499</v>
      </c>
      <c r="O108" s="4">
        <v>0.26647585252470302</v>
      </c>
      <c r="P108" s="4">
        <v>0.24196365222307301</v>
      </c>
      <c r="Q108" s="4">
        <v>6.6807201268858099E-2</v>
      </c>
      <c r="R108" s="4">
        <v>0.84477678065168305</v>
      </c>
      <c r="S108" s="4">
        <v>0.20774064584608401</v>
      </c>
      <c r="T108" s="4">
        <v>0.85149276939474605</v>
      </c>
      <c r="V108" s="4" t="s">
        <v>451</v>
      </c>
      <c r="W108" s="4">
        <v>0.69211232984736304</v>
      </c>
      <c r="X108" s="4">
        <v>0.54238826472062596</v>
      </c>
      <c r="Y108" s="4">
        <v>0.20146180306109099</v>
      </c>
      <c r="Z108" s="4">
        <v>0.40405803338427998</v>
      </c>
      <c r="AA108" s="4">
        <v>0.39303071486611202</v>
      </c>
      <c r="AB108" s="4">
        <v>0.76686806952157405</v>
      </c>
      <c r="AC108" s="4">
        <v>0.360492430950835</v>
      </c>
      <c r="AD108" s="4">
        <v>0.70144860764087003</v>
      </c>
      <c r="BE108" s="32"/>
      <c r="BF108" s="32"/>
      <c r="BG108" s="32"/>
      <c r="BH108" s="32"/>
      <c r="BI108" s="32"/>
      <c r="BJ108" s="32"/>
      <c r="BK108" s="32"/>
      <c r="BL108" s="32"/>
      <c r="BM108" s="32"/>
    </row>
    <row r="109" spans="2:65" s="4" customFormat="1" hidden="1">
      <c r="B109" s="152" t="s">
        <v>177</v>
      </c>
      <c r="C109" s="4">
        <v>0.93390737324843698</v>
      </c>
      <c r="D109" s="4">
        <v>0.43357398773472999</v>
      </c>
      <c r="E109" s="4">
        <v>0.70272761620950797</v>
      </c>
      <c r="F109" s="4">
        <v>0.21012250259138299</v>
      </c>
      <c r="G109" s="4">
        <v>0.98917146053475802</v>
      </c>
      <c r="H109" s="4">
        <v>0.70272761620950797</v>
      </c>
      <c r="I109" s="4">
        <v>0.67039959059033105</v>
      </c>
      <c r="J109" s="4">
        <v>0.421640991835462</v>
      </c>
      <c r="L109" s="152" t="s">
        <v>231</v>
      </c>
      <c r="M109" s="4">
        <v>6.6092626751563105E-2</v>
      </c>
      <c r="N109" s="4">
        <v>0.39800006745497202</v>
      </c>
      <c r="O109" s="4">
        <v>0.36325492122668201</v>
      </c>
      <c r="P109" s="4">
        <v>0.74902622567655697</v>
      </c>
      <c r="Q109" s="4">
        <v>8.7367911607623597E-2</v>
      </c>
      <c r="R109" s="4">
        <v>0.101788111773941</v>
      </c>
      <c r="S109" s="4">
        <v>0.62876017663351902</v>
      </c>
      <c r="T109" s="4">
        <v>0.89821188822605902</v>
      </c>
      <c r="V109" s="4" t="s">
        <v>245</v>
      </c>
      <c r="W109" s="4">
        <v>0.10901085435682401</v>
      </c>
      <c r="X109" s="4">
        <v>0.19301863121171101</v>
      </c>
      <c r="Y109" s="4">
        <v>0.169013472067334</v>
      </c>
      <c r="Z109" s="4">
        <v>0.71128508599020801</v>
      </c>
      <c r="AA109" s="4">
        <v>4.4565462758543103E-2</v>
      </c>
      <c r="AB109" s="4">
        <v>6.6807201268858099E-2</v>
      </c>
      <c r="AC109" s="4">
        <v>0.29855139235912997</v>
      </c>
      <c r="AD109" s="4">
        <v>0.79225935415391702</v>
      </c>
      <c r="BE109" s="32"/>
      <c r="BF109" s="32"/>
      <c r="BG109" s="32"/>
      <c r="BH109" s="32"/>
      <c r="BI109" s="32"/>
      <c r="BJ109" s="32"/>
      <c r="BK109" s="32"/>
      <c r="BL109" s="32"/>
      <c r="BM109" s="32"/>
    </row>
    <row r="110" spans="2:65" s="4" customFormat="1" hidden="1">
      <c r="B110" s="152" t="s">
        <v>452</v>
      </c>
      <c r="C110" s="4">
        <v>3.5541940489476299E-3</v>
      </c>
      <c r="D110" s="4">
        <v>0.133468103486798</v>
      </c>
      <c r="E110" s="4">
        <v>1.2378824556983201E-3</v>
      </c>
      <c r="F110" s="4">
        <v>0.75311863166936499</v>
      </c>
      <c r="G110" s="4">
        <v>2.02517799421818E-3</v>
      </c>
      <c r="H110" s="4">
        <v>0.31866621467693301</v>
      </c>
      <c r="I110" s="4">
        <v>1.2378824556983201E-3</v>
      </c>
      <c r="J110" s="4">
        <v>0.74341880748437505</v>
      </c>
      <c r="L110" s="152" t="s">
        <v>453</v>
      </c>
      <c r="M110" s="4">
        <v>0.79853819693890904</v>
      </c>
      <c r="N110" s="4">
        <v>0.69211232984736304</v>
      </c>
      <c r="O110" s="4">
        <v>0.39800006745497202</v>
      </c>
      <c r="P110" s="4">
        <v>0.26951327049562801</v>
      </c>
      <c r="Q110" s="4">
        <v>0.199654172441874</v>
      </c>
      <c r="R110" s="4">
        <v>0.94979375300694902</v>
      </c>
      <c r="S110" s="4">
        <v>0.106960240464947</v>
      </c>
      <c r="T110" s="4">
        <v>0.70144860764087003</v>
      </c>
      <c r="V110" s="4" t="s">
        <v>454</v>
      </c>
      <c r="W110" s="4">
        <v>0.89656528360237198</v>
      </c>
      <c r="X110" s="4">
        <v>0.329600409409669</v>
      </c>
      <c r="Y110" s="4">
        <v>0.85298362167740305</v>
      </c>
      <c r="Z110" s="4">
        <v>0.25097377432344298</v>
      </c>
      <c r="AA110" s="4">
        <v>0.41516212882789799</v>
      </c>
      <c r="AB110" s="4">
        <v>0.974834662551748</v>
      </c>
      <c r="AC110" s="4">
        <v>0.70144860764087003</v>
      </c>
      <c r="AD110" s="4">
        <v>0.49430101840926399</v>
      </c>
      <c r="BE110" s="32"/>
      <c r="BF110" s="32"/>
      <c r="BG110" s="32"/>
      <c r="BH110" s="32"/>
      <c r="BI110" s="32"/>
      <c r="BJ110" s="32"/>
      <c r="BK110" s="32"/>
      <c r="BL110" s="32"/>
      <c r="BM110" s="32"/>
    </row>
    <row r="111" spans="2:65" s="4" customFormat="1" hidden="1">
      <c r="B111" s="152" t="s">
        <v>455</v>
      </c>
      <c r="C111" s="4">
        <v>1.6006262079135199E-2</v>
      </c>
      <c r="D111" s="4">
        <v>0.55443215268566803</v>
      </c>
      <c r="E111" s="4">
        <v>3.5171958999405298E-2</v>
      </c>
      <c r="F111" s="4">
        <v>0.96482804100059505</v>
      </c>
      <c r="G111" s="4">
        <v>1.7264499684981598E-2</v>
      </c>
      <c r="H111" s="4">
        <v>0.84587499971355196</v>
      </c>
      <c r="I111" s="4">
        <v>1.2692301547213999E-2</v>
      </c>
      <c r="J111" s="4">
        <v>0.76261866496599096</v>
      </c>
      <c r="L111" s="152" t="s">
        <v>456</v>
      </c>
      <c r="M111" s="4">
        <v>0.70272761620950797</v>
      </c>
      <c r="N111" s="4">
        <v>0.76261866496599096</v>
      </c>
      <c r="O111" s="4">
        <v>0.469694678436679</v>
      </c>
      <c r="P111" s="4">
        <v>0.216017446002504</v>
      </c>
      <c r="Q111" s="4">
        <v>0.39303071486611202</v>
      </c>
      <c r="R111" s="4">
        <v>0.96732506447151601</v>
      </c>
      <c r="S111" s="4">
        <v>0.216017446002504</v>
      </c>
      <c r="T111" s="4">
        <v>0.84477678065168305</v>
      </c>
      <c r="V111" s="4" t="s">
        <v>457</v>
      </c>
      <c r="W111" s="4">
        <v>0.90709070205950604</v>
      </c>
      <c r="X111" s="4">
        <v>0.29727238379049198</v>
      </c>
      <c r="Y111" s="4">
        <v>0.72344007013370804</v>
      </c>
      <c r="Z111" s="4">
        <v>0.28871491400979199</v>
      </c>
      <c r="AA111" s="4">
        <v>0.62876017663351902</v>
      </c>
      <c r="AB111" s="4">
        <v>0.98213557943718299</v>
      </c>
      <c r="AC111" s="4">
        <v>0.68133264165312002</v>
      </c>
      <c r="AD111" s="4">
        <v>0.74902622567655697</v>
      </c>
      <c r="BE111" s="32"/>
      <c r="BF111" s="32"/>
      <c r="BG111" s="32"/>
      <c r="BH111" s="32"/>
      <c r="BI111" s="32"/>
      <c r="BJ111" s="32"/>
      <c r="BK111" s="32"/>
      <c r="BL111" s="32"/>
      <c r="BM111" s="32"/>
    </row>
    <row r="112" spans="2:65" hidden="1">
      <c r="B112" s="152" t="s">
        <v>176</v>
      </c>
      <c r="C112" s="4">
        <v>0.256581192515625</v>
      </c>
      <c r="D112" s="4">
        <v>0.63674507877331799</v>
      </c>
      <c r="E112" s="4">
        <v>0.14701637832259701</v>
      </c>
      <c r="F112" s="4">
        <v>0.56642601226527001</v>
      </c>
      <c r="G112" s="4">
        <v>6.0496713284671402E-3</v>
      </c>
      <c r="H112" s="4">
        <v>0.54238826472062596</v>
      </c>
      <c r="I112" s="4">
        <v>0.34068224663530899</v>
      </c>
      <c r="J112" s="4">
        <v>0.64809666434341495</v>
      </c>
      <c r="K112" s="4"/>
      <c r="L112" s="152" t="s">
        <v>232</v>
      </c>
      <c r="M112" s="4">
        <v>0.91680245613427003</v>
      </c>
      <c r="N112" s="4">
        <v>0.40977952766700698</v>
      </c>
      <c r="O112" s="4">
        <v>0.97996416432196898</v>
      </c>
      <c r="P112" s="4">
        <v>0.26015840025368298</v>
      </c>
      <c r="Q112" s="4">
        <v>0.83075242274457095</v>
      </c>
      <c r="R112" s="4">
        <v>0.70144860764087003</v>
      </c>
      <c r="S112" s="4">
        <v>0.93319279873114203</v>
      </c>
      <c r="T112" s="4">
        <v>0.671065465933389</v>
      </c>
      <c r="V112" s="4" t="s">
        <v>246</v>
      </c>
      <c r="W112" s="4">
        <v>0.84587499971355196</v>
      </c>
      <c r="X112" s="4">
        <v>0.26647585252470302</v>
      </c>
      <c r="Y112" s="4">
        <v>0.98517254108025198</v>
      </c>
      <c r="Z112" s="4">
        <v>0.31866735834687998</v>
      </c>
      <c r="AA112" s="4">
        <v>0.62876017663351902</v>
      </c>
      <c r="AB112" s="4">
        <v>0.85149276939474605</v>
      </c>
      <c r="AC112" s="4">
        <v>0.94979375300694902</v>
      </c>
      <c r="AD112" s="4">
        <v>0.66066756259577297</v>
      </c>
      <c r="AF112" s="4"/>
      <c r="AG112" s="4"/>
      <c r="AH112" s="4"/>
      <c r="AI112" s="4"/>
      <c r="AJ112" s="4"/>
      <c r="AM112" s="4"/>
      <c r="AN112" s="4"/>
      <c r="AO112" s="4"/>
      <c r="AP112" s="4"/>
      <c r="AQ112" s="4"/>
      <c r="AR112" s="4"/>
      <c r="BE112" s="32"/>
      <c r="BF112" s="32"/>
      <c r="BG112" s="32"/>
      <c r="BH112" s="32"/>
      <c r="BI112" s="32"/>
      <c r="BJ112" s="32"/>
      <c r="BK112" s="32"/>
      <c r="BL112" s="32"/>
      <c r="BM112" s="32"/>
    </row>
    <row r="113" spans="2:65" s="4" customFormat="1" hidden="1">
      <c r="B113" s="152"/>
      <c r="C113" s="4" t="s">
        <v>44</v>
      </c>
      <c r="D113" s="4" t="s">
        <v>44</v>
      </c>
      <c r="E113" s="4" t="s">
        <v>44</v>
      </c>
      <c r="F113" s="4" t="s">
        <v>44</v>
      </c>
      <c r="G113" s="4" t="s">
        <v>44</v>
      </c>
      <c r="H113" s="4" t="s">
        <v>44</v>
      </c>
      <c r="I113" s="4" t="s">
        <v>44</v>
      </c>
      <c r="J113" s="4" t="s">
        <v>44</v>
      </c>
      <c r="L113" s="152"/>
      <c r="M113" s="4" t="s">
        <v>44</v>
      </c>
      <c r="N113" s="4" t="s">
        <v>44</v>
      </c>
      <c r="O113" s="4" t="s">
        <v>44</v>
      </c>
      <c r="P113" s="4" t="s">
        <v>44</v>
      </c>
      <c r="Q113" s="4" t="s">
        <v>44</v>
      </c>
      <c r="R113" s="4" t="s">
        <v>44</v>
      </c>
      <c r="S113" s="4" t="s">
        <v>44</v>
      </c>
      <c r="T113" s="4" t="s">
        <v>44</v>
      </c>
      <c r="W113" s="4" t="s">
        <v>44</v>
      </c>
      <c r="X113" s="4" t="s">
        <v>44</v>
      </c>
      <c r="Y113" s="4" t="s">
        <v>44</v>
      </c>
      <c r="Z113" s="4" t="s">
        <v>44</v>
      </c>
      <c r="AA113" s="4" t="s">
        <v>44</v>
      </c>
      <c r="AB113" s="4" t="s">
        <v>44</v>
      </c>
      <c r="AC113" s="4" t="s">
        <v>44</v>
      </c>
      <c r="AD113" s="4" t="s">
        <v>44</v>
      </c>
      <c r="BE113" s="32"/>
      <c r="BF113" s="32"/>
      <c r="BG113" s="32"/>
      <c r="BH113" s="32"/>
      <c r="BI113" s="32"/>
      <c r="BJ113" s="32"/>
      <c r="BK113" s="32"/>
      <c r="BL113" s="32"/>
      <c r="BM113" s="32"/>
    </row>
    <row r="114" spans="2:65" s="4" customFormat="1" hidden="1">
      <c r="B114" s="151" t="s">
        <v>260</v>
      </c>
      <c r="C114" s="4" t="s">
        <v>44</v>
      </c>
      <c r="D114" s="4" t="s">
        <v>44</v>
      </c>
      <c r="E114" s="4" t="s">
        <v>44</v>
      </c>
      <c r="F114" s="4" t="s">
        <v>44</v>
      </c>
      <c r="G114" s="4" t="s">
        <v>44</v>
      </c>
      <c r="H114" s="4" t="s">
        <v>44</v>
      </c>
      <c r="I114" s="4" t="s">
        <v>44</v>
      </c>
      <c r="J114" s="4" t="s">
        <v>44</v>
      </c>
      <c r="L114" s="152"/>
      <c r="M114" s="4" t="s">
        <v>44</v>
      </c>
      <c r="N114" s="4" t="s">
        <v>44</v>
      </c>
      <c r="O114" s="4" t="s">
        <v>44</v>
      </c>
      <c r="P114" s="4" t="s">
        <v>44</v>
      </c>
      <c r="Q114" s="4" t="s">
        <v>44</v>
      </c>
      <c r="R114" s="4" t="s">
        <v>44</v>
      </c>
      <c r="S114" s="4" t="s">
        <v>44</v>
      </c>
      <c r="T114" s="4" t="s">
        <v>44</v>
      </c>
      <c r="V114" s="60"/>
      <c r="W114" s="4" t="s">
        <v>44</v>
      </c>
      <c r="X114" s="4" t="s">
        <v>44</v>
      </c>
      <c r="Y114" s="4" t="s">
        <v>44</v>
      </c>
      <c r="Z114" s="4" t="s">
        <v>44</v>
      </c>
      <c r="AA114" s="4" t="s">
        <v>44</v>
      </c>
      <c r="AB114" s="4" t="s">
        <v>44</v>
      </c>
      <c r="AC114" s="4" t="s">
        <v>44</v>
      </c>
      <c r="AD114" s="4" t="s">
        <v>44</v>
      </c>
      <c r="AF114" s="90"/>
      <c r="AM114" s="90"/>
      <c r="BE114" s="32"/>
      <c r="BF114" s="32"/>
      <c r="BG114" s="32"/>
      <c r="BH114" s="32"/>
      <c r="BI114" s="32"/>
      <c r="BJ114" s="32"/>
      <c r="BK114" s="32"/>
      <c r="BL114" s="32"/>
      <c r="BM114" s="32"/>
    </row>
    <row r="115" spans="2:65" s="4" customFormat="1" hidden="1">
      <c r="B115" s="152" t="s">
        <v>133</v>
      </c>
      <c r="C115" s="4">
        <v>9.0380967857795605E-2</v>
      </c>
      <c r="D115" s="4">
        <v>0.578359008164538</v>
      </c>
      <c r="E115" s="4">
        <v>0.117761444838429</v>
      </c>
      <c r="F115" s="4">
        <v>0.44556471955201699</v>
      </c>
      <c r="G115" s="4">
        <v>0.69745127449368105</v>
      </c>
      <c r="H115" s="4">
        <v>0.16145734866595099</v>
      </c>
      <c r="I115" s="4">
        <v>5.7869049579024803E-3</v>
      </c>
      <c r="J115" s="4">
        <v>0.96712356413859801</v>
      </c>
      <c r="L115" s="152" t="s">
        <v>233</v>
      </c>
      <c r="M115" s="4">
        <v>0.94484318464775197</v>
      </c>
      <c r="N115" s="4">
        <v>3.75636491017853E-2</v>
      </c>
      <c r="O115" s="4">
        <v>0.15412500028644799</v>
      </c>
      <c r="P115" s="4">
        <v>0.41516212882789799</v>
      </c>
      <c r="Q115" s="4">
        <v>0.97310795556880103</v>
      </c>
      <c r="R115" s="4">
        <v>0.70144860764087003</v>
      </c>
      <c r="S115" s="4">
        <v>5.1693087283693102E-2</v>
      </c>
      <c r="T115" s="4">
        <v>0.39852411821241901</v>
      </c>
      <c r="V115" s="4" t="s">
        <v>247</v>
      </c>
      <c r="W115" s="4">
        <v>0.60786178116415601</v>
      </c>
      <c r="X115" s="4">
        <v>0.70273827248266196</v>
      </c>
      <c r="Y115" s="4">
        <v>6.8057065359417301E-2</v>
      </c>
      <c r="Z115" s="4">
        <v>0.37663984429348402</v>
      </c>
      <c r="AA115" s="4">
        <v>0.68642391014627302</v>
      </c>
      <c r="AB115" s="4">
        <v>0.59594676649378797</v>
      </c>
      <c r="AC115" s="4">
        <v>3.7072765555703401E-2</v>
      </c>
      <c r="AD115" s="4">
        <v>0.84135709214357302</v>
      </c>
      <c r="BE115" s="32"/>
      <c r="BF115" s="32"/>
      <c r="BG115" s="32"/>
      <c r="BH115" s="32"/>
      <c r="BI115" s="32"/>
      <c r="BJ115" s="32"/>
      <c r="BK115" s="32"/>
      <c r="BL115" s="32"/>
      <c r="BM115" s="32"/>
    </row>
    <row r="116" spans="2:65" s="4" customFormat="1" hidden="1">
      <c r="B116" s="152" t="s">
        <v>134</v>
      </c>
      <c r="C116" s="4">
        <v>0.106183131866914</v>
      </c>
      <c r="D116" s="4">
        <v>0.108984241806298</v>
      </c>
      <c r="E116" s="4">
        <v>1.0817163475776201E-2</v>
      </c>
      <c r="F116" s="4">
        <v>5.5825398549515397E-2</v>
      </c>
      <c r="G116" s="4">
        <v>0.15052876787721101</v>
      </c>
      <c r="H116" s="4">
        <v>0.103434716397628</v>
      </c>
      <c r="I116" s="4">
        <v>5.0839930482426297E-3</v>
      </c>
      <c r="J116" s="4">
        <v>0.98139920207572195</v>
      </c>
      <c r="L116" s="152" t="s">
        <v>234</v>
      </c>
      <c r="M116" s="4">
        <v>0.94484318464775197</v>
      </c>
      <c r="N116" s="4">
        <v>0.16144335972788099</v>
      </c>
      <c r="O116" s="4">
        <v>9.2909297940494004E-2</v>
      </c>
      <c r="P116" s="4">
        <v>0.551151612338172</v>
      </c>
      <c r="Q116" s="4">
        <v>0.77123886410854203</v>
      </c>
      <c r="R116" s="4">
        <v>0.63951438977253405</v>
      </c>
      <c r="S116" s="4">
        <v>2.15574915336363E-2</v>
      </c>
      <c r="T116" s="4">
        <v>0.360485610227466</v>
      </c>
      <c r="V116" s="4" t="s">
        <v>248</v>
      </c>
      <c r="W116" s="4">
        <v>0.78206186102698505</v>
      </c>
      <c r="X116" s="4">
        <v>0.68133378532306699</v>
      </c>
      <c r="Y116" s="4">
        <v>9.2896579074931193E-2</v>
      </c>
      <c r="Z116" s="4">
        <v>0.32375903366304898</v>
      </c>
      <c r="AA116" s="4">
        <v>0.73853155393782899</v>
      </c>
      <c r="AB116" s="4">
        <v>0.77551785978091003</v>
      </c>
      <c r="AC116" s="4">
        <v>0.117867575488425</v>
      </c>
      <c r="AD116" s="4">
        <v>0.59040351607022601</v>
      </c>
      <c r="BE116" s="3"/>
      <c r="BF116" s="3"/>
      <c r="BG116" s="3"/>
      <c r="BH116" s="3"/>
      <c r="BI116" s="3"/>
      <c r="BJ116" s="3"/>
      <c r="BK116" s="3"/>
      <c r="BL116" s="3"/>
      <c r="BM116" s="3"/>
    </row>
    <row r="117" spans="2:65" s="4" customFormat="1" hidden="1">
      <c r="B117" s="152" t="s">
        <v>142</v>
      </c>
      <c r="C117" s="4">
        <v>4.5702744298257401E-2</v>
      </c>
      <c r="D117" s="4">
        <v>7.0089439013755805E-2</v>
      </c>
      <c r="E117" s="4">
        <v>9.2043039179544994E-3</v>
      </c>
      <c r="F117" s="4">
        <v>0.67041805288837097</v>
      </c>
      <c r="G117" s="4">
        <v>3.5171958999405298E-2</v>
      </c>
      <c r="H117" s="4">
        <v>0.29201735573682402</v>
      </c>
      <c r="I117" s="4">
        <v>9.9894493249872499E-3</v>
      </c>
      <c r="J117" s="4">
        <v>0.77651069392679894</v>
      </c>
      <c r="L117" s="152" t="s">
        <v>235</v>
      </c>
      <c r="M117" s="4">
        <v>0.63675266838623801</v>
      </c>
      <c r="N117" s="4">
        <v>0.70272761620950797</v>
      </c>
      <c r="O117" s="4">
        <v>0.35190333565658499</v>
      </c>
      <c r="P117" s="4">
        <v>0.75803634777692697</v>
      </c>
      <c r="Q117" s="4">
        <v>0.20146180306109099</v>
      </c>
      <c r="R117" s="4">
        <v>0.92344675564040302</v>
      </c>
      <c r="S117" s="4">
        <v>0.26951327049562801</v>
      </c>
      <c r="T117" s="4">
        <v>0.87048496937484099</v>
      </c>
      <c r="V117" s="4" t="s">
        <v>249</v>
      </c>
      <c r="W117" s="4">
        <v>0.60199993254502804</v>
      </c>
      <c r="X117" s="4">
        <v>0.77191442000799304</v>
      </c>
      <c r="Y117" s="4">
        <v>0.60199993254502804</v>
      </c>
      <c r="Z117" s="4">
        <v>9.4352477788749903E-2</v>
      </c>
      <c r="AA117" s="4">
        <v>0.59595636841117705</v>
      </c>
      <c r="AB117" s="4">
        <v>0.94359793148263105</v>
      </c>
      <c r="AC117" s="4">
        <v>0.48860203693722398</v>
      </c>
      <c r="AD117" s="4">
        <v>0.56244018848255894</v>
      </c>
      <c r="BE117" s="3"/>
      <c r="BF117" s="3"/>
      <c r="BG117" s="3"/>
      <c r="BH117" s="3"/>
      <c r="BI117" s="3"/>
      <c r="BJ117" s="3"/>
      <c r="BK117" s="3"/>
      <c r="BL117" s="3"/>
      <c r="BM117" s="3"/>
    </row>
    <row r="118" spans="2:65" s="4" customFormat="1" hidden="1">
      <c r="B118" s="152"/>
      <c r="C118" s="4" t="s">
        <v>44</v>
      </c>
      <c r="D118" s="4" t="s">
        <v>44</v>
      </c>
      <c r="E118" s="4" t="s">
        <v>44</v>
      </c>
      <c r="F118" s="4" t="s">
        <v>44</v>
      </c>
      <c r="G118" s="4" t="s">
        <v>44</v>
      </c>
      <c r="H118" s="4" t="s">
        <v>44</v>
      </c>
      <c r="I118" s="4" t="s">
        <v>44</v>
      </c>
      <c r="J118" s="4" t="s">
        <v>44</v>
      </c>
      <c r="L118" s="152"/>
      <c r="M118" s="4" t="s">
        <v>44</v>
      </c>
      <c r="N118" s="4" t="s">
        <v>44</v>
      </c>
      <c r="O118" s="4" t="s">
        <v>44</v>
      </c>
      <c r="P118" s="4" t="s">
        <v>44</v>
      </c>
      <c r="Q118" s="4" t="s">
        <v>44</v>
      </c>
      <c r="R118" s="4" t="s">
        <v>44</v>
      </c>
      <c r="S118" s="4" t="s">
        <v>44</v>
      </c>
      <c r="T118" s="4" t="s">
        <v>44</v>
      </c>
      <c r="W118" s="4" t="s">
        <v>44</v>
      </c>
      <c r="X118" s="4" t="s">
        <v>44</v>
      </c>
      <c r="Y118" s="4" t="s">
        <v>44</v>
      </c>
      <c r="Z118" s="4" t="s">
        <v>44</v>
      </c>
      <c r="AA118" s="4" t="s">
        <v>44</v>
      </c>
      <c r="AB118" s="4" t="s">
        <v>44</v>
      </c>
      <c r="AC118" s="4" t="s">
        <v>44</v>
      </c>
      <c r="AD118" s="4" t="s">
        <v>44</v>
      </c>
      <c r="BE118" s="3"/>
      <c r="BF118" s="3"/>
      <c r="BG118" s="3"/>
      <c r="BH118" s="3"/>
      <c r="BI118" s="3"/>
      <c r="BJ118" s="3"/>
      <c r="BK118" s="3"/>
      <c r="BL118" s="3"/>
      <c r="BM118" s="3"/>
    </row>
    <row r="119" spans="2:65" s="4" customFormat="1" hidden="1">
      <c r="B119" s="152" t="s">
        <v>173</v>
      </c>
      <c r="C119" s="4">
        <v>8.4799979472358396E-3</v>
      </c>
      <c r="D119" s="4">
        <v>7.4269640782640201E-2</v>
      </c>
      <c r="E119" s="4">
        <v>2.4511598004881801E-3</v>
      </c>
      <c r="F119" s="4">
        <v>0.80698136878828897</v>
      </c>
      <c r="G119" s="4">
        <v>6.59091470961253E-3</v>
      </c>
      <c r="H119" s="4">
        <v>0.29727238379049198</v>
      </c>
      <c r="I119" s="4">
        <v>1.5111633454077101E-3</v>
      </c>
      <c r="J119" s="4">
        <v>0.79853819693890904</v>
      </c>
      <c r="L119" s="152" t="s">
        <v>236</v>
      </c>
      <c r="M119" s="4">
        <v>0.71317245129136797</v>
      </c>
      <c r="N119" s="4">
        <v>0.55443215268566803</v>
      </c>
      <c r="O119" s="4">
        <v>0.36325492122668201</v>
      </c>
      <c r="P119" s="4">
        <v>0.448848387661828</v>
      </c>
      <c r="Q119" s="4">
        <v>7.8639014858536194E-2</v>
      </c>
      <c r="R119" s="4">
        <v>0.93319279873114203</v>
      </c>
      <c r="S119" s="4">
        <v>9.1994701737644194E-2</v>
      </c>
      <c r="T119" s="4">
        <v>0.78398255399749595</v>
      </c>
      <c r="V119" s="4" t="s">
        <v>250</v>
      </c>
      <c r="W119" s="4">
        <v>0.78100187959850198</v>
      </c>
      <c r="X119" s="4">
        <v>0.37472790356931002</v>
      </c>
      <c r="Y119" s="4">
        <v>0.74341880748437505</v>
      </c>
      <c r="Z119" s="4">
        <v>0.28871491400979199</v>
      </c>
      <c r="AA119" s="4">
        <v>0.47152833548352102</v>
      </c>
      <c r="AB119" s="4">
        <v>0.95268147180702301</v>
      </c>
      <c r="AC119" s="4">
        <v>0.57366558758326702</v>
      </c>
      <c r="AD119" s="4">
        <v>0.43756613101223601</v>
      </c>
    </row>
    <row r="120" spans="2:65" s="4" customFormat="1" hidden="1">
      <c r="B120" s="152" t="s">
        <v>217</v>
      </c>
      <c r="C120" s="4">
        <v>7.4269640782640201E-2</v>
      </c>
      <c r="D120" s="4">
        <v>0.35190333565658499</v>
      </c>
      <c r="E120" s="4">
        <v>0.24688136833063501</v>
      </c>
      <c r="F120" s="4">
        <v>0.35190333565658499</v>
      </c>
      <c r="G120" s="4">
        <v>0.73352414747529704</v>
      </c>
      <c r="H120" s="4">
        <v>9.2909297940494004E-2</v>
      </c>
      <c r="I120" s="4">
        <v>5.5156815352248201E-2</v>
      </c>
      <c r="J120" s="4">
        <v>0.97328007898774904</v>
      </c>
      <c r="L120" s="152" t="s">
        <v>237</v>
      </c>
      <c r="M120" s="4">
        <v>0.87919572748381203</v>
      </c>
      <c r="N120" s="4">
        <v>4.8697604970493899E-2</v>
      </c>
      <c r="O120" s="4">
        <v>0.14701637832259701</v>
      </c>
      <c r="P120" s="4">
        <v>0.328934534066611</v>
      </c>
      <c r="Q120" s="4">
        <v>0.76686806952157405</v>
      </c>
      <c r="R120" s="4">
        <v>0.40405803338427998</v>
      </c>
      <c r="S120" s="4">
        <v>5.9718285873057601E-2</v>
      </c>
      <c r="T120" s="4">
        <v>0.42633441241673298</v>
      </c>
      <c r="V120" s="4" t="s">
        <v>251</v>
      </c>
      <c r="W120" s="4">
        <v>0.61368714008721403</v>
      </c>
      <c r="X120" s="4">
        <v>0.45761173527937399</v>
      </c>
      <c r="Y120" s="4">
        <v>0.184795133717088</v>
      </c>
      <c r="Z120" s="4">
        <v>0.15522321934831701</v>
      </c>
      <c r="AA120" s="4">
        <v>0.39303071486611202</v>
      </c>
      <c r="AB120" s="4">
        <v>0.40405803338427998</v>
      </c>
      <c r="AC120" s="4">
        <v>7.8639014858536194E-2</v>
      </c>
      <c r="AD120" s="4">
        <v>0.91263208839237597</v>
      </c>
    </row>
    <row r="121" spans="2:65" s="4" customFormat="1" hidden="1">
      <c r="B121" s="152" t="s">
        <v>206</v>
      </c>
      <c r="C121" s="4">
        <v>6.6092626751563105E-2</v>
      </c>
      <c r="D121" s="4">
        <v>2.8655291200273301E-2</v>
      </c>
      <c r="E121" s="4">
        <v>1.1728324147817401E-2</v>
      </c>
      <c r="F121" s="4">
        <v>8.7953495200830498E-2</v>
      </c>
      <c r="G121" s="4">
        <v>1.7264499684981598E-2</v>
      </c>
      <c r="H121" s="4">
        <v>1.4827458919747899E-2</v>
      </c>
      <c r="I121" s="4">
        <v>1.4827458919747899E-2</v>
      </c>
      <c r="J121" s="4">
        <v>0.74341880748437505</v>
      </c>
      <c r="L121" s="152" t="s">
        <v>212</v>
      </c>
      <c r="M121" s="4">
        <v>0.69211232984736304</v>
      </c>
      <c r="N121" s="4">
        <v>0.26647585252470302</v>
      </c>
      <c r="O121" s="4">
        <v>0.51819440432578001</v>
      </c>
      <c r="P121" s="4">
        <v>0.72096623381479996</v>
      </c>
      <c r="Q121" s="4">
        <v>7.8639014858536194E-2</v>
      </c>
      <c r="R121" s="4">
        <v>0.52847166451647898</v>
      </c>
      <c r="S121" s="4">
        <v>0.216017446002504</v>
      </c>
      <c r="T121" s="4">
        <v>0.148507230605254</v>
      </c>
      <c r="V121" s="4" t="s">
        <v>252</v>
      </c>
      <c r="W121" s="4">
        <v>0.54238826472062596</v>
      </c>
      <c r="X121" s="4">
        <v>0.51819440432578001</v>
      </c>
      <c r="Y121" s="4">
        <v>0.36325492122668201</v>
      </c>
      <c r="Z121" s="4">
        <v>0.29855139235912997</v>
      </c>
      <c r="AA121" s="4">
        <v>0.15522321934831701</v>
      </c>
      <c r="AB121" s="4">
        <v>0.78398255399749595</v>
      </c>
      <c r="AC121" s="4">
        <v>0.42633441241673298</v>
      </c>
      <c r="AD121" s="4">
        <v>0.26015840025368298</v>
      </c>
    </row>
    <row r="122" spans="2:65" s="4" customFormat="1" hidden="1">
      <c r="B122" s="152" t="s">
        <v>205</v>
      </c>
      <c r="C122" s="4">
        <v>0.49393332843741</v>
      </c>
      <c r="D122" s="4">
        <v>0.37472790356931002</v>
      </c>
      <c r="E122" s="4">
        <v>0.34068224663530899</v>
      </c>
      <c r="F122" s="4">
        <v>0.27655992986629302</v>
      </c>
      <c r="G122" s="4">
        <v>0.35190333565658499</v>
      </c>
      <c r="H122" s="4">
        <v>0.61368714008721403</v>
      </c>
      <c r="I122" s="4">
        <v>0.34067354078568901</v>
      </c>
      <c r="J122" s="4">
        <v>0.70272761620950797</v>
      </c>
      <c r="L122" s="152" t="s">
        <v>209</v>
      </c>
      <c r="M122" s="4">
        <v>0.44556784731433202</v>
      </c>
      <c r="N122" s="4">
        <v>0.29727238379049198</v>
      </c>
      <c r="O122" s="4">
        <v>0.82320699952551102</v>
      </c>
      <c r="P122" s="4">
        <v>0.360492430950835</v>
      </c>
      <c r="Q122" s="4">
        <v>7.4530359052388306E-2</v>
      </c>
      <c r="R122" s="4">
        <v>0.199654172441874</v>
      </c>
      <c r="S122" s="4">
        <v>0.69146246127401301</v>
      </c>
      <c r="T122" s="4">
        <v>0.80823990447694205</v>
      </c>
      <c r="V122" s="4" t="s">
        <v>253</v>
      </c>
      <c r="W122" s="4">
        <v>0.21012250259138299</v>
      </c>
      <c r="X122" s="4">
        <v>0.38631285991278602</v>
      </c>
      <c r="Y122" s="4">
        <v>0.85298362167740305</v>
      </c>
      <c r="Z122" s="4">
        <v>0.18406012534676</v>
      </c>
      <c r="AA122" s="4">
        <v>4.7310112195141599E-2</v>
      </c>
      <c r="AB122" s="4">
        <v>0.25097377432344298</v>
      </c>
      <c r="AC122" s="4">
        <v>0.68133264165312002</v>
      </c>
      <c r="AD122" s="4">
        <v>0.87346315272937902</v>
      </c>
    </row>
    <row r="123" spans="2:65" s="4" customFormat="1" hidden="1">
      <c r="B123" s="152" t="s">
        <v>207</v>
      </c>
      <c r="C123" s="4">
        <v>3.07058472485312E-2</v>
      </c>
      <c r="D123" s="4">
        <v>0.37472790356931002</v>
      </c>
      <c r="E123" s="4">
        <v>6.2274691736906397E-2</v>
      </c>
      <c r="F123" s="4">
        <v>0.95429725570174295</v>
      </c>
      <c r="G123" s="4">
        <v>3.07058472485312E-2</v>
      </c>
      <c r="H123" s="4">
        <v>0.69211232984736304</v>
      </c>
      <c r="I123" s="4">
        <v>3.7597363099535701E-2</v>
      </c>
      <c r="J123" s="4">
        <v>0.82320699952551102</v>
      </c>
      <c r="L123" s="152" t="s">
        <v>210</v>
      </c>
      <c r="M123" s="4">
        <v>0.62527209643069004</v>
      </c>
      <c r="N123" s="4">
        <v>0.65931775336469101</v>
      </c>
      <c r="O123" s="4">
        <v>0.421640991835462</v>
      </c>
      <c r="P123" s="4">
        <v>0.26951327049562801</v>
      </c>
      <c r="Q123" s="4">
        <v>0.328934534066611</v>
      </c>
      <c r="R123" s="4">
        <v>0.95805708656691801</v>
      </c>
      <c r="S123" s="4">
        <v>0.23313193047842601</v>
      </c>
      <c r="T123" s="4">
        <v>0.81593987465324103</v>
      </c>
      <c r="V123" s="4" t="s">
        <v>254</v>
      </c>
      <c r="W123" s="4">
        <v>0.89656528360237198</v>
      </c>
      <c r="X123" s="4">
        <v>0.39800006745497202</v>
      </c>
      <c r="Y123" s="4">
        <v>0.43357398773472999</v>
      </c>
      <c r="Z123" s="4">
        <v>0.20774064584608401</v>
      </c>
      <c r="AA123" s="4">
        <v>0.60696928513388904</v>
      </c>
      <c r="AB123" s="4">
        <v>0.94980242624281597</v>
      </c>
      <c r="AC123" s="4">
        <v>0.60696928513388904</v>
      </c>
      <c r="AD123" s="4">
        <v>0.75803634777692697</v>
      </c>
    </row>
    <row r="124" spans="2:65" s="4" customFormat="1" hidden="1">
      <c r="B124" s="152" t="s">
        <v>208</v>
      </c>
      <c r="C124" s="4">
        <v>4.8697604970493899E-2</v>
      </c>
      <c r="D124" s="4">
        <v>0.16145734866595099</v>
      </c>
      <c r="E124" s="4">
        <v>0.62527209643069004</v>
      </c>
      <c r="F124" s="4">
        <v>0.530305321563321</v>
      </c>
      <c r="G124" s="4">
        <v>0.69211232984736304</v>
      </c>
      <c r="H124" s="4">
        <v>1.8606282760090801E-2</v>
      </c>
      <c r="I124" s="4">
        <v>0.74341880748437505</v>
      </c>
      <c r="J124" s="4">
        <v>0.45761173527937399</v>
      </c>
      <c r="L124" s="152" t="s">
        <v>211</v>
      </c>
      <c r="M124" s="4">
        <v>0.103434716397628</v>
      </c>
      <c r="N124" s="4">
        <v>0.87919572748381203</v>
      </c>
      <c r="O124" s="4">
        <v>0.27655992986629302</v>
      </c>
      <c r="P124" s="4">
        <v>0.101788111773941</v>
      </c>
      <c r="Q124" s="4">
        <v>0.70144860764087003</v>
      </c>
      <c r="R124" s="4">
        <v>7.4530359052388306E-2</v>
      </c>
      <c r="S124" s="4">
        <v>0.162136668615493</v>
      </c>
      <c r="T124" s="4">
        <v>0.12953933456125699</v>
      </c>
      <c r="V124" s="4" t="s">
        <v>255</v>
      </c>
      <c r="W124" s="4">
        <v>0.18886551768062701</v>
      </c>
      <c r="X124" s="4">
        <v>0.60199993254502804</v>
      </c>
      <c r="Y124" s="4">
        <v>0.94136899971073795</v>
      </c>
      <c r="Z124" s="4">
        <v>7.4530359052388306E-2</v>
      </c>
      <c r="AA124" s="4">
        <v>0.41516212882789799</v>
      </c>
      <c r="AB124" s="4">
        <v>0.20774064584608401</v>
      </c>
      <c r="AC124" s="4">
        <v>0.90800529826235599</v>
      </c>
      <c r="AD124" s="4">
        <v>0.17655561725300301</v>
      </c>
    </row>
    <row r="125" spans="2:65" s="4" customFormat="1" hidden="1">
      <c r="B125" s="152"/>
      <c r="C125" s="4" t="s">
        <v>44</v>
      </c>
      <c r="D125" s="4" t="s">
        <v>44</v>
      </c>
      <c r="E125" s="4" t="s">
        <v>44</v>
      </c>
      <c r="F125" s="4" t="s">
        <v>44</v>
      </c>
      <c r="G125" s="4" t="s">
        <v>44</v>
      </c>
      <c r="H125" s="4" t="s">
        <v>44</v>
      </c>
      <c r="I125" s="4" t="s">
        <v>44</v>
      </c>
      <c r="J125" s="4" t="s">
        <v>44</v>
      </c>
      <c r="L125" s="152"/>
      <c r="M125" s="4" t="s">
        <v>44</v>
      </c>
      <c r="N125" s="4" t="s">
        <v>44</v>
      </c>
      <c r="O125" s="4" t="s">
        <v>44</v>
      </c>
      <c r="P125" s="4" t="s">
        <v>44</v>
      </c>
      <c r="Q125" s="4" t="s">
        <v>44</v>
      </c>
      <c r="R125" s="4" t="s">
        <v>44</v>
      </c>
      <c r="S125" s="4" t="s">
        <v>44</v>
      </c>
      <c r="T125" s="4" t="s">
        <v>44</v>
      </c>
      <c r="W125" s="4" t="s">
        <v>44</v>
      </c>
      <c r="X125" s="4" t="s">
        <v>44</v>
      </c>
      <c r="Y125" s="4" t="s">
        <v>44</v>
      </c>
      <c r="Z125" s="4" t="s">
        <v>44</v>
      </c>
      <c r="AA125" s="4" t="s">
        <v>44</v>
      </c>
      <c r="AB125" s="4" t="s">
        <v>44</v>
      </c>
      <c r="AC125" s="4" t="s">
        <v>44</v>
      </c>
      <c r="AD125" s="4" t="s">
        <v>44</v>
      </c>
    </row>
    <row r="126" spans="2:65" s="4" customFormat="1" hidden="1">
      <c r="B126" s="152" t="s">
        <v>284</v>
      </c>
      <c r="C126" s="4">
        <v>7.4269640782640201E-2</v>
      </c>
      <c r="D126" s="4">
        <v>1.2692301547213999E-2</v>
      </c>
      <c r="E126" s="4">
        <v>1.7264499684981598E-2</v>
      </c>
      <c r="F126" s="4">
        <v>7.0089439013755805E-2</v>
      </c>
      <c r="G126" s="4">
        <v>2.4894955221358799E-2</v>
      </c>
      <c r="H126" s="4">
        <v>5.5481948474159198E-3</v>
      </c>
      <c r="I126" s="4">
        <v>2.8655291200273301E-2</v>
      </c>
      <c r="J126" s="4">
        <v>0.72344007013370804</v>
      </c>
      <c r="L126" s="152" t="s">
        <v>288</v>
      </c>
      <c r="M126" s="4">
        <v>0.71834009884211303</v>
      </c>
      <c r="N126" s="4">
        <v>0.39800006745497202</v>
      </c>
      <c r="O126" s="4">
        <v>0.40977952766700698</v>
      </c>
      <c r="P126" s="4">
        <v>0.72096623381479996</v>
      </c>
      <c r="Q126" s="4">
        <v>0.16924757725542999</v>
      </c>
      <c r="R126" s="4">
        <v>0.39303071486611202</v>
      </c>
      <c r="S126" s="4">
        <v>0.19176009552305801</v>
      </c>
      <c r="T126" s="4">
        <v>0.30853753872598699</v>
      </c>
      <c r="V126" s="4" t="s">
        <v>286</v>
      </c>
      <c r="W126" s="4">
        <v>0.45158143498564701</v>
      </c>
      <c r="X126" s="4">
        <v>0.35190333565658499</v>
      </c>
      <c r="Y126" s="4">
        <v>0.60199993254502804</v>
      </c>
      <c r="Z126" s="4">
        <v>0.30351695221527802</v>
      </c>
      <c r="AA126" s="4">
        <v>0.17655561725300301</v>
      </c>
      <c r="AB126" s="4">
        <v>0.57366558758326702</v>
      </c>
      <c r="AC126" s="4">
        <v>0.40405803338427998</v>
      </c>
      <c r="AD126" s="4">
        <v>0.34985414079175098</v>
      </c>
    </row>
    <row r="127" spans="2:65" s="4" customFormat="1" hidden="1">
      <c r="B127" s="152" t="s">
        <v>285</v>
      </c>
      <c r="C127" s="4">
        <v>4.0157627506202401E-2</v>
      </c>
      <c r="D127" s="4">
        <v>0.38631285991278602</v>
      </c>
      <c r="E127" s="4">
        <v>0.31866621467693301</v>
      </c>
      <c r="F127" s="4">
        <v>0.96712356413859801</v>
      </c>
      <c r="G127" s="4">
        <v>0.56642601226527001</v>
      </c>
      <c r="H127" s="4">
        <v>0.60199993254502804</v>
      </c>
      <c r="I127" s="4">
        <v>0.24688136833063501</v>
      </c>
      <c r="J127" s="4">
        <v>0.83098652793266603</v>
      </c>
      <c r="L127" s="152" t="s">
        <v>289</v>
      </c>
      <c r="M127" s="4">
        <v>0.17679300047448901</v>
      </c>
      <c r="N127" s="4">
        <v>0.95130239502950598</v>
      </c>
      <c r="O127" s="4">
        <v>0.19301863121171101</v>
      </c>
      <c r="P127" s="4">
        <v>5.3232733658762001E-2</v>
      </c>
      <c r="Q127" s="4">
        <v>0.30853753872598699</v>
      </c>
      <c r="R127" s="4">
        <v>0.60696928513388904</v>
      </c>
      <c r="S127" s="4">
        <v>8.2917082128257893E-2</v>
      </c>
      <c r="T127" s="4">
        <v>0.77551785978091003</v>
      </c>
      <c r="V127" s="4" t="s">
        <v>287</v>
      </c>
      <c r="W127" s="4">
        <v>0.37472790356931002</v>
      </c>
      <c r="X127" s="4">
        <v>0.22808557999200699</v>
      </c>
      <c r="Y127" s="4">
        <v>0.80698136878828897</v>
      </c>
      <c r="Z127" s="4">
        <v>7.8639014858536194E-2</v>
      </c>
      <c r="AA127" s="4">
        <v>0.23313193047842601</v>
      </c>
      <c r="AB127" s="4">
        <v>0.66066756259577297</v>
      </c>
      <c r="AC127" s="4">
        <v>0.73984159974631702</v>
      </c>
      <c r="AD127" s="4">
        <v>0.77551785978091003</v>
      </c>
    </row>
    <row r="128" spans="2:65" s="4" customFormat="1" hidden="1">
      <c r="B128" s="152"/>
      <c r="C128" s="4" t="s">
        <v>44</v>
      </c>
      <c r="D128" s="4" t="s">
        <v>44</v>
      </c>
      <c r="E128" s="4" t="s">
        <v>44</v>
      </c>
      <c r="F128" s="4" t="s">
        <v>44</v>
      </c>
      <c r="G128" s="4" t="s">
        <v>44</v>
      </c>
      <c r="H128" s="4" t="s">
        <v>44</v>
      </c>
      <c r="I128" s="4" t="s">
        <v>44</v>
      </c>
      <c r="J128" s="4" t="s">
        <v>44</v>
      </c>
      <c r="L128" s="152"/>
      <c r="M128" s="4" t="s">
        <v>44</v>
      </c>
      <c r="N128" s="4" t="s">
        <v>44</v>
      </c>
      <c r="O128" s="4" t="s">
        <v>44</v>
      </c>
      <c r="P128" s="4" t="s">
        <v>44</v>
      </c>
      <c r="Q128" s="4" t="s">
        <v>44</v>
      </c>
      <c r="R128" s="4" t="s">
        <v>44</v>
      </c>
      <c r="S128" s="4" t="s">
        <v>44</v>
      </c>
      <c r="T128" s="4" t="s">
        <v>44</v>
      </c>
      <c r="W128" s="4" t="s">
        <v>44</v>
      </c>
      <c r="X128" s="4" t="s">
        <v>44</v>
      </c>
      <c r="Y128" s="4" t="s">
        <v>44</v>
      </c>
      <c r="Z128" s="4" t="s">
        <v>44</v>
      </c>
      <c r="AA128" s="4" t="s">
        <v>44</v>
      </c>
      <c r="AB128" s="4" t="s">
        <v>44</v>
      </c>
      <c r="AC128" s="4" t="s">
        <v>44</v>
      </c>
      <c r="AD128" s="4" t="s">
        <v>44</v>
      </c>
    </row>
    <row r="129" spans="2:30" s="4" customFormat="1" hidden="1">
      <c r="B129" s="152" t="s">
        <v>377</v>
      </c>
      <c r="C129" s="4">
        <v>0.59022047233299302</v>
      </c>
      <c r="D129" s="4">
        <v>0.228059534471795</v>
      </c>
      <c r="E129" s="4">
        <v>0.76261866496599096</v>
      </c>
      <c r="F129" s="4">
        <v>0.530305321563321</v>
      </c>
      <c r="G129" s="4">
        <v>0.72344007013370804</v>
      </c>
      <c r="H129" s="4">
        <v>0.959842372493798</v>
      </c>
      <c r="I129" s="4">
        <v>0.65374094772962799</v>
      </c>
      <c r="J129" s="4">
        <v>0.96713137222706402</v>
      </c>
      <c r="L129" s="152" t="s">
        <v>380</v>
      </c>
      <c r="M129" s="4">
        <v>0.65931775336469101</v>
      </c>
      <c r="N129" s="4">
        <v>0.329600409409669</v>
      </c>
      <c r="O129" s="4">
        <v>2.6719921012250802E-2</v>
      </c>
      <c r="P129" s="4">
        <v>0.83786333138450697</v>
      </c>
      <c r="Q129" s="4">
        <v>0.81593987465324103</v>
      </c>
      <c r="R129" s="4">
        <v>0.82344438274699705</v>
      </c>
      <c r="S129" s="4">
        <v>3.7072765555703401E-2</v>
      </c>
      <c r="T129" s="4">
        <v>0.67622419837472503</v>
      </c>
      <c r="V129" s="4" t="s">
        <v>383</v>
      </c>
      <c r="W129" s="4">
        <v>0.49393332843741</v>
      </c>
      <c r="X129" s="4">
        <v>6.8057065359417301E-2</v>
      </c>
      <c r="Y129" s="4">
        <v>3.07058472485312E-2</v>
      </c>
      <c r="Z129" s="4">
        <v>0.97647309883386002</v>
      </c>
      <c r="AA129" s="4">
        <v>0.84477678065168305</v>
      </c>
      <c r="AB129" s="4">
        <v>0.29854203572729698</v>
      </c>
      <c r="AC129" s="4">
        <v>0.13565383399037201</v>
      </c>
      <c r="AD129" s="4">
        <v>0.68135840626581501</v>
      </c>
    </row>
    <row r="130" spans="2:30" s="4" customFormat="1" hidden="1">
      <c r="B130" s="152" t="s">
        <v>378</v>
      </c>
      <c r="C130" s="4">
        <v>0.47574593564501599</v>
      </c>
      <c r="D130" s="4">
        <v>0.54238826472062596</v>
      </c>
      <c r="E130" s="4">
        <v>0.38631285991278602</v>
      </c>
      <c r="F130" s="4">
        <v>0.15409702708185399</v>
      </c>
      <c r="G130" s="4">
        <v>0.31866621467693301</v>
      </c>
      <c r="H130" s="4">
        <v>0.256569011955876</v>
      </c>
      <c r="I130" s="4">
        <v>0.15412500028644799</v>
      </c>
      <c r="J130" s="4">
        <v>0.86653189651320195</v>
      </c>
      <c r="L130" s="152" t="s">
        <v>381</v>
      </c>
      <c r="M130" s="4">
        <v>0.21899812040149799</v>
      </c>
      <c r="N130" s="4">
        <v>0.59022559918202</v>
      </c>
      <c r="O130" s="4">
        <v>0.45761173527937399</v>
      </c>
      <c r="P130" s="4">
        <v>0.17655561725300301</v>
      </c>
      <c r="Q130" s="4">
        <v>0.117867575488425</v>
      </c>
      <c r="R130" s="4">
        <v>0.49430101840926399</v>
      </c>
      <c r="S130" s="4">
        <v>0.25553375326689498</v>
      </c>
      <c r="T130" s="4">
        <v>0.61791142218895301</v>
      </c>
      <c r="V130" s="4" t="s">
        <v>384</v>
      </c>
      <c r="W130" s="4">
        <v>0.21899812040149799</v>
      </c>
      <c r="X130" s="4">
        <v>0.51819440432578001</v>
      </c>
      <c r="Y130" s="4">
        <v>0.21899812040149799</v>
      </c>
      <c r="Z130" s="4">
        <v>0.671065465933389</v>
      </c>
      <c r="AA130" s="4">
        <v>0.33933243740422703</v>
      </c>
      <c r="AB130" s="4">
        <v>0.24196365222307301</v>
      </c>
      <c r="AC130" s="4">
        <v>0.37123982336648098</v>
      </c>
      <c r="AD130" s="4">
        <v>0.49430101840926399</v>
      </c>
    </row>
    <row r="131" spans="2:30" s="4" customFormat="1" hidden="1">
      <c r="B131" s="152" t="s">
        <v>379</v>
      </c>
      <c r="C131" s="4">
        <v>1.1728324147817401E-2</v>
      </c>
      <c r="D131" s="4">
        <v>0.99282546160917695</v>
      </c>
      <c r="E131" s="4">
        <v>7.8032789705566501E-3</v>
      </c>
      <c r="F131" s="4">
        <v>0.46364691930017798</v>
      </c>
      <c r="G131" s="4">
        <v>2.8207583370660899E-3</v>
      </c>
      <c r="H131" s="4">
        <v>0.90961903214220396</v>
      </c>
      <c r="I131" s="4">
        <v>1.2197941728713401E-2</v>
      </c>
      <c r="J131" s="4">
        <v>0.59022559918202</v>
      </c>
      <c r="L131" s="152" t="s">
        <v>382</v>
      </c>
      <c r="M131" s="4">
        <v>0.96240263690046401</v>
      </c>
      <c r="N131" s="4">
        <v>0.78987749740861701</v>
      </c>
      <c r="O131" s="4">
        <v>0.79853819693890904</v>
      </c>
      <c r="P131" s="4">
        <v>0.114799850139821</v>
      </c>
      <c r="Q131" s="4">
        <v>0.73984159974631702</v>
      </c>
      <c r="R131" s="4">
        <v>0.97996992001448002</v>
      </c>
      <c r="S131" s="4">
        <v>0.42633441241673298</v>
      </c>
      <c r="T131" s="4">
        <v>0.58483787117210195</v>
      </c>
      <c r="V131" s="4" t="s">
        <v>385</v>
      </c>
      <c r="W131" s="4">
        <v>0.87919572748381203</v>
      </c>
      <c r="X131" s="4">
        <v>0.30254872550631901</v>
      </c>
      <c r="Y131" s="4">
        <v>0.92992202383162503</v>
      </c>
      <c r="Z131" s="4">
        <v>0.50569898159073601</v>
      </c>
      <c r="AA131" s="4">
        <v>0.75803634777692697</v>
      </c>
      <c r="AB131" s="4">
        <v>0.864333939053617</v>
      </c>
      <c r="AC131" s="4">
        <v>0.83076474585620597</v>
      </c>
      <c r="AD131" s="4">
        <v>0.66589038747418705</v>
      </c>
    </row>
    <row r="132" spans="2:30" s="4" customFormat="1" hidden="1">
      <c r="B132" s="152"/>
      <c r="L132" s="152"/>
    </row>
    <row r="133" spans="2:30" s="4" customFormat="1" hidden="1">
      <c r="B133" s="152"/>
      <c r="L133" s="152"/>
    </row>
    <row r="134" spans="2:30" s="4" customFormat="1">
      <c r="B134" s="152"/>
      <c r="L134" s="152"/>
    </row>
    <row r="135" spans="2:30" s="4" customFormat="1">
      <c r="B135" s="151" t="s">
        <v>336</v>
      </c>
      <c r="L135" s="151" t="s">
        <v>337</v>
      </c>
    </row>
    <row r="136" spans="2:30" s="4" customFormat="1">
      <c r="B136" s="156"/>
      <c r="C136" s="7" t="s">
        <v>263</v>
      </c>
      <c r="D136" s="7" t="s">
        <v>264</v>
      </c>
      <c r="E136" s="7" t="s">
        <v>265</v>
      </c>
      <c r="F136" s="7" t="s">
        <v>325</v>
      </c>
      <c r="G136" s="7" t="s">
        <v>266</v>
      </c>
      <c r="H136" s="7" t="s">
        <v>267</v>
      </c>
      <c r="I136" s="7" t="s">
        <v>268</v>
      </c>
      <c r="J136" s="6" t="s">
        <v>401</v>
      </c>
      <c r="K136" s="6"/>
      <c r="L136" s="157"/>
      <c r="M136" s="4" t="s">
        <v>263</v>
      </c>
      <c r="N136" s="4" t="s">
        <v>264</v>
      </c>
      <c r="O136" s="4" t="s">
        <v>265</v>
      </c>
      <c r="P136" s="4" t="s">
        <v>325</v>
      </c>
      <c r="Q136" s="4" t="s">
        <v>266</v>
      </c>
      <c r="R136" s="4" t="s">
        <v>267</v>
      </c>
      <c r="S136" s="4" t="s">
        <v>268</v>
      </c>
      <c r="T136" s="3" t="s">
        <v>401</v>
      </c>
    </row>
    <row r="137" spans="2:30" s="62" customFormat="1">
      <c r="B137" s="158" t="s">
        <v>21</v>
      </c>
      <c r="C137" s="159">
        <v>-2.7949204557757E-3</v>
      </c>
      <c r="D137" s="159">
        <v>-1.9637993728739801E-2</v>
      </c>
      <c r="E137" s="159">
        <v>-3.7290122923112602E-2</v>
      </c>
      <c r="F137" s="159">
        <v>-1.2356490436060999E-2</v>
      </c>
      <c r="G137" s="159">
        <v>-5.8104925264810599E-2</v>
      </c>
      <c r="H137" s="159">
        <v>7.3550538309888295E-5</v>
      </c>
      <c r="I137" s="159">
        <v>-1.9343791575500199E-2</v>
      </c>
      <c r="J137" s="159">
        <v>-6.6195484478897898E-4</v>
      </c>
      <c r="K137" s="160"/>
      <c r="L137" s="158" t="s">
        <v>21</v>
      </c>
      <c r="M137" s="159">
        <v>-4.6116187520299001E-2</v>
      </c>
      <c r="N137" s="159">
        <v>2.3609722797473701E-2</v>
      </c>
      <c r="O137" s="159">
        <v>2.1329656109867201E-3</v>
      </c>
      <c r="P137" s="159">
        <v>-6.2027620641337796E-3</v>
      </c>
      <c r="Q137" s="159">
        <v>-1.9383631450418101E-2</v>
      </c>
      <c r="R137" s="159">
        <v>2.55863935145519E-2</v>
      </c>
      <c r="S137" s="62">
        <v>9.2336571636536992E-3</v>
      </c>
      <c r="T137" s="62">
        <v>5.3569308735700899E-2</v>
      </c>
    </row>
    <row r="138" spans="2:30" s="4" customFormat="1">
      <c r="B138" s="161" t="s">
        <v>423</v>
      </c>
      <c r="C138" s="7">
        <v>0.86655955327855105</v>
      </c>
      <c r="D138" s="7">
        <v>0.86655955327855105</v>
      </c>
      <c r="E138" s="7">
        <v>0.86655955327855105</v>
      </c>
      <c r="F138" s="7">
        <v>0.86655955327855105</v>
      </c>
      <c r="G138" s="7" t="s">
        <v>44</v>
      </c>
      <c r="H138" s="7" t="s">
        <v>44</v>
      </c>
      <c r="I138" s="7" t="s">
        <v>44</v>
      </c>
      <c r="J138" s="7">
        <v>0.86655955327855105</v>
      </c>
      <c r="K138" s="6"/>
      <c r="L138" s="161" t="s">
        <v>423</v>
      </c>
      <c r="M138" s="7" t="s">
        <v>44</v>
      </c>
      <c r="N138" s="7" t="s">
        <v>44</v>
      </c>
      <c r="O138" s="7" t="s">
        <v>44</v>
      </c>
      <c r="P138" s="7">
        <v>0.70304628561913796</v>
      </c>
      <c r="Q138" s="7">
        <v>0.90565880264125098</v>
      </c>
      <c r="R138" s="7">
        <v>0.54822422344435195</v>
      </c>
      <c r="S138" s="4">
        <v>0.54822422344435195</v>
      </c>
      <c r="T138" s="4">
        <v>0.121543515741436</v>
      </c>
    </row>
    <row r="139" spans="2:30" s="4" customFormat="1" hidden="1">
      <c r="B139" s="161" t="s">
        <v>424</v>
      </c>
      <c r="C139" s="7">
        <v>0.47411264647812701</v>
      </c>
      <c r="D139" s="7">
        <v>0.81403505012459898</v>
      </c>
      <c r="E139" s="7">
        <v>0.86655955327855105</v>
      </c>
      <c r="F139" s="7">
        <v>0.64811298269707496</v>
      </c>
      <c r="G139" s="7">
        <v>0.98827568698953105</v>
      </c>
      <c r="H139" s="7">
        <v>0.41010514080055199</v>
      </c>
      <c r="I139" s="7">
        <v>0.67042728628404902</v>
      </c>
      <c r="J139" s="7">
        <v>0.47574453479739398</v>
      </c>
      <c r="K139" s="6"/>
      <c r="L139" s="161" t="s">
        <v>424</v>
      </c>
      <c r="M139" s="7">
        <v>0.92992202383162503</v>
      </c>
      <c r="N139" s="7">
        <v>0.19719921177296701</v>
      </c>
      <c r="O139" s="7">
        <v>0.64245237736466898</v>
      </c>
      <c r="P139" s="7">
        <v>0.56243702849530997</v>
      </c>
      <c r="Q139" s="7">
        <v>0.90565880264125098</v>
      </c>
      <c r="R139" s="7">
        <v>0.23751399617254099</v>
      </c>
      <c r="S139" s="7">
        <v>0.328934534066611</v>
      </c>
      <c r="T139" s="4">
        <v>2.43087031482873E-2</v>
      </c>
    </row>
    <row r="140" spans="2:30" s="4" customFormat="1">
      <c r="B140" s="161"/>
      <c r="C140" s="7"/>
      <c r="D140" s="7"/>
      <c r="E140" s="7"/>
      <c r="F140" s="7"/>
      <c r="G140" s="7"/>
      <c r="H140" s="7"/>
      <c r="I140" s="7"/>
      <c r="J140" s="7"/>
      <c r="K140" s="6"/>
      <c r="L140" s="161"/>
      <c r="M140" s="7"/>
      <c r="N140" s="7"/>
      <c r="O140" s="7"/>
      <c r="P140" s="7"/>
      <c r="Q140" s="7"/>
      <c r="R140" s="7"/>
    </row>
    <row r="141" spans="2:30" s="4" customFormat="1">
      <c r="B141" s="161"/>
      <c r="C141" s="7"/>
      <c r="D141" s="7"/>
      <c r="E141" s="7"/>
      <c r="F141" s="7"/>
      <c r="G141" s="7"/>
      <c r="H141" s="7"/>
      <c r="I141" s="7"/>
      <c r="J141" s="7"/>
      <c r="K141" s="6"/>
      <c r="L141" s="161"/>
      <c r="M141" s="7"/>
      <c r="N141" s="7"/>
      <c r="O141" s="7"/>
      <c r="P141" s="7"/>
      <c r="Q141" s="7"/>
      <c r="R141" s="7"/>
    </row>
    <row r="142" spans="2:30" s="4" customFormat="1">
      <c r="B142" s="162" t="s">
        <v>339</v>
      </c>
      <c r="C142" s="7"/>
      <c r="D142" s="7"/>
      <c r="E142" s="7"/>
      <c r="F142" s="7"/>
      <c r="G142" s="7"/>
      <c r="H142" s="7"/>
      <c r="I142" s="7"/>
      <c r="J142" s="7"/>
      <c r="K142" s="7"/>
      <c r="L142" s="162" t="s">
        <v>338</v>
      </c>
    </row>
    <row r="143" spans="2:30" s="4" customFormat="1">
      <c r="B143" s="156"/>
      <c r="C143" s="7" t="s">
        <v>263</v>
      </c>
      <c r="D143" s="7" t="s">
        <v>264</v>
      </c>
      <c r="E143" s="7" t="s">
        <v>265</v>
      </c>
      <c r="F143" s="7" t="s">
        <v>325</v>
      </c>
      <c r="G143" s="7" t="s">
        <v>266</v>
      </c>
      <c r="H143" s="7" t="s">
        <v>267</v>
      </c>
      <c r="I143" s="7" t="s">
        <v>268</v>
      </c>
      <c r="J143" s="6" t="s">
        <v>401</v>
      </c>
      <c r="K143" s="6"/>
      <c r="L143" s="157"/>
      <c r="M143" s="4" t="s">
        <v>263</v>
      </c>
      <c r="N143" s="4" t="s">
        <v>264</v>
      </c>
      <c r="O143" s="4" t="s">
        <v>265</v>
      </c>
      <c r="P143" s="4" t="s">
        <v>325</v>
      </c>
      <c r="Q143" s="4" t="s">
        <v>266</v>
      </c>
      <c r="R143" s="4" t="s">
        <v>267</v>
      </c>
      <c r="S143" s="4" t="s">
        <v>268</v>
      </c>
      <c r="T143" s="3" t="s">
        <v>401</v>
      </c>
    </row>
    <row r="144" spans="2:30" s="62" customFormat="1">
      <c r="B144" s="158" t="s">
        <v>21</v>
      </c>
      <c r="C144" s="159">
        <v>-1.21668967624397E-2</v>
      </c>
      <c r="D144" s="144">
        <v>7.4340129208145103E-2</v>
      </c>
      <c r="E144" s="159">
        <v>1.8015244967165101E-2</v>
      </c>
      <c r="F144" s="144">
        <v>5.2821953761532203E-2</v>
      </c>
      <c r="G144" s="159">
        <v>8.9897218644425902E-2</v>
      </c>
      <c r="H144" s="159">
        <v>6.4459051909961304E-2</v>
      </c>
      <c r="I144" s="159">
        <v>-2.2827871624006698E-3</v>
      </c>
      <c r="J144" s="159">
        <v>4.6922370662918503E-2</v>
      </c>
      <c r="K144" s="160"/>
      <c r="L144" s="158" t="s">
        <v>21</v>
      </c>
      <c r="M144" s="62">
        <v>-1.70805717767206E-2</v>
      </c>
      <c r="N144" s="62">
        <v>3.3078354964466601E-2</v>
      </c>
      <c r="O144" s="62">
        <v>-7.9708134363942803E-3</v>
      </c>
      <c r="P144" s="62">
        <v>-3.2527603692887E-2</v>
      </c>
      <c r="Q144" s="96">
        <v>7.4734876852100798E-2</v>
      </c>
      <c r="R144" s="62">
        <v>-6.2287338132965501E-3</v>
      </c>
      <c r="S144" s="62">
        <v>9.8928422667776596E-4</v>
      </c>
      <c r="T144" s="62">
        <v>2.4114844500890301E-2</v>
      </c>
    </row>
    <row r="145" spans="2:27" s="4" customFormat="1">
      <c r="B145" s="161" t="s">
        <v>423</v>
      </c>
      <c r="C145" s="7">
        <v>0.55443215268566803</v>
      </c>
      <c r="D145" s="9">
        <v>8.2191089653504995E-2</v>
      </c>
      <c r="E145" s="7">
        <v>0.21126684008416699</v>
      </c>
      <c r="F145" s="9">
        <v>8.2191089653504995E-2</v>
      </c>
      <c r="G145" s="7" t="s">
        <v>44</v>
      </c>
      <c r="H145" s="7" t="s">
        <v>44</v>
      </c>
      <c r="I145" s="7" t="s">
        <v>44</v>
      </c>
      <c r="J145" s="7">
        <v>0.17239119399604599</v>
      </c>
      <c r="K145" s="6"/>
      <c r="L145" s="161" t="s">
        <v>423</v>
      </c>
      <c r="M145" s="4" t="s">
        <v>44</v>
      </c>
      <c r="N145" s="4" t="s">
        <v>44</v>
      </c>
      <c r="O145" s="4" t="s">
        <v>44</v>
      </c>
      <c r="P145" s="4">
        <v>0.77551785978091003</v>
      </c>
      <c r="Q145" s="55">
        <v>4.9704452842587898E-2</v>
      </c>
      <c r="R145" s="4">
        <v>0.77551785978091003</v>
      </c>
      <c r="S145" s="4">
        <v>0.77551785978091003</v>
      </c>
      <c r="T145" s="4">
        <v>0.77551785978091003</v>
      </c>
    </row>
    <row r="146" spans="2:27" s="4" customFormat="1" hidden="1">
      <c r="B146" s="161" t="s">
        <v>424</v>
      </c>
      <c r="C146" s="7">
        <v>0.55443215268566803</v>
      </c>
      <c r="D146" s="7">
        <v>2.3175686795781501E-2</v>
      </c>
      <c r="E146" s="7">
        <v>0.169013472067334</v>
      </c>
      <c r="F146" s="7">
        <v>3.2876435861402001E-2</v>
      </c>
      <c r="G146" s="7">
        <v>2.6719921012250802E-2</v>
      </c>
      <c r="H146" s="7">
        <v>0.133468103486798</v>
      </c>
      <c r="I146" s="7">
        <v>0.35190333565658499</v>
      </c>
      <c r="J146" s="7">
        <v>0.103434716397628</v>
      </c>
      <c r="K146" s="6"/>
      <c r="L146" s="161" t="s">
        <v>424</v>
      </c>
      <c r="M146" s="7">
        <v>0.578359008164538</v>
      </c>
      <c r="N146" s="7">
        <v>0.21012250259138299</v>
      </c>
      <c r="O146" s="7">
        <v>0.530305321563321</v>
      </c>
      <c r="P146" s="7">
        <v>0.77551785978091003</v>
      </c>
      <c r="Q146" s="7">
        <v>9.9408905685175897E-3</v>
      </c>
      <c r="R146" s="7">
        <v>0.70144860764087003</v>
      </c>
      <c r="S146" s="4">
        <v>0.57366558758326702</v>
      </c>
      <c r="T146" s="4">
        <v>0.328934534066611</v>
      </c>
    </row>
    <row r="147" spans="2:27" s="4" customFormat="1" ht="16.5" thickBot="1">
      <c r="B147" s="161"/>
      <c r="C147" s="7"/>
      <c r="D147" s="7"/>
      <c r="E147" s="7"/>
      <c r="F147" s="7"/>
      <c r="G147" s="7"/>
      <c r="H147" s="7"/>
      <c r="I147" s="163"/>
      <c r="J147" s="7"/>
      <c r="K147" s="3"/>
      <c r="L147" s="161"/>
      <c r="M147" s="7"/>
      <c r="N147" s="7"/>
      <c r="O147" s="7"/>
      <c r="P147" s="7"/>
      <c r="Q147" s="7"/>
      <c r="R147" s="7"/>
    </row>
    <row r="148" spans="2:27" s="4" customFormat="1" ht="19.5" thickBot="1">
      <c r="B148" s="164"/>
      <c r="I148" s="10"/>
      <c r="J148" s="7"/>
      <c r="L148" s="152"/>
    </row>
    <row r="149" spans="2:27" s="73" customFormat="1" ht="18.75">
      <c r="B149" s="165"/>
      <c r="C149" s="72"/>
      <c r="L149" s="164"/>
      <c r="S149" s="72"/>
      <c r="U149" s="166"/>
      <c r="V149" s="166"/>
      <c r="W149" s="166"/>
      <c r="X149" s="166"/>
      <c r="Y149" s="166"/>
      <c r="Z149" s="166"/>
      <c r="AA149" s="166"/>
    </row>
    <row r="150" spans="2:27" s="73" customFormat="1" ht="18.75">
      <c r="B150" s="165"/>
      <c r="C150" s="72"/>
      <c r="L150" s="164"/>
      <c r="S150" s="72"/>
      <c r="U150" s="166"/>
      <c r="V150" s="166"/>
      <c r="W150" s="166"/>
      <c r="X150" s="166"/>
      <c r="Y150" s="166"/>
      <c r="Z150" s="166"/>
      <c r="AA150" s="166"/>
    </row>
    <row r="151" spans="2:27" s="4" customFormat="1">
      <c r="B151" s="152"/>
      <c r="J151" s="3"/>
      <c r="L151" s="152"/>
      <c r="T151" s="3"/>
      <c r="U151" s="167"/>
      <c r="V151" s="167"/>
      <c r="W151" s="167"/>
      <c r="X151" s="167"/>
      <c r="Y151" s="167"/>
      <c r="Z151" s="167"/>
      <c r="AA151" s="7"/>
    </row>
    <row r="152" spans="2:27" s="4" customFormat="1">
      <c r="B152" s="153"/>
      <c r="L152" s="153"/>
      <c r="U152" s="7"/>
      <c r="V152" s="7"/>
      <c r="W152" s="7"/>
      <c r="X152" s="7"/>
      <c r="Y152" s="7"/>
      <c r="Z152" s="7"/>
      <c r="AA152" s="7"/>
    </row>
    <row r="153" spans="2:27" s="4" customFormat="1">
      <c r="B153" s="153"/>
      <c r="L153" s="153"/>
      <c r="U153" s="7"/>
      <c r="V153" s="7"/>
      <c r="W153" s="7"/>
      <c r="X153" s="7"/>
      <c r="Y153" s="7"/>
      <c r="Z153" s="7"/>
      <c r="AA153" s="7"/>
    </row>
    <row r="154" spans="2:27" s="4" customFormat="1">
      <c r="B154" s="153"/>
      <c r="L154" s="153"/>
      <c r="U154" s="7"/>
      <c r="V154" s="7"/>
      <c r="W154" s="7"/>
      <c r="X154" s="7"/>
      <c r="Y154" s="7"/>
      <c r="Z154" s="7"/>
      <c r="AA154" s="7"/>
    </row>
    <row r="155" spans="2:27" s="4" customFormat="1">
      <c r="B155" s="153"/>
      <c r="L155" s="153"/>
      <c r="U155" s="7"/>
      <c r="V155" s="7"/>
      <c r="W155" s="7"/>
      <c r="X155" s="7"/>
      <c r="Y155" s="7"/>
      <c r="Z155" s="7"/>
      <c r="AA155" s="7"/>
    </row>
    <row r="156" spans="2:27" s="4" customFormat="1">
      <c r="B156" s="152"/>
      <c r="L156" s="152"/>
      <c r="U156" s="7"/>
      <c r="V156" s="7"/>
      <c r="W156" s="7"/>
      <c r="X156" s="7"/>
      <c r="Y156" s="7"/>
      <c r="Z156" s="7"/>
      <c r="AA156" s="7"/>
    </row>
    <row r="157" spans="2:27" s="73" customFormat="1" ht="18.75">
      <c r="B157" s="164"/>
      <c r="C157" s="72"/>
      <c r="L157" s="164"/>
      <c r="M157" s="72"/>
      <c r="S157" s="72"/>
      <c r="U157" s="166"/>
      <c r="V157" s="166"/>
      <c r="W157" s="166"/>
      <c r="X157" s="166"/>
      <c r="Y157" s="166"/>
      <c r="Z157" s="166"/>
      <c r="AA157" s="166"/>
    </row>
    <row r="158" spans="2:27" s="4" customFormat="1">
      <c r="B158" s="152"/>
      <c r="J158" s="3"/>
      <c r="L158" s="152"/>
      <c r="T158" s="3"/>
      <c r="U158" s="167"/>
      <c r="V158" s="167"/>
      <c r="W158" s="167"/>
      <c r="X158" s="167"/>
      <c r="Y158" s="167"/>
      <c r="Z158" s="167"/>
      <c r="AA158" s="7"/>
    </row>
    <row r="159" spans="2:27" s="62" customFormat="1">
      <c r="B159" s="153"/>
      <c r="L159" s="153"/>
      <c r="U159" s="159"/>
      <c r="V159" s="159"/>
      <c r="W159" s="159"/>
      <c r="X159" s="159"/>
      <c r="Y159" s="159"/>
      <c r="Z159" s="159"/>
      <c r="AA159" s="159"/>
    </row>
    <row r="160" spans="2:27" s="62" customFormat="1">
      <c r="B160" s="153"/>
      <c r="L160" s="153"/>
      <c r="U160" s="159"/>
      <c r="V160" s="159"/>
      <c r="W160" s="159"/>
      <c r="X160" s="159"/>
      <c r="Y160" s="159"/>
      <c r="Z160" s="159"/>
      <c r="AA160" s="159"/>
    </row>
    <row r="161" spans="1:28" s="62" customFormat="1">
      <c r="B161" s="153"/>
      <c r="L161" s="153"/>
    </row>
    <row r="162" spans="1:28" s="62" customFormat="1">
      <c r="B162" s="153"/>
      <c r="L162" s="153"/>
    </row>
    <row r="163" spans="1:28" s="4" customFormat="1">
      <c r="B163" s="152"/>
      <c r="L163" s="152"/>
    </row>
    <row r="164" spans="1:28" s="4" customFormat="1">
      <c r="B164" s="152"/>
      <c r="L164" s="152"/>
    </row>
    <row r="165" spans="1:28" s="4" customFormat="1">
      <c r="B165" s="152"/>
      <c r="L165" s="152"/>
    </row>
    <row r="166" spans="1:28" s="4" customFormat="1">
      <c r="B166" s="152"/>
      <c r="L166" s="152"/>
    </row>
    <row r="167" spans="1:28" s="4" customFormat="1">
      <c r="B167" s="153"/>
      <c r="L167" s="152"/>
      <c r="AB167" s="62"/>
    </row>
    <row r="168" spans="1:28">
      <c r="A168" s="4"/>
      <c r="B168" s="168"/>
      <c r="C168" s="49"/>
      <c r="D168" s="49"/>
      <c r="E168" s="49"/>
      <c r="F168" s="49"/>
      <c r="G168" s="49"/>
      <c r="H168" s="49"/>
      <c r="I168" s="49"/>
      <c r="J168" s="49"/>
      <c r="K168" s="49"/>
      <c r="L168" s="169"/>
      <c r="M168" s="49"/>
      <c r="N168" s="49"/>
      <c r="O168" s="49"/>
      <c r="P168" s="49"/>
      <c r="Q168" s="49"/>
      <c r="R168" s="49"/>
      <c r="S168" s="49"/>
      <c r="AB168" s="32"/>
    </row>
    <row r="169" spans="1:28">
      <c r="A169" s="4"/>
      <c r="B169" s="152"/>
      <c r="C169" s="49"/>
      <c r="D169" s="49"/>
      <c r="E169" s="49"/>
      <c r="F169" s="49"/>
      <c r="G169" s="49"/>
      <c r="H169" s="49"/>
      <c r="I169" s="49"/>
      <c r="J169" s="49"/>
      <c r="K169" s="49"/>
      <c r="L169" s="169"/>
      <c r="M169" s="49"/>
      <c r="N169" s="49"/>
      <c r="O169" s="49"/>
      <c r="P169" s="49"/>
      <c r="Q169" s="49"/>
      <c r="R169" s="49"/>
      <c r="S169" s="49"/>
    </row>
    <row r="170" spans="1:28">
      <c r="A170" s="4"/>
      <c r="B170" s="151"/>
      <c r="C170" s="49"/>
      <c r="D170" s="49"/>
      <c r="E170" s="49"/>
      <c r="F170" s="49"/>
      <c r="G170" s="49"/>
      <c r="H170" s="49"/>
      <c r="I170" s="49"/>
      <c r="J170" s="49"/>
      <c r="K170" s="49"/>
      <c r="L170" s="169"/>
      <c r="M170" s="49"/>
      <c r="N170" s="49"/>
      <c r="O170" s="49"/>
      <c r="P170" s="49"/>
      <c r="Q170" s="49"/>
      <c r="R170" s="49"/>
      <c r="S170" s="49"/>
    </row>
    <row r="171" spans="1:28">
      <c r="A171" s="4"/>
      <c r="B171" s="154"/>
      <c r="C171" s="49"/>
      <c r="D171" s="49"/>
      <c r="E171" s="49"/>
      <c r="F171" s="49"/>
      <c r="G171" s="49"/>
      <c r="H171" s="49"/>
      <c r="I171" s="49"/>
      <c r="J171" s="49"/>
      <c r="K171" s="49"/>
      <c r="L171" s="170"/>
      <c r="M171" s="49"/>
      <c r="N171" s="49"/>
      <c r="O171" s="49"/>
      <c r="P171" s="49"/>
      <c r="Q171" s="49"/>
      <c r="R171" s="49"/>
      <c r="S171" s="49"/>
    </row>
    <row r="172" spans="1:28">
      <c r="A172" s="4"/>
      <c r="B172" s="151"/>
      <c r="C172" s="49"/>
      <c r="D172" s="49"/>
      <c r="E172" s="49"/>
      <c r="F172" s="49"/>
      <c r="G172" s="49"/>
      <c r="H172" s="49"/>
      <c r="I172" s="49"/>
      <c r="J172" s="49"/>
      <c r="K172" s="104"/>
      <c r="L172" s="171"/>
      <c r="M172" s="49"/>
      <c r="N172" s="49"/>
      <c r="O172" s="49"/>
      <c r="P172" s="49"/>
      <c r="Q172" s="49"/>
      <c r="R172" s="49"/>
      <c r="S172" s="49"/>
      <c r="T172" s="4"/>
    </row>
    <row r="173" spans="1:28">
      <c r="A173" s="4"/>
      <c r="B173" s="152"/>
      <c r="C173" s="104"/>
      <c r="D173" s="49"/>
      <c r="E173" s="49"/>
      <c r="F173" s="49"/>
      <c r="G173" s="49"/>
      <c r="H173" s="49"/>
      <c r="I173" s="49"/>
      <c r="J173" s="49"/>
      <c r="K173" s="49"/>
      <c r="L173" s="169"/>
      <c r="M173" s="49"/>
      <c r="N173" s="49"/>
      <c r="O173" s="49"/>
      <c r="P173" s="104"/>
      <c r="Q173" s="49"/>
      <c r="R173" s="49"/>
      <c r="S173" s="49"/>
      <c r="T173" s="4"/>
    </row>
    <row r="174" spans="1:28">
      <c r="A174" s="4"/>
      <c r="B174" s="152"/>
      <c r="C174" s="49"/>
      <c r="D174" s="49"/>
      <c r="E174" s="49"/>
      <c r="F174" s="104"/>
      <c r="G174" s="49"/>
      <c r="H174" s="49"/>
      <c r="I174" s="49"/>
      <c r="J174" s="49"/>
      <c r="K174" s="49"/>
      <c r="L174" s="169"/>
      <c r="M174" s="49"/>
      <c r="N174" s="49"/>
      <c r="O174" s="49"/>
      <c r="P174" s="49"/>
      <c r="Q174" s="49"/>
      <c r="R174" s="49"/>
      <c r="S174" s="49"/>
      <c r="T174" s="4"/>
    </row>
    <row r="175" spans="1:28">
      <c r="A175" s="4"/>
      <c r="B175" s="152"/>
      <c r="C175" s="49"/>
      <c r="D175" s="49"/>
      <c r="E175" s="49"/>
      <c r="F175" s="49"/>
      <c r="G175" s="49"/>
      <c r="H175" s="49"/>
      <c r="I175" s="49"/>
      <c r="J175" s="49"/>
      <c r="K175" s="49"/>
      <c r="L175" s="169"/>
      <c r="M175" s="49"/>
      <c r="N175" s="49"/>
      <c r="O175" s="49"/>
      <c r="P175" s="49"/>
      <c r="Q175" s="49"/>
      <c r="R175" s="49"/>
      <c r="S175" s="49"/>
      <c r="T175" s="4"/>
    </row>
    <row r="176" spans="1:28">
      <c r="A176" s="4"/>
      <c r="B176" s="152"/>
      <c r="C176" s="49"/>
      <c r="D176" s="104"/>
      <c r="E176" s="104"/>
      <c r="F176" s="49"/>
      <c r="G176" s="49"/>
      <c r="H176" s="49"/>
      <c r="I176" s="49"/>
      <c r="J176" s="49"/>
      <c r="K176" s="49"/>
      <c r="L176" s="169"/>
      <c r="M176" s="49"/>
      <c r="N176" s="49"/>
      <c r="O176" s="49"/>
      <c r="P176" s="49"/>
      <c r="Q176" s="49"/>
      <c r="R176" s="49"/>
      <c r="S176" s="49"/>
      <c r="T176" s="4"/>
    </row>
    <row r="177" spans="1:20">
      <c r="A177" s="4"/>
      <c r="B177" s="152"/>
      <c r="C177" s="49"/>
      <c r="D177" s="49"/>
      <c r="E177" s="49"/>
      <c r="F177" s="49"/>
      <c r="G177" s="49"/>
      <c r="H177" s="49"/>
      <c r="I177" s="49"/>
      <c r="J177" s="49"/>
      <c r="K177" s="49"/>
      <c r="L177" s="169"/>
      <c r="M177" s="49"/>
      <c r="N177" s="49"/>
      <c r="O177" s="49"/>
      <c r="P177" s="49"/>
      <c r="Q177" s="49"/>
      <c r="R177" s="49"/>
      <c r="S177" s="49"/>
      <c r="T177" s="62"/>
    </row>
    <row r="178" spans="1:20">
      <c r="A178" s="4"/>
      <c r="B178" s="152"/>
      <c r="C178" s="49"/>
      <c r="D178" s="49"/>
      <c r="E178" s="49"/>
      <c r="F178" s="49"/>
      <c r="G178" s="49"/>
      <c r="H178" s="49"/>
      <c r="I178" s="49"/>
      <c r="J178" s="49"/>
      <c r="K178" s="49"/>
      <c r="L178" s="169"/>
      <c r="M178" s="49"/>
      <c r="N178" s="49"/>
      <c r="O178" s="49"/>
      <c r="P178" s="49"/>
      <c r="Q178" s="49"/>
      <c r="R178" s="49"/>
      <c r="S178" s="49"/>
      <c r="T178" s="4"/>
    </row>
    <row r="179" spans="1:20">
      <c r="A179" s="4"/>
      <c r="B179" s="152"/>
      <c r="C179" s="49"/>
      <c r="D179" s="49"/>
      <c r="E179" s="49"/>
      <c r="F179" s="49"/>
      <c r="G179" s="49"/>
      <c r="H179" s="49"/>
      <c r="I179" s="49"/>
      <c r="J179" s="49"/>
      <c r="K179" s="49"/>
      <c r="L179" s="169"/>
      <c r="M179" s="49"/>
      <c r="N179" s="49"/>
      <c r="O179" s="49"/>
      <c r="P179" s="49"/>
      <c r="Q179" s="49"/>
      <c r="R179" s="49"/>
      <c r="S179" s="49"/>
      <c r="T179" s="4"/>
    </row>
    <row r="180" spans="1:20">
      <c r="A180" s="4"/>
      <c r="B180" s="151"/>
      <c r="C180" s="49"/>
      <c r="D180" s="49"/>
      <c r="E180" s="49"/>
      <c r="F180" s="49"/>
      <c r="G180" s="49"/>
      <c r="H180" s="49"/>
      <c r="I180" s="49"/>
      <c r="J180" s="49"/>
      <c r="K180" s="104"/>
      <c r="L180" s="171"/>
      <c r="M180" s="49"/>
      <c r="N180" s="49"/>
      <c r="O180" s="49"/>
      <c r="P180" s="49"/>
      <c r="Q180" s="49"/>
      <c r="R180" s="49"/>
      <c r="S180" s="49"/>
      <c r="T180" s="4"/>
    </row>
    <row r="181" spans="1:20">
      <c r="A181" s="4"/>
      <c r="B181" s="152"/>
      <c r="C181" s="49"/>
      <c r="D181" s="49"/>
      <c r="E181" s="49"/>
      <c r="F181" s="49"/>
      <c r="G181" s="49"/>
      <c r="H181" s="49"/>
      <c r="I181" s="49"/>
      <c r="J181" s="49"/>
      <c r="K181" s="49"/>
      <c r="L181" s="169"/>
      <c r="M181" s="49"/>
      <c r="N181" s="49"/>
      <c r="O181" s="49"/>
      <c r="P181" s="104"/>
      <c r="Q181" s="49"/>
      <c r="R181" s="49"/>
      <c r="S181" s="49"/>
      <c r="T181" s="4"/>
    </row>
    <row r="182" spans="1:20">
      <c r="A182" s="4"/>
      <c r="B182" s="152"/>
      <c r="C182" s="49"/>
      <c r="D182" s="49"/>
      <c r="E182" s="49"/>
      <c r="F182" s="104"/>
      <c r="G182" s="49"/>
      <c r="H182" s="49"/>
      <c r="I182" s="49"/>
      <c r="J182" s="49"/>
      <c r="K182" s="49"/>
      <c r="L182" s="169"/>
      <c r="M182" s="49"/>
      <c r="N182" s="49"/>
      <c r="O182" s="49"/>
      <c r="P182" s="49"/>
      <c r="Q182" s="49"/>
      <c r="R182" s="49"/>
      <c r="S182" s="49"/>
      <c r="T182" s="4"/>
    </row>
    <row r="183" spans="1:20">
      <c r="A183" s="4"/>
      <c r="B183" s="152"/>
      <c r="C183" s="104"/>
      <c r="D183" s="49"/>
      <c r="E183" s="49"/>
      <c r="F183" s="49"/>
      <c r="G183" s="49"/>
      <c r="H183" s="49"/>
      <c r="I183" s="49"/>
      <c r="J183" s="49"/>
      <c r="K183" s="49"/>
      <c r="L183" s="169"/>
      <c r="M183" s="49"/>
      <c r="N183" s="49"/>
      <c r="O183" s="49"/>
      <c r="P183" s="49"/>
      <c r="Q183" s="49"/>
      <c r="R183" s="49"/>
      <c r="S183" s="49"/>
      <c r="T183" s="4"/>
    </row>
    <row r="184" spans="1:20">
      <c r="A184" s="4"/>
      <c r="B184" s="152"/>
      <c r="C184" s="49"/>
      <c r="D184" s="104"/>
      <c r="E184" s="49"/>
      <c r="F184" s="49"/>
      <c r="G184" s="49"/>
      <c r="H184" s="49"/>
      <c r="I184" s="49"/>
      <c r="J184" s="49"/>
      <c r="K184" s="49"/>
      <c r="L184" s="169"/>
      <c r="M184" s="49"/>
      <c r="N184" s="49"/>
      <c r="O184" s="49"/>
      <c r="P184" s="49"/>
      <c r="Q184" s="49"/>
      <c r="R184" s="49"/>
      <c r="S184" s="49"/>
      <c r="T184" s="4"/>
    </row>
    <row r="185" spans="1:20">
      <c r="A185" s="4"/>
      <c r="B185" s="152"/>
      <c r="C185" s="49"/>
      <c r="D185" s="49"/>
      <c r="E185" s="104"/>
      <c r="F185" s="49"/>
      <c r="G185" s="49"/>
      <c r="H185" s="49"/>
      <c r="I185" s="49"/>
      <c r="J185" s="49"/>
      <c r="K185" s="49"/>
      <c r="L185" s="169"/>
      <c r="M185" s="49"/>
      <c r="N185" s="49"/>
      <c r="O185" s="49"/>
      <c r="P185" s="49"/>
      <c r="Q185" s="49"/>
      <c r="R185" s="49"/>
      <c r="S185" s="49"/>
      <c r="T185" s="62"/>
    </row>
    <row r="186" spans="1:20">
      <c r="A186" s="4"/>
      <c r="B186" s="152"/>
      <c r="C186" s="49"/>
      <c r="D186" s="49"/>
      <c r="E186" s="49"/>
      <c r="F186" s="49"/>
      <c r="G186" s="49"/>
      <c r="H186" s="49"/>
      <c r="I186" s="49"/>
      <c r="J186" s="49"/>
      <c r="K186" s="49"/>
      <c r="L186" s="169"/>
      <c r="M186" s="49"/>
      <c r="N186" s="49"/>
      <c r="O186" s="49"/>
      <c r="P186" s="49"/>
      <c r="Q186" s="49"/>
      <c r="R186" s="49"/>
      <c r="S186" s="49"/>
      <c r="T186" s="4"/>
    </row>
    <row r="187" spans="1:20">
      <c r="A187" s="4"/>
      <c r="B187" s="152"/>
      <c r="C187" s="49"/>
      <c r="D187" s="49"/>
      <c r="E187" s="49"/>
      <c r="F187" s="49"/>
      <c r="G187" s="49"/>
      <c r="H187" s="49"/>
      <c r="I187" s="49"/>
      <c r="J187" s="49"/>
      <c r="K187" s="49"/>
      <c r="L187" s="169"/>
      <c r="M187" s="49"/>
      <c r="N187" s="49"/>
      <c r="O187" s="49"/>
      <c r="P187" s="49"/>
      <c r="Q187" s="49"/>
      <c r="R187" s="49"/>
      <c r="S187" s="49"/>
      <c r="T187" s="4"/>
    </row>
    <row r="188" spans="1:20">
      <c r="A188" s="4"/>
      <c r="B188" s="151"/>
      <c r="C188" s="49"/>
      <c r="D188" s="49"/>
      <c r="E188" s="49"/>
      <c r="F188" s="49"/>
      <c r="G188" s="49"/>
      <c r="H188" s="49"/>
      <c r="I188" s="49"/>
      <c r="J188" s="49"/>
      <c r="K188" s="104"/>
      <c r="L188" s="171"/>
      <c r="M188" s="49"/>
      <c r="N188" s="49"/>
      <c r="O188" s="49"/>
      <c r="P188" s="49"/>
      <c r="Q188" s="49"/>
      <c r="R188" s="49"/>
      <c r="S188" s="49"/>
      <c r="T188" s="4"/>
    </row>
    <row r="189" spans="1:20">
      <c r="A189" s="4"/>
      <c r="B189" s="152"/>
      <c r="C189" s="49"/>
      <c r="D189" s="49"/>
      <c r="E189" s="49"/>
      <c r="F189" s="49"/>
      <c r="G189" s="49"/>
      <c r="H189" s="49"/>
      <c r="I189" s="49"/>
      <c r="J189" s="49"/>
      <c r="K189" s="49"/>
      <c r="L189" s="169"/>
      <c r="M189" s="49"/>
      <c r="N189" s="49"/>
      <c r="O189" s="49"/>
      <c r="P189" s="49"/>
      <c r="Q189" s="49"/>
      <c r="R189" s="49"/>
      <c r="S189" s="49"/>
      <c r="T189" s="4"/>
    </row>
    <row r="190" spans="1:20">
      <c r="A190" s="4"/>
      <c r="B190" s="152"/>
      <c r="C190" s="49"/>
      <c r="D190" s="49"/>
      <c r="E190" s="49"/>
      <c r="F190" s="104"/>
      <c r="G190" s="49"/>
      <c r="H190" s="49"/>
      <c r="I190" s="49"/>
      <c r="J190" s="49"/>
      <c r="K190" s="49"/>
      <c r="L190" s="169"/>
      <c r="M190" s="49"/>
      <c r="N190" s="49"/>
      <c r="O190" s="49"/>
      <c r="P190" s="49"/>
      <c r="Q190" s="49"/>
      <c r="R190" s="49"/>
      <c r="S190" s="49"/>
      <c r="T190" s="4"/>
    </row>
    <row r="191" spans="1:20">
      <c r="A191" s="4"/>
      <c r="B191" s="152"/>
      <c r="C191" s="49"/>
      <c r="D191" s="49"/>
      <c r="E191" s="104"/>
      <c r="F191" s="49"/>
      <c r="G191" s="49"/>
      <c r="H191" s="49"/>
      <c r="I191" s="49"/>
      <c r="J191" s="49"/>
      <c r="K191" s="49"/>
      <c r="L191" s="169"/>
      <c r="M191" s="49"/>
      <c r="N191" s="49"/>
      <c r="O191" s="49"/>
      <c r="P191" s="49"/>
      <c r="Q191" s="49"/>
      <c r="R191" s="49"/>
      <c r="S191" s="49"/>
      <c r="T191" s="4"/>
    </row>
    <row r="192" spans="1:20">
      <c r="A192" s="4"/>
      <c r="B192" s="152"/>
      <c r="C192" s="49"/>
      <c r="D192" s="104"/>
      <c r="E192" s="49"/>
      <c r="F192" s="49"/>
      <c r="G192" s="49"/>
      <c r="H192" s="49"/>
      <c r="I192" s="49"/>
      <c r="J192" s="49"/>
      <c r="K192" s="49"/>
      <c r="L192" s="169"/>
      <c r="M192" s="49"/>
      <c r="N192" s="49"/>
      <c r="O192" s="49"/>
      <c r="P192" s="49"/>
      <c r="Q192" s="49"/>
      <c r="R192" s="49"/>
      <c r="S192" s="49"/>
      <c r="T192" s="4"/>
    </row>
    <row r="193" spans="1:20">
      <c r="A193" s="4"/>
      <c r="B193" s="152"/>
      <c r="C193" s="49"/>
      <c r="D193" s="49"/>
      <c r="E193" s="49"/>
      <c r="F193" s="49"/>
      <c r="G193" s="49"/>
      <c r="H193" s="49"/>
      <c r="I193" s="49"/>
      <c r="J193" s="49"/>
      <c r="K193" s="49"/>
      <c r="L193" s="169"/>
      <c r="M193" s="49"/>
      <c r="N193" s="49"/>
      <c r="O193" s="49"/>
      <c r="P193" s="49"/>
      <c r="Q193" s="49"/>
      <c r="R193" s="49"/>
      <c r="S193" s="49"/>
      <c r="T193" s="4"/>
    </row>
    <row r="194" spans="1:20">
      <c r="A194" s="4"/>
      <c r="B194" s="152"/>
      <c r="C194" s="49"/>
      <c r="D194" s="49"/>
      <c r="E194" s="49"/>
      <c r="F194" s="49"/>
      <c r="G194" s="49"/>
      <c r="H194" s="49"/>
      <c r="I194" s="49"/>
      <c r="J194" s="49"/>
      <c r="K194" s="49"/>
      <c r="L194" s="169"/>
      <c r="M194" s="49"/>
      <c r="N194" s="49"/>
      <c r="O194" s="49"/>
      <c r="P194" s="104"/>
      <c r="Q194" s="49"/>
      <c r="R194" s="49"/>
      <c r="S194" s="49"/>
      <c r="T194" s="62"/>
    </row>
    <row r="195" spans="1:20">
      <c r="A195" s="4"/>
      <c r="B195" s="152"/>
      <c r="C195" s="104"/>
      <c r="D195" s="49"/>
      <c r="E195" s="49"/>
      <c r="F195" s="49"/>
      <c r="G195" s="49"/>
      <c r="H195" s="49"/>
      <c r="I195" s="49"/>
      <c r="J195" s="49"/>
      <c r="K195" s="49"/>
      <c r="L195" s="169"/>
      <c r="M195" s="49"/>
      <c r="N195" s="49"/>
      <c r="O195" s="49"/>
      <c r="P195" s="49"/>
      <c r="Q195" s="49"/>
      <c r="R195" s="49"/>
      <c r="S195" s="49"/>
      <c r="T195" s="4"/>
    </row>
    <row r="196" spans="1:20">
      <c r="A196" s="4"/>
      <c r="B196" s="152"/>
      <c r="C196" s="49"/>
      <c r="D196" s="49"/>
      <c r="E196" s="49"/>
      <c r="F196" s="49"/>
      <c r="G196" s="49"/>
      <c r="H196" s="49"/>
      <c r="I196" s="49"/>
      <c r="J196" s="49"/>
      <c r="K196" s="49"/>
      <c r="L196" s="169"/>
      <c r="M196" s="49"/>
      <c r="N196" s="49"/>
      <c r="O196" s="49"/>
      <c r="P196" s="49"/>
      <c r="Q196" s="49"/>
      <c r="R196" s="49"/>
      <c r="S196" s="49"/>
      <c r="T196" s="4"/>
    </row>
    <row r="197" spans="1:20">
      <c r="A197" s="4"/>
      <c r="B197" s="151"/>
      <c r="C197" s="49"/>
      <c r="D197" s="49"/>
      <c r="E197" s="49"/>
      <c r="F197" s="49"/>
      <c r="G197" s="49"/>
      <c r="H197" s="49"/>
      <c r="I197" s="49"/>
      <c r="J197" s="49"/>
      <c r="K197" s="49"/>
      <c r="L197" s="169"/>
      <c r="M197" s="49"/>
      <c r="N197" s="49"/>
      <c r="O197" s="49"/>
      <c r="P197" s="49"/>
      <c r="Q197" s="49"/>
      <c r="R197" s="49"/>
      <c r="S197" s="49"/>
      <c r="T197" s="4"/>
    </row>
    <row r="198" spans="1:20">
      <c r="A198" s="4"/>
      <c r="B198" s="151"/>
      <c r="C198" s="49"/>
      <c r="D198" s="49"/>
      <c r="E198" s="49"/>
      <c r="F198" s="49"/>
      <c r="G198" s="49"/>
      <c r="H198" s="49"/>
      <c r="I198" s="49"/>
      <c r="J198" s="49"/>
      <c r="K198" s="49"/>
      <c r="L198" s="169"/>
      <c r="M198" s="49"/>
      <c r="N198" s="49"/>
      <c r="O198" s="49"/>
      <c r="P198" s="49"/>
      <c r="Q198" s="49"/>
      <c r="R198" s="49"/>
      <c r="S198" s="49"/>
      <c r="T198" s="4"/>
    </row>
    <row r="199" spans="1:20">
      <c r="A199" s="4"/>
      <c r="B199" s="154"/>
      <c r="C199" s="49"/>
      <c r="D199" s="49"/>
      <c r="E199" s="49"/>
      <c r="F199" s="49"/>
      <c r="G199" s="49"/>
      <c r="H199" s="49"/>
      <c r="I199" s="49"/>
      <c r="J199" s="49"/>
      <c r="K199" s="49"/>
      <c r="L199" s="170"/>
      <c r="M199" s="49"/>
      <c r="N199" s="49"/>
      <c r="O199" s="49"/>
      <c r="P199" s="49"/>
      <c r="Q199" s="49"/>
      <c r="R199" s="49"/>
      <c r="S199" s="49"/>
      <c r="T199" s="4"/>
    </row>
    <row r="200" spans="1:20">
      <c r="A200" s="4"/>
      <c r="B200" s="151"/>
      <c r="C200" s="49"/>
      <c r="D200" s="49"/>
      <c r="E200" s="49"/>
      <c r="F200" s="49"/>
      <c r="G200" s="49"/>
      <c r="H200" s="49"/>
      <c r="I200" s="49"/>
      <c r="J200" s="49"/>
      <c r="K200" s="104"/>
      <c r="L200" s="171"/>
      <c r="M200" s="49"/>
      <c r="N200" s="49"/>
      <c r="O200" s="49"/>
      <c r="P200" s="49"/>
      <c r="Q200" s="49"/>
      <c r="R200" s="49"/>
      <c r="S200" s="49"/>
      <c r="T200" s="4"/>
    </row>
    <row r="201" spans="1:20">
      <c r="B201" s="152"/>
      <c r="C201" s="49"/>
      <c r="D201" s="49"/>
      <c r="E201" s="49"/>
      <c r="F201" s="49"/>
      <c r="G201" s="49"/>
      <c r="H201" s="49"/>
      <c r="I201" s="49"/>
      <c r="J201" s="49"/>
      <c r="K201" s="49"/>
      <c r="L201" s="169"/>
      <c r="M201" s="49"/>
      <c r="N201" s="49"/>
      <c r="O201" s="49"/>
      <c r="P201" s="49"/>
      <c r="Q201" s="49"/>
      <c r="R201" s="49"/>
      <c r="S201" s="49"/>
      <c r="T201" s="4"/>
    </row>
    <row r="202" spans="1:20">
      <c r="B202" s="152"/>
      <c r="C202" s="49"/>
      <c r="D202" s="49"/>
      <c r="E202" s="49"/>
      <c r="F202" s="49"/>
      <c r="G202" s="49"/>
      <c r="H202" s="49"/>
      <c r="I202" s="49"/>
      <c r="J202" s="49"/>
      <c r="K202" s="49"/>
      <c r="L202" s="169"/>
      <c r="M202" s="49"/>
      <c r="N202" s="49"/>
      <c r="O202" s="49"/>
      <c r="P202" s="49"/>
      <c r="Q202" s="49"/>
      <c r="R202" s="49"/>
      <c r="S202" s="49"/>
      <c r="T202" s="4"/>
    </row>
    <row r="203" spans="1:20">
      <c r="B203" s="152"/>
      <c r="C203" s="49"/>
      <c r="D203" s="49"/>
      <c r="E203" s="104"/>
      <c r="F203" s="49"/>
      <c r="G203" s="49"/>
      <c r="H203" s="49"/>
      <c r="I203" s="49"/>
      <c r="J203" s="49"/>
      <c r="K203" s="49"/>
      <c r="L203" s="169"/>
      <c r="M203" s="49"/>
      <c r="N203" s="49"/>
      <c r="O203" s="49"/>
      <c r="P203" s="49"/>
      <c r="Q203" s="49"/>
      <c r="R203" s="49"/>
      <c r="S203" s="49"/>
      <c r="T203" s="4"/>
    </row>
    <row r="204" spans="1:20">
      <c r="B204" s="152"/>
      <c r="C204" s="49"/>
      <c r="D204" s="49"/>
      <c r="E204" s="49"/>
      <c r="F204" s="49"/>
      <c r="G204" s="49"/>
      <c r="H204" s="49"/>
      <c r="I204" s="49"/>
      <c r="J204" s="49"/>
      <c r="K204" s="49"/>
      <c r="L204" s="169"/>
      <c r="M204" s="49"/>
      <c r="N204" s="49"/>
      <c r="O204" s="49"/>
      <c r="P204" s="49"/>
      <c r="Q204" s="49"/>
      <c r="R204" s="49"/>
      <c r="S204" s="49"/>
      <c r="T204" s="4"/>
    </row>
    <row r="205" spans="1:20">
      <c r="B205" s="152"/>
      <c r="C205" s="49"/>
      <c r="D205" s="49"/>
      <c r="E205" s="49"/>
      <c r="F205" s="49"/>
      <c r="G205" s="49"/>
      <c r="H205" s="49"/>
      <c r="I205" s="49"/>
      <c r="J205" s="49"/>
      <c r="K205" s="49"/>
      <c r="L205" s="169"/>
      <c r="M205" s="49"/>
      <c r="N205" s="49"/>
      <c r="O205" s="49"/>
      <c r="P205" s="104"/>
      <c r="Q205" s="49"/>
      <c r="R205" s="49"/>
      <c r="S205" s="49"/>
      <c r="T205" s="62"/>
    </row>
    <row r="206" spans="1:20">
      <c r="B206" s="152"/>
      <c r="C206" s="49"/>
      <c r="D206" s="49"/>
      <c r="E206" s="49"/>
      <c r="F206" s="104"/>
      <c r="G206" s="49"/>
      <c r="H206" s="49"/>
      <c r="I206" s="49"/>
      <c r="J206" s="49"/>
      <c r="K206" s="49"/>
      <c r="L206" s="169"/>
      <c r="M206" s="49"/>
      <c r="N206" s="49"/>
      <c r="O206" s="49"/>
      <c r="P206" s="49"/>
      <c r="Q206" s="49"/>
      <c r="R206" s="49"/>
      <c r="S206" s="49"/>
      <c r="T206" s="4"/>
    </row>
    <row r="207" spans="1:20">
      <c r="B207" s="152"/>
      <c r="C207" s="104"/>
      <c r="D207" s="104"/>
      <c r="E207" s="49"/>
      <c r="F207" s="49"/>
      <c r="G207" s="49"/>
      <c r="H207" s="49"/>
      <c r="I207" s="49"/>
      <c r="J207" s="49"/>
      <c r="K207" s="49"/>
      <c r="L207" s="169"/>
      <c r="M207" s="49"/>
      <c r="N207" s="49"/>
      <c r="O207" s="49"/>
      <c r="P207" s="49"/>
      <c r="Q207" s="49"/>
      <c r="R207" s="49"/>
      <c r="S207" s="49"/>
      <c r="T207" s="4"/>
    </row>
    <row r="208" spans="1:20">
      <c r="B208" s="151"/>
      <c r="C208" s="49"/>
      <c r="D208" s="49"/>
      <c r="E208" s="49"/>
      <c r="F208" s="49"/>
      <c r="G208" s="49"/>
      <c r="H208" s="49"/>
      <c r="I208" s="49"/>
      <c r="J208" s="49"/>
      <c r="K208" s="49"/>
      <c r="L208" s="171"/>
      <c r="M208" s="49"/>
      <c r="N208" s="49"/>
      <c r="O208" s="49"/>
      <c r="P208" s="49"/>
      <c r="Q208" s="49"/>
      <c r="R208" s="49"/>
      <c r="S208" s="49"/>
      <c r="T208" s="4"/>
    </row>
    <row r="209" spans="2:23">
      <c r="B209" s="152"/>
      <c r="C209" s="49"/>
      <c r="D209" s="49"/>
      <c r="E209" s="49"/>
      <c r="F209" s="49"/>
      <c r="G209" s="49"/>
      <c r="H209" s="49"/>
      <c r="I209" s="49"/>
      <c r="J209" s="49"/>
      <c r="K209" s="49"/>
      <c r="L209" s="169"/>
      <c r="M209" s="49"/>
      <c r="N209" s="49"/>
      <c r="O209" s="49"/>
      <c r="P209" s="49"/>
      <c r="Q209" s="49"/>
      <c r="R209" s="49"/>
      <c r="S209" s="49"/>
      <c r="T209" s="4"/>
    </row>
    <row r="210" spans="2:23">
      <c r="B210" s="152"/>
      <c r="C210" s="49"/>
      <c r="D210" s="49"/>
      <c r="E210" s="49"/>
      <c r="F210" s="49"/>
      <c r="G210" s="49"/>
      <c r="H210" s="49"/>
      <c r="I210" s="49"/>
      <c r="J210" s="49"/>
      <c r="K210" s="49"/>
      <c r="L210" s="169"/>
      <c r="M210" s="49"/>
      <c r="N210" s="49"/>
      <c r="O210" s="49"/>
      <c r="P210" s="49"/>
      <c r="Q210" s="49"/>
      <c r="R210" s="49"/>
      <c r="S210" s="49"/>
      <c r="T210" s="4"/>
    </row>
    <row r="211" spans="2:23">
      <c r="B211" s="152"/>
      <c r="C211" s="49"/>
      <c r="D211" s="49"/>
      <c r="E211" s="104"/>
      <c r="F211" s="49"/>
      <c r="G211" s="49"/>
      <c r="H211" s="49"/>
      <c r="I211" s="49"/>
      <c r="J211" s="49"/>
      <c r="K211" s="49"/>
      <c r="L211" s="169"/>
      <c r="M211" s="49"/>
      <c r="N211" s="49"/>
      <c r="O211" s="49"/>
      <c r="P211" s="49"/>
      <c r="Q211" s="49"/>
      <c r="R211" s="49"/>
      <c r="S211" s="49"/>
      <c r="T211" s="4"/>
    </row>
    <row r="212" spans="2:23">
      <c r="B212" s="152"/>
      <c r="C212" s="49"/>
      <c r="D212" s="49"/>
      <c r="E212" s="49"/>
      <c r="F212" s="49"/>
      <c r="G212" s="49"/>
      <c r="H212" s="49"/>
      <c r="I212" s="49"/>
      <c r="J212" s="49"/>
      <c r="K212" s="49"/>
      <c r="L212" s="169"/>
      <c r="M212" s="49"/>
      <c r="N212" s="49"/>
      <c r="O212" s="49"/>
      <c r="P212" s="49"/>
      <c r="Q212" s="49"/>
      <c r="R212" s="49"/>
      <c r="S212" s="49"/>
      <c r="T212" s="4"/>
    </row>
    <row r="213" spans="2:23">
      <c r="B213" s="152"/>
      <c r="C213" s="49"/>
      <c r="D213" s="49"/>
      <c r="E213" s="49"/>
      <c r="F213" s="49"/>
      <c r="G213" s="49"/>
      <c r="H213" s="49"/>
      <c r="I213" s="49"/>
      <c r="J213" s="49"/>
      <c r="K213" s="49"/>
      <c r="L213" s="169"/>
      <c r="M213" s="49"/>
      <c r="N213" s="49"/>
      <c r="O213" s="49"/>
      <c r="P213" s="104"/>
      <c r="Q213" s="49"/>
      <c r="R213" s="49"/>
      <c r="S213" s="49"/>
      <c r="T213" s="62"/>
    </row>
    <row r="214" spans="2:23">
      <c r="B214" s="152"/>
      <c r="C214" s="49"/>
      <c r="D214" s="49"/>
      <c r="E214" s="49"/>
      <c r="F214" s="104"/>
      <c r="G214" s="49"/>
      <c r="H214" s="49"/>
      <c r="I214" s="49"/>
      <c r="J214" s="49"/>
      <c r="K214" s="49"/>
      <c r="L214" s="169"/>
      <c r="M214" s="49"/>
      <c r="N214" s="49"/>
      <c r="O214" s="49"/>
      <c r="P214" s="49"/>
      <c r="Q214" s="49"/>
      <c r="R214" s="49"/>
      <c r="S214" s="49"/>
      <c r="T214" s="4"/>
      <c r="W214" s="4"/>
    </row>
    <row r="215" spans="2:23">
      <c r="B215" s="152"/>
      <c r="C215" s="104"/>
      <c r="D215" s="104"/>
      <c r="E215" s="49"/>
      <c r="F215" s="49"/>
      <c r="G215" s="49"/>
      <c r="H215" s="49"/>
      <c r="I215" s="49"/>
      <c r="J215" s="49"/>
      <c r="K215" s="49"/>
      <c r="L215" s="169"/>
      <c r="M215" s="49"/>
      <c r="N215" s="49"/>
      <c r="O215" s="49"/>
      <c r="P215" s="49"/>
      <c r="Q215" s="49"/>
      <c r="R215" s="49"/>
      <c r="S215" s="49"/>
      <c r="T215" s="4"/>
      <c r="W215" s="4"/>
    </row>
    <row r="216" spans="2:23">
      <c r="B216" s="151"/>
      <c r="C216" s="49"/>
      <c r="D216" s="49"/>
      <c r="E216" s="49"/>
      <c r="F216" s="49"/>
      <c r="G216" s="49"/>
      <c r="H216" s="49"/>
      <c r="I216" s="49"/>
      <c r="J216" s="49"/>
      <c r="K216" s="49"/>
      <c r="L216" s="171"/>
      <c r="M216" s="49"/>
      <c r="N216" s="49"/>
      <c r="O216" s="49"/>
      <c r="P216" s="49"/>
      <c r="Q216" s="49"/>
      <c r="R216" s="49"/>
      <c r="S216" s="49"/>
      <c r="T216" s="4"/>
      <c r="W216" s="4"/>
    </row>
    <row r="217" spans="2:23">
      <c r="B217" s="152"/>
      <c r="C217" s="104"/>
      <c r="D217" s="104"/>
      <c r="E217" s="49"/>
      <c r="F217" s="49"/>
      <c r="G217" s="49"/>
      <c r="H217" s="49"/>
      <c r="I217" s="49"/>
      <c r="J217" s="49"/>
      <c r="K217" s="49"/>
      <c r="L217" s="169"/>
      <c r="M217" s="49"/>
      <c r="N217" s="49"/>
      <c r="O217" s="49"/>
      <c r="P217" s="49"/>
      <c r="Q217" s="49"/>
      <c r="R217" s="49"/>
      <c r="S217" s="49"/>
      <c r="T217" s="4"/>
      <c r="W217" s="4"/>
    </row>
    <row r="218" spans="2:23">
      <c r="B218" s="152"/>
      <c r="C218" s="49"/>
      <c r="D218" s="49"/>
      <c r="E218" s="49"/>
      <c r="F218" s="104"/>
      <c r="G218" s="49"/>
      <c r="H218" s="49"/>
      <c r="I218" s="49"/>
      <c r="J218" s="49"/>
      <c r="K218" s="49"/>
      <c r="L218" s="169"/>
      <c r="M218" s="49"/>
      <c r="N218" s="49"/>
      <c r="O218" s="49"/>
      <c r="P218" s="49"/>
      <c r="Q218" s="49"/>
      <c r="R218" s="49"/>
      <c r="S218" s="49"/>
      <c r="T218" s="4"/>
      <c r="W218" s="4"/>
    </row>
    <row r="219" spans="2:23">
      <c r="B219" s="152"/>
      <c r="C219" s="49"/>
      <c r="D219" s="49"/>
      <c r="E219" s="104"/>
      <c r="F219" s="49"/>
      <c r="G219" s="49"/>
      <c r="H219" s="49"/>
      <c r="I219" s="49"/>
      <c r="J219" s="49"/>
      <c r="K219" s="49"/>
      <c r="L219" s="169"/>
      <c r="M219" s="49"/>
      <c r="N219" s="49"/>
      <c r="O219" s="49"/>
      <c r="P219" s="49"/>
      <c r="Q219" s="49"/>
      <c r="R219" s="49"/>
      <c r="S219" s="49"/>
      <c r="T219" s="4"/>
      <c r="W219" s="4"/>
    </row>
    <row r="220" spans="2:23">
      <c r="B220" s="152"/>
      <c r="C220" s="49"/>
      <c r="D220" s="49"/>
      <c r="E220" s="49"/>
      <c r="F220" s="49"/>
      <c r="G220" s="49"/>
      <c r="H220" s="49"/>
      <c r="I220" s="49"/>
      <c r="J220" s="49"/>
      <c r="K220" s="49"/>
      <c r="L220" s="169"/>
      <c r="M220" s="49"/>
      <c r="N220" s="49"/>
      <c r="O220" s="49"/>
      <c r="P220" s="49"/>
      <c r="Q220" s="49"/>
      <c r="R220" s="49"/>
      <c r="S220" s="49"/>
      <c r="T220" s="4"/>
      <c r="W220" s="4"/>
    </row>
    <row r="221" spans="2:23">
      <c r="B221" s="152"/>
      <c r="C221" s="49"/>
      <c r="D221" s="49"/>
      <c r="E221" s="49"/>
      <c r="F221" s="49"/>
      <c r="G221" s="49"/>
      <c r="H221" s="49"/>
      <c r="I221" s="49"/>
      <c r="J221" s="49"/>
      <c r="K221" s="49"/>
      <c r="L221" s="169"/>
      <c r="M221" s="49"/>
      <c r="N221" s="49"/>
      <c r="O221" s="49"/>
      <c r="P221" s="104"/>
      <c r="Q221" s="49"/>
      <c r="R221" s="49"/>
      <c r="S221" s="49"/>
      <c r="T221" s="62"/>
      <c r="W221" s="4"/>
    </row>
    <row r="222" spans="2:23">
      <c r="B222" s="152"/>
      <c r="C222" s="49"/>
      <c r="D222" s="49"/>
      <c r="E222" s="49"/>
      <c r="F222" s="49"/>
      <c r="G222" s="49"/>
      <c r="H222" s="49"/>
      <c r="I222" s="49"/>
      <c r="J222" s="49"/>
      <c r="K222" s="49"/>
      <c r="L222" s="169"/>
      <c r="M222" s="49"/>
      <c r="N222" s="49"/>
      <c r="O222" s="49"/>
      <c r="P222" s="49"/>
      <c r="Q222" s="49"/>
      <c r="R222" s="49"/>
      <c r="S222" s="49"/>
      <c r="T222" s="4"/>
      <c r="W222" s="4"/>
    </row>
    <row r="223" spans="2:23">
      <c r="B223" s="152"/>
      <c r="C223" s="49"/>
      <c r="D223" s="49"/>
      <c r="E223" s="49"/>
      <c r="F223" s="49"/>
      <c r="G223" s="49"/>
      <c r="H223" s="49"/>
      <c r="I223" s="49"/>
      <c r="J223" s="49"/>
      <c r="K223" s="49"/>
      <c r="L223" s="169"/>
      <c r="M223" s="49"/>
      <c r="N223" s="49"/>
      <c r="O223" s="49"/>
      <c r="P223" s="49"/>
      <c r="Q223" s="49"/>
      <c r="R223" s="49"/>
      <c r="S223" s="49"/>
      <c r="T223" s="4"/>
      <c r="W223" s="4"/>
    </row>
    <row r="224" spans="2:23">
      <c r="C224" s="49"/>
      <c r="D224" s="49"/>
      <c r="E224" s="49"/>
      <c r="F224" s="49"/>
      <c r="G224" s="49"/>
      <c r="H224" s="49"/>
      <c r="I224" s="49"/>
      <c r="J224" s="49"/>
      <c r="K224" s="49"/>
      <c r="L224" s="169"/>
      <c r="M224" s="49"/>
      <c r="N224" s="49"/>
      <c r="O224" s="49"/>
      <c r="P224" s="49"/>
      <c r="Q224" s="49"/>
      <c r="R224" s="49"/>
      <c r="S224" s="49"/>
      <c r="T224" s="4"/>
      <c r="W224" s="4"/>
    </row>
    <row r="225" spans="13:23">
      <c r="M225" s="4"/>
      <c r="N225" s="4"/>
      <c r="O225" s="4"/>
      <c r="P225" s="4"/>
      <c r="Q225" s="4"/>
      <c r="R225" s="4"/>
      <c r="S225" s="4"/>
      <c r="T225" s="4"/>
      <c r="W225" s="4"/>
    </row>
    <row r="226" spans="13:23">
      <c r="S226" s="4"/>
      <c r="T226" s="4"/>
    </row>
    <row r="227" spans="13:23">
      <c r="U227" s="4"/>
      <c r="V227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5"/>
  <sheetViews>
    <sheetView zoomScale="80" zoomScaleNormal="80" workbookViewId="0"/>
  </sheetViews>
  <sheetFormatPr defaultColWidth="8.875" defaultRowHeight="15.75"/>
  <sheetData>
    <row r="1" spans="1:25">
      <c r="A1" s="18" t="s">
        <v>373</v>
      </c>
    </row>
    <row r="2" spans="1:25">
      <c r="B2" t="s">
        <v>345</v>
      </c>
      <c r="G2" t="s">
        <v>183</v>
      </c>
      <c r="L2" t="s">
        <v>370</v>
      </c>
      <c r="Q2" t="s">
        <v>372</v>
      </c>
      <c r="V2" t="s">
        <v>371</v>
      </c>
    </row>
    <row r="3" spans="1:25">
      <c r="B3" t="s">
        <v>107</v>
      </c>
      <c r="C3" t="s">
        <v>108</v>
      </c>
      <c r="D3" t="s">
        <v>109</v>
      </c>
      <c r="E3" t="s">
        <v>273</v>
      </c>
      <c r="G3" t="s">
        <v>107</v>
      </c>
      <c r="H3" t="s">
        <v>108</v>
      </c>
      <c r="I3" t="s">
        <v>109</v>
      </c>
      <c r="J3" t="s">
        <v>273</v>
      </c>
      <c r="L3" t="s">
        <v>107</v>
      </c>
      <c r="M3" t="s">
        <v>108</v>
      </c>
      <c r="N3" t="s">
        <v>109</v>
      </c>
      <c r="O3" t="s">
        <v>273</v>
      </c>
      <c r="Q3" t="s">
        <v>107</v>
      </c>
      <c r="R3" t="s">
        <v>108</v>
      </c>
      <c r="S3" t="s">
        <v>109</v>
      </c>
      <c r="T3" t="s">
        <v>273</v>
      </c>
      <c r="V3" t="s">
        <v>107</v>
      </c>
      <c r="W3" t="s">
        <v>108</v>
      </c>
      <c r="X3" t="s">
        <v>109</v>
      </c>
      <c r="Y3" t="s">
        <v>273</v>
      </c>
    </row>
    <row r="4" spans="1:25">
      <c r="A4" t="s">
        <v>347</v>
      </c>
      <c r="B4">
        <v>-8.3531664884515001E-3</v>
      </c>
      <c r="C4">
        <v>-2.9015347764920801E-2</v>
      </c>
      <c r="D4">
        <v>-1.1019366528668801E-3</v>
      </c>
      <c r="E4">
        <v>-4.0145950801134603E-2</v>
      </c>
      <c r="G4">
        <v>4.2584824826843497E-2</v>
      </c>
      <c r="H4">
        <v>-0.102819938891129</v>
      </c>
      <c r="I4">
        <v>0.19883190907638701</v>
      </c>
      <c r="J4">
        <v>8.6850629581062405E-3</v>
      </c>
      <c r="L4">
        <v>0.19858787218559301</v>
      </c>
      <c r="M4">
        <v>7.6783627910423799E-2</v>
      </c>
      <c r="N4">
        <v>0.30078190933255999</v>
      </c>
      <c r="O4">
        <v>6.4216523342350895E-2</v>
      </c>
      <c r="Q4">
        <v>-6.9064223020216295E-2</v>
      </c>
      <c r="R4">
        <v>-0.16654645027388401</v>
      </c>
      <c r="S4">
        <v>-0.111336290558452</v>
      </c>
      <c r="T4">
        <v>7.0987762388153403E-4</v>
      </c>
      <c r="V4">
        <v>-0.101608811594285</v>
      </c>
      <c r="W4">
        <v>-0.24234762874349799</v>
      </c>
      <c r="X4">
        <v>0.115175110689979</v>
      </c>
      <c r="Y4">
        <v>-5.4634347378579903E-2</v>
      </c>
    </row>
    <row r="5" spans="1:25">
      <c r="A5" t="s">
        <v>346</v>
      </c>
      <c r="B5">
        <v>-1.8430498843849299E-2</v>
      </c>
      <c r="C5">
        <v>3.69096636597495E-2</v>
      </c>
      <c r="D5">
        <v>0.165436495846185</v>
      </c>
      <c r="E5">
        <v>-0.14665838291625799</v>
      </c>
      <c r="G5">
        <v>3.4600170171810302E-2</v>
      </c>
      <c r="H5">
        <v>-6.3148812605069202E-2</v>
      </c>
      <c r="I5">
        <v>4.83842055762886E-2</v>
      </c>
      <c r="J5">
        <v>-0.15156835678501501</v>
      </c>
      <c r="L5">
        <v>-0.106337038652925</v>
      </c>
      <c r="M5">
        <v>-8.7417331775716298E-2</v>
      </c>
      <c r="N5">
        <v>0.105646538401932</v>
      </c>
      <c r="O5">
        <v>-0.32563991836830802</v>
      </c>
      <c r="Q5">
        <v>6.5079748615203797E-2</v>
      </c>
      <c r="R5">
        <v>0.26256312372340901</v>
      </c>
      <c r="S5">
        <v>0.114587988061393</v>
      </c>
      <c r="T5">
        <v>0.14385326558786399</v>
      </c>
      <c r="V5">
        <v>0.13270978299053701</v>
      </c>
      <c r="W5">
        <v>-8.15823700720687E-2</v>
      </c>
      <c r="X5">
        <v>5.8141281838691501E-2</v>
      </c>
      <c r="Y5">
        <v>-1.8180686543209899E-2</v>
      </c>
    </row>
    <row r="6" spans="1:25">
      <c r="A6" t="s">
        <v>348</v>
      </c>
      <c r="B6">
        <v>0.36233554262327999</v>
      </c>
      <c r="C6">
        <v>6.8035028927162997E-2</v>
      </c>
      <c r="D6">
        <v>0.43539011895340801</v>
      </c>
      <c r="E6">
        <v>0.124268559631982</v>
      </c>
      <c r="G6">
        <v>1.2747431115930101E-2</v>
      </c>
      <c r="H6">
        <v>0.10693833971319799</v>
      </c>
      <c r="I6">
        <v>7.24782512020027E-2</v>
      </c>
      <c r="J6">
        <v>0.102455726573531</v>
      </c>
      <c r="L6">
        <v>-2.38913086843585E-2</v>
      </c>
      <c r="M6">
        <v>0.102194037146967</v>
      </c>
      <c r="N6">
        <v>0.200935573038969</v>
      </c>
      <c r="O6">
        <v>-7.3193026605260104E-3</v>
      </c>
      <c r="Q6">
        <v>-4.7218311627216902E-2</v>
      </c>
      <c r="R6">
        <v>-5.2393548498095098E-2</v>
      </c>
      <c r="S6">
        <v>3.9157765704433004E-3</v>
      </c>
      <c r="T6">
        <v>6.16219576085551E-2</v>
      </c>
      <c r="V6">
        <v>0.121912116363351</v>
      </c>
      <c r="W6">
        <v>0.11785145540953799</v>
      </c>
      <c r="X6">
        <v>0.100593646355831</v>
      </c>
      <c r="Y6">
        <v>0.23514918432537399</v>
      </c>
    </row>
    <row r="7" spans="1:25">
      <c r="A7" t="s">
        <v>349</v>
      </c>
      <c r="B7">
        <v>7.6888759699566697E-2</v>
      </c>
      <c r="C7">
        <v>2.8702495087450701E-2</v>
      </c>
      <c r="D7">
        <v>0.19123988945574699</v>
      </c>
      <c r="E7">
        <v>9.9035253123588504E-3</v>
      </c>
      <c r="G7">
        <v>0.20589202477136401</v>
      </c>
      <c r="H7">
        <v>5.9646771089703801E-2</v>
      </c>
      <c r="I7">
        <v>-1.2047022812857E-3</v>
      </c>
      <c r="J7">
        <v>8.8867805493912905E-2</v>
      </c>
      <c r="L7">
        <v>0.237808286441996</v>
      </c>
      <c r="M7">
        <v>4.9439817971100197E-2</v>
      </c>
      <c r="N7">
        <v>0.24609428945391201</v>
      </c>
      <c r="O7">
        <v>0.25286119191364398</v>
      </c>
      <c r="Q7">
        <v>3.6180859539768503E-2</v>
      </c>
      <c r="R7">
        <v>4.5317671537469503E-2</v>
      </c>
      <c r="S7">
        <v>4.2959045883927703E-2</v>
      </c>
      <c r="T7">
        <v>-4.1058405794180297E-2</v>
      </c>
      <c r="V7">
        <v>0.18540608764116101</v>
      </c>
      <c r="W7">
        <v>6.5062863009964306E-2</v>
      </c>
      <c r="X7">
        <v>-0.14802954931628701</v>
      </c>
      <c r="Y7">
        <v>-3.6730524082221001E-2</v>
      </c>
    </row>
    <row r="8" spans="1:25">
      <c r="A8" t="s">
        <v>350</v>
      </c>
      <c r="B8">
        <v>0.26039771188094102</v>
      </c>
      <c r="C8">
        <v>-2.4454650955578999E-2</v>
      </c>
      <c r="D8">
        <v>0.34049147345414599</v>
      </c>
      <c r="E8">
        <v>0.16981990947162801</v>
      </c>
      <c r="G8">
        <v>-3.5692807124604403E-2</v>
      </c>
      <c r="H8">
        <v>9.7216672466544099E-2</v>
      </c>
      <c r="I8">
        <v>1.7398142248335399E-2</v>
      </c>
      <c r="J8">
        <v>2.7848234130185799E-2</v>
      </c>
      <c r="L8">
        <v>8.4931530872141503E-2</v>
      </c>
      <c r="M8">
        <v>0.18339686666374599</v>
      </c>
      <c r="N8">
        <v>9.3217533884057693E-2</v>
      </c>
      <c r="O8">
        <v>0.18574456751712201</v>
      </c>
      <c r="Q8">
        <v>7.6689682657395397E-2</v>
      </c>
      <c r="R8">
        <v>-0.14827282627848201</v>
      </c>
      <c r="S8">
        <v>-5.3469814573012302E-2</v>
      </c>
      <c r="T8">
        <v>-0.117106908662263</v>
      </c>
      <c r="V8">
        <v>-5.21425781569217E-2</v>
      </c>
      <c r="W8">
        <v>2.5194555463433001E-2</v>
      </c>
      <c r="X8">
        <v>6.8016070976373993E-2</v>
      </c>
      <c r="Y8">
        <v>-9.2656899946105098E-2</v>
      </c>
    </row>
    <row r="9" spans="1:25">
      <c r="A9" t="s">
        <v>351</v>
      </c>
      <c r="B9">
        <v>0.21133198363104799</v>
      </c>
      <c r="C9">
        <v>4.0267615731261801E-2</v>
      </c>
      <c r="D9">
        <v>0.159078634211821</v>
      </c>
      <c r="E9">
        <v>-0.13219416079455801</v>
      </c>
      <c r="G9">
        <v>0.106798258052584</v>
      </c>
      <c r="H9">
        <v>1.9471350825431701E-2</v>
      </c>
      <c r="I9">
        <v>4.5106294717906599E-3</v>
      </c>
      <c r="J9">
        <v>-0.15669534556351</v>
      </c>
      <c r="L9">
        <v>6.2697422790166199E-2</v>
      </c>
      <c r="M9">
        <v>1.4638605321052E-2</v>
      </c>
      <c r="N9">
        <v>-3.4663112599849603E-2</v>
      </c>
      <c r="O9">
        <v>-3.9358514306602102E-2</v>
      </c>
      <c r="Q9">
        <v>0.24937313948612599</v>
      </c>
      <c r="R9">
        <v>0.17032483117518901</v>
      </c>
      <c r="S9">
        <v>0.14261670456561901</v>
      </c>
      <c r="T9">
        <v>6.2079943172349598E-2</v>
      </c>
      <c r="V9">
        <v>0.19971068872845801</v>
      </c>
      <c r="W9">
        <v>1.5688917321551699E-2</v>
      </c>
      <c r="X9">
        <v>6.8016070976373993E-2</v>
      </c>
      <c r="Y9">
        <v>-0.25268385662593201</v>
      </c>
    </row>
    <row r="10" spans="1:25">
      <c r="A10" t="s">
        <v>352</v>
      </c>
      <c r="B10">
        <v>-6.0422280442057399E-2</v>
      </c>
      <c r="C10">
        <v>-6.3265763666174493E-2</v>
      </c>
      <c r="D10">
        <v>-0.14238272965750001</v>
      </c>
      <c r="E10">
        <v>-3.7316372140460602E-2</v>
      </c>
      <c r="G10">
        <v>0.35320189907369498</v>
      </c>
      <c r="H10">
        <v>0.15675137822775601</v>
      </c>
      <c r="I10">
        <v>0.112961851119627</v>
      </c>
      <c r="J10">
        <v>6.5446151839148994E-2</v>
      </c>
      <c r="L10">
        <v>0.34165952419134599</v>
      </c>
      <c r="M10">
        <v>0.175248963702029</v>
      </c>
      <c r="N10">
        <v>6.2006922539173198E-2</v>
      </c>
      <c r="O10">
        <v>7.4850227207643394E-2</v>
      </c>
      <c r="Q10">
        <v>-3.3753536051657401E-2</v>
      </c>
      <c r="R10">
        <v>-0.12764057662953801</v>
      </c>
      <c r="S10">
        <v>-5.0149419235501896E-3</v>
      </c>
      <c r="T10">
        <v>-0.107901398829993</v>
      </c>
      <c r="V10">
        <v>0.34543304432098798</v>
      </c>
      <c r="W10">
        <v>0.118958908396942</v>
      </c>
      <c r="X10">
        <v>0.114436808698377</v>
      </c>
      <c r="Y10">
        <v>5.71261166002381E-2</v>
      </c>
    </row>
    <row r="11" spans="1:25">
      <c r="A11" t="s">
        <v>353</v>
      </c>
      <c r="B11">
        <v>-0.105615587773043</v>
      </c>
      <c r="C11">
        <v>-0.13252787031719199</v>
      </c>
      <c r="D11">
        <v>-6.5125499026691097E-2</v>
      </c>
      <c r="E11">
        <v>-5.1356505077146203E-2</v>
      </c>
      <c r="G11">
        <v>-0.139997611618248</v>
      </c>
      <c r="H11">
        <v>-0.171515985256537</v>
      </c>
      <c r="I11">
        <v>-0.14646938433864301</v>
      </c>
      <c r="J11">
        <v>-6.9228356675743605E-2</v>
      </c>
      <c r="L11">
        <v>-0.29208160617004703</v>
      </c>
      <c r="M11">
        <v>-0.29719130802739602</v>
      </c>
      <c r="N11">
        <v>-0.39786624462217801</v>
      </c>
      <c r="O11">
        <v>-0.109651439857692</v>
      </c>
      <c r="Q11">
        <v>-3.27459678113095E-2</v>
      </c>
      <c r="R11">
        <v>-4.2615556711081803E-2</v>
      </c>
      <c r="S11">
        <v>6.5491935622618899E-3</v>
      </c>
      <c r="T11">
        <v>-5.6698612797763802E-2</v>
      </c>
      <c r="V11">
        <v>-3.1470122392053601E-2</v>
      </c>
      <c r="W11">
        <v>-0.102439401334837</v>
      </c>
      <c r="X11">
        <v>3.1100971396252401E-2</v>
      </c>
      <c r="Y11">
        <v>-5.7587555344989598E-2</v>
      </c>
    </row>
    <row r="12" spans="1:25">
      <c r="A12" t="s">
        <v>354</v>
      </c>
      <c r="B12">
        <v>0.146727905733474</v>
      </c>
      <c r="C12">
        <v>6.6133579876317003E-2</v>
      </c>
      <c r="D12">
        <v>0.156881713187809</v>
      </c>
      <c r="E12">
        <v>0.201570980093981</v>
      </c>
      <c r="G12">
        <v>9.0912997738886295E-2</v>
      </c>
      <c r="H12">
        <v>-5.9674787421826799E-3</v>
      </c>
      <c r="I12">
        <v>4.4573984407571099E-2</v>
      </c>
      <c r="J12">
        <v>3.8662538329634201E-3</v>
      </c>
      <c r="L12">
        <v>0.116832642468019</v>
      </c>
      <c r="M12">
        <v>5.8830621384605299E-2</v>
      </c>
      <c r="N12">
        <v>5.2892319226065299E-2</v>
      </c>
      <c r="O12">
        <v>5.5101920029243003E-2</v>
      </c>
      <c r="Q12">
        <v>4.5111578033761998E-3</v>
      </c>
      <c r="R12">
        <v>-5.33553181820637E-3</v>
      </c>
      <c r="S12">
        <v>-2.9929356593973101E-2</v>
      </c>
      <c r="T12">
        <v>0.12908323115549</v>
      </c>
      <c r="V12">
        <v>0.10382371756909201</v>
      </c>
      <c r="W12">
        <v>-3.6545948584320302E-2</v>
      </c>
      <c r="X12">
        <v>9.7455862891520903E-2</v>
      </c>
      <c r="Y12">
        <v>-2.0580168015917801E-2</v>
      </c>
    </row>
    <row r="13" spans="1:25">
      <c r="A13" t="s">
        <v>355</v>
      </c>
      <c r="B13">
        <v>9.5944963898356106E-2</v>
      </c>
      <c r="C13">
        <v>-0.12665319226247601</v>
      </c>
      <c r="D13">
        <v>0.107576131218522</v>
      </c>
      <c r="E13">
        <v>3.2279444033192099E-2</v>
      </c>
      <c r="G13">
        <v>0.237214284084792</v>
      </c>
      <c r="H13">
        <v>-0.13321765924450099</v>
      </c>
      <c r="I13">
        <v>-0.12668985385985901</v>
      </c>
      <c r="J13">
        <v>-6.5838380488869898E-3</v>
      </c>
      <c r="L13">
        <v>7.7474128161416897E-2</v>
      </c>
      <c r="M13">
        <v>-0.13519994914443301</v>
      </c>
      <c r="N13">
        <v>-1.10480040158883E-2</v>
      </c>
      <c r="O13">
        <v>6.3802223191755103E-2</v>
      </c>
      <c r="Q13">
        <v>0.110626412934571</v>
      </c>
      <c r="R13">
        <v>1.9830774912303499E-2</v>
      </c>
      <c r="S13">
        <v>-0.177446506692194</v>
      </c>
      <c r="T13">
        <v>0.10863417573206401</v>
      </c>
      <c r="V13">
        <v>0.35623071094817299</v>
      </c>
      <c r="W13">
        <v>-0.163626178888889</v>
      </c>
      <c r="X13">
        <v>-0.16122669741618101</v>
      </c>
      <c r="Y13">
        <v>-7.6691119377702496E-2</v>
      </c>
    </row>
    <row r="14" spans="1:25">
      <c r="A14" t="s">
        <v>356</v>
      </c>
      <c r="B14">
        <v>-8.8693734062771507E-2</v>
      </c>
      <c r="C14">
        <v>-2.4604125012592501E-2</v>
      </c>
      <c r="D14">
        <v>4.9284725124122103E-2</v>
      </c>
      <c r="E14">
        <v>-2.2299443621896099E-2</v>
      </c>
      <c r="G14">
        <v>-9.3518516626318202E-2</v>
      </c>
      <c r="H14">
        <v>-7.6288472370720298E-2</v>
      </c>
      <c r="I14">
        <v>4.7571731944723902E-2</v>
      </c>
      <c r="J14">
        <v>-9.4134875933022492E-3</v>
      </c>
      <c r="L14">
        <v>-0.16005795818018201</v>
      </c>
      <c r="M14">
        <v>-8.50696309223401E-2</v>
      </c>
      <c r="N14">
        <v>0.16019605823038099</v>
      </c>
      <c r="O14">
        <v>4.7230217167922597E-2</v>
      </c>
      <c r="Q14">
        <v>-3.3913830998985497E-2</v>
      </c>
      <c r="R14">
        <v>3.1898694518289597E-2</v>
      </c>
      <c r="S14">
        <v>-4.4401700409880403E-2</v>
      </c>
      <c r="T14">
        <v>-9.1780306984425394E-2</v>
      </c>
      <c r="V14">
        <v>-4.1068048282885197E-2</v>
      </c>
      <c r="W14">
        <v>-7.29073216707401E-2</v>
      </c>
      <c r="X14">
        <v>-1.8180686543209899E-2</v>
      </c>
      <c r="Y14">
        <v>-3.1470122392053601E-2</v>
      </c>
    </row>
    <row r="15" spans="1:25">
      <c r="A15" t="s">
        <v>357</v>
      </c>
      <c r="B15">
        <v>0.278741307203271</v>
      </c>
      <c r="C15">
        <v>0.12813055212830701</v>
      </c>
      <c r="D15">
        <v>0.15714937603408899</v>
      </c>
      <c r="E15">
        <v>0.19787236621811299</v>
      </c>
      <c r="G15">
        <v>0.37878081030192401</v>
      </c>
      <c r="H15">
        <v>0.52723935422129498</v>
      </c>
      <c r="I15">
        <v>0.375642981104156</v>
      </c>
      <c r="J15">
        <v>8.4133045365138895E-2</v>
      </c>
      <c r="L15">
        <v>0.54121409672832899</v>
      </c>
      <c r="M15">
        <v>0.48707887705047598</v>
      </c>
      <c r="N15">
        <v>0.39137554226284399</v>
      </c>
      <c r="O15">
        <v>-0.11351824126325299</v>
      </c>
      <c r="Q15">
        <v>0.18294233345772801</v>
      </c>
      <c r="R15">
        <v>6.9888597035046504E-2</v>
      </c>
      <c r="S15">
        <v>0.208955913481258</v>
      </c>
      <c r="T15">
        <v>0.10043623414014199</v>
      </c>
      <c r="V15">
        <v>0.27086454316914199</v>
      </c>
      <c r="W15">
        <v>0.54320569032148902</v>
      </c>
      <c r="X15">
        <v>0.384563049875916</v>
      </c>
      <c r="Y15">
        <v>0.321161366347058</v>
      </c>
    </row>
    <row r="16" spans="1:25">
      <c r="A16" t="s">
        <v>358</v>
      </c>
      <c r="B16">
        <v>0.11865806828268501</v>
      </c>
      <c r="C16">
        <v>0.110808942219046</v>
      </c>
      <c r="D16">
        <v>4.80159337099378E-2</v>
      </c>
      <c r="E16">
        <v>0.13943496220755999</v>
      </c>
      <c r="G16">
        <v>0.149523164540042</v>
      </c>
      <c r="H16">
        <v>7.7100946002285106E-2</v>
      </c>
      <c r="I16">
        <v>0.116407859970747</v>
      </c>
      <c r="J16">
        <v>8.3656767719049202E-2</v>
      </c>
      <c r="L16">
        <v>0.13796195014840501</v>
      </c>
      <c r="M16">
        <v>4.7644517318518403E-2</v>
      </c>
      <c r="N16">
        <v>0.114070641464047</v>
      </c>
      <c r="O16">
        <v>0.127742546433709</v>
      </c>
      <c r="Q16">
        <v>2.0197163363339099E-2</v>
      </c>
      <c r="R16">
        <v>5.7293994030696703E-2</v>
      </c>
      <c r="S16">
        <v>-1.05565672454641E-2</v>
      </c>
      <c r="T16">
        <v>-3.3959629555365002E-2</v>
      </c>
      <c r="V16">
        <v>0.19038962608447699</v>
      </c>
      <c r="W16">
        <v>0.135016976714295</v>
      </c>
      <c r="X16">
        <v>0.119697210388544</v>
      </c>
      <c r="Y16">
        <v>7.1799868683336404E-2</v>
      </c>
    </row>
    <row r="17" spans="1:25">
      <c r="A17" t="s">
        <v>359</v>
      </c>
      <c r="B17">
        <v>3.95793398408276E-2</v>
      </c>
      <c r="C17">
        <v>-7.43337961668942E-2</v>
      </c>
      <c r="D17">
        <v>-5.0431851608179097E-2</v>
      </c>
      <c r="E17">
        <v>3.02250447844718E-2</v>
      </c>
      <c r="G17">
        <v>0.14327552247663</v>
      </c>
      <c r="H17">
        <v>-4.3845559772375101E-2</v>
      </c>
      <c r="I17">
        <v>-2.2301000369847002E-2</v>
      </c>
      <c r="J17">
        <v>0.114194569733036</v>
      </c>
      <c r="L17">
        <v>0.16420095968614001</v>
      </c>
      <c r="M17">
        <v>-0.114899241765239</v>
      </c>
      <c r="N17">
        <v>-9.5427134687235404E-2</v>
      </c>
      <c r="O17">
        <v>0.11089434030947901</v>
      </c>
      <c r="Q17">
        <v>-4.1035506515990597E-2</v>
      </c>
      <c r="R17">
        <v>-0.13959399984457499</v>
      </c>
      <c r="S17">
        <v>8.31243798287086E-3</v>
      </c>
      <c r="T17">
        <v>0.13441876297369701</v>
      </c>
      <c r="V17">
        <v>0.135109264463245</v>
      </c>
      <c r="W17">
        <v>5.7218404349188403E-3</v>
      </c>
      <c r="X17">
        <v>1.3658586844645E-2</v>
      </c>
      <c r="Y17">
        <v>0.112775629217271</v>
      </c>
    </row>
    <row r="18" spans="1:25">
      <c r="A18" t="s">
        <v>360</v>
      </c>
      <c r="B18">
        <v>0.22379394861693999</v>
      </c>
      <c r="C18">
        <v>5.0563944960888701E-2</v>
      </c>
      <c r="D18">
        <v>0.13192649794827799</v>
      </c>
      <c r="E18">
        <v>1.3052908932224499E-2</v>
      </c>
      <c r="G18">
        <v>0.24514290607557901</v>
      </c>
      <c r="H18">
        <v>6.7379278755630698E-2</v>
      </c>
      <c r="I18">
        <v>0.25878685981944299</v>
      </c>
      <c r="J18">
        <v>0.106770241720461</v>
      </c>
      <c r="L18">
        <v>0.398004344672377</v>
      </c>
      <c r="M18">
        <v>0.22234108081975201</v>
      </c>
      <c r="N18">
        <v>0.280619302003563</v>
      </c>
      <c r="O18">
        <v>4.7506417268319799E-2</v>
      </c>
      <c r="Q18">
        <v>0.11067221149095</v>
      </c>
      <c r="R18">
        <v>3.4509212231918399E-2</v>
      </c>
      <c r="S18">
        <v>3.8150197464085003E-2</v>
      </c>
      <c r="T18">
        <v>3.40512266681239E-2</v>
      </c>
      <c r="V18">
        <v>0.13520155221219499</v>
      </c>
      <c r="W18">
        <v>-4.9558521186313202E-2</v>
      </c>
      <c r="X18">
        <v>0.24936149766372101</v>
      </c>
      <c r="Y18">
        <v>0.163072452395187</v>
      </c>
    </row>
    <row r="19" spans="1:25">
      <c r="A19" t="s">
        <v>361</v>
      </c>
      <c r="B19">
        <v>7.7479703645898998E-2</v>
      </c>
      <c r="C19">
        <v>8.0813322731385903E-2</v>
      </c>
      <c r="D19">
        <v>6.59076307203664E-3</v>
      </c>
      <c r="E19">
        <v>9.7057328973805299E-2</v>
      </c>
      <c r="G19">
        <v>-5.7797693169590901E-2</v>
      </c>
      <c r="H19">
        <v>-0.15969309310066299</v>
      </c>
      <c r="I19">
        <v>-0.18597241263196501</v>
      </c>
      <c r="J19">
        <v>6.4605661875461295E-2</v>
      </c>
      <c r="L19">
        <v>-3.90823142062049E-2</v>
      </c>
      <c r="M19">
        <v>-0.221650580568759</v>
      </c>
      <c r="N19">
        <v>-0.16958686164388601</v>
      </c>
      <c r="O19">
        <v>0.15798645742720299</v>
      </c>
      <c r="Q19">
        <v>5.2576742723612901E-2</v>
      </c>
      <c r="R19">
        <v>4.3256736500394098E-2</v>
      </c>
      <c r="S19">
        <v>0.21058176223272901</v>
      </c>
      <c r="T19">
        <v>3.0181248654060001E-2</v>
      </c>
      <c r="V19">
        <v>-4.00528830444319E-2</v>
      </c>
      <c r="W19">
        <v>-0.106776925535502</v>
      </c>
      <c r="X19">
        <v>-0.226750999170897</v>
      </c>
      <c r="Y19">
        <v>-1.61503560663032E-2</v>
      </c>
    </row>
    <row r="20" spans="1:25">
      <c r="A20" t="s">
        <v>362</v>
      </c>
      <c r="B20">
        <v>-2.39297536856014E-2</v>
      </c>
      <c r="C20">
        <v>-0.15053080383516601</v>
      </c>
      <c r="D20">
        <v>-4.7209469030237101E-2</v>
      </c>
      <c r="E20">
        <v>-0.121126128293838</v>
      </c>
      <c r="G20">
        <v>0.37314952754521602</v>
      </c>
      <c r="H20">
        <v>9.5227512885816504E-2</v>
      </c>
      <c r="I20">
        <v>0.138176550030258</v>
      </c>
      <c r="J20">
        <v>-0.163811493922733</v>
      </c>
      <c r="L20">
        <v>0.314730014402619</v>
      </c>
      <c r="M20">
        <v>0.17925386515778799</v>
      </c>
      <c r="N20">
        <v>0.22786508282769699</v>
      </c>
      <c r="O20">
        <v>-0.140033450901384</v>
      </c>
      <c r="Q20">
        <v>-8.7727134744843699E-2</v>
      </c>
      <c r="R20">
        <v>-0.24035082387937301</v>
      </c>
      <c r="S20">
        <v>7.5086733184114504E-2</v>
      </c>
      <c r="T20">
        <v>-6.2217338841488001E-2</v>
      </c>
      <c r="V20">
        <v>0.407358123866641</v>
      </c>
      <c r="W20">
        <v>-1.4581464334148E-2</v>
      </c>
      <c r="X20">
        <v>3.2208424383656099E-2</v>
      </c>
      <c r="Y20">
        <v>-0.17829993097198699</v>
      </c>
    </row>
    <row r="21" spans="1:25">
      <c r="A21" t="s">
        <v>363</v>
      </c>
      <c r="B21">
        <v>3.0419708672675402E-2</v>
      </c>
      <c r="C21">
        <v>-8.3031100600562804E-2</v>
      </c>
      <c r="D21">
        <v>-1.1255744107201799E-2</v>
      </c>
      <c r="E21">
        <v>-2.05300879237597E-2</v>
      </c>
      <c r="G21">
        <v>0.271814454256602</v>
      </c>
      <c r="H21">
        <v>7.3598904486919706E-2</v>
      </c>
      <c r="I21">
        <v>4.2808955483826898E-2</v>
      </c>
      <c r="J21">
        <v>0.17532620642525401</v>
      </c>
      <c r="L21">
        <v>0.27564770019641399</v>
      </c>
      <c r="M21">
        <v>9.84653357916047E-2</v>
      </c>
      <c r="N21">
        <v>0.15039095466628</v>
      </c>
      <c r="O21">
        <v>0.32522561821771201</v>
      </c>
      <c r="Q21">
        <v>7.1377050117378701E-2</v>
      </c>
      <c r="R21">
        <v>-0.10929825479956599</v>
      </c>
      <c r="S21">
        <v>-1.4357847424958801E-2</v>
      </c>
      <c r="T21">
        <v>-7.8750617694470795E-2</v>
      </c>
      <c r="V21">
        <v>0.276124944859309</v>
      </c>
      <c r="W21">
        <v>8.1490082323118301E-2</v>
      </c>
      <c r="X21">
        <v>-4.4944133738797999E-2</v>
      </c>
      <c r="Y21">
        <v>3.1193259145202702E-2</v>
      </c>
    </row>
    <row r="22" spans="1:25">
      <c r="A22" t="s">
        <v>364</v>
      </c>
      <c r="B22">
        <v>4.8071551963710303E-2</v>
      </c>
      <c r="C22">
        <v>-1.15929297706974E-2</v>
      </c>
      <c r="D22">
        <v>4.4171321917916402E-2</v>
      </c>
      <c r="E22">
        <v>0.106342101212946</v>
      </c>
      <c r="G22">
        <v>0.396515148535734</v>
      </c>
      <c r="H22">
        <v>0.16916261335821101</v>
      </c>
      <c r="I22">
        <v>0.34532930974715298</v>
      </c>
      <c r="J22">
        <v>0.10441686982213499</v>
      </c>
      <c r="L22">
        <v>0.61095462207862405</v>
      </c>
      <c r="M22">
        <v>0.18684936791871101</v>
      </c>
      <c r="N22">
        <v>0.35450282885981699</v>
      </c>
      <c r="O22">
        <v>0.140309651001782</v>
      </c>
      <c r="Q22">
        <v>6.70948850958998E-3</v>
      </c>
      <c r="R22">
        <v>-2.6563162700083201E-3</v>
      </c>
      <c r="S22">
        <v>9.2444386051927493E-2</v>
      </c>
      <c r="T22">
        <v>0.24229726252549999</v>
      </c>
      <c r="V22">
        <v>0.22296720146393401</v>
      </c>
      <c r="W22">
        <v>0.14590693109042999</v>
      </c>
      <c r="X22">
        <v>0.299750608590587</v>
      </c>
      <c r="Y22">
        <v>6.7185481235821298E-2</v>
      </c>
    </row>
    <row r="23" spans="1:25">
      <c r="A23" t="s">
        <v>365</v>
      </c>
      <c r="B23">
        <v>-2.82818820432965E-2</v>
      </c>
      <c r="C23">
        <v>-6.6251768665583494E-2</v>
      </c>
      <c r="D23">
        <v>1.33761900322769E-2</v>
      </c>
      <c r="E23">
        <v>-0.131909117243974</v>
      </c>
      <c r="G23">
        <v>0.21306420579483201</v>
      </c>
      <c r="H23">
        <v>4.0427567253378399E-2</v>
      </c>
      <c r="I23">
        <v>8.8615658504806599E-2</v>
      </c>
      <c r="J23">
        <v>8.6206253942235203E-2</v>
      </c>
      <c r="L23">
        <v>0.145557452909329</v>
      </c>
      <c r="M23">
        <v>-3.2867811947267803E-2</v>
      </c>
      <c r="N23">
        <v>0.16019605823038099</v>
      </c>
      <c r="O23">
        <v>-9.1698433331873094E-2</v>
      </c>
      <c r="Q23">
        <v>8.5414307647681299E-3</v>
      </c>
      <c r="R23">
        <v>-6.75528706596943E-2</v>
      </c>
      <c r="S23">
        <v>-1.9464386461267899E-2</v>
      </c>
      <c r="T23">
        <v>-0.14254800673105</v>
      </c>
      <c r="V23">
        <v>0.26145119277621098</v>
      </c>
      <c r="W23">
        <v>6.0356187813498802E-2</v>
      </c>
      <c r="X23">
        <v>1.89189885348123E-2</v>
      </c>
      <c r="Y23">
        <v>0.218814252761171</v>
      </c>
    </row>
    <row r="24" spans="1:25">
      <c r="A24" t="s">
        <v>366</v>
      </c>
      <c r="B24">
        <v>6.7644589625547896E-2</v>
      </c>
      <c r="C24">
        <v>6.6985629521041895E-2</v>
      </c>
      <c r="D24">
        <v>0.17523668983843099</v>
      </c>
      <c r="E24">
        <v>-0.14033774761081499</v>
      </c>
      <c r="G24">
        <v>0.16454404320090699</v>
      </c>
      <c r="H24">
        <v>-1.93857859725425E-3</v>
      </c>
      <c r="I24">
        <v>4.4921725608072297E-2</v>
      </c>
      <c r="J24">
        <v>-2.6492165736062199E-2</v>
      </c>
      <c r="L24">
        <v>0.18811541433658699</v>
      </c>
      <c r="M24">
        <v>9.83845677390148E-2</v>
      </c>
      <c r="N24">
        <v>2.94638600768149E-2</v>
      </c>
      <c r="O24">
        <v>-9.8848159943020597E-2</v>
      </c>
      <c r="Q24">
        <v>0.12627549152026399</v>
      </c>
      <c r="R24">
        <v>-0.100945188537992</v>
      </c>
      <c r="S24">
        <v>0.16408293429812401</v>
      </c>
      <c r="T24">
        <v>-2.1535885126628702E-2</v>
      </c>
      <c r="V24">
        <v>0.14373892845018599</v>
      </c>
      <c r="W24">
        <v>-5.2124727586486501E-2</v>
      </c>
      <c r="X24">
        <v>8.57613582681227E-2</v>
      </c>
      <c r="Y24">
        <v>-4.0281328451908299E-3</v>
      </c>
    </row>
    <row r="25" spans="1:25">
      <c r="A25" t="s">
        <v>367</v>
      </c>
      <c r="B25">
        <v>-0.141749063740151</v>
      </c>
      <c r="C25">
        <v>-0.18095978428937701</v>
      </c>
      <c r="D25">
        <v>-5.5700289148596802E-2</v>
      </c>
      <c r="E25">
        <v>-0.166369266069922</v>
      </c>
      <c r="G25">
        <v>6.4777786712024193E-2</v>
      </c>
      <c r="H25">
        <v>0.119277449163134</v>
      </c>
      <c r="I25">
        <v>-1.3481220433735799E-2</v>
      </c>
      <c r="J25">
        <v>0.11159628868344799</v>
      </c>
      <c r="L25">
        <v>-7.1805281376013899E-2</v>
      </c>
      <c r="M25">
        <v>0.14783440283297</v>
      </c>
      <c r="N25">
        <v>-0.23735920845098399</v>
      </c>
      <c r="O25">
        <v>-8.5507006516630703E-3</v>
      </c>
      <c r="Q25">
        <v>-6.5428070051376894E-2</v>
      </c>
      <c r="R25">
        <v>-3.5277830874096597E-2</v>
      </c>
      <c r="S25">
        <v>0.24571419411143999</v>
      </c>
      <c r="T25">
        <v>-0.14565778813423</v>
      </c>
      <c r="V25">
        <v>0.15489375786763701</v>
      </c>
      <c r="W25">
        <v>4.3276606721409198E-2</v>
      </c>
      <c r="X25">
        <v>0.15420518815051101</v>
      </c>
      <c r="Y25">
        <v>0.15454947300907401</v>
      </c>
    </row>
    <row r="26" spans="1:25">
      <c r="A26" t="s">
        <v>368</v>
      </c>
      <c r="B26">
        <v>-2.1465495687726599E-2</v>
      </c>
      <c r="C26">
        <v>1.03617584936887E-2</v>
      </c>
      <c r="D26">
        <v>-8.0548792616936801E-2</v>
      </c>
      <c r="E26">
        <v>-0.172554151460245</v>
      </c>
      <c r="G26">
        <v>0.13731511309230299</v>
      </c>
      <c r="H26">
        <v>-0.15824758171925901</v>
      </c>
      <c r="I26">
        <v>-1.28332858082384E-2</v>
      </c>
      <c r="J26">
        <v>-0.126472658673698</v>
      </c>
      <c r="L26">
        <v>6.0988129949211302E-2</v>
      </c>
      <c r="M26">
        <v>-0.16957172617635399</v>
      </c>
      <c r="N26">
        <v>-6.6654256887060295E-2</v>
      </c>
      <c r="O26">
        <v>-0.16550241683008099</v>
      </c>
      <c r="Q26">
        <v>-0.11120037193162401</v>
      </c>
      <c r="R26">
        <v>-7.8041945625545103E-2</v>
      </c>
      <c r="S26">
        <v>-0.101970706877355</v>
      </c>
      <c r="T26">
        <v>-0.16883450260384</v>
      </c>
      <c r="V26">
        <v>0.197791651244627</v>
      </c>
      <c r="W26">
        <v>-0.132790669947872</v>
      </c>
      <c r="X26">
        <v>6.8168401995537097E-3</v>
      </c>
      <c r="Y26">
        <v>-0.127660825555279</v>
      </c>
    </row>
    <row r="27" spans="1:25">
      <c r="A27" t="s">
        <v>369</v>
      </c>
      <c r="B27">
        <v>6.3867243514678901E-2</v>
      </c>
      <c r="C27">
        <v>5.2753128996160602E-2</v>
      </c>
      <c r="D27">
        <v>0.15576882911318299</v>
      </c>
      <c r="E27">
        <v>3.5106488717224597E-2</v>
      </c>
      <c r="G27">
        <v>0.17748705987314101</v>
      </c>
      <c r="H27">
        <v>-7.8891265933543703E-2</v>
      </c>
      <c r="I27">
        <v>-8.8061630996026805E-2</v>
      </c>
      <c r="J27">
        <v>0.108894819317463</v>
      </c>
      <c r="L27">
        <v>0.228293405350426</v>
      </c>
      <c r="M27">
        <v>6.2842498765234601E-3</v>
      </c>
      <c r="N27">
        <v>2.0964669670041399E-2</v>
      </c>
      <c r="O27">
        <v>0.294329539298812</v>
      </c>
      <c r="Q27">
        <v>0.179192237831409</v>
      </c>
      <c r="R27">
        <v>7.5785805278945906E-2</v>
      </c>
      <c r="S27">
        <v>0.115610100790886</v>
      </c>
      <c r="T27">
        <v>-0.18654178593018</v>
      </c>
      <c r="V27">
        <v>0.12136041264357</v>
      </c>
      <c r="W27">
        <v>-0.13289395540544099</v>
      </c>
      <c r="X27">
        <v>-0.135407234872953</v>
      </c>
      <c r="Y27">
        <v>-3.5117055573458497E-2</v>
      </c>
    </row>
    <row r="29" spans="1:25">
      <c r="A29" t="s">
        <v>21</v>
      </c>
      <c r="B29">
        <f>AVERAGE(B4:B27)</f>
        <v>6.6872536086081361E-2</v>
      </c>
      <c r="C29">
        <f t="shared" ref="C29:L29" si="0">AVERAGE(C4:C27)</f>
        <v>-9.4481446239481192E-3</v>
      </c>
      <c r="D29">
        <f t="shared" si="0"/>
        <v>7.8494102969570781E-2</v>
      </c>
      <c r="E29">
        <f t="shared" si="0"/>
        <v>-1.0776539318550068E-3</v>
      </c>
      <c r="G29">
        <f t="shared" si="0"/>
        <v>0.14468062515425326</v>
      </c>
      <c r="H29">
        <f t="shared" si="0"/>
        <v>2.5577654675669578E-2</v>
      </c>
      <c r="I29">
        <f t="shared" si="0"/>
        <v>5.6682796441482837E-2</v>
      </c>
      <c r="J29">
        <f t="shared" si="0"/>
        <v>2.6112677351357454E-2</v>
      </c>
      <c r="L29">
        <f t="shared" si="0"/>
        <v>0.14551683292914203</v>
      </c>
      <c r="M29">
        <f t="shared" ref="M29:Y29" si="1">AVERAGE(M4:M27)</f>
        <v>4.1283384344907345E-2</v>
      </c>
      <c r="N29">
        <f t="shared" si="1"/>
        <v>8.0775635885893912E-2</v>
      </c>
      <c r="O29">
        <f t="shared" si="1"/>
        <v>3.5320035925512284E-2</v>
      </c>
      <c r="Q29">
        <f t="shared" si="1"/>
        <v>3.2452424919260828E-2</v>
      </c>
      <c r="R29">
        <f t="shared" si="1"/>
        <v>-2.107717832318648E-2</v>
      </c>
      <c r="S29">
        <f t="shared" si="1"/>
        <v>3.7567468728373833E-2</v>
      </c>
      <c r="T29">
        <f t="shared" si="1"/>
        <v>-8.6343334101729521E-3</v>
      </c>
      <c r="V29">
        <f t="shared" si="1"/>
        <v>0.15400562100801488</v>
      </c>
      <c r="W29">
        <f t="shared" si="1"/>
        <v>7.0648292387696801E-3</v>
      </c>
      <c r="X29">
        <f t="shared" si="1"/>
        <v>5.3472428152714274E-2</v>
      </c>
      <c r="Y29">
        <f t="shared" si="1"/>
        <v>1.7931479291700147E-2</v>
      </c>
    </row>
    <row r="30" spans="1:25">
      <c r="A30" t="s">
        <v>112</v>
      </c>
      <c r="B30">
        <f>STDEV(B4:B27)/SQRT(24)</f>
        <v>2.6216891356209186E-2</v>
      </c>
      <c r="C30">
        <f t="shared" ref="C30:L30" si="2">STDEV(C4:C27)/SQRT(24)</f>
        <v>1.7436758259505046E-2</v>
      </c>
      <c r="D30">
        <f t="shared" si="2"/>
        <v>2.7781653933124491E-2</v>
      </c>
      <c r="E30">
        <f t="shared" si="2"/>
        <v>2.4168400208374845E-2</v>
      </c>
      <c r="G30">
        <f t="shared" si="2"/>
        <v>3.0712115273172517E-2</v>
      </c>
      <c r="H30">
        <f t="shared" si="2"/>
        <v>3.0318243270449664E-2</v>
      </c>
      <c r="I30">
        <f t="shared" si="2"/>
        <v>2.8223933864616826E-2</v>
      </c>
      <c r="J30">
        <f t="shared" si="2"/>
        <v>1.9929114809776712E-2</v>
      </c>
      <c r="L30">
        <f t="shared" si="2"/>
        <v>4.3046058006739871E-2</v>
      </c>
      <c r="M30">
        <f t="shared" ref="M30:Y30" si="3">STDEV(M4:M27)/SQRT(24)</f>
        <v>3.4494628791544642E-2</v>
      </c>
      <c r="N30">
        <f t="shared" si="3"/>
        <v>3.8480100263629288E-2</v>
      </c>
      <c r="O30">
        <f t="shared" si="3"/>
        <v>3.165974221805426E-2</v>
      </c>
      <c r="Q30">
        <f t="shared" si="3"/>
        <v>1.8993677718184367E-2</v>
      </c>
      <c r="R30">
        <f t="shared" si="3"/>
        <v>2.2905994222614096E-2</v>
      </c>
      <c r="S30">
        <f t="shared" si="3"/>
        <v>2.1977062257978516E-2</v>
      </c>
      <c r="T30">
        <f t="shared" si="3"/>
        <v>2.3280112308103722E-2</v>
      </c>
      <c r="V30">
        <f t="shared" si="3"/>
        <v>2.7476804618079463E-2</v>
      </c>
      <c r="W30">
        <f t="shared" si="3"/>
        <v>3.1280751871097995E-2</v>
      </c>
      <c r="X30">
        <f t="shared" si="3"/>
        <v>2.8803854073134801E-2</v>
      </c>
      <c r="Y30">
        <f t="shared" si="3"/>
        <v>2.7353488394967096E-2</v>
      </c>
    </row>
    <row r="32" spans="1:25">
      <c r="B32" t="s">
        <v>107</v>
      </c>
      <c r="C32" t="s">
        <v>108</v>
      </c>
      <c r="D32" t="s">
        <v>109</v>
      </c>
      <c r="E32" t="s">
        <v>273</v>
      </c>
      <c r="L32" t="s">
        <v>107</v>
      </c>
      <c r="M32" t="s">
        <v>109</v>
      </c>
    </row>
    <row r="33" spans="1:13">
      <c r="A33" t="s">
        <v>345</v>
      </c>
      <c r="B33">
        <f>B29</f>
        <v>6.6872536086081361E-2</v>
      </c>
      <c r="C33">
        <f t="shared" ref="C33:E33" si="4">C29</f>
        <v>-9.4481446239481192E-3</v>
      </c>
      <c r="D33">
        <f t="shared" si="4"/>
        <v>7.8494102969570781E-2</v>
      </c>
      <c r="E33">
        <f t="shared" si="4"/>
        <v>-1.0776539318550068E-3</v>
      </c>
      <c r="K33" t="s">
        <v>374</v>
      </c>
      <c r="L33">
        <f>L29</f>
        <v>0.14551683292914203</v>
      </c>
      <c r="M33">
        <f>N29</f>
        <v>8.0775635885893912E-2</v>
      </c>
    </row>
    <row r="34" spans="1:13">
      <c r="A34" t="s">
        <v>183</v>
      </c>
      <c r="B34">
        <f>G29</f>
        <v>0.14468062515425326</v>
      </c>
      <c r="C34">
        <f t="shared" ref="C34:E34" si="5">H29</f>
        <v>2.5577654675669578E-2</v>
      </c>
      <c r="D34">
        <f t="shared" si="5"/>
        <v>5.6682796441482837E-2</v>
      </c>
      <c r="E34">
        <f t="shared" si="5"/>
        <v>2.6112677351357454E-2</v>
      </c>
      <c r="K34" t="s">
        <v>375</v>
      </c>
      <c r="L34">
        <f>Q29</f>
        <v>3.2452424919260828E-2</v>
      </c>
      <c r="M34">
        <f>S29</f>
        <v>3.7567468728373833E-2</v>
      </c>
    </row>
    <row r="35" spans="1:13">
      <c r="K35" t="s">
        <v>376</v>
      </c>
      <c r="L35">
        <f>V29</f>
        <v>0.15400562100801488</v>
      </c>
      <c r="M35">
        <f>X29</f>
        <v>5.3472428152714274E-2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I46"/>
  <sheetViews>
    <sheetView topLeftCell="A20" zoomScale="60" zoomScaleNormal="60" workbookViewId="0">
      <selection activeCell="A32" sqref="A32"/>
    </sheetView>
  </sheetViews>
  <sheetFormatPr defaultColWidth="8.875" defaultRowHeight="15.75"/>
  <cols>
    <col min="1" max="1" width="10.875" style="61" customWidth="1"/>
    <col min="2" max="2" width="11" style="61" bestFit="1" customWidth="1"/>
    <col min="3" max="3" width="9.875" style="61" bestFit="1" customWidth="1"/>
    <col min="4" max="4" width="10.5" style="61" bestFit="1" customWidth="1"/>
    <col min="5" max="5" width="15" style="61" bestFit="1" customWidth="1"/>
    <col min="6" max="6" width="14" style="61" bestFit="1" customWidth="1"/>
    <col min="7" max="7" width="14" style="61" customWidth="1"/>
    <col min="8" max="13" width="8.875" style="61"/>
    <col min="14" max="14" width="14.375" style="61" customWidth="1"/>
    <col min="15" max="15" width="8.875" style="61"/>
    <col min="16" max="16" width="12" style="61" customWidth="1"/>
    <col min="17" max="34" width="8.875" style="61"/>
    <col min="35" max="35" width="16" style="61" customWidth="1"/>
    <col min="36" max="16384" width="8.875" style="61"/>
  </cols>
  <sheetData>
    <row r="1" spans="1:58">
      <c r="A1" s="62" t="s">
        <v>283</v>
      </c>
      <c r="I1" s="62" t="s">
        <v>340</v>
      </c>
      <c r="M1" s="60" t="s">
        <v>259</v>
      </c>
      <c r="N1" s="4"/>
      <c r="O1" s="4" t="str">
        <f>Graphs!AW35</f>
        <v>objectviewing day2minusday1 correlation to distance matrix</v>
      </c>
      <c r="P1" s="4"/>
      <c r="Q1" s="4"/>
      <c r="R1" s="4"/>
      <c r="S1" s="4"/>
      <c r="T1" s="4" t="str">
        <f>Graphs!BC35</f>
        <v>Objectviewing-d2minusd1 - Correlation to overlay matrix</v>
      </c>
      <c r="U1" s="4"/>
      <c r="V1" s="4"/>
      <c r="W1" s="4"/>
      <c r="X1" s="4"/>
      <c r="Y1" s="4" t="str">
        <f>Graphs!CA35</f>
        <v>Objectviewing-d2minusd1 - remapping effect (difference correlation to distances within-between)</v>
      </c>
      <c r="Z1" s="4"/>
      <c r="AA1" s="4"/>
      <c r="AB1" s="4"/>
      <c r="AC1" s="4"/>
      <c r="AD1" s="4" t="str">
        <f>Graphs!CG35</f>
        <v>Objectviewing-d2minusd1 - grouping effect (difference in neural distance. Within-between)</v>
      </c>
      <c r="AE1" s="4"/>
      <c r="AF1" s="4"/>
      <c r="AG1" s="4"/>
      <c r="AH1" s="4"/>
      <c r="AI1" s="4"/>
      <c r="AJ1" s="4" t="str">
        <f>Graphs!C35</f>
        <v>JRD correlation to distance matrix</v>
      </c>
      <c r="AK1" s="4"/>
      <c r="AL1" s="4"/>
      <c r="AM1" s="4"/>
      <c r="AN1" s="4"/>
      <c r="AO1" s="4" t="str">
        <f>Graphs!I35</f>
        <v xml:space="preserve"> JRD - Correlation to overlay matrix</v>
      </c>
      <c r="AP1" s="4"/>
      <c r="AQ1" s="4"/>
      <c r="AR1" s="4"/>
      <c r="AS1" s="4"/>
      <c r="AT1" s="4" t="str">
        <f>Graphs!AG35</f>
        <v>JRD - remapping effect (difference correlation to distances within-between)</v>
      </c>
      <c r="AU1" s="4"/>
      <c r="AV1" s="4"/>
      <c r="AW1" s="4"/>
      <c r="AX1" s="4"/>
      <c r="AY1" s="4" t="str">
        <f>Graphs!AM35</f>
        <v>JRD - grouping effect (difference in neural distance. Within-between)</v>
      </c>
      <c r="AZ1" s="4"/>
      <c r="BA1" s="4"/>
      <c r="BB1" s="4"/>
      <c r="BC1" s="4"/>
      <c r="BD1" s="4" t="str">
        <f>Graphs!AS35</f>
        <v>Behavioral combined measures</v>
      </c>
      <c r="BE1" s="4"/>
      <c r="BF1" s="4"/>
    </row>
    <row r="2" spans="1:58">
      <c r="B2" s="61" t="s">
        <v>277</v>
      </c>
      <c r="C2" s="61" t="s">
        <v>278</v>
      </c>
      <c r="D2" s="61" t="s">
        <v>279</v>
      </c>
      <c r="E2" s="61" t="s">
        <v>280</v>
      </c>
      <c r="F2" s="61" t="s">
        <v>281</v>
      </c>
      <c r="G2" s="61" t="s">
        <v>282</v>
      </c>
      <c r="I2" s="61" t="s">
        <v>341</v>
      </c>
      <c r="J2" s="61" t="s">
        <v>342</v>
      </c>
      <c r="K2" s="61" t="s">
        <v>343</v>
      </c>
      <c r="M2" s="4"/>
      <c r="N2" s="4"/>
      <c r="O2" s="4" t="str">
        <f>Graphs!AW36</f>
        <v>RSC (objview)</v>
      </c>
      <c r="P2" s="4" t="str">
        <f>Graphs!AX36</f>
        <v>PPA (objview)</v>
      </c>
      <c r="Q2" s="4" t="str">
        <f>Graphs!AY36</f>
        <v>OPA (objview)</v>
      </c>
      <c r="R2" s="4" t="str">
        <f>Graphs!AZ36</f>
        <v>HC (anatomical)</v>
      </c>
      <c r="S2" s="4">
        <f>Graphs!BB36</f>
        <v>0</v>
      </c>
      <c r="T2" s="4" t="str">
        <f>Graphs!BC36</f>
        <v>RSC (objview)</v>
      </c>
      <c r="U2" s="4" t="str">
        <f>Graphs!BD36</f>
        <v>PPA (objview)</v>
      </c>
      <c r="V2" s="4" t="str">
        <f>Graphs!BE36</f>
        <v>OPA (objview)</v>
      </c>
      <c r="W2" s="4" t="str">
        <f>Graphs!BF36</f>
        <v>HC (anatomical)</v>
      </c>
      <c r="X2" s="4">
        <f>Graphs!BH36</f>
        <v>0</v>
      </c>
      <c r="Y2" s="4" t="str">
        <f>Graphs!CA36</f>
        <v>RSC (objview)</v>
      </c>
      <c r="Z2" s="4" t="str">
        <f>Graphs!CB36</f>
        <v>PPA (objview)</v>
      </c>
      <c r="AA2" s="4" t="str">
        <f>Graphs!CC36</f>
        <v>OPA (objview)</v>
      </c>
      <c r="AB2" s="4" t="str">
        <f>Graphs!CD36</f>
        <v>HC (anatomical)</v>
      </c>
      <c r="AC2" s="4">
        <f>Graphs!CF36</f>
        <v>0</v>
      </c>
      <c r="AD2" s="4" t="str">
        <f>Graphs!CG36</f>
        <v>RSC (objview)</v>
      </c>
      <c r="AE2" s="4" t="str">
        <f>Graphs!CH36</f>
        <v>PPA (objview)</v>
      </c>
      <c r="AF2" s="4" t="str">
        <f>Graphs!CI36</f>
        <v>OPA (objview)</v>
      </c>
      <c r="AG2" s="4" t="str">
        <f>Graphs!CJ36</f>
        <v>HC (anatomical)</v>
      </c>
      <c r="AH2" s="4" t="str">
        <f>Graphs!CK36</f>
        <v>ERC (anatomical)</v>
      </c>
      <c r="AI2" s="4">
        <f>Graphs!CL36</f>
        <v>0</v>
      </c>
      <c r="AJ2" s="4" t="str">
        <f>Graphs!C36</f>
        <v>RSC (JRD)</v>
      </c>
      <c r="AK2" s="4" t="str">
        <f>Graphs!D36</f>
        <v>PPA (JRD)</v>
      </c>
      <c r="AL2" s="4" t="str">
        <f>Graphs!E36</f>
        <v>OPA (JRD)</v>
      </c>
      <c r="AM2" s="4" t="str">
        <f>Graphs!F36</f>
        <v>HC (anatomical)</v>
      </c>
      <c r="AN2" s="4">
        <f>Graphs!H36</f>
        <v>0</v>
      </c>
      <c r="AO2" s="4" t="str">
        <f>Graphs!I36</f>
        <v>RSC (JRD)</v>
      </c>
      <c r="AP2" s="4" t="str">
        <f>Graphs!J36</f>
        <v>PPA (JRD)</v>
      </c>
      <c r="AQ2" s="4" t="str">
        <f>Graphs!K36</f>
        <v>OPA (JRD)</v>
      </c>
      <c r="AR2" s="4" t="str">
        <f>Graphs!L36</f>
        <v>HC (anatomical)</v>
      </c>
      <c r="AS2" s="4">
        <f>Graphs!N36</f>
        <v>0</v>
      </c>
      <c r="AT2" s="4" t="str">
        <f>Graphs!AG36</f>
        <v>RSC (JRD)</v>
      </c>
      <c r="AU2" s="4" t="str">
        <f>Graphs!AH36</f>
        <v>PPA (JRD)</v>
      </c>
      <c r="AV2" s="4" t="str">
        <f>Graphs!AI36</f>
        <v>OPA (JRD)</v>
      </c>
      <c r="AW2" s="4" t="str">
        <f>Graphs!AJ36</f>
        <v>HC (anatomical)</v>
      </c>
      <c r="AX2" s="4">
        <f>Graphs!AL36</f>
        <v>0</v>
      </c>
      <c r="AY2" s="4" t="str">
        <f>Graphs!AM36</f>
        <v>RSC (JRD)</v>
      </c>
      <c r="AZ2" s="4" t="str">
        <f>Graphs!AN36</f>
        <v>PPA (JRD)</v>
      </c>
      <c r="BA2" s="4" t="str">
        <f>Graphs!AO36</f>
        <v>OPA (JRD)</v>
      </c>
      <c r="BB2" s="4" t="str">
        <f>Graphs!AP36</f>
        <v>HC (anatomical)</v>
      </c>
      <c r="BC2" s="4"/>
      <c r="BD2" s="4" t="str">
        <f>Graphs!AS36</f>
        <v>Environmental knowledge</v>
      </c>
      <c r="BE2" s="4" t="str">
        <f>Graphs!AT36</f>
        <v>Segment effect (no JRD)</v>
      </c>
      <c r="BF2" s="4"/>
    </row>
    <row r="3" spans="1:58">
      <c r="A3" s="4" t="s">
        <v>23</v>
      </c>
      <c r="B3" s="61">
        <v>-0.12633320672897699</v>
      </c>
      <c r="C3" s="61">
        <v>0.36291624028610098</v>
      </c>
      <c r="D3" s="61">
        <v>0.119363986821791</v>
      </c>
      <c r="E3" s="61">
        <v>7.5057213976023496E-2</v>
      </c>
      <c r="F3" s="61">
        <v>0.17743951297980901</v>
      </c>
      <c r="G3" s="61">
        <v>0.119003957087017</v>
      </c>
      <c r="I3" s="61">
        <v>-4.3643270708914599E-2</v>
      </c>
      <c r="J3" s="61">
        <v>0.26872545687849397</v>
      </c>
      <c r="K3" s="61">
        <v>0.106898762566741</v>
      </c>
      <c r="M3" s="4"/>
      <c r="N3" s="4" t="str">
        <f>Graphs!AV37</f>
        <v>Subj01</v>
      </c>
      <c r="O3" s="4">
        <f>Graphs!AW37</f>
        <v>7.6209543803684499E-2</v>
      </c>
      <c r="P3" s="4">
        <f>Graphs!AX37</f>
        <v>-0.104197512662295</v>
      </c>
      <c r="Q3" s="4">
        <f>Graphs!AY37</f>
        <v>0.15986772281502301</v>
      </c>
      <c r="R3" s="4">
        <f>Graphs!AZ37</f>
        <v>5.9283354096739301E-2</v>
      </c>
      <c r="S3" s="4" t="str">
        <f>Graphs!BB37</f>
        <v>Subj01</v>
      </c>
      <c r="T3" s="4">
        <f>Graphs!BC37</f>
        <v>0.113371414919719</v>
      </c>
      <c r="U3" s="4">
        <f>Graphs!BD37</f>
        <v>-9.5696645980157605E-2</v>
      </c>
      <c r="V3" s="4">
        <f>Graphs!BE37</f>
        <v>0.161539328857604</v>
      </c>
      <c r="W3" s="4">
        <f>Graphs!BF37</f>
        <v>5.8478195819296197E-2</v>
      </c>
      <c r="X3" s="4" t="str">
        <f>Graphs!BH37</f>
        <v>Subj01</v>
      </c>
      <c r="Y3" s="4">
        <f>Graphs!CA37</f>
        <v>5.7077899071876097E-2</v>
      </c>
      <c r="Z3" s="4">
        <f>Graphs!CB37</f>
        <v>-5.9699179969753997E-2</v>
      </c>
      <c r="AA3" s="4">
        <f>Graphs!CC37</f>
        <v>0.105604265771259</v>
      </c>
      <c r="AB3" s="4">
        <f>Graphs!CD37</f>
        <v>0.168543881071093</v>
      </c>
      <c r="AC3" s="4" t="str">
        <f>Graphs!CF37</f>
        <v>Subj01</v>
      </c>
      <c r="AD3" s="4">
        <f>Graphs!CG37</f>
        <v>-7.2741482388477996E-2</v>
      </c>
      <c r="AE3" s="4">
        <f>Graphs!CH37</f>
        <v>4.2291559528184898E-2</v>
      </c>
      <c r="AF3" s="4">
        <f>Graphs!CI37</f>
        <v>-7.9508131912987598E-2</v>
      </c>
      <c r="AG3" s="4">
        <f>Graphs!CJ37</f>
        <v>-2.53749357169109E-2</v>
      </c>
      <c r="AH3" s="4">
        <f>Graphs!CK37</f>
        <v>-8.1199794294115002E-2</v>
      </c>
      <c r="AI3" s="4" t="str">
        <f>Graphs!CL37</f>
        <v>Subj01</v>
      </c>
      <c r="AJ3" s="4">
        <f>Graphs!C37</f>
        <v>1.53975518844789E-2</v>
      </c>
      <c r="AK3" s="4">
        <f>Graphs!D37</f>
        <v>-8.9605969811480293E-2</v>
      </c>
      <c r="AL3" s="4">
        <f>Graphs!E37</f>
        <v>7.3854051886338701E-2</v>
      </c>
      <c r="AM3" s="4">
        <f>Graphs!F37</f>
        <v>-6.0867578749113499E-2</v>
      </c>
      <c r="AN3" s="4" t="str">
        <f>Graphs!H37</f>
        <v>Subj01</v>
      </c>
      <c r="AO3" s="4">
        <f>Graphs!I37</f>
        <v>1.05812394241165E-2</v>
      </c>
      <c r="AP3" s="4">
        <f>Graphs!J37</f>
        <v>-0.143690869185539</v>
      </c>
      <c r="AQ3" s="4">
        <f>Graphs!K37</f>
        <v>0.10236289629364401</v>
      </c>
      <c r="AR3" s="4">
        <f>Graphs!L37</f>
        <v>-8.8207101594604403E-2</v>
      </c>
      <c r="AS3" s="4" t="str">
        <f>Graphs!N37</f>
        <v>Subj01</v>
      </c>
      <c r="AT3" s="4">
        <f>Graphs!AG37</f>
        <v>-0.16313116351915899</v>
      </c>
      <c r="AU3" s="4">
        <f>Graphs!AH37</f>
        <v>-9.4895605327187896E-2</v>
      </c>
      <c r="AV3" s="4">
        <f>Graphs!AI37</f>
        <v>-0.31669853311610502</v>
      </c>
      <c r="AW3" s="4">
        <f>Graphs!AJ37</f>
        <v>3.9758909973286398E-2</v>
      </c>
      <c r="AX3" s="4" t="str">
        <f>Graphs!AL37</f>
        <v>Subj01</v>
      </c>
      <c r="AY3" s="4">
        <f>Graphs!AM37</f>
        <v>5.2441533814949301E-2</v>
      </c>
      <c r="AZ3" s="4">
        <f>Graphs!AN37</f>
        <v>0.121799691441173</v>
      </c>
      <c r="BA3" s="4">
        <f>Graphs!AO37</f>
        <v>-0.197924498591905</v>
      </c>
      <c r="BB3" s="4">
        <f>Graphs!AP37</f>
        <v>0.11672470429779</v>
      </c>
      <c r="BC3" s="4"/>
      <c r="BD3" s="4">
        <f>Graphs!AS37</f>
        <v>0.77411955427653678</v>
      </c>
      <c r="BE3" s="4">
        <f>Graphs!AT37</f>
        <v>0.39759942099872458</v>
      </c>
      <c r="BF3" s="4"/>
    </row>
    <row r="4" spans="1:58">
      <c r="A4" s="4" t="s">
        <v>24</v>
      </c>
      <c r="B4" s="61">
        <v>0.30479554505616802</v>
      </c>
      <c r="C4" s="61">
        <v>7.1017596461696295E-2</v>
      </c>
      <c r="D4" s="61">
        <v>-0.20717836520077099</v>
      </c>
      <c r="E4" s="61">
        <v>0.16308439056139001</v>
      </c>
      <c r="F4" s="61">
        <v>4.7417202646761698E-2</v>
      </c>
      <c r="G4" s="61">
        <v>-0.25546511980812497</v>
      </c>
      <c r="I4" s="61">
        <v>0.25996595376582599</v>
      </c>
      <c r="J4" s="61">
        <v>6.2231068962120897E-2</v>
      </c>
      <c r="K4" s="61">
        <v>-0.35326524610977</v>
      </c>
      <c r="M4" s="4"/>
      <c r="N4" s="4" t="str">
        <f>Graphs!AV38</f>
        <v>Subj02</v>
      </c>
      <c r="O4" s="4">
        <f>Graphs!AW38</f>
        <v>-6.0332555511250302E-2</v>
      </c>
      <c r="P4" s="4">
        <f>Graphs!AX38</f>
        <v>7.4257056403170693E-2</v>
      </c>
      <c r="Q4" s="4">
        <f>Graphs!AY38</f>
        <v>3.7715664092487201E-2</v>
      </c>
      <c r="R4" s="4">
        <f>Graphs!AZ38</f>
        <v>-0.15468425092611501</v>
      </c>
      <c r="S4" s="4" t="str">
        <f>Graphs!BB38</f>
        <v>Subj02</v>
      </c>
      <c r="T4" s="4">
        <f>Graphs!BC38</f>
        <v>-2.39450043829398E-2</v>
      </c>
      <c r="U4" s="4">
        <f>Graphs!BD38</f>
        <v>-2.0686566241173199E-2</v>
      </c>
      <c r="V4" s="4">
        <f>Graphs!BE38</f>
        <v>5.56991440992394E-2</v>
      </c>
      <c r="W4" s="4">
        <f>Graphs!BF38</f>
        <v>-4.7341146051168403E-2</v>
      </c>
      <c r="X4" s="4" t="str">
        <f>Graphs!BH38</f>
        <v>Subj02</v>
      </c>
      <c r="Y4" s="4">
        <f>Graphs!CA38</f>
        <v>0.209174455195933</v>
      </c>
      <c r="Z4" s="4">
        <f>Graphs!CB38</f>
        <v>-0.19400470525817701</v>
      </c>
      <c r="AA4" s="4">
        <f>Graphs!CC38</f>
        <v>0.12777743863660801</v>
      </c>
      <c r="AB4" s="4">
        <f>Graphs!CD38</f>
        <v>-9.75091815888465E-2</v>
      </c>
      <c r="AC4" s="4" t="str">
        <f>Graphs!CF38</f>
        <v>Subj02</v>
      </c>
      <c r="AD4" s="4">
        <f>Graphs!CG38</f>
        <v>-0.17085790049386701</v>
      </c>
      <c r="AE4" s="4">
        <f>Graphs!CH38</f>
        <v>9.6424755724261596E-2</v>
      </c>
      <c r="AF4" s="4">
        <f>Graphs!CI38</f>
        <v>3.3833247622547899E-2</v>
      </c>
      <c r="AG4" s="4">
        <f>Graphs!CJ38</f>
        <v>7.1049820007350606E-2</v>
      </c>
      <c r="AH4" s="4">
        <f>Graphs!CK38</f>
        <v>5.4133196196076698E-2</v>
      </c>
      <c r="AI4" s="4" t="str">
        <f>Graphs!CL38</f>
        <v>Subj02</v>
      </c>
      <c r="AJ4" s="4">
        <f>Graphs!C38</f>
        <v>0.18973174718302399</v>
      </c>
      <c r="AK4" s="4">
        <f>Graphs!D38</f>
        <v>-6.1972366993532299E-2</v>
      </c>
      <c r="AL4" s="4">
        <f>Graphs!E38</f>
        <v>-6.3952647808999993E-2</v>
      </c>
      <c r="AM4" s="4">
        <f>Graphs!F38</f>
        <v>-0.11022173535356</v>
      </c>
      <c r="AN4" s="4" t="str">
        <f>Graphs!H38</f>
        <v>Subj02</v>
      </c>
      <c r="AO4" s="4">
        <f>Graphs!I38</f>
        <v>-4.3631112004892496E-3</v>
      </c>
      <c r="AP4" s="4">
        <f>Graphs!J38</f>
        <v>6.4578214344821003E-3</v>
      </c>
      <c r="AQ4" s="4">
        <f>Graphs!K38</f>
        <v>-5.2051638716664801E-2</v>
      </c>
      <c r="AR4" s="4">
        <f>Graphs!L38</f>
        <v>-6.6214381045004503E-2</v>
      </c>
      <c r="AS4" s="4" t="str">
        <f>Graphs!N38</f>
        <v>Subj02</v>
      </c>
      <c r="AT4" s="4">
        <f>Graphs!AG38</f>
        <v>0.12155351752809</v>
      </c>
      <c r="AU4" s="4">
        <f>Graphs!AH38</f>
        <v>-8.7945101343243795E-4</v>
      </c>
      <c r="AV4" s="4">
        <f>Graphs!AI38</f>
        <v>-3.8420446350373498E-2</v>
      </c>
      <c r="AW4" s="4">
        <f>Graphs!AJ38</f>
        <v>5.4864404444617799E-2</v>
      </c>
      <c r="AX4" s="4" t="str">
        <f>Graphs!AL38</f>
        <v>Subj02</v>
      </c>
      <c r="AY4" s="4">
        <f>Graphs!AM38</f>
        <v>0.18100787478063099</v>
      </c>
      <c r="AZ4" s="4">
        <f>Graphs!AN38</f>
        <v>-3.5524910003675303E-2</v>
      </c>
      <c r="BA4" s="4">
        <f>Graphs!AO38</f>
        <v>1.18416366678918E-2</v>
      </c>
      <c r="BB4" s="4">
        <f>Graphs!AP38</f>
        <v>5.4133196196076698E-2</v>
      </c>
      <c r="BC4" s="4"/>
      <c r="BD4" s="4">
        <f>Graphs!AS38</f>
        <v>0.76331153570715882</v>
      </c>
      <c r="BE4" s="4">
        <f>Graphs!AT38</f>
        <v>0.48481194358031188</v>
      </c>
      <c r="BF4" s="4"/>
    </row>
    <row r="5" spans="1:58">
      <c r="A5" s="4" t="s">
        <v>25</v>
      </c>
      <c r="B5" s="61">
        <v>0.45254166756273001</v>
      </c>
      <c r="C5" s="61">
        <v>0.376736967571486</v>
      </c>
      <c r="D5" s="61">
        <v>0.27036874543275502</v>
      </c>
      <c r="E5" s="61">
        <v>0.42224755845777501</v>
      </c>
      <c r="F5" s="61">
        <v>0.43958099813494</v>
      </c>
      <c r="G5" s="61">
        <v>0.26615924562427001</v>
      </c>
      <c r="I5" s="61">
        <v>0.15784045277860201</v>
      </c>
      <c r="J5" s="61">
        <v>0.42695682980379301</v>
      </c>
      <c r="K5" s="61">
        <v>6.6557988529805295E-2</v>
      </c>
      <c r="M5" s="4"/>
      <c r="N5" s="4" t="str">
        <f>Graphs!AV39</f>
        <v>Subj04</v>
      </c>
      <c r="O5" s="4">
        <f>Graphs!AW39</f>
        <v>3.4116416855952902E-2</v>
      </c>
      <c r="P5" s="4">
        <f>Graphs!AX39</f>
        <v>-0.14670754083433599</v>
      </c>
      <c r="Q5" s="4">
        <f>Graphs!AY39</f>
        <v>-7.0484100323174301E-2</v>
      </c>
      <c r="R5" s="4">
        <f>Graphs!AZ39</f>
        <v>2.3033792643071999E-2</v>
      </c>
      <c r="S5" s="4" t="str">
        <f>Graphs!BB39</f>
        <v>Subj04</v>
      </c>
      <c r="T5" s="4">
        <f>Graphs!BC39</f>
        <v>-6.3014997752288996E-3</v>
      </c>
      <c r="U5" s="4">
        <f>Graphs!BD39</f>
        <v>-0.10490920243214601</v>
      </c>
      <c r="V5" s="4">
        <f>Graphs!BE39</f>
        <v>-3.4633932061208503E-2</v>
      </c>
      <c r="W5" s="4">
        <f>Graphs!BF39</f>
        <v>0.131285877070136</v>
      </c>
      <c r="X5" s="4" t="str">
        <f>Graphs!BH39</f>
        <v>Subj04</v>
      </c>
      <c r="Y5" s="4">
        <f>Graphs!CA39</f>
        <v>-0.36157057111325402</v>
      </c>
      <c r="Z5" s="4">
        <f>Graphs!CB39</f>
        <v>-0.23920176736731399</v>
      </c>
      <c r="AA5" s="4">
        <f>Graphs!CC39</f>
        <v>-0.23312750208372801</v>
      </c>
      <c r="AB5" s="4">
        <f>Graphs!CD39</f>
        <v>4.1388199413006099E-4</v>
      </c>
      <c r="AC5" s="4" t="str">
        <f>Graphs!CF39</f>
        <v>Subj04</v>
      </c>
      <c r="AD5" s="4">
        <f>Graphs!CG39</f>
        <v>-2.3683273335783499E-2</v>
      </c>
      <c r="AE5" s="4">
        <f>Graphs!CH39</f>
        <v>-6.4283170482841101E-2</v>
      </c>
      <c r="AF5" s="4">
        <f>Graphs!CI39</f>
        <v>8.4583119056369796E-2</v>
      </c>
      <c r="AG5" s="4">
        <f>Graphs!CJ39</f>
        <v>-9.8116418105389E-2</v>
      </c>
      <c r="AH5" s="4">
        <f>Graphs!CK39</f>
        <v>-7.6124807150732804E-2</v>
      </c>
      <c r="AI5" s="4" t="str">
        <f>Graphs!CL39</f>
        <v>Subj04</v>
      </c>
      <c r="AJ5" s="4">
        <f>Graphs!C39</f>
        <v>0.17495259878127001</v>
      </c>
      <c r="AK5" s="4">
        <f>Graphs!D39</f>
        <v>-4.1995849995392902E-2</v>
      </c>
      <c r="AL5" s="4">
        <f>Graphs!E39</f>
        <v>-7.3652549627922698E-2</v>
      </c>
      <c r="AM5" s="4">
        <f>Graphs!F39</f>
        <v>0.183471280464651</v>
      </c>
      <c r="AN5" s="4" t="str">
        <f>Graphs!H39</f>
        <v>Subj04</v>
      </c>
      <c r="AO5" s="4">
        <f>Graphs!I39</f>
        <v>0.190194825906041</v>
      </c>
      <c r="AP5" s="4">
        <f>Graphs!J39</f>
        <v>2.6192562461535802E-2</v>
      </c>
      <c r="AQ5" s="4">
        <f>Graphs!K39</f>
        <v>5.8776943879202299E-2</v>
      </c>
      <c r="AR5" s="4">
        <f>Graphs!L39</f>
        <v>0.17343019640479801</v>
      </c>
      <c r="AS5" s="4" t="str">
        <f>Graphs!N39</f>
        <v>Subj04</v>
      </c>
      <c r="AT5" s="4">
        <f>Graphs!AG39</f>
        <v>-0.13312015372445099</v>
      </c>
      <c r="AU5" s="4">
        <f>Graphs!AH39</f>
        <v>1.87307467914886E-2</v>
      </c>
      <c r="AV5" s="4">
        <f>Graphs!AI39</f>
        <v>-2.0444116986306601E-2</v>
      </c>
      <c r="AW5" s="4">
        <f>Graphs!AJ39</f>
        <v>0.30914315556920402</v>
      </c>
      <c r="AX5" s="4" t="str">
        <f>Graphs!AL39</f>
        <v>Subj04</v>
      </c>
      <c r="AY5" s="4">
        <f>Graphs!AM39</f>
        <v>-0.21653278478430699</v>
      </c>
      <c r="AZ5" s="4">
        <f>Graphs!AN39</f>
        <v>-5.2441533814949301E-2</v>
      </c>
      <c r="BA5" s="4">
        <f>Graphs!AO39</f>
        <v>-0.160707926207103</v>
      </c>
      <c r="BB5" s="4">
        <f>Graphs!AP39</f>
        <v>-0.17085790049386701</v>
      </c>
      <c r="BC5" s="4"/>
      <c r="BD5" s="4">
        <f>Graphs!AS39</f>
        <v>0.68392966965565927</v>
      </c>
      <c r="BE5" s="4">
        <f>Graphs!AT39</f>
        <v>0.33749880324846704</v>
      </c>
      <c r="BF5" s="4"/>
    </row>
    <row r="6" spans="1:58">
      <c r="A6" s="4" t="s">
        <v>26</v>
      </c>
      <c r="B6" s="61">
        <v>0.29919049663762498</v>
      </c>
      <c r="C6" s="61">
        <v>0.39381020256546101</v>
      </c>
      <c r="D6" s="61">
        <v>0.19656446223503801</v>
      </c>
      <c r="E6" s="61">
        <v>0.276957386787825</v>
      </c>
      <c r="F6" s="61">
        <v>0.40388191769848802</v>
      </c>
      <c r="G6" s="61">
        <v>0.22593734412505201</v>
      </c>
      <c r="I6" s="61">
        <v>0.26847810479566098</v>
      </c>
      <c r="J6" s="61">
        <v>0.24855070209487101</v>
      </c>
      <c r="K6" s="61">
        <v>0.22659540564087599</v>
      </c>
      <c r="M6" s="4"/>
      <c r="N6" s="4" t="str">
        <f>Graphs!AV40</f>
        <v>Subj05</v>
      </c>
      <c r="O6" s="4">
        <f>Graphs!AW40</f>
        <v>4.99725600871717E-2</v>
      </c>
      <c r="P6" s="4">
        <f>Graphs!AX40</f>
        <v>4.61857072996983E-2</v>
      </c>
      <c r="Q6" s="4">
        <f>Graphs!AY40</f>
        <v>8.6750196424963705E-2</v>
      </c>
      <c r="R6" s="4">
        <f>Graphs!AZ40</f>
        <v>-1.0394737192771E-2</v>
      </c>
      <c r="S6" s="4" t="str">
        <f>Graphs!BB40</f>
        <v>Subj05</v>
      </c>
      <c r="T6" s="4">
        <f>Graphs!BC40</f>
        <v>9.1430801589870297E-3</v>
      </c>
      <c r="U6" s="4">
        <f>Graphs!BD40</f>
        <v>-3.6867594881204203E-2</v>
      </c>
      <c r="V6" s="4">
        <f>Graphs!BE40</f>
        <v>1.9435992967147601E-2</v>
      </c>
      <c r="W6" s="4">
        <f>Graphs!BF40</f>
        <v>-2.57687570742271E-2</v>
      </c>
      <c r="X6" s="4" t="str">
        <f>Graphs!BH40</f>
        <v>Subj05</v>
      </c>
      <c r="Y6" s="4">
        <f>Graphs!CA40</f>
        <v>-2.1139746600342901E-2</v>
      </c>
      <c r="Z6" s="4">
        <f>Graphs!CB40</f>
        <v>-5.7852086311208403E-2</v>
      </c>
      <c r="AA6" s="4">
        <f>Graphs!CC40</f>
        <v>0.43540183755477502</v>
      </c>
      <c r="AB6" s="4">
        <f>Graphs!CD40</f>
        <v>2.3996259511002298E-2</v>
      </c>
      <c r="AC6" s="4" t="str">
        <f>Graphs!CF40</f>
        <v>Subj05</v>
      </c>
      <c r="AD6" s="4">
        <f>Graphs!CG40</f>
        <v>1.18416366678918E-2</v>
      </c>
      <c r="AE6" s="4">
        <f>Graphs!CH40</f>
        <v>0.11672470429779</v>
      </c>
      <c r="AF6" s="4">
        <f>Graphs!CI40</f>
        <v>-0.16916623811274001</v>
      </c>
      <c r="AG6" s="4">
        <f>Graphs!CJ40</f>
        <v>3.3833247622547899E-2</v>
      </c>
      <c r="AH6" s="4">
        <f>Graphs!CK40</f>
        <v>6.08998457205863E-2</v>
      </c>
      <c r="AI6" s="4" t="str">
        <f>Graphs!CL40</f>
        <v>Subj05</v>
      </c>
      <c r="AJ6" s="4">
        <f>Graphs!C40</f>
        <v>-0.10744239385816701</v>
      </c>
      <c r="AK6" s="4">
        <f>Graphs!D40</f>
        <v>7.7390763939226698E-2</v>
      </c>
      <c r="AL6" s="4">
        <f>Graphs!E40</f>
        <v>9.9153007848156293E-3</v>
      </c>
      <c r="AM6" s="4">
        <f>Graphs!F40</f>
        <v>0.16023598556316301</v>
      </c>
      <c r="AN6" s="4" t="str">
        <f>Graphs!H40</f>
        <v>Subj05</v>
      </c>
      <c r="AO6" s="4">
        <f>Graphs!I40</f>
        <v>-1.17102291853895E-2</v>
      </c>
      <c r="AP6" s="4">
        <f>Graphs!J40</f>
        <v>6.9740302914826593E-2</v>
      </c>
      <c r="AQ6" s="4">
        <f>Graphs!K40</f>
        <v>0.13114692448413301</v>
      </c>
      <c r="AR6" s="4">
        <f>Graphs!L40</f>
        <v>-0.115257696274708</v>
      </c>
      <c r="AS6" s="4" t="str">
        <f>Graphs!N40</f>
        <v>Subj05</v>
      </c>
      <c r="AT6" s="4">
        <f>Graphs!AG40</f>
        <v>0.22697725350584699</v>
      </c>
      <c r="AU6" s="4">
        <f>Graphs!AH40</f>
        <v>0.20391049191951299</v>
      </c>
      <c r="AV6" s="4">
        <f>Graphs!AI40</f>
        <v>-1.6954208420608099E-2</v>
      </c>
      <c r="AW6" s="4">
        <f>Graphs!AJ40</f>
        <v>0.46688426467037702</v>
      </c>
      <c r="AX6" s="4" t="str">
        <f>Graphs!AL40</f>
        <v>Subj05</v>
      </c>
      <c r="AY6" s="4">
        <f>Graphs!AM40</f>
        <v>0.14040797763357399</v>
      </c>
      <c r="AZ6" s="4">
        <f>Graphs!AN40</f>
        <v>2.70665980980383E-2</v>
      </c>
      <c r="BA6" s="4">
        <f>Graphs!AO40</f>
        <v>-0.16747457573161201</v>
      </c>
      <c r="BB6" s="4">
        <f>Graphs!AP40</f>
        <v>0.36539907432351798</v>
      </c>
      <c r="BC6" s="4"/>
      <c r="BD6" s="4">
        <f>Graphs!AS40</f>
        <v>0.52908586798649415</v>
      </c>
      <c r="BE6" s="4">
        <f>Graphs!AT40</f>
        <v>0.42781564472355416</v>
      </c>
      <c r="BF6" s="4"/>
    </row>
    <row r="7" spans="1:58">
      <c r="A7" s="4" t="s">
        <v>27</v>
      </c>
      <c r="B7" s="61" t="s">
        <v>44</v>
      </c>
      <c r="C7" s="61" t="s">
        <v>44</v>
      </c>
      <c r="D7" s="61" t="s">
        <v>44</v>
      </c>
      <c r="E7" s="61" t="s">
        <v>44</v>
      </c>
      <c r="F7" s="61" t="s">
        <v>44</v>
      </c>
      <c r="G7" s="61" t="s">
        <v>44</v>
      </c>
      <c r="I7" s="61" t="s">
        <v>44</v>
      </c>
      <c r="J7" s="61" t="s">
        <v>44</v>
      </c>
      <c r="K7" s="61" t="s">
        <v>44</v>
      </c>
      <c r="M7" s="4"/>
      <c r="N7" s="4" t="str">
        <f>Graphs!AV41</f>
        <v>Subj06</v>
      </c>
      <c r="O7" s="4">
        <f>Graphs!AW41</f>
        <v>6.4598844706678996E-2</v>
      </c>
      <c r="P7" s="4">
        <f>Graphs!AX41</f>
        <v>0.15642133936073499</v>
      </c>
      <c r="Q7" s="4">
        <f>Graphs!AY41</f>
        <v>-5.8783072627568503E-3</v>
      </c>
      <c r="R7" s="4">
        <f>Graphs!AZ41</f>
        <v>6.1437343755669102E-2</v>
      </c>
      <c r="S7" s="4" t="str">
        <f>Graphs!BB41</f>
        <v>Subj06</v>
      </c>
      <c r="T7" s="4">
        <f>Graphs!BC41</f>
        <v>-6.9823674466428301E-4</v>
      </c>
      <c r="U7" s="4">
        <f>Graphs!BD41</f>
        <v>-0.148686214652342</v>
      </c>
      <c r="V7" s="4">
        <f>Graphs!BE41</f>
        <v>2.7957260303771901E-2</v>
      </c>
      <c r="W7" s="4">
        <f>Graphs!BF41</f>
        <v>-1.20193986892459E-3</v>
      </c>
      <c r="X7" s="4" t="str">
        <f>Graphs!BH41</f>
        <v>Subj06</v>
      </c>
      <c r="Y7" s="4">
        <f>Graphs!CA41</f>
        <v>-6.4183702363134004E-2</v>
      </c>
      <c r="Z7" s="4">
        <f>Graphs!CB41</f>
        <v>-8.3235030501479207E-2</v>
      </c>
      <c r="AA7" s="4">
        <f>Graphs!CC41</f>
        <v>0.39906322352176998</v>
      </c>
      <c r="AB7" s="4">
        <f>Graphs!CD41</f>
        <v>-0.421236766402589</v>
      </c>
      <c r="AC7" s="4" t="str">
        <f>Graphs!CF41</f>
        <v>Subj06</v>
      </c>
      <c r="AD7" s="4">
        <f>Graphs!CG41</f>
        <v>0.152249614301466</v>
      </c>
      <c r="AE7" s="4">
        <f>Graphs!CH41</f>
        <v>0.37385738622915499</v>
      </c>
      <c r="AF7" s="4">
        <f>Graphs!CI41</f>
        <v>-4.3983221909312302E-2</v>
      </c>
      <c r="AG7" s="4">
        <f>Graphs!CJ41</f>
        <v>0.21314946002205201</v>
      </c>
      <c r="AH7" s="4">
        <f>Graphs!CK41</f>
        <v>-0.21145779764092501</v>
      </c>
      <c r="AI7" s="4" t="str">
        <f>Graphs!CL41</f>
        <v>Subj06</v>
      </c>
      <c r="AJ7" s="4">
        <f>Graphs!C41</f>
        <v>1.8760555093904799E-2</v>
      </c>
      <c r="AK7" s="4">
        <f>Graphs!D41</f>
        <v>7.9746255856572495E-2</v>
      </c>
      <c r="AL7" s="4">
        <f>Graphs!E41</f>
        <v>2.6452382682405799E-2</v>
      </c>
      <c r="AM7" s="4">
        <f>Graphs!F41</f>
        <v>-5.6802791812100802E-2</v>
      </c>
      <c r="AN7" s="4" t="str">
        <f>Graphs!H41</f>
        <v>Subj06</v>
      </c>
      <c r="AO7" s="4">
        <f>Graphs!I41</f>
        <v>-1.80638361803695E-2</v>
      </c>
      <c r="AP7" s="4">
        <f>Graphs!J41</f>
        <v>0.14851599773448801</v>
      </c>
      <c r="AQ7" s="4">
        <f>Graphs!K41</f>
        <v>0.115896878170321</v>
      </c>
      <c r="AR7" s="4">
        <f>Graphs!L41</f>
        <v>-1.6629150729890199E-2</v>
      </c>
      <c r="AS7" s="4" t="str">
        <f>Graphs!N41</f>
        <v>Subj06</v>
      </c>
      <c r="AT7" s="4">
        <f>Graphs!AG41</f>
        <v>-0.31089435149342998</v>
      </c>
      <c r="AU7" s="4">
        <f>Graphs!AH41</f>
        <v>6.7026929557647497E-2</v>
      </c>
      <c r="AV7" s="4">
        <f>Graphs!AI41</f>
        <v>-2.9095392989008501E-2</v>
      </c>
      <c r="AW7" s="4">
        <f>Graphs!AJ41</f>
        <v>-9.1962350734510603E-2</v>
      </c>
      <c r="AX7" s="4" t="str">
        <f>Graphs!AL41</f>
        <v>Subj06</v>
      </c>
      <c r="AY7" s="4">
        <f>Graphs!AM41</f>
        <v>4.7366546671567103E-2</v>
      </c>
      <c r="AZ7" s="4">
        <f>Graphs!AN41</f>
        <v>-0.12687467858455501</v>
      </c>
      <c r="BA7" s="4">
        <f>Graphs!AO41</f>
        <v>-3.8908234765930097E-2</v>
      </c>
      <c r="BB7" s="4">
        <f>Graphs!AP41</f>
        <v>5.0749871433821902E-3</v>
      </c>
      <c r="BC7" s="4"/>
      <c r="BD7" s="4">
        <f>Graphs!AS41</f>
        <v>0.8509070463422953</v>
      </c>
      <c r="BE7" s="4">
        <f>Graphs!AT41</f>
        <v>0.30688485239860136</v>
      </c>
      <c r="BF7" s="4"/>
    </row>
    <row r="8" spans="1:58">
      <c r="A8" s="4" t="s">
        <v>28</v>
      </c>
      <c r="B8" s="61">
        <v>0.49628957838104099</v>
      </c>
      <c r="C8" s="61">
        <v>0.56854993807175802</v>
      </c>
      <c r="D8" s="61">
        <v>0.70619551020363702</v>
      </c>
      <c r="E8" s="61">
        <v>0.47703790453425199</v>
      </c>
      <c r="F8" s="61">
        <v>0.53822072857845205</v>
      </c>
      <c r="G8" s="61">
        <v>0.714274227344037</v>
      </c>
      <c r="I8" s="61">
        <v>0.60680058458041097</v>
      </c>
      <c r="J8" s="61">
        <v>0.26128052083584902</v>
      </c>
      <c r="K8" s="61">
        <v>0.32029421869511199</v>
      </c>
      <c r="M8" s="4"/>
      <c r="N8" s="4" t="str">
        <f>Graphs!AV42</f>
        <v>Subj08</v>
      </c>
      <c r="O8" s="4">
        <f>Graphs!AW42</f>
        <v>-5.2738004875088002E-3</v>
      </c>
      <c r="P8" s="4">
        <f>Graphs!AX42</f>
        <v>5.2036221147501199E-2</v>
      </c>
      <c r="Q8" s="4">
        <f>Graphs!AY42</f>
        <v>-2.61258100566971E-3</v>
      </c>
      <c r="R8" s="4">
        <f>Graphs!AZ42</f>
        <v>-0.19781963093461899</v>
      </c>
      <c r="S8" s="4" t="str">
        <f>Graphs!BB42</f>
        <v>Subj08</v>
      </c>
      <c r="T8" s="4">
        <f>Graphs!BC42</f>
        <v>0.101855719354734</v>
      </c>
      <c r="U8" s="4">
        <f>Graphs!BD42</f>
        <v>-3.87851405680434E-2</v>
      </c>
      <c r="V8" s="4">
        <f>Graphs!BE42</f>
        <v>-0.167305861176722</v>
      </c>
      <c r="W8" s="4">
        <f>Graphs!BF42</f>
        <v>-5.3955289144903697E-2</v>
      </c>
      <c r="X8" s="4" t="str">
        <f>Graphs!BH42</f>
        <v>Subj08</v>
      </c>
      <c r="Y8" s="4">
        <f>Graphs!CA42</f>
        <v>0.105421233960813</v>
      </c>
      <c r="Z8" s="4">
        <f>Graphs!CB42</f>
        <v>-0.23805263244324701</v>
      </c>
      <c r="AA8" s="4">
        <f>Graphs!CC42</f>
        <v>8.5845476675722801E-2</v>
      </c>
      <c r="AB8" s="4">
        <f>Graphs!CD42</f>
        <v>5.8405692422474301E-2</v>
      </c>
      <c r="AC8" s="4" t="str">
        <f>Graphs!CF42</f>
        <v>Subj08</v>
      </c>
      <c r="AD8" s="4">
        <f>Graphs!CG42</f>
        <v>-0.12856634096568201</v>
      </c>
      <c r="AE8" s="4">
        <f>Graphs!CH42</f>
        <v>4.90582090526945E-2</v>
      </c>
      <c r="AF8" s="4">
        <f>Graphs!CI42</f>
        <v>0.34509912574998902</v>
      </c>
      <c r="AG8" s="4">
        <f>Graphs!CJ42</f>
        <v>6.7666495245095803E-3</v>
      </c>
      <c r="AH8" s="4">
        <f>Graphs!CK42</f>
        <v>-0.25374935716910901</v>
      </c>
      <c r="AI8" s="4" t="str">
        <f>Graphs!CL42</f>
        <v>Subj08</v>
      </c>
      <c r="AJ8" s="4">
        <f>Graphs!C42</f>
        <v>7.03381848946662E-2</v>
      </c>
      <c r="AK8" s="4">
        <f>Graphs!D42</f>
        <v>0.16971354006245401</v>
      </c>
      <c r="AL8" s="4">
        <f>Graphs!E42</f>
        <v>8.5624563119329394E-2</v>
      </c>
      <c r="AM8" s="4">
        <f>Graphs!F42</f>
        <v>9.2621555333982003E-2</v>
      </c>
      <c r="AN8" s="4" t="str">
        <f>Graphs!H42</f>
        <v>Subj08</v>
      </c>
      <c r="AO8" s="4">
        <f>Graphs!I42</f>
        <v>9.7614191666996804E-4</v>
      </c>
      <c r="AP8" s="4">
        <f>Graphs!J42</f>
        <v>-4.1091753495690601E-2</v>
      </c>
      <c r="AQ8" s="4">
        <f>Graphs!K42</f>
        <v>0.146751299892252</v>
      </c>
      <c r="AR8" s="4">
        <f>Graphs!L42</f>
        <v>-5.1912686130661898E-2</v>
      </c>
      <c r="AS8" s="4" t="str">
        <f>Graphs!N42</f>
        <v>Subj08</v>
      </c>
      <c r="AT8" s="4">
        <f>Graphs!AG42</f>
        <v>0.30752786613461303</v>
      </c>
      <c r="AU8" s="4">
        <f>Graphs!AH42</f>
        <v>5.2323518404939102E-2</v>
      </c>
      <c r="AV8" s="4">
        <f>Graphs!AI42</f>
        <v>0.22608558424342601</v>
      </c>
      <c r="AW8" s="4">
        <f>Graphs!AJ42</f>
        <v>-4.1121628752491701E-2</v>
      </c>
      <c r="AX8" s="4" t="str">
        <f>Graphs!AL42</f>
        <v>Subj08</v>
      </c>
      <c r="AY8" s="4">
        <f>Graphs!AM42</f>
        <v>0.14717462715808299</v>
      </c>
      <c r="AZ8" s="4">
        <f>Graphs!AN42</f>
        <v>0.236832733357835</v>
      </c>
      <c r="BA8" s="4">
        <f>Graphs!AO42</f>
        <v>2.0299948573528799E-2</v>
      </c>
      <c r="BB8" s="4">
        <f>Graphs!AP42</f>
        <v>0.12518301620342701</v>
      </c>
      <c r="BC8" s="4"/>
      <c r="BD8" s="4">
        <f>Graphs!AS42</f>
        <v>0.82362926025596239</v>
      </c>
      <c r="BE8" s="4">
        <f>Graphs!AT42</f>
        <v>0.60201862562765251</v>
      </c>
      <c r="BF8" s="4"/>
    </row>
    <row r="9" spans="1:58">
      <c r="A9" s="4" t="s">
        <v>29</v>
      </c>
      <c r="B9" s="61">
        <v>0.37527562304185802</v>
      </c>
      <c r="C9" s="61">
        <v>0.15269046352138299</v>
      </c>
      <c r="D9" s="61">
        <v>-2.7278905692504799E-2</v>
      </c>
      <c r="E9" s="61">
        <v>0.360185077023222</v>
      </c>
      <c r="F9" s="61">
        <v>0.37383366228840598</v>
      </c>
      <c r="G9" s="61">
        <v>-5.3663429755684097E-2</v>
      </c>
      <c r="I9" s="61">
        <v>0.46402454427997503</v>
      </c>
      <c r="J9" s="61">
        <v>0.16022618217691101</v>
      </c>
      <c r="K9" s="61">
        <v>2.3349522184452399E-2</v>
      </c>
      <c r="M9" s="4"/>
      <c r="N9" s="4" t="str">
        <f>Graphs!AV43</f>
        <v>Subj09</v>
      </c>
      <c r="O9" s="4">
        <f>Graphs!AW43</f>
        <v>6.9282035126416702E-2</v>
      </c>
      <c r="P9" s="4">
        <f>Graphs!AX43</f>
        <v>-9.25937619190281E-2</v>
      </c>
      <c r="Q9" s="4">
        <f>Graphs!AY43</f>
        <v>-0.20143277487863001</v>
      </c>
      <c r="R9" s="4">
        <f>Graphs!AZ43</f>
        <v>-3.9258198622430501E-3</v>
      </c>
      <c r="S9" s="4" t="str">
        <f>Graphs!BB43</f>
        <v>Subj09</v>
      </c>
      <c r="T9" s="4">
        <f>Graphs!BC43</f>
        <v>0.14641086605654499</v>
      </c>
      <c r="U9" s="4">
        <f>Graphs!BD43</f>
        <v>-7.7764814756490802E-2</v>
      </c>
      <c r="V9" s="4">
        <f>Graphs!BE43</f>
        <v>-6.4870014775427004E-2</v>
      </c>
      <c r="W9" s="4">
        <f>Graphs!BF43</f>
        <v>-3.6061669882387702E-2</v>
      </c>
      <c r="X9" s="4" t="str">
        <f>Graphs!BH43</f>
        <v>Subj09</v>
      </c>
      <c r="Y9" s="4">
        <f>Graphs!CA43</f>
        <v>0.13013860869420099</v>
      </c>
      <c r="Z9" s="4">
        <f>Graphs!CB43</f>
        <v>0.10353531795334001</v>
      </c>
      <c r="AA9" s="4">
        <f>Graphs!CC43</f>
        <v>-0.46599304618266502</v>
      </c>
      <c r="AB9" s="4">
        <f>Graphs!CD43</f>
        <v>0.33159978003727097</v>
      </c>
      <c r="AC9" s="4" t="str">
        <f>Graphs!CF43</f>
        <v>Subj09</v>
      </c>
      <c r="AD9" s="4">
        <f>Graphs!CG43</f>
        <v>2.3683273335783499E-2</v>
      </c>
      <c r="AE9" s="4">
        <f>Graphs!CH43</f>
        <v>-1.6916623811274002E-2</v>
      </c>
      <c r="AF9" s="4">
        <f>Graphs!CI43</f>
        <v>-7.6124807150732804E-2</v>
      </c>
      <c r="AG9" s="4">
        <f>Graphs!CJ43</f>
        <v>5.5824858577204102E-2</v>
      </c>
      <c r="AH9" s="4">
        <f>Graphs!CK43</f>
        <v>0.16747457573161201</v>
      </c>
      <c r="AI9" s="4" t="str">
        <f>Graphs!CL43</f>
        <v>Subj09</v>
      </c>
      <c r="AJ9" s="4">
        <f>Graphs!C43</f>
        <v>0.11439074759664999</v>
      </c>
      <c r="AK9" s="4">
        <f>Graphs!D43</f>
        <v>-7.3930483777461999E-3</v>
      </c>
      <c r="AL9" s="4">
        <f>Graphs!E43</f>
        <v>-8.3005033759921201E-2</v>
      </c>
      <c r="AM9" s="4">
        <f>Graphs!F43</f>
        <v>7.4062502498493193E-2</v>
      </c>
      <c r="AN9" s="4" t="str">
        <f>Graphs!H43</f>
        <v>Subj09</v>
      </c>
      <c r="AO9" s="4">
        <f>Graphs!I43</f>
        <v>0.19137592288706501</v>
      </c>
      <c r="AP9" s="4">
        <f>Graphs!J43</f>
        <v>0.1026442752803</v>
      </c>
      <c r="AQ9" s="4">
        <f>Graphs!K43</f>
        <v>-4.5402757476428801E-2</v>
      </c>
      <c r="AR9" s="4">
        <f>Graphs!L43</f>
        <v>5.1395087747801403E-2</v>
      </c>
      <c r="AS9" s="4" t="str">
        <f>Graphs!N43</f>
        <v>Subj09</v>
      </c>
      <c r="AT9" s="4">
        <f>Graphs!AG43</f>
        <v>0.19997492877453801</v>
      </c>
      <c r="AU9" s="4">
        <f>Graphs!AH43</f>
        <v>9.1574056397594805E-2</v>
      </c>
      <c r="AV9" s="4">
        <f>Graphs!AI43</f>
        <v>2.1610445924863102E-2</v>
      </c>
      <c r="AW9" s="4">
        <f>Graphs!AJ43</f>
        <v>-0.122770230725704</v>
      </c>
      <c r="AX9" s="4" t="str">
        <f>Graphs!AL43</f>
        <v>Subj09</v>
      </c>
      <c r="AY9" s="4">
        <f>Graphs!AM43</f>
        <v>-7.6124807150732804E-2</v>
      </c>
      <c r="AZ9" s="4">
        <f>Graphs!AN43</f>
        <v>-0.10657473001102601</v>
      </c>
      <c r="BA9" s="4">
        <f>Graphs!AO43</f>
        <v>-2.0299948573528799E-2</v>
      </c>
      <c r="BB9" s="4">
        <f>Graphs!AP43</f>
        <v>6.4283170482841101E-2</v>
      </c>
      <c r="BC9" s="4"/>
      <c r="BD9" s="4">
        <f>Graphs!AS43</f>
        <v>0.73074330662910525</v>
      </c>
      <c r="BE9" s="4">
        <f>Graphs!AT43</f>
        <v>0.31337390795583486</v>
      </c>
      <c r="BF9" s="4"/>
    </row>
    <row r="10" spans="1:58">
      <c r="A10" s="4" t="s">
        <v>22</v>
      </c>
      <c r="B10" s="61">
        <v>0.57494259464004405</v>
      </c>
      <c r="C10" s="61">
        <v>0.35516745106855002</v>
      </c>
      <c r="D10" s="61">
        <v>4.55160061180424E-2</v>
      </c>
      <c r="E10" s="61">
        <v>0.19902385506853901</v>
      </c>
      <c r="F10" s="61">
        <v>0.36124871511787499</v>
      </c>
      <c r="G10" s="61">
        <v>9.32477588630332E-2</v>
      </c>
      <c r="I10" s="61">
        <v>0.44876952065109299</v>
      </c>
      <c r="J10" s="61">
        <v>0.19201335636858499</v>
      </c>
      <c r="K10" s="61">
        <v>6.6069303228672105E-2</v>
      </c>
      <c r="M10" s="4"/>
      <c r="N10" s="4" t="str">
        <f>Graphs!AV44</f>
        <v>Subj11</v>
      </c>
      <c r="O10" s="4">
        <f>Graphs!AW44</f>
        <v>-1.0033422798369799E-2</v>
      </c>
      <c r="P10" s="4">
        <f>Graphs!AX44</f>
        <v>2.0810319446757399E-2</v>
      </c>
      <c r="Q10" s="4">
        <f>Graphs!AY44</f>
        <v>0.12891280691008</v>
      </c>
      <c r="R10" s="4">
        <f>Graphs!AZ44</f>
        <v>5.9262509035523797E-2</v>
      </c>
      <c r="S10" s="4" t="str">
        <f>Graphs!BB44</f>
        <v>Subj11</v>
      </c>
      <c r="T10" s="4">
        <f>Graphs!BC44</f>
        <v>-0.11237095630049899</v>
      </c>
      <c r="U10" s="4">
        <f>Graphs!BD44</f>
        <v>4.8807095833498402E-3</v>
      </c>
      <c r="V10" s="4">
        <f>Graphs!BE44</f>
        <v>-4.5836984307687699E-2</v>
      </c>
      <c r="W10" s="4">
        <f>Graphs!BF44</f>
        <v>0.13273098396456501</v>
      </c>
      <c r="X10" s="4" t="str">
        <f>Graphs!BH44</f>
        <v>Subj11</v>
      </c>
      <c r="Y10" s="4">
        <f>Graphs!CA44</f>
        <v>-8.4195327147819701E-2</v>
      </c>
      <c r="Z10" s="4">
        <f>Graphs!CB44</f>
        <v>0.25248612438636397</v>
      </c>
      <c r="AA10" s="4">
        <f>Graphs!CC44</f>
        <v>3.0219514369060101E-2</v>
      </c>
      <c r="AB10" s="4">
        <f>Graphs!CD44</f>
        <v>-7.6979919366194499E-2</v>
      </c>
      <c r="AC10" s="4" t="str">
        <f>Graphs!CF44</f>
        <v>Subj11</v>
      </c>
      <c r="AD10" s="4">
        <f>Graphs!CG44</f>
        <v>0.21822444716543399</v>
      </c>
      <c r="AE10" s="4">
        <f>Graphs!CH44</f>
        <v>5.0749871433821897E-2</v>
      </c>
      <c r="AF10" s="4">
        <f>Graphs!CI44</f>
        <v>0.27066598098038303</v>
      </c>
      <c r="AG10" s="4">
        <f>Graphs!CJ44</f>
        <v>-0.14040797763357399</v>
      </c>
      <c r="AH10" s="4">
        <f>Graphs!CK44</f>
        <v>-6.5974832863968505E-2</v>
      </c>
      <c r="AI10" s="4" t="str">
        <f>Graphs!CL44</f>
        <v>Subj11</v>
      </c>
      <c r="AJ10" s="4">
        <f>Graphs!C44</f>
        <v>-5.3585704031182999E-2</v>
      </c>
      <c r="AK10" s="4">
        <f>Graphs!D44</f>
        <v>3.3108905563872797E-2</v>
      </c>
      <c r="AL10" s="4">
        <f>Graphs!E44</f>
        <v>5.4495938370924299E-2</v>
      </c>
      <c r="AM10" s="4">
        <f>Graphs!F44</f>
        <v>-8.2991137052444194E-2</v>
      </c>
      <c r="AN10" s="4" t="str">
        <f>Graphs!H44</f>
        <v>Subj11</v>
      </c>
      <c r="AO10" s="4">
        <f>Graphs!I44</f>
        <v>-9.0319180901847606E-5</v>
      </c>
      <c r="AP10" s="4">
        <f>Graphs!J44</f>
        <v>2.6154350500385001E-2</v>
      </c>
      <c r="AQ10" s="4">
        <f>Graphs!K44</f>
        <v>1.3711146423830501E-2</v>
      </c>
      <c r="AR10" s="4">
        <f>Graphs!L44</f>
        <v>-1.9543681221299802E-2</v>
      </c>
      <c r="AS10" s="4" t="str">
        <f>Graphs!N44</f>
        <v>Subj11</v>
      </c>
      <c r="AT10" s="4">
        <f>Graphs!AG44</f>
        <v>-0.118815820607861</v>
      </c>
      <c r="AU10" s="4">
        <f>Graphs!AH44</f>
        <v>0.113589006898785</v>
      </c>
      <c r="AV10" s="4">
        <f>Graphs!AI44</f>
        <v>0.111131366460094</v>
      </c>
      <c r="AW10" s="4">
        <f>Graphs!AJ44</f>
        <v>0.33185422757196897</v>
      </c>
      <c r="AX10" s="4" t="str">
        <f>Graphs!AL44</f>
        <v>Subj11</v>
      </c>
      <c r="AY10" s="4">
        <f>Graphs!AM44</f>
        <v>9.1349768580879398E-2</v>
      </c>
      <c r="AZ10" s="4">
        <f>Graphs!AN44</f>
        <v>7.7816469531860194E-2</v>
      </c>
      <c r="BA10" s="4">
        <f>Graphs!AO44</f>
        <v>1.6916623811274001E-3</v>
      </c>
      <c r="BB10" s="4">
        <f>Graphs!AP44</f>
        <v>-6.08998457205863E-2</v>
      </c>
      <c r="BC10" s="4"/>
      <c r="BD10" s="4">
        <f>Graphs!AS44</f>
        <v>0.76500817602710003</v>
      </c>
      <c r="BE10" s="4">
        <f>Graphs!AT44</f>
        <v>0.35159329789519844</v>
      </c>
      <c r="BF10" s="4"/>
    </row>
    <row r="11" spans="1:58">
      <c r="A11" s="4" t="s">
        <v>45</v>
      </c>
      <c r="B11" s="61" t="s">
        <v>44</v>
      </c>
      <c r="C11" s="61" t="s">
        <v>44</v>
      </c>
      <c r="D11" s="61" t="s">
        <v>44</v>
      </c>
      <c r="E11" s="61">
        <v>0.72205272651755203</v>
      </c>
      <c r="F11" s="61">
        <v>0.60705789184584702</v>
      </c>
      <c r="G11" s="61">
        <v>0.56149400758225099</v>
      </c>
      <c r="I11" s="61">
        <v>0.79937828669367295</v>
      </c>
      <c r="J11" s="61">
        <v>0.48381034904107201</v>
      </c>
      <c r="K11" s="61">
        <v>0.37406961047535697</v>
      </c>
      <c r="M11" s="4"/>
      <c r="N11" s="4" t="str">
        <f>Graphs!AV45</f>
        <v>Subj12</v>
      </c>
      <c r="O11" s="4">
        <f>Graphs!AW45</f>
        <v>-3.9779325152816701E-2</v>
      </c>
      <c r="P11" s="4">
        <f>Graphs!AX45</f>
        <v>-0.16502340128897799</v>
      </c>
      <c r="Q11" s="4">
        <f>Graphs!AY45</f>
        <v>9.8041271249999003E-3</v>
      </c>
      <c r="R11" s="4">
        <f>Graphs!AZ45</f>
        <v>9.3344184122784293E-2</v>
      </c>
      <c r="S11" s="4" t="str">
        <f>Graphs!BB45</f>
        <v>Subj12</v>
      </c>
      <c r="T11" s="4">
        <f>Graphs!BC45</f>
        <v>1.6170607196080801E-2</v>
      </c>
      <c r="U11" s="4">
        <f>Graphs!BD45</f>
        <v>-0.12410550218843899</v>
      </c>
      <c r="V11" s="4">
        <f>Graphs!BE45</f>
        <v>4.8178335381835503E-2</v>
      </c>
      <c r="W11" s="4">
        <f>Graphs!BF45</f>
        <v>5.7713956596280598E-2</v>
      </c>
      <c r="X11" s="4" t="str">
        <f>Graphs!BH45</f>
        <v>Subj12</v>
      </c>
      <c r="Y11" s="4">
        <f>Graphs!CA45</f>
        <v>-4.7533567348559097E-2</v>
      </c>
      <c r="Z11" s="4">
        <f>Graphs!CB45</f>
        <v>0.10042493162118001</v>
      </c>
      <c r="AA11" s="4">
        <f>Graphs!CC45</f>
        <v>0.121141800203082</v>
      </c>
      <c r="AB11" s="4">
        <f>Graphs!CD45</f>
        <v>0.13892141229028099</v>
      </c>
      <c r="AC11" s="4" t="str">
        <f>Graphs!CF45</f>
        <v>Subj12</v>
      </c>
      <c r="AD11" s="4">
        <f>Graphs!CG45</f>
        <v>-0.113341379535536</v>
      </c>
      <c r="AE11" s="4">
        <f>Graphs!CH45</f>
        <v>0.16409125096935701</v>
      </c>
      <c r="AF11" s="4">
        <f>Graphs!CI45</f>
        <v>-4.5674884290439699E-2</v>
      </c>
      <c r="AG11" s="4">
        <f>Graphs!CJ45</f>
        <v>8.62747814374972E-2</v>
      </c>
      <c r="AH11" s="4">
        <f>Graphs!CK45</f>
        <v>0.11672470429779</v>
      </c>
      <c r="AI11" s="4" t="str">
        <f>Graphs!CL45</f>
        <v>Subj12</v>
      </c>
      <c r="AJ11" s="4" t="str">
        <f>Graphs!C45</f>
        <v>NaN</v>
      </c>
      <c r="AK11" s="4" t="str">
        <f>Graphs!D45</f>
        <v>NaN</v>
      </c>
      <c r="AL11" s="4" t="str">
        <f>Graphs!E45</f>
        <v>NaN</v>
      </c>
      <c r="AM11" s="4" t="str">
        <f>Graphs!F45</f>
        <v>NaN</v>
      </c>
      <c r="AN11" s="4" t="str">
        <f>Graphs!H45</f>
        <v>Subj12</v>
      </c>
      <c r="AO11" s="4" t="str">
        <f>Graphs!I45</f>
        <v>NaN</v>
      </c>
      <c r="AP11" s="4" t="str">
        <f>Graphs!J45</f>
        <v>NaN</v>
      </c>
      <c r="AQ11" s="4" t="str">
        <f>Graphs!K45</f>
        <v>NaN</v>
      </c>
      <c r="AR11" s="4" t="str">
        <f>Graphs!L45</f>
        <v>NaN</v>
      </c>
      <c r="AS11" s="4" t="str">
        <f>Graphs!N45</f>
        <v>Subj12</v>
      </c>
      <c r="AT11" s="4" t="str">
        <f>Graphs!AG45</f>
        <v>NaN</v>
      </c>
      <c r="AU11" s="4" t="str">
        <f>Graphs!AH45</f>
        <v>NaN</v>
      </c>
      <c r="AV11" s="4" t="str">
        <f>Graphs!AI45</f>
        <v>NaN</v>
      </c>
      <c r="AW11" s="4" t="str">
        <f>Graphs!AJ45</f>
        <v>NaN</v>
      </c>
      <c r="AX11" s="4" t="str">
        <f>Graphs!AL45</f>
        <v>Subj12</v>
      </c>
      <c r="AY11" s="4" t="str">
        <f>Graphs!AM45</f>
        <v>NaN</v>
      </c>
      <c r="AZ11" s="4" t="str">
        <f>Graphs!AN45</f>
        <v>NaN</v>
      </c>
      <c r="BA11" s="4" t="str">
        <f>Graphs!AO45</f>
        <v>NaN</v>
      </c>
      <c r="BB11" s="4" t="str">
        <f>Graphs!AP45</f>
        <v>NaN</v>
      </c>
      <c r="BC11" s="4"/>
      <c r="BD11" s="4">
        <f>Graphs!AS45</f>
        <v>0.73168724279835384</v>
      </c>
      <c r="BE11" s="4">
        <f>Graphs!AT45</f>
        <v>0.33949888157776276</v>
      </c>
      <c r="BF11" s="4"/>
    </row>
    <row r="12" spans="1:58">
      <c r="A12" s="4" t="s">
        <v>46</v>
      </c>
      <c r="B12" s="61">
        <v>0.534285211171309</v>
      </c>
      <c r="C12" s="61">
        <v>0.24269093328829</v>
      </c>
      <c r="D12" s="61">
        <v>0.18103902752189399</v>
      </c>
      <c r="E12" s="61">
        <v>0.37525130758048397</v>
      </c>
      <c r="F12" s="61">
        <v>0.46754251704168198</v>
      </c>
      <c r="G12" s="61">
        <v>0.14647354964130899</v>
      </c>
      <c r="I12" s="61">
        <v>0.58633866614295804</v>
      </c>
      <c r="J12" s="61">
        <v>1.4746346941039499E-3</v>
      </c>
      <c r="K12" s="61">
        <v>4.7045624197331201E-2</v>
      </c>
      <c r="M12" s="4"/>
      <c r="N12" s="4" t="str">
        <f>Graphs!AV46</f>
        <v>Subj13</v>
      </c>
      <c r="O12" s="4">
        <f>Graphs!AW46</f>
        <v>3.7583645371455997E-2</v>
      </c>
      <c r="P12" s="4">
        <f>Graphs!AX46</f>
        <v>-1.75515415434087E-2</v>
      </c>
      <c r="Q12" s="4">
        <f>Graphs!AY46</f>
        <v>-9.5887281591069203E-4</v>
      </c>
      <c r="R12" s="4">
        <f>Graphs!AZ46</f>
        <v>0.108623613993709</v>
      </c>
      <c r="S12" s="4" t="str">
        <f>Graphs!BB46</f>
        <v>Subj13</v>
      </c>
      <c r="T12" s="4">
        <f>Graphs!BC46</f>
        <v>8.5431523689197597E-2</v>
      </c>
      <c r="U12" s="4">
        <f>Graphs!BD46</f>
        <v>-8.12108388893613E-2</v>
      </c>
      <c r="V12" s="4">
        <f>Graphs!BE46</f>
        <v>-1.96895814366028E-2</v>
      </c>
      <c r="W12" s="4">
        <f>Graphs!BF46</f>
        <v>2.0221075078063599E-2</v>
      </c>
      <c r="X12" s="4" t="str">
        <f>Graphs!BH46</f>
        <v>Subj13</v>
      </c>
      <c r="Y12" s="4">
        <f>Graphs!CA46</f>
        <v>0.15104020022491699</v>
      </c>
      <c r="Z12" s="4">
        <f>Graphs!CB46</f>
        <v>-8.1443174995422501E-2</v>
      </c>
      <c r="AA12" s="4">
        <f>Graphs!CC46</f>
        <v>-4.8176217082911102E-2</v>
      </c>
      <c r="AB12" s="4">
        <f>Graphs!CD46</f>
        <v>-5.7048822689800202E-2</v>
      </c>
      <c r="AC12" s="4" t="str">
        <f>Graphs!CF46</f>
        <v>Subj13</v>
      </c>
      <c r="AD12" s="4">
        <f>Graphs!CG46</f>
        <v>2.53749357169109E-2</v>
      </c>
      <c r="AE12" s="4">
        <f>Graphs!CH46</f>
        <v>0.17085790049386701</v>
      </c>
      <c r="AF12" s="4">
        <f>Graphs!CI46</f>
        <v>7.7816469531860194E-2</v>
      </c>
      <c r="AG12" s="4">
        <f>Graphs!CJ46</f>
        <v>0.18439119954288599</v>
      </c>
      <c r="AH12" s="4">
        <f>Graphs!CK46</f>
        <v>-3.72165723848027E-2</v>
      </c>
      <c r="AI12" s="4" t="str">
        <f>Graphs!CL46</f>
        <v>Subj13</v>
      </c>
      <c r="AJ12" s="4">
        <f>Graphs!C46</f>
        <v>-6.4689173305279299E-3</v>
      </c>
      <c r="AK12" s="4">
        <f>Graphs!D46</f>
        <v>1.18608398315909E-2</v>
      </c>
      <c r="AL12" s="4">
        <f>Graphs!E46</f>
        <v>8.9661556641388099E-2</v>
      </c>
      <c r="AM12" s="4">
        <f>Graphs!F46</f>
        <v>2.9030221919383099E-2</v>
      </c>
      <c r="AN12" s="4" t="str">
        <f>Graphs!H46</f>
        <v>Subj13</v>
      </c>
      <c r="AO12" s="4">
        <f>Graphs!I46</f>
        <v>-7.3370439224150902E-2</v>
      </c>
      <c r="AP12" s="4">
        <f>Graphs!J46</f>
        <v>8.49868754139885E-2</v>
      </c>
      <c r="AQ12" s="4">
        <f>Graphs!K46</f>
        <v>0.15335502154203701</v>
      </c>
      <c r="AR12" s="4">
        <f>Graphs!L46</f>
        <v>0.110884163630268</v>
      </c>
      <c r="AS12" s="4" t="str">
        <f>Graphs!N46</f>
        <v>Subj13</v>
      </c>
      <c r="AT12" s="4">
        <f>Graphs!AG46</f>
        <v>-0.33425750313920199</v>
      </c>
      <c r="AU12" s="4">
        <f>Graphs!AH46</f>
        <v>0.22135078911387501</v>
      </c>
      <c r="AV12" s="4">
        <f>Graphs!AI46</f>
        <v>-5.8114361820615898E-2</v>
      </c>
      <c r="AW12" s="4">
        <f>Graphs!AJ46</f>
        <v>-6.1577092173176397E-2</v>
      </c>
      <c r="AX12" s="4" t="str">
        <f>Graphs!AL46</f>
        <v>Subj13</v>
      </c>
      <c r="AY12" s="4">
        <f>Graphs!AM46</f>
        <v>1.18416366678918E-2</v>
      </c>
      <c r="AZ12" s="4">
        <f>Graphs!AN46</f>
        <v>-2.1991610954656099E-2</v>
      </c>
      <c r="BA12" s="4">
        <f>Graphs!AO46</f>
        <v>9.8116418105389E-2</v>
      </c>
      <c r="BB12" s="4">
        <f>Graphs!AP46</f>
        <v>-0.16409125096935701</v>
      </c>
      <c r="BC12" s="4"/>
      <c r="BD12" s="4">
        <f>Graphs!AS46</f>
        <v>0.92964876966385113</v>
      </c>
      <c r="BE12" s="4">
        <f>Graphs!AT46</f>
        <v>0.20875927393877272</v>
      </c>
      <c r="BF12" s="4"/>
    </row>
    <row r="13" spans="1:58">
      <c r="A13" s="4" t="s">
        <v>47</v>
      </c>
      <c r="B13" s="61">
        <v>0.47428871476691697</v>
      </c>
      <c r="C13" s="61">
        <v>0.66837737152339305</v>
      </c>
      <c r="D13" s="61">
        <v>0.48506767968232301</v>
      </c>
      <c r="E13" s="61">
        <v>0.53904692134609999</v>
      </c>
      <c r="F13" s="61">
        <v>0.65493725042281403</v>
      </c>
      <c r="G13" s="61">
        <v>0.51961377288302202</v>
      </c>
      <c r="I13" s="61">
        <v>0.47691464304739001</v>
      </c>
      <c r="J13" s="61">
        <v>0.55014589377340295</v>
      </c>
      <c r="K13" s="61">
        <v>0.27808186245432198</v>
      </c>
      <c r="M13" s="4"/>
      <c r="N13" s="4" t="str">
        <f>Graphs!AV47</f>
        <v>Subj14</v>
      </c>
      <c r="O13" s="4">
        <f>Graphs!AW47</f>
        <v>3.8229842269134999E-2</v>
      </c>
      <c r="P13" s="4">
        <f>Graphs!AX47</f>
        <v>2.65288145735291E-2</v>
      </c>
      <c r="Q13" s="4">
        <f>Graphs!AY47</f>
        <v>9.3246907170445505E-3</v>
      </c>
      <c r="R13" s="4">
        <f>Graphs!AZ47</f>
        <v>-0.151988289675583</v>
      </c>
      <c r="S13" s="4" t="str">
        <f>Graphs!BB47</f>
        <v>Subj14</v>
      </c>
      <c r="T13" s="4">
        <f>Graphs!BC47</f>
        <v>-1.7077272819749301E-2</v>
      </c>
      <c r="U13" s="4">
        <f>Graphs!BD47</f>
        <v>-2.6296776901037901E-2</v>
      </c>
      <c r="V13" s="4">
        <f>Graphs!BE47</f>
        <v>0.15787792821643001</v>
      </c>
      <c r="W13" s="4">
        <f>Graphs!BF47</f>
        <v>-0.186384051234913</v>
      </c>
      <c r="X13" s="4" t="str">
        <f>Graphs!BH47</f>
        <v>Subj14</v>
      </c>
      <c r="Y13" s="4">
        <f>Graphs!CA47</f>
        <v>4.3114213349044403E-2</v>
      </c>
      <c r="Z13" s="4">
        <f>Graphs!CB47</f>
        <v>9.8431886338316302E-2</v>
      </c>
      <c r="AA13" s="4">
        <f>Graphs!CC47</f>
        <v>1.8621605920272701E-2</v>
      </c>
      <c r="AB13" s="4">
        <f>Graphs!CD47</f>
        <v>-0.37577246439656498</v>
      </c>
      <c r="AC13" s="4" t="str">
        <f>Graphs!CF47</f>
        <v>Subj14</v>
      </c>
      <c r="AD13" s="4">
        <f>Graphs!CG47</f>
        <v>4.5674884290439699E-2</v>
      </c>
      <c r="AE13" s="4">
        <f>Graphs!CH47</f>
        <v>0.120108029060045</v>
      </c>
      <c r="AF13" s="4">
        <f>Graphs!CI47</f>
        <v>-0.24359938288234501</v>
      </c>
      <c r="AG13" s="4">
        <f>Graphs!CJ47</f>
        <v>7.44331447696054E-2</v>
      </c>
      <c r="AH13" s="4">
        <f>Graphs!CK47</f>
        <v>0.32310751479533301</v>
      </c>
      <c r="AI13" s="4" t="str">
        <f>Graphs!CL47</f>
        <v>Subj14</v>
      </c>
      <c r="AJ13" s="4">
        <f>Graphs!C47</f>
        <v>-6.5752271427267195E-2</v>
      </c>
      <c r="AK13" s="4">
        <f>Graphs!D47</f>
        <v>6.5495182338943303E-2</v>
      </c>
      <c r="AL13" s="4">
        <f>Graphs!E47</f>
        <v>0.26375950791282499</v>
      </c>
      <c r="AM13" s="4">
        <f>Graphs!F47</f>
        <v>-8.0475832999113303E-2</v>
      </c>
      <c r="AN13" s="4" t="str">
        <f>Graphs!H47</f>
        <v>Subj14</v>
      </c>
      <c r="AO13" s="4">
        <f>Graphs!I47</f>
        <v>-9.6658892638227301E-2</v>
      </c>
      <c r="AP13" s="4">
        <f>Graphs!J47</f>
        <v>-0.19185183549412499</v>
      </c>
      <c r="AQ13" s="4">
        <f>Graphs!K47</f>
        <v>0.25966764509281198</v>
      </c>
      <c r="AR13" s="4">
        <f>Graphs!L47</f>
        <v>-0.12653022481418799</v>
      </c>
      <c r="AS13" s="4" t="str">
        <f>Graphs!N47</f>
        <v>Subj14</v>
      </c>
      <c r="AT13" s="4">
        <f>Graphs!AG47</f>
        <v>0.24433881871199101</v>
      </c>
      <c r="AU13" s="4">
        <f>Graphs!AH47</f>
        <v>0.100633375259498</v>
      </c>
      <c r="AV13" s="4">
        <f>Graphs!AI47</f>
        <v>2.4180809916651801E-3</v>
      </c>
      <c r="AW13" s="4">
        <f>Graphs!AJ47</f>
        <v>-0.212890772646604</v>
      </c>
      <c r="AX13" s="4" t="str">
        <f>Graphs!AL47</f>
        <v>Subj14</v>
      </c>
      <c r="AY13" s="4">
        <f>Graphs!AM47</f>
        <v>0.18777452430514099</v>
      </c>
      <c r="AZ13" s="4">
        <f>Graphs!AN47</f>
        <v>0.45844050528552399</v>
      </c>
      <c r="BA13" s="4">
        <f>Graphs!AO47</f>
        <v>-0.153941276682593</v>
      </c>
      <c r="BB13" s="4">
        <f>Graphs!AP47</f>
        <v>0.189466186686268</v>
      </c>
      <c r="BC13" s="4"/>
      <c r="BD13" s="4">
        <f>Graphs!AS47</f>
        <v>0.75400078225627176</v>
      </c>
      <c r="BE13" s="4">
        <f>Graphs!AT47</f>
        <v>0.43023064193849658</v>
      </c>
      <c r="BF13" s="4"/>
    </row>
    <row r="14" spans="1:58">
      <c r="A14" s="4" t="s">
        <v>48</v>
      </c>
      <c r="B14" s="61">
        <v>0.75092068428755399</v>
      </c>
      <c r="C14" s="61">
        <v>0.271569164498069</v>
      </c>
      <c r="D14" s="61">
        <v>0.42387888144189001</v>
      </c>
      <c r="E14" s="61">
        <v>0.70630960361293404</v>
      </c>
      <c r="F14" s="61">
        <v>0.34531506431659198</v>
      </c>
      <c r="G14" s="61">
        <v>0.43122075707644703</v>
      </c>
      <c r="I14" s="61">
        <v>0.65986581320058402</v>
      </c>
      <c r="J14" s="61">
        <v>0.27913827238007699</v>
      </c>
      <c r="K14" s="61">
        <v>0.32140201480121799</v>
      </c>
      <c r="M14" s="4"/>
      <c r="N14" s="4" t="str">
        <f>Graphs!AV48</f>
        <v>Subj15</v>
      </c>
      <c r="O14" s="4">
        <f>Graphs!AW48</f>
        <v>-3.1267591823174699E-3</v>
      </c>
      <c r="P14" s="4">
        <f>Graphs!AX48</f>
        <v>-1.49737023064315E-2</v>
      </c>
      <c r="Q14" s="4">
        <f>Graphs!AY48</f>
        <v>6.9247293357724296E-2</v>
      </c>
      <c r="R14" s="4">
        <f>Graphs!AZ48</f>
        <v>4.1259324499113702E-2</v>
      </c>
      <c r="S14" s="4" t="str">
        <f>Graphs!BB48</f>
        <v>Subj15</v>
      </c>
      <c r="T14" s="4">
        <f>Graphs!BC48</f>
        <v>-3.9844654036315097E-2</v>
      </c>
      <c r="U14" s="4">
        <f>Graphs!BD48</f>
        <v>-0.20616047803776699</v>
      </c>
      <c r="V14" s="4">
        <f>Graphs!BE48</f>
        <v>-6.75309567973814E-2</v>
      </c>
      <c r="W14" s="4">
        <f>Graphs!BF48</f>
        <v>5.50113287985253E-2</v>
      </c>
      <c r="X14" s="4" t="str">
        <f>Graphs!BH48</f>
        <v>Subj15</v>
      </c>
      <c r="Y14" s="4">
        <f>Graphs!CA48</f>
        <v>0.148522396892668</v>
      </c>
      <c r="Z14" s="4">
        <f>Graphs!CB48</f>
        <v>-2.6056055298473001E-2</v>
      </c>
      <c r="AA14" s="4">
        <f>Graphs!CC48</f>
        <v>0.215553614675731</v>
      </c>
      <c r="AB14" s="4">
        <f>Graphs!CD48</f>
        <v>2.5824387257450399E-3</v>
      </c>
      <c r="AC14" s="4" t="str">
        <f>Graphs!CF48</f>
        <v>Subj15</v>
      </c>
      <c r="AD14" s="4">
        <f>Graphs!CG48</f>
        <v>1.6916623811274002E-2</v>
      </c>
      <c r="AE14" s="4">
        <f>Graphs!CH48</f>
        <v>0.312957540508568</v>
      </c>
      <c r="AF14" s="4">
        <f>Graphs!CI48</f>
        <v>0.16239958858823</v>
      </c>
      <c r="AG14" s="4">
        <f>Graphs!CJ48</f>
        <v>-0.13025800334680901</v>
      </c>
      <c r="AH14" s="4">
        <f>Graphs!CK48</f>
        <v>0.12856634096568201</v>
      </c>
      <c r="AI14" s="4" t="str">
        <f>Graphs!CL48</f>
        <v>Subj15</v>
      </c>
      <c r="AJ14" s="4">
        <f>Graphs!C48</f>
        <v>5.7768612981749901E-2</v>
      </c>
      <c r="AK14" s="4">
        <f>Graphs!D48</f>
        <v>0.102467372581413</v>
      </c>
      <c r="AL14" s="4">
        <f>Graphs!E48</f>
        <v>5.6754153335931402E-2</v>
      </c>
      <c r="AM14" s="4">
        <f>Graphs!F48</f>
        <v>4.5164299300141299E-2</v>
      </c>
      <c r="AN14" s="4" t="str">
        <f>Graphs!H48</f>
        <v>Subj15</v>
      </c>
      <c r="AO14" s="4">
        <f>Graphs!I48</f>
        <v>5.7700061337680297E-2</v>
      </c>
      <c r="AP14" s="4">
        <f>Graphs!J48</f>
        <v>-4.4100076982652101E-2</v>
      </c>
      <c r="AQ14" s="4">
        <f>Graphs!K48</f>
        <v>4.1268918042844202E-2</v>
      </c>
      <c r="AR14" s="4">
        <f>Graphs!L48</f>
        <v>3.3348620640682197E-2</v>
      </c>
      <c r="AS14" s="4" t="str">
        <f>Graphs!N48</f>
        <v>Subj15</v>
      </c>
      <c r="AT14" s="4">
        <f>Graphs!AG48</f>
        <v>8.7771364724941195E-2</v>
      </c>
      <c r="AU14" s="4">
        <f>Graphs!AH48</f>
        <v>0.21796407179041699</v>
      </c>
      <c r="AV14" s="4">
        <f>Graphs!AI48</f>
        <v>4.9200287219740298E-2</v>
      </c>
      <c r="AW14" s="4">
        <f>Graphs!AJ48</f>
        <v>-4.7520947882874101E-2</v>
      </c>
      <c r="AX14" s="4" t="str">
        <f>Graphs!AL48</f>
        <v>Subj15</v>
      </c>
      <c r="AY14" s="4">
        <f>Graphs!AM48</f>
        <v>-4.7366546671567103E-2</v>
      </c>
      <c r="AZ14" s="4">
        <f>Graphs!AN48</f>
        <v>0.150557951920338</v>
      </c>
      <c r="BA14" s="4">
        <f>Graphs!AO48</f>
        <v>0.12518301620342701</v>
      </c>
      <c r="BB14" s="4">
        <f>Graphs!AP48</f>
        <v>-8.4583119056369796E-2</v>
      </c>
      <c r="BC14" s="4"/>
      <c r="BD14" s="4">
        <f>Graphs!AS48</f>
        <v>0.82950336999489582</v>
      </c>
      <c r="BE14" s="4">
        <f>Graphs!AT48</f>
        <v>0.53178753528788392</v>
      </c>
      <c r="BF14" s="4"/>
    </row>
    <row r="15" spans="1:58">
      <c r="A15" s="4" t="s">
        <v>49</v>
      </c>
      <c r="B15" s="61">
        <v>0.49812793183971499</v>
      </c>
      <c r="C15" s="61">
        <v>0.230541960458643</v>
      </c>
      <c r="D15" s="61">
        <v>0.31533337227320601</v>
      </c>
      <c r="E15" s="61">
        <v>0.44648193134144598</v>
      </c>
      <c r="F15" s="61">
        <v>0.51768023254338502</v>
      </c>
      <c r="G15" s="61">
        <v>0.32594929993680899</v>
      </c>
      <c r="I15" s="61">
        <v>0.65041222824039602</v>
      </c>
      <c r="J15" s="61">
        <v>0.25043911532610402</v>
      </c>
      <c r="K15" s="61">
        <v>0.16172603732115901</v>
      </c>
      <c r="M15" s="4"/>
      <c r="N15" s="4" t="str">
        <f>Graphs!AV49</f>
        <v>Subj17</v>
      </c>
      <c r="O15" s="4">
        <f>Graphs!AW49</f>
        <v>0.12764820652967601</v>
      </c>
      <c r="P15" s="4">
        <f>Graphs!AX49</f>
        <v>-1.8614639665396698E-2</v>
      </c>
      <c r="Q15" s="4">
        <f>Graphs!AY49</f>
        <v>-9.1454231905916797E-2</v>
      </c>
      <c r="R15" s="4">
        <f>Graphs!AZ49</f>
        <v>3.7465523357901799E-2</v>
      </c>
      <c r="S15" s="4" t="str">
        <f>Graphs!BB49</f>
        <v>Subj17</v>
      </c>
      <c r="T15" s="4">
        <f>Graphs!BC49</f>
        <v>0.11203399627944199</v>
      </c>
      <c r="U15" s="4">
        <f>Graphs!BD49</f>
        <v>-0.20086638451105901</v>
      </c>
      <c r="V15" s="4">
        <f>Graphs!BE49</f>
        <v>-0.102359422478994</v>
      </c>
      <c r="W15" s="4">
        <f>Graphs!BF49</f>
        <v>-4.9328168031009096E-4</v>
      </c>
      <c r="X15" s="4" t="str">
        <f>Graphs!BH49</f>
        <v>Subj17</v>
      </c>
      <c r="Y15" s="4">
        <f>Graphs!CA49</f>
        <v>0.239007645711073</v>
      </c>
      <c r="Z15" s="4">
        <f>Graphs!CB49</f>
        <v>0.13563990625007</v>
      </c>
      <c r="AA15" s="4">
        <f>Graphs!CC49</f>
        <v>-0.50467317242181997</v>
      </c>
      <c r="AB15" s="4">
        <f>Graphs!CD49</f>
        <v>-0.205406060881416</v>
      </c>
      <c r="AC15" s="4" t="str">
        <f>Graphs!CF49</f>
        <v>Subj17</v>
      </c>
      <c r="AD15" s="4">
        <f>Graphs!CG49</f>
        <v>-0.202999485735288</v>
      </c>
      <c r="AE15" s="4">
        <f>Graphs!CH49</f>
        <v>0.35355743765562597</v>
      </c>
      <c r="AF15" s="4">
        <f>Graphs!CI49</f>
        <v>8.2891456675242406E-2</v>
      </c>
      <c r="AG15" s="4">
        <f>Graphs!CJ49</f>
        <v>5.0749871433821902E-3</v>
      </c>
      <c r="AH15" s="4">
        <f>Graphs!CK49</f>
        <v>-0.115033041916663</v>
      </c>
      <c r="AI15" s="4" t="str">
        <f>Graphs!CL49</f>
        <v>Subj17</v>
      </c>
      <c r="AJ15" s="4">
        <f>Graphs!C49</f>
        <v>6.1152461252391301E-2</v>
      </c>
      <c r="AK15" s="4">
        <f>Graphs!D49</f>
        <v>1.0783845002125999E-2</v>
      </c>
      <c r="AL15" s="4">
        <f>Graphs!E49</f>
        <v>-2.8731442708628301E-2</v>
      </c>
      <c r="AM15" s="4">
        <f>Graphs!F49</f>
        <v>-5.2355845419471497E-2</v>
      </c>
      <c r="AN15" s="4" t="str">
        <f>Graphs!H49</f>
        <v>Subj17</v>
      </c>
      <c r="AO15" s="4">
        <f>Graphs!I49</f>
        <v>0.22595427391387199</v>
      </c>
      <c r="AP15" s="4">
        <f>Graphs!J49</f>
        <v>4.2790448859575302E-2</v>
      </c>
      <c r="AQ15" s="4">
        <f>Graphs!K49</f>
        <v>7.83032560272518E-2</v>
      </c>
      <c r="AR15" s="4">
        <f>Graphs!L49</f>
        <v>-0.16308517637688599</v>
      </c>
      <c r="AS15" s="4" t="str">
        <f>Graphs!N49</f>
        <v>Subj17</v>
      </c>
      <c r="AT15" s="4">
        <f>Graphs!AG49</f>
        <v>0.243066365562746</v>
      </c>
      <c r="AU15" s="4">
        <f>Graphs!AH49</f>
        <v>0.175021019262253</v>
      </c>
      <c r="AV15" s="4">
        <f>Graphs!AI49</f>
        <v>-3.5743701912652297E-2</v>
      </c>
      <c r="AW15" s="4">
        <f>Graphs!AJ49</f>
        <v>-0.320259038082298</v>
      </c>
      <c r="AX15" s="4" t="str">
        <f>Graphs!AL49</f>
        <v>Subj17</v>
      </c>
      <c r="AY15" s="4">
        <f>Graphs!AM49</f>
        <v>-0.196232836210778</v>
      </c>
      <c r="AZ15" s="4">
        <f>Graphs!AN49</f>
        <v>-0.231757746214453</v>
      </c>
      <c r="BA15" s="4">
        <f>Graphs!AO49</f>
        <v>-1.6916623811274001E-3</v>
      </c>
      <c r="BB15" s="4">
        <f>Graphs!AP49</f>
        <v>0.121799691441173</v>
      </c>
      <c r="BC15" s="4"/>
      <c r="BD15" s="4">
        <f>Graphs!AS49</f>
        <v>0.42545669624434979</v>
      </c>
      <c r="BE15" s="4">
        <f>Graphs!AT49</f>
        <v>0.4725374535423561</v>
      </c>
      <c r="BF15" s="4"/>
    </row>
    <row r="16" spans="1:58">
      <c r="A16" s="4" t="s">
        <v>50</v>
      </c>
      <c r="B16" s="61">
        <v>0.53301442568853796</v>
      </c>
      <c r="C16" s="61">
        <v>-6.8097817732467397E-2</v>
      </c>
      <c r="D16" s="61">
        <v>-2.70366319698436E-2</v>
      </c>
      <c r="E16" s="61">
        <v>0.13709863923138199</v>
      </c>
      <c r="F16" s="61">
        <v>-8.8364599913691597E-2</v>
      </c>
      <c r="G16" s="61">
        <v>-1.14900786329042E-2</v>
      </c>
      <c r="I16" s="61">
        <v>5.2878517888161697E-2</v>
      </c>
      <c r="J16" s="61">
        <v>-4.2999418448084199E-2</v>
      </c>
      <c r="K16" s="61">
        <v>-7.71237246101458E-2</v>
      </c>
      <c r="M16" s="4"/>
      <c r="N16" s="4" t="str">
        <f>Graphs!AV50</f>
        <v>Subj18</v>
      </c>
      <c r="O16" s="4">
        <f>Graphs!AW50</f>
        <v>-2.0289192916371199E-2</v>
      </c>
      <c r="P16" s="4">
        <f>Graphs!AX50</f>
        <v>-3.4873787413447502E-2</v>
      </c>
      <c r="Q16" s="4">
        <f>Graphs!AY50</f>
        <v>6.4994900869772498E-2</v>
      </c>
      <c r="R16" s="4">
        <f>Graphs!AZ50</f>
        <v>2.3617454357104599E-2</v>
      </c>
      <c r="S16" s="4" t="str">
        <f>Graphs!BB50</f>
        <v>Subj18</v>
      </c>
      <c r="T16" s="4">
        <f>Graphs!BC50</f>
        <v>-2.01550725997123E-2</v>
      </c>
      <c r="U16" s="4">
        <f>Graphs!BD50</f>
        <v>-8.3986416794767996E-2</v>
      </c>
      <c r="V16" s="4">
        <f>Graphs!BE50</f>
        <v>-1.2109717870147699E-2</v>
      </c>
      <c r="W16" s="4">
        <f>Graphs!BF50</f>
        <v>5.8891579762654703E-2</v>
      </c>
      <c r="X16" s="4" t="str">
        <f>Graphs!BH50</f>
        <v>Subj18</v>
      </c>
      <c r="Y16" s="4">
        <f>Graphs!CA50</f>
        <v>-0.33445335851306202</v>
      </c>
      <c r="Z16" s="4">
        <f>Graphs!CB50</f>
        <v>0.257355514794253</v>
      </c>
      <c r="AA16" s="4">
        <f>Graphs!CC50</f>
        <v>4.6422794087108303E-2</v>
      </c>
      <c r="AB16" s="4">
        <f>Graphs!CD50</f>
        <v>-6.3079207633298301E-2</v>
      </c>
      <c r="AC16" s="4" t="str">
        <f>Graphs!CF50</f>
        <v>Subj18</v>
      </c>
      <c r="AD16" s="4">
        <f>Graphs!CG50</f>
        <v>-1.5224961430146599E-2</v>
      </c>
      <c r="AE16" s="4">
        <f>Graphs!CH50</f>
        <v>-3.0449922860293101E-2</v>
      </c>
      <c r="AF16" s="4">
        <f>Graphs!CI50</f>
        <v>-4.7366546671567103E-2</v>
      </c>
      <c r="AG16" s="4">
        <f>Graphs!CJ50</f>
        <v>-5.0749871433821897E-2</v>
      </c>
      <c r="AH16" s="4">
        <f>Graphs!CK50</f>
        <v>0.17931621239950399</v>
      </c>
      <c r="AI16" s="4" t="str">
        <f>Graphs!CL50</f>
        <v>Subj18</v>
      </c>
      <c r="AJ16" s="4">
        <f>Graphs!C50</f>
        <v>1.2965628076009801E-2</v>
      </c>
      <c r="AK16" s="4">
        <f>Graphs!D50</f>
        <v>-2.4576327173015299E-2</v>
      </c>
      <c r="AL16" s="4">
        <f>Graphs!E50</f>
        <v>-7.6014989899006999E-2</v>
      </c>
      <c r="AM16" s="4">
        <f>Graphs!F50</f>
        <v>2.0421211637402299E-2</v>
      </c>
      <c r="AN16" s="4" t="str">
        <f>Graphs!H50</f>
        <v>Subj18</v>
      </c>
      <c r="AO16" s="4">
        <f>Graphs!I50</f>
        <v>1.59448092438262E-2</v>
      </c>
      <c r="AP16" s="4">
        <f>Graphs!J50</f>
        <v>-0.143124637397578</v>
      </c>
      <c r="AQ16" s="4">
        <f>Graphs!K50</f>
        <v>-9.1673968615375301E-2</v>
      </c>
      <c r="AR16" s="4">
        <f>Graphs!L50</f>
        <v>9.2229778959386707E-3</v>
      </c>
      <c r="AS16" s="4" t="str">
        <f>Graphs!N50</f>
        <v>Subj18</v>
      </c>
      <c r="AT16" s="4">
        <f>Graphs!AG50</f>
        <v>2.2014591863743702E-3</v>
      </c>
      <c r="AU16" s="4">
        <f>Graphs!AH50</f>
        <v>-0.103964671622363</v>
      </c>
      <c r="AV16" s="4">
        <f>Graphs!AI50</f>
        <v>0.10678311066021499</v>
      </c>
      <c r="AW16" s="4">
        <f>Graphs!AJ50</f>
        <v>-8.7380053727497603E-2</v>
      </c>
      <c r="AX16" s="4" t="str">
        <f>Graphs!AL50</f>
        <v>Subj18</v>
      </c>
      <c r="AY16" s="4">
        <f>Graphs!AM50</f>
        <v>-7.9508131912987598E-2</v>
      </c>
      <c r="AZ16" s="4">
        <f>Graphs!AN50</f>
        <v>8.62747814374972E-2</v>
      </c>
      <c r="BA16" s="4">
        <f>Graphs!AO50</f>
        <v>-1.8608286192401399E-2</v>
      </c>
      <c r="BB16" s="4">
        <f>Graphs!AP50</f>
        <v>-3.8908234765930097E-2</v>
      </c>
      <c r="BC16" s="4"/>
      <c r="BD16" s="4">
        <f>Graphs!AS50</f>
        <v>0.85577419064874982</v>
      </c>
      <c r="BE16" s="4">
        <f>Graphs!AT50</f>
        <v>0.34975320431979462</v>
      </c>
      <c r="BF16" s="4"/>
    </row>
    <row r="17" spans="1:61">
      <c r="A17" s="4" t="s">
        <v>51</v>
      </c>
      <c r="B17" s="61">
        <v>0.296613221422733</v>
      </c>
      <c r="C17" s="61">
        <v>0.23767789069970599</v>
      </c>
      <c r="D17" s="61">
        <v>4.5692199452161799E-3</v>
      </c>
      <c r="E17" s="61">
        <v>0.25224363153970503</v>
      </c>
      <c r="F17" s="61">
        <v>0.31783509536170301</v>
      </c>
      <c r="G17" s="61">
        <v>5.1456339961931101E-2</v>
      </c>
      <c r="I17" s="61">
        <v>0.37428793702084401</v>
      </c>
      <c r="J17" s="61">
        <v>0.30065493199839899</v>
      </c>
      <c r="K17" s="61">
        <v>8.4597356230628695E-2</v>
      </c>
      <c r="M17" s="4"/>
      <c r="N17" s="4" t="str">
        <f>Graphs!AV51</f>
        <v>Subj19</v>
      </c>
      <c r="O17" s="4">
        <f>Graphs!AW51</f>
        <v>0.104670000716512</v>
      </c>
      <c r="P17" s="4">
        <f>Graphs!AX51</f>
        <v>7.5382689708805004E-2</v>
      </c>
      <c r="Q17" s="4">
        <f>Graphs!AY51</f>
        <v>9.3406719306430602E-2</v>
      </c>
      <c r="R17" s="4">
        <f>Graphs!AZ51</f>
        <v>8.2949446930013299E-2</v>
      </c>
      <c r="S17" s="4" t="str">
        <f>Graphs!BB51</f>
        <v>Subj19</v>
      </c>
      <c r="T17" s="4">
        <f>Graphs!BC51</f>
        <v>-4.1324499077245301E-2</v>
      </c>
      <c r="U17" s="4">
        <f>Graphs!BD51</f>
        <v>4.3328890130336299E-2</v>
      </c>
      <c r="V17" s="4">
        <f>Graphs!BE51</f>
        <v>9.2045666782932897E-2</v>
      </c>
      <c r="W17" s="4">
        <f>Graphs!BF51</f>
        <v>0.133429220709229</v>
      </c>
      <c r="X17" s="4" t="str">
        <f>Graphs!BH51</f>
        <v>Subj19</v>
      </c>
      <c r="Y17" s="4">
        <f>Graphs!CA51</f>
        <v>0.43039320353926602</v>
      </c>
      <c r="Z17" s="4">
        <f>Graphs!CB51</f>
        <v>-0.16939767211325399</v>
      </c>
      <c r="AA17" s="4">
        <f>Graphs!CC51</f>
        <v>-4.5557418378772398E-2</v>
      </c>
      <c r="AB17" s="4">
        <f>Graphs!CD51</f>
        <v>5.0309357964800197E-2</v>
      </c>
      <c r="AC17" s="4" t="str">
        <f>Graphs!CF51</f>
        <v>Subj19</v>
      </c>
      <c r="AD17" s="4">
        <f>Graphs!CG51</f>
        <v>0.20130782335416</v>
      </c>
      <c r="AE17" s="4">
        <f>Graphs!CH51</f>
        <v>7.6124807150732804E-2</v>
      </c>
      <c r="AF17" s="4">
        <f>Graphs!CI51</f>
        <v>-3.0449922860293101E-2</v>
      </c>
      <c r="AG17" s="4">
        <f>Graphs!CJ51</f>
        <v>-3.3833247622547902E-3</v>
      </c>
      <c r="AH17" s="4">
        <f>Graphs!CK51</f>
        <v>-0.103191405248771</v>
      </c>
      <c r="AI17" s="4" t="str">
        <f>Graphs!CL51</f>
        <v>Subj19</v>
      </c>
      <c r="AJ17" s="4">
        <f>Graphs!C51</f>
        <v>4.6908336088500598E-2</v>
      </c>
      <c r="AK17" s="4">
        <f>Graphs!D51</f>
        <v>0.10255770118001301</v>
      </c>
      <c r="AL17" s="4">
        <f>Graphs!E51</f>
        <v>0.13765383591309199</v>
      </c>
      <c r="AM17" s="4">
        <f>Graphs!F51</f>
        <v>0.126098723645994</v>
      </c>
      <c r="AN17" s="4" t="str">
        <f>Graphs!H51</f>
        <v>Subj19</v>
      </c>
      <c r="AO17" s="4">
        <f>Graphs!I51</f>
        <v>5.6154213818398697E-2</v>
      </c>
      <c r="AP17" s="4">
        <f>Graphs!J51</f>
        <v>0.17992970361508101</v>
      </c>
      <c r="AQ17" s="4">
        <f>Graphs!K51</f>
        <v>9.6471306647123403E-2</v>
      </c>
      <c r="AR17" s="4">
        <f>Graphs!L51</f>
        <v>8.7686029397093704E-2</v>
      </c>
      <c r="AS17" s="4" t="str">
        <f>Graphs!N51</f>
        <v>Subj19</v>
      </c>
      <c r="AT17" s="4">
        <f>Graphs!AG51</f>
        <v>8.3753673004148099E-2</v>
      </c>
      <c r="AU17" s="4">
        <f>Graphs!AH51</f>
        <v>0.24858899375164201</v>
      </c>
      <c r="AV17" s="4">
        <f>Graphs!AI51</f>
        <v>-7.2677822002413905E-2</v>
      </c>
      <c r="AW17" s="4">
        <f>Graphs!AJ51</f>
        <v>-7.5750353983440903E-3</v>
      </c>
      <c r="AX17" s="4" t="str">
        <f>Graphs!AL51</f>
        <v>Subj19</v>
      </c>
      <c r="AY17" s="4">
        <f>Graphs!AM51</f>
        <v>2.1991610954656099E-2</v>
      </c>
      <c r="AZ17" s="4">
        <f>Graphs!AN51</f>
        <v>-0.12518301620342701</v>
      </c>
      <c r="BA17" s="4">
        <f>Graphs!AO51</f>
        <v>0.10826639239215299</v>
      </c>
      <c r="BB17" s="4">
        <f>Graphs!AP51</f>
        <v>-1.5224961430146599E-2</v>
      </c>
      <c r="BC17" s="4"/>
      <c r="BD17" s="4">
        <f>Graphs!AS51</f>
        <v>0.46183933860062365</v>
      </c>
      <c r="BE17" s="4">
        <f>Graphs!AT51</f>
        <v>0.61742206864151705</v>
      </c>
      <c r="BF17" s="4"/>
    </row>
    <row r="18" spans="1:61">
      <c r="A18" s="4" t="s">
        <v>52</v>
      </c>
      <c r="B18" s="61">
        <v>0.58989703776067404</v>
      </c>
      <c r="C18" s="61">
        <v>8.2355788909047295E-2</v>
      </c>
      <c r="D18" s="61">
        <v>-0.10064020400959001</v>
      </c>
      <c r="E18" s="61">
        <v>0.59827439886888001</v>
      </c>
      <c r="F18" s="61">
        <v>0.112393679077124</v>
      </c>
      <c r="G18" s="61">
        <v>-2.6341461493002299E-2</v>
      </c>
      <c r="I18" s="61">
        <v>0.45810540938570099</v>
      </c>
      <c r="J18" s="61">
        <v>0.111041841711825</v>
      </c>
      <c r="K18" s="61">
        <v>-3.6798104272574399E-2</v>
      </c>
      <c r="M18" s="4"/>
      <c r="N18" s="4" t="str">
        <f>Graphs!AV52</f>
        <v>Subj20</v>
      </c>
      <c r="O18" s="4">
        <f>Graphs!AW52</f>
        <v>5.5517346370481399E-3</v>
      </c>
      <c r="P18" s="4">
        <f>Graphs!AX52</f>
        <v>0.13919637044303501</v>
      </c>
      <c r="Q18" s="4">
        <f>Graphs!AY52</f>
        <v>8.1427757461285499E-2</v>
      </c>
      <c r="R18" s="4">
        <f>Graphs!AZ52</f>
        <v>2.89885317969522E-2</v>
      </c>
      <c r="S18" s="4" t="str">
        <f>Graphs!BB52</f>
        <v>Subj20</v>
      </c>
      <c r="T18" s="4">
        <f>Graphs!BC52</f>
        <v>2.6748372805547198E-4</v>
      </c>
      <c r="U18" s="4">
        <f>Graphs!BD52</f>
        <v>3.74720386303165E-2</v>
      </c>
      <c r="V18" s="4">
        <f>Graphs!BE52</f>
        <v>9.9979859443695196E-2</v>
      </c>
      <c r="W18" s="4">
        <f>Graphs!BF52</f>
        <v>4.5229066743925198E-2</v>
      </c>
      <c r="X18" s="4" t="str">
        <f>Graphs!BH52</f>
        <v>Subj20</v>
      </c>
      <c r="Y18" s="4">
        <f>Graphs!CA52</f>
        <v>-0.165398611889577</v>
      </c>
      <c r="Z18" s="4">
        <f>Graphs!CB52</f>
        <v>-0.12280045533417699</v>
      </c>
      <c r="AA18" s="4">
        <f>Graphs!CC52</f>
        <v>8.9222048282052699E-2</v>
      </c>
      <c r="AB18" s="4">
        <f>Graphs!CD52</f>
        <v>-0.29947057794680099</v>
      </c>
      <c r="AC18" s="4" t="str">
        <f>Graphs!CF52</f>
        <v>Subj20</v>
      </c>
      <c r="AD18" s="4">
        <f>Graphs!CG52</f>
        <v>-5.7516520958331499E-2</v>
      </c>
      <c r="AE18" s="4">
        <f>Graphs!CH52</f>
        <v>6.4283170482841101E-2</v>
      </c>
      <c r="AF18" s="4">
        <f>Graphs!CI52</f>
        <v>0.111649717154408</v>
      </c>
      <c r="AG18" s="4">
        <f>Graphs!CJ52</f>
        <v>-0.189466186686268</v>
      </c>
      <c r="AH18" s="4">
        <f>Graphs!CK52</f>
        <v>-6.5974832863968505E-2</v>
      </c>
      <c r="AI18" s="4" t="str">
        <f>Graphs!CL52</f>
        <v>Subj20</v>
      </c>
      <c r="AJ18" s="4">
        <f>Graphs!C52</f>
        <v>0.21614243974299899</v>
      </c>
      <c r="AK18" s="4">
        <f>Graphs!D52</f>
        <v>2.1400929514528498E-3</v>
      </c>
      <c r="AL18" s="4">
        <f>Graphs!E52</f>
        <v>1.1839994770375501E-2</v>
      </c>
      <c r="AM18" s="4">
        <f>Graphs!F52</f>
        <v>1.83089121009034E-2</v>
      </c>
      <c r="AN18" s="4" t="str">
        <f>Graphs!H52</f>
        <v>Subj20</v>
      </c>
      <c r="AO18" s="4">
        <f>Graphs!I52</f>
        <v>9.2837696523149105E-2</v>
      </c>
      <c r="AP18" s="4">
        <f>Graphs!J52</f>
        <v>7.2720835884587595E-2</v>
      </c>
      <c r="AQ18" s="4">
        <f>Graphs!K52</f>
        <v>0.14469132780475999</v>
      </c>
      <c r="AR18" s="4">
        <f>Graphs!L52</f>
        <v>-2.7015856533602601E-2</v>
      </c>
      <c r="AS18" s="4" t="str">
        <f>Graphs!N52</f>
        <v>Subj20</v>
      </c>
      <c r="AT18" s="4">
        <f>Graphs!AG52</f>
        <v>3.0288233890241999E-2</v>
      </c>
      <c r="AU18" s="4">
        <f>Graphs!AH52</f>
        <v>4.4861265675969902E-2</v>
      </c>
      <c r="AV18" s="4">
        <f>Graphs!AI52</f>
        <v>5.9550795709708698E-2</v>
      </c>
      <c r="AW18" s="4">
        <f>Graphs!AJ52</f>
        <v>9.3045792709526301E-2</v>
      </c>
      <c r="AX18" s="4" t="str">
        <f>Graphs!AL52</f>
        <v>Subj20</v>
      </c>
      <c r="AY18" s="4">
        <f>Graphs!AM52</f>
        <v>-4.7366546671567103E-2</v>
      </c>
      <c r="AZ18" s="4">
        <f>Graphs!AN52</f>
        <v>-0.152249614301466</v>
      </c>
      <c r="BA18" s="4">
        <f>Graphs!AO52</f>
        <v>-0.12518301620342701</v>
      </c>
      <c r="BB18" s="4">
        <f>Graphs!AP52</f>
        <v>8.9658106199751994E-2</v>
      </c>
      <c r="BC18" s="4"/>
      <c r="BD18" s="4">
        <f>Graphs!AS52</f>
        <v>9.3333333333333338E-2</v>
      </c>
      <c r="BE18" s="4">
        <f>Graphs!AT52</f>
        <v>0.27500000000000002</v>
      </c>
      <c r="BF18" s="4"/>
    </row>
    <row r="19" spans="1:61">
      <c r="A19" s="4" t="s">
        <v>53</v>
      </c>
      <c r="B19" s="61">
        <v>0.67927772223149896</v>
      </c>
      <c r="C19" s="61">
        <v>0.32363901346976498</v>
      </c>
      <c r="D19" s="61">
        <v>0.37048014866440299</v>
      </c>
      <c r="E19" s="61">
        <v>0.31165074791319702</v>
      </c>
      <c r="F19" s="61">
        <v>0.41032737584051299</v>
      </c>
      <c r="G19" s="61">
        <v>0.33955596558693402</v>
      </c>
      <c r="I19" s="61">
        <v>0.66061444678078596</v>
      </c>
      <c r="J19" s="61">
        <v>0.19065164835969001</v>
      </c>
      <c r="K19" s="61">
        <v>0.31818027131327098</v>
      </c>
      <c r="M19" s="4"/>
      <c r="N19" s="4" t="str">
        <f>Graphs!AV53</f>
        <v>Subj21</v>
      </c>
      <c r="O19" s="4">
        <f>Graphs!AW53</f>
        <v>0.114411592657866</v>
      </c>
      <c r="P19" s="4">
        <f>Graphs!AX53</f>
        <v>-4.0460263819188103E-2</v>
      </c>
      <c r="Q19" s="4">
        <f>Graphs!AY53</f>
        <v>-6.8378749140413905E-2</v>
      </c>
      <c r="R19" s="4">
        <f>Graphs!AZ53</f>
        <v>0.21509323832848801</v>
      </c>
      <c r="S19" s="4" t="str">
        <f>Graphs!BB53</f>
        <v>Subj21</v>
      </c>
      <c r="T19" s="4">
        <f>Graphs!BC53</f>
        <v>0.148811271979744</v>
      </c>
      <c r="U19" s="4">
        <f>Graphs!BD53</f>
        <v>-0.10919936352498399</v>
      </c>
      <c r="V19" s="4">
        <f>Graphs!BE53</f>
        <v>9.8274216450510293E-3</v>
      </c>
      <c r="W19" s="4">
        <f>Graphs!BF53</f>
        <v>0.22725695440764901</v>
      </c>
      <c r="X19" s="4" t="str">
        <f>Graphs!BH53</f>
        <v>Subj21</v>
      </c>
      <c r="Y19" s="4">
        <f>Graphs!CA53</f>
        <v>0.11407664511563299</v>
      </c>
      <c r="Z19" s="4">
        <f>Graphs!CB53</f>
        <v>-7.1712786355949701E-2</v>
      </c>
      <c r="AA19" s="4">
        <f>Graphs!CC53</f>
        <v>-0.40475162563774703</v>
      </c>
      <c r="AB19" s="4">
        <f>Graphs!CD53</f>
        <v>-3.1561999717203498E-2</v>
      </c>
      <c r="AC19" s="4" t="str">
        <f>Graphs!CF53</f>
        <v>Subj21</v>
      </c>
      <c r="AD19" s="4">
        <f>Graphs!CG53</f>
        <v>-0.120108029060045</v>
      </c>
      <c r="AE19" s="4">
        <f>Graphs!CH53</f>
        <v>0.17593288763724901</v>
      </c>
      <c r="AF19" s="4">
        <f>Graphs!CI53</f>
        <v>-0.13702465287131901</v>
      </c>
      <c r="AG19" s="4">
        <f>Graphs!CJ53</f>
        <v>-2.0299948573528799E-2</v>
      </c>
      <c r="AH19" s="4">
        <f>Graphs!CK53</f>
        <v>8.1199794294115002E-2</v>
      </c>
      <c r="AI19" s="4" t="str">
        <f>Graphs!CL53</f>
        <v>Subj21</v>
      </c>
      <c r="AJ19" s="4">
        <f>Graphs!C53</f>
        <v>-2.46805524790926E-2</v>
      </c>
      <c r="AK19" s="4">
        <f>Graphs!D53</f>
        <v>-1.8760555093904799E-2</v>
      </c>
      <c r="AL19" s="4">
        <f>Graphs!E53</f>
        <v>0.229441588798456</v>
      </c>
      <c r="AM19" s="4">
        <f>Graphs!F53</f>
        <v>2.6111913349220101E-2</v>
      </c>
      <c r="AN19" s="4" t="str">
        <f>Graphs!H53</f>
        <v>Subj21</v>
      </c>
      <c r="AO19" s="4">
        <f>Graphs!I53</f>
        <v>0.13501328018966199</v>
      </c>
      <c r="AP19" s="4">
        <f>Graphs!J53</f>
        <v>2.9527424525604001E-2</v>
      </c>
      <c r="AQ19" s="4">
        <f>Graphs!K53</f>
        <v>0.40439023722942202</v>
      </c>
      <c r="AR19" s="4">
        <f>Graphs!L53</f>
        <v>0.18555728334819599</v>
      </c>
      <c r="AS19" s="4" t="str">
        <f>Graphs!N53</f>
        <v>Subj21</v>
      </c>
      <c r="AT19" s="4">
        <f>Graphs!AG53</f>
        <v>-1.4168979450529501E-2</v>
      </c>
      <c r="AU19" s="4">
        <f>Graphs!AH53</f>
        <v>7.7885902165509002E-2</v>
      </c>
      <c r="AV19" s="4">
        <f>Graphs!AI53</f>
        <v>0.31760604553530802</v>
      </c>
      <c r="AW19" s="4">
        <f>Graphs!AJ53</f>
        <v>4.7859247799406E-2</v>
      </c>
      <c r="AX19" s="4" t="str">
        <f>Graphs!AL53</f>
        <v>Subj21</v>
      </c>
      <c r="AY19" s="4">
        <f>Graphs!AM53</f>
        <v>2.3683273335783499E-2</v>
      </c>
      <c r="AZ19" s="4">
        <f>Graphs!AN53</f>
        <v>-2.0299948573528799E-2</v>
      </c>
      <c r="BA19" s="4">
        <f>Graphs!AO53</f>
        <v>-0.28927426717278498</v>
      </c>
      <c r="BB19" s="4">
        <f>Graphs!AP53</f>
        <v>-0.202999485735288</v>
      </c>
      <c r="BC19" s="4"/>
      <c r="BD19" s="4">
        <f>Graphs!AS53</f>
        <v>0.84494738763285238</v>
      </c>
      <c r="BE19" s="4">
        <f>Graphs!AT53</f>
        <v>0.12273415395451001</v>
      </c>
      <c r="BF19" s="4"/>
    </row>
    <row r="20" spans="1:61">
      <c r="A20" s="4" t="s">
        <v>54</v>
      </c>
      <c r="B20" s="61">
        <v>0.58754261508328298</v>
      </c>
      <c r="C20" s="61">
        <v>0.31836870921147897</v>
      </c>
      <c r="D20" s="61">
        <v>0.21430389259218099</v>
      </c>
      <c r="E20" s="61">
        <v>0.50672232378284299</v>
      </c>
      <c r="F20" s="61">
        <v>0.26551967838586898</v>
      </c>
      <c r="G20" s="61">
        <v>0.214244139028335</v>
      </c>
      <c r="I20" s="61">
        <v>0.56580979085685701</v>
      </c>
      <c r="J20" s="61">
        <v>0.1087605326705</v>
      </c>
      <c r="K20" s="61">
        <v>0.12626048637779499</v>
      </c>
      <c r="M20" s="4"/>
      <c r="N20" s="4" t="str">
        <f>Graphs!AV54</f>
        <v>Subj22</v>
      </c>
      <c r="O20" s="4">
        <f>Graphs!AW54</f>
        <v>0.13708407090653699</v>
      </c>
      <c r="P20" s="4">
        <f>Graphs!AX54</f>
        <v>-5.3064577500796802E-2</v>
      </c>
      <c r="Q20" s="4">
        <f>Graphs!AY54</f>
        <v>-7.9239026033663201E-2</v>
      </c>
      <c r="R20" s="4">
        <f>Graphs!AZ54</f>
        <v>0.117719009037384</v>
      </c>
      <c r="S20" s="4" t="str">
        <f>Graphs!BB54</f>
        <v>Subj22</v>
      </c>
      <c r="T20" s="4">
        <f>Graphs!BC54</f>
        <v>0.11091542796211901</v>
      </c>
      <c r="U20" s="4">
        <f>Graphs!BD54</f>
        <v>-2.96629032969568E-2</v>
      </c>
      <c r="V20" s="4">
        <f>Graphs!BE54</f>
        <v>3.59609292575356E-2</v>
      </c>
      <c r="W20" s="4">
        <f>Graphs!BF54</f>
        <v>0.11146081686218</v>
      </c>
      <c r="X20" s="4" t="str">
        <f>Graphs!BH54</f>
        <v>Subj22</v>
      </c>
      <c r="Y20" s="4">
        <f>Graphs!CA54</f>
        <v>-0.195855573964973</v>
      </c>
      <c r="Z20" s="4">
        <f>Graphs!CB54</f>
        <v>0.315013212949035</v>
      </c>
      <c r="AA20" s="4">
        <f>Graphs!CC54</f>
        <v>0.211358750102626</v>
      </c>
      <c r="AB20" s="4">
        <f>Graphs!CD54</f>
        <v>0.177185944107312</v>
      </c>
      <c r="AC20" s="4" t="str">
        <f>Graphs!CF54</f>
        <v>Subj22</v>
      </c>
      <c r="AD20" s="4">
        <f>Graphs!CG54</f>
        <v>0.16747457573161201</v>
      </c>
      <c r="AE20" s="4">
        <f>Graphs!CH54</f>
        <v>-6.7666495245095803E-3</v>
      </c>
      <c r="AF20" s="4">
        <f>Graphs!CI54</f>
        <v>-9.1349768580879398E-2</v>
      </c>
      <c r="AG20" s="4">
        <f>Graphs!CJ54</f>
        <v>-8.7966443818624604E-2</v>
      </c>
      <c r="AH20" s="4">
        <f>Graphs!CK54</f>
        <v>0.13871631525244699</v>
      </c>
      <c r="AI20" s="4" t="str">
        <f>Graphs!CL54</f>
        <v>Subj22</v>
      </c>
      <c r="AJ20" s="4">
        <f>Graphs!C54</f>
        <v>5.7657439321934199E-2</v>
      </c>
      <c r="AK20" s="4">
        <f>Graphs!D54</f>
        <v>0.12164482889962699</v>
      </c>
      <c r="AL20" s="4">
        <f>Graphs!E54</f>
        <v>-4.35661779402901E-2</v>
      </c>
      <c r="AM20" s="4">
        <f>Graphs!F54</f>
        <v>0.16476631220065399</v>
      </c>
      <c r="AN20" s="4" t="str">
        <f>Graphs!H54</f>
        <v>Subj22</v>
      </c>
      <c r="AO20" s="4">
        <f>Graphs!I54</f>
        <v>4.7841375360778697E-2</v>
      </c>
      <c r="AP20" s="4">
        <f>Graphs!J54</f>
        <v>-2.9690693814157398E-2</v>
      </c>
      <c r="AQ20" s="4">
        <f>Graphs!K54</f>
        <v>-4.3471316530989297E-2</v>
      </c>
      <c r="AR20" s="4">
        <f>Graphs!L54</f>
        <v>9.2629267644144794E-2</v>
      </c>
      <c r="AS20" s="4" t="str">
        <f>Graphs!N54</f>
        <v>Subj22</v>
      </c>
      <c r="AT20" s="4">
        <f>Graphs!AG54</f>
        <v>-0.25061515696501702</v>
      </c>
      <c r="AU20" s="4">
        <f>Graphs!AH54</f>
        <v>9.1357620333248499E-2</v>
      </c>
      <c r="AV20" s="4">
        <f>Graphs!AI54</f>
        <v>-8.9353863665239799E-2</v>
      </c>
      <c r="AW20" s="4">
        <f>Graphs!AJ54</f>
        <v>-3.0762132683394599E-2</v>
      </c>
      <c r="AX20" s="4" t="str">
        <f>Graphs!AL54</f>
        <v>Subj22</v>
      </c>
      <c r="AY20" s="4">
        <f>Graphs!AM54</f>
        <v>5.0749871433821902E-3</v>
      </c>
      <c r="AZ20" s="4">
        <f>Graphs!AN54</f>
        <v>0.22668275907107099</v>
      </c>
      <c r="BA20" s="4">
        <f>Graphs!AO54</f>
        <v>0.11672470429779</v>
      </c>
      <c r="BB20" s="4">
        <f>Graphs!AP54</f>
        <v>8.7966443818624604E-2</v>
      </c>
      <c r="BC20" s="4"/>
      <c r="BD20" s="4">
        <f>Graphs!AS54</f>
        <v>0.4836533066299718</v>
      </c>
      <c r="BE20" s="4">
        <f>Graphs!AT54</f>
        <v>0.62712677220947977</v>
      </c>
      <c r="BF20" s="4"/>
    </row>
    <row r="21" spans="1:61">
      <c r="A21" s="4" t="s">
        <v>55</v>
      </c>
      <c r="B21" s="61">
        <v>0.65504296781474003</v>
      </c>
      <c r="C21" s="61">
        <v>0.26906763912700998</v>
      </c>
      <c r="D21" s="61">
        <v>0.138147985422724</v>
      </c>
      <c r="E21" s="61">
        <v>0.64626640243644395</v>
      </c>
      <c r="F21" s="61">
        <v>0.28174333659518103</v>
      </c>
      <c r="G21" s="61">
        <v>0.112950624963628</v>
      </c>
      <c r="I21" s="61">
        <v>0.51091845064490904</v>
      </c>
      <c r="J21" s="61">
        <v>0.31129865839238602</v>
      </c>
      <c r="K21" s="61">
        <v>5.1534305096257997E-2</v>
      </c>
      <c r="M21" s="4"/>
      <c r="N21" s="4" t="str">
        <f>Graphs!AV55</f>
        <v>Subj23</v>
      </c>
      <c r="O21" s="4">
        <f>Graphs!AW55</f>
        <v>-8.4276582494063598E-2</v>
      </c>
      <c r="P21" s="4">
        <f>Graphs!AX55</f>
        <v>-6.5272835019311901E-2</v>
      </c>
      <c r="Q21" s="4">
        <f>Graphs!AY55</f>
        <v>-2.0150225841601501E-2</v>
      </c>
      <c r="R21" s="4">
        <f>Graphs!AZ55</f>
        <v>-9.33302874153073E-2</v>
      </c>
      <c r="S21" s="4" t="str">
        <f>Graphs!BB55</f>
        <v>Subj23</v>
      </c>
      <c r="T21" s="4">
        <f>Graphs!BC55</f>
        <v>5.2451127401422902E-2</v>
      </c>
      <c r="U21" s="4">
        <f>Graphs!BD55</f>
        <v>-2.0287077556415001E-3</v>
      </c>
      <c r="V21" s="4">
        <f>Graphs!BE55</f>
        <v>-3.7023916540457398E-2</v>
      </c>
      <c r="W21" s="4">
        <f>Graphs!BF55</f>
        <v>-1.3742410755681099E-2</v>
      </c>
      <c r="X21" s="4" t="str">
        <f>Graphs!BH55</f>
        <v>Subj23</v>
      </c>
      <c r="Y21" s="4">
        <f>Graphs!CA55</f>
        <v>-0.12951403616697099</v>
      </c>
      <c r="Z21" s="4">
        <f>Graphs!CB55</f>
        <v>-3.6433699422329498E-2</v>
      </c>
      <c r="AA21" s="4">
        <f>Graphs!CC55</f>
        <v>-0.456375348075305</v>
      </c>
      <c r="AB21" s="4">
        <f>Graphs!CD55</f>
        <v>0.22739329025749699</v>
      </c>
      <c r="AC21" s="4" t="str">
        <f>Graphs!CF55</f>
        <v>Subj23</v>
      </c>
      <c r="AD21" s="4">
        <f>Graphs!CG55</f>
        <v>-0.14379130239582899</v>
      </c>
      <c r="AE21" s="4">
        <f>Graphs!CH55</f>
        <v>-0.16916623811274001</v>
      </c>
      <c r="AF21" s="4">
        <f>Graphs!CI55</f>
        <v>-9.1349768580879398E-2</v>
      </c>
      <c r="AG21" s="4">
        <f>Graphs!CJ55</f>
        <v>-0.197924498591905</v>
      </c>
      <c r="AH21" s="4">
        <f>Graphs!CK55</f>
        <v>0.13194966572793701</v>
      </c>
      <c r="AI21" s="4" t="str">
        <f>Graphs!CL55</f>
        <v>Subj23</v>
      </c>
      <c r="AJ21" s="4">
        <f>Graphs!C55</f>
        <v>9.4087657972801997E-2</v>
      </c>
      <c r="AK21" s="4">
        <f>Graphs!D55</f>
        <v>0.21817830738837499</v>
      </c>
      <c r="AL21" s="4">
        <f>Graphs!E55</f>
        <v>-6.4341755618355099E-3</v>
      </c>
      <c r="AM21" s="4">
        <f>Graphs!F55</f>
        <v>1.2882247831148001E-2</v>
      </c>
      <c r="AN21" s="4" t="str">
        <f>Graphs!H55</f>
        <v>Subj23</v>
      </c>
      <c r="AO21" s="4">
        <f>Graphs!I55</f>
        <v>0.18155197505666401</v>
      </c>
      <c r="AP21" s="4">
        <f>Graphs!J55</f>
        <v>0.108063426134411</v>
      </c>
      <c r="AQ21" s="4">
        <f>Graphs!K55</f>
        <v>0.103464095537716</v>
      </c>
      <c r="AR21" s="4">
        <f>Graphs!L55</f>
        <v>1.6271347820932799E-2</v>
      </c>
      <c r="AS21" s="4" t="str">
        <f>Graphs!N55</f>
        <v>Subj23</v>
      </c>
      <c r="AT21" s="4">
        <f>Graphs!AG55</f>
        <v>-0.26710104620598002</v>
      </c>
      <c r="AU21" s="4">
        <f>Graphs!AH55</f>
        <v>-6.8774237006734906E-2</v>
      </c>
      <c r="AV21" s="4">
        <f>Graphs!AI55</f>
        <v>1.53738642378294E-2</v>
      </c>
      <c r="AW21" s="4">
        <f>Graphs!AJ55</f>
        <v>0.20349218844987599</v>
      </c>
      <c r="AX21" s="4" t="str">
        <f>Graphs!AL55</f>
        <v>Subj23</v>
      </c>
      <c r="AY21" s="4">
        <f>Graphs!AM55</f>
        <v>-4.90582090526945E-2</v>
      </c>
      <c r="AZ21" s="4">
        <f>Graphs!AN55</f>
        <v>9.3041430962006802E-2</v>
      </c>
      <c r="BA21" s="4">
        <f>Graphs!AO55</f>
        <v>1.6916623811274002E-2</v>
      </c>
      <c r="BB21" s="4">
        <f>Graphs!AP55</f>
        <v>6.5974832863968505E-2</v>
      </c>
      <c r="BC21" s="4"/>
      <c r="BD21" s="4">
        <f>Graphs!AS55</f>
        <v>0.76609005600618041</v>
      </c>
      <c r="BE21" s="4">
        <f>Graphs!AT55</f>
        <v>0.55101553055007801</v>
      </c>
      <c r="BF21" s="4"/>
    </row>
    <row r="22" spans="1:61">
      <c r="A22" s="4" t="s">
        <v>56</v>
      </c>
      <c r="B22" s="61">
        <v>0.49432805949527198</v>
      </c>
      <c r="C22" s="61">
        <v>0.26086184394013101</v>
      </c>
      <c r="D22" s="61">
        <v>0.29818050596402701</v>
      </c>
      <c r="E22" s="61">
        <v>0.203593963613388</v>
      </c>
      <c r="F22" s="61">
        <v>0.54268089341910097</v>
      </c>
      <c r="G22" s="61">
        <v>0.313447583019764</v>
      </c>
      <c r="I22" s="61">
        <v>0.52463618941769197</v>
      </c>
      <c r="J22" s="61">
        <v>0.30756951123915399</v>
      </c>
      <c r="K22" s="61">
        <v>0.139718374793217</v>
      </c>
      <c r="M22" s="4"/>
      <c r="N22" s="4" t="str">
        <f>Graphs!AV56</f>
        <v>Subj25</v>
      </c>
      <c r="O22" s="4">
        <f>Graphs!AW56</f>
        <v>1.1826098062898501E-2</v>
      </c>
      <c r="P22" s="4">
        <f>Graphs!AX56</f>
        <v>-0.106900422266565</v>
      </c>
      <c r="Q22" s="4">
        <f>Graphs!AY56</f>
        <v>1.8204686794826199E-3</v>
      </c>
      <c r="R22" s="4">
        <f>Graphs!AZ56</f>
        <v>3.1198108285789899E-3</v>
      </c>
      <c r="S22" s="4" t="str">
        <f>Graphs!BB56</f>
        <v>Subj25</v>
      </c>
      <c r="T22" s="4">
        <f>Graphs!BC56</f>
        <v>-8.7720767543594397E-2</v>
      </c>
      <c r="U22" s="4">
        <f>Graphs!BD56</f>
        <v>8.0998936195706903E-2</v>
      </c>
      <c r="V22" s="4">
        <f>Graphs!BE56</f>
        <v>-6.8072871882792499E-2</v>
      </c>
      <c r="W22" s="4">
        <f>Graphs!BF56</f>
        <v>9.1649651912824801E-2</v>
      </c>
      <c r="X22" s="4" t="str">
        <f>Graphs!BH56</f>
        <v>Subj25</v>
      </c>
      <c r="Y22" s="4">
        <f>Graphs!CA56</f>
        <v>0.169342280887468</v>
      </c>
      <c r="Z22" s="4">
        <f>Graphs!CB56</f>
        <v>-3.2619649937275397E-2</v>
      </c>
      <c r="AA22" s="4">
        <f>Graphs!CC56</f>
        <v>-0.212357869097894</v>
      </c>
      <c r="AB22" s="4">
        <f>Graphs!CD56</f>
        <v>-1.8298869815896301E-2</v>
      </c>
      <c r="AC22" s="4" t="str">
        <f>Graphs!CF56</f>
        <v>Subj25</v>
      </c>
      <c r="AD22" s="4">
        <f>Graphs!CG56</f>
        <v>9.3041430962006802E-2</v>
      </c>
      <c r="AE22" s="4">
        <f>Graphs!CH56</f>
        <v>-0.309574215746314</v>
      </c>
      <c r="AF22" s="4">
        <f>Graphs!CI56</f>
        <v>1.3533299049019201E-2</v>
      </c>
      <c r="AG22" s="4">
        <f>Graphs!CJ56</f>
        <v>-0.17424122525612201</v>
      </c>
      <c r="AH22" s="4">
        <f>Graphs!CK56</f>
        <v>0.21822444716543399</v>
      </c>
      <c r="AI22" s="4" t="str">
        <f>Graphs!CL56</f>
        <v>Subj25</v>
      </c>
      <c r="AJ22" s="4">
        <f>Graphs!C56</f>
        <v>7.1165038989545695E-2</v>
      </c>
      <c r="AK22" s="4">
        <f>Graphs!D56</f>
        <v>4.1836037859407801E-2</v>
      </c>
      <c r="AL22" s="4">
        <f>Graphs!E56</f>
        <v>6.7815932487596695E-2</v>
      </c>
      <c r="AM22" s="4">
        <f>Graphs!F56</f>
        <v>-1.8663278141566101E-2</v>
      </c>
      <c r="AN22" s="4" t="str">
        <f>Graphs!H56</f>
        <v>Subj25</v>
      </c>
      <c r="AO22" s="4">
        <f>Graphs!I56</f>
        <v>3.7482460074266699E-2</v>
      </c>
      <c r="AP22" s="4">
        <f>Graphs!J56</f>
        <v>-4.8692459950046098E-2</v>
      </c>
      <c r="AQ22" s="4">
        <f>Graphs!K56</f>
        <v>-1.1324635759231701E-3</v>
      </c>
      <c r="AR22" s="4">
        <f>Graphs!L56</f>
        <v>5.0669060485936501E-2</v>
      </c>
      <c r="AS22" s="4" t="str">
        <f>Graphs!N56</f>
        <v>Subj25</v>
      </c>
      <c r="AT22" s="4">
        <f>Graphs!AG56</f>
        <v>-0.29020513318899999</v>
      </c>
      <c r="AU22" s="4">
        <f>Graphs!AH56</f>
        <v>0.121614756333987</v>
      </c>
      <c r="AV22" s="4">
        <f>Graphs!AI56</f>
        <v>0.29001128941096499</v>
      </c>
      <c r="AW22" s="4">
        <f>Graphs!AJ56</f>
        <v>0.189287156633967</v>
      </c>
      <c r="AX22" s="4" t="str">
        <f>Graphs!AL56</f>
        <v>Subj25</v>
      </c>
      <c r="AY22" s="4">
        <f>Graphs!AM56</f>
        <v>-8.4583119056369799E-3</v>
      </c>
      <c r="AZ22" s="4">
        <f>Graphs!AN56</f>
        <v>4.2291559528184898E-2</v>
      </c>
      <c r="BA22" s="4">
        <f>Graphs!AO56</f>
        <v>-5.9208183339458903E-2</v>
      </c>
      <c r="BB22" s="4">
        <f>Graphs!AP56</f>
        <v>-3.3833247622547899E-2</v>
      </c>
      <c r="BC22" s="4"/>
      <c r="BD22" s="4">
        <f>Graphs!AS56</f>
        <v>0.33449957198592012</v>
      </c>
      <c r="BE22" s="4">
        <f>Graphs!AT56</f>
        <v>1</v>
      </c>
      <c r="BF22" s="4"/>
    </row>
    <row r="23" spans="1:61">
      <c r="A23" s="4" t="s">
        <v>57</v>
      </c>
      <c r="B23" s="61">
        <v>0.25209277125221102</v>
      </c>
      <c r="C23" s="61">
        <v>0.12943087936301501</v>
      </c>
      <c r="D23" s="61">
        <v>4.7331292745065E-2</v>
      </c>
      <c r="E23" s="61">
        <v>0.22215483931995</v>
      </c>
      <c r="F23" s="61">
        <v>4.7273618398634601E-2</v>
      </c>
      <c r="G23" s="61">
        <v>7.6163758892048294E-2</v>
      </c>
      <c r="I23" s="61">
        <v>0.26477191529017602</v>
      </c>
      <c r="J23" s="61">
        <v>0.18440885540254401</v>
      </c>
      <c r="K23" s="61">
        <v>-3.7391203188105397E-2</v>
      </c>
      <c r="M23" s="4"/>
      <c r="N23" s="4" t="str">
        <f>Graphs!AV57</f>
        <v>Subj26</v>
      </c>
      <c r="O23" s="4">
        <f>Graphs!AW57</f>
        <v>5.5454811186834999E-2</v>
      </c>
      <c r="P23" s="4">
        <f>Graphs!AX57</f>
        <v>-0.180066587132794</v>
      </c>
      <c r="Q23" s="4">
        <f>Graphs!AY57</f>
        <v>7.63137691097618E-2</v>
      </c>
      <c r="R23" s="4">
        <f>Graphs!AZ57</f>
        <v>0.105705305423546</v>
      </c>
      <c r="S23" s="4" t="str">
        <f>Graphs!BB57</f>
        <v>Subj26</v>
      </c>
      <c r="T23" s="4">
        <f>Graphs!BC57</f>
        <v>8.4215688561672705E-2</v>
      </c>
      <c r="U23" s="4">
        <f>Graphs!BD57</f>
        <v>-0.18111427441075501</v>
      </c>
      <c r="V23" s="4">
        <f>Graphs!BE57</f>
        <v>-2.0915838008077899E-2</v>
      </c>
      <c r="W23" s="4">
        <f>Graphs!BF57</f>
        <v>0.11078342300541601</v>
      </c>
      <c r="X23" s="4" t="str">
        <f>Graphs!BH57</f>
        <v>Subj26</v>
      </c>
      <c r="Y23" s="4">
        <f>Graphs!CA57</f>
        <v>2.97858016269846E-2</v>
      </c>
      <c r="Z23" s="4">
        <f>Graphs!CB57</f>
        <v>3.8529937060516298E-3</v>
      </c>
      <c r="AA23" s="4">
        <f>Graphs!CC57</f>
        <v>0.224868254353363</v>
      </c>
      <c r="AB23" s="4">
        <f>Graphs!CD57</f>
        <v>-6.4564014185623797E-2</v>
      </c>
      <c r="AC23" s="4" t="str">
        <f>Graphs!CF57</f>
        <v>Subj26</v>
      </c>
      <c r="AD23" s="4">
        <f>Graphs!CG57</f>
        <v>-0.21484112240317901</v>
      </c>
      <c r="AE23" s="4">
        <f>Graphs!CH57</f>
        <v>8.2891456675242406E-2</v>
      </c>
      <c r="AF23" s="4">
        <f>Graphs!CI57</f>
        <v>0.21822444716543399</v>
      </c>
      <c r="AG23" s="4">
        <f>Graphs!CJ57</f>
        <v>-4.7366546671567103E-2</v>
      </c>
      <c r="AH23" s="4">
        <f>Graphs!CK57</f>
        <v>-0.13194966572793701</v>
      </c>
      <c r="AI23" s="4" t="str">
        <f>Graphs!CL57</f>
        <v>Subj26</v>
      </c>
      <c r="AJ23" s="4">
        <f>Graphs!C57</f>
        <v>4.4149839654322703E-2</v>
      </c>
      <c r="AK23" s="4">
        <f>Graphs!D57</f>
        <v>-0.15850584548228</v>
      </c>
      <c r="AL23" s="4">
        <f>Graphs!E57</f>
        <v>0.16380743938474299</v>
      </c>
      <c r="AM23" s="4">
        <f>Graphs!F57</f>
        <v>-2.7932382028702799E-2</v>
      </c>
      <c r="AN23" s="4" t="str">
        <f>Graphs!H57</f>
        <v>Subj26</v>
      </c>
      <c r="AO23" s="4">
        <f>Graphs!I57</f>
        <v>2.51990514716155E-2</v>
      </c>
      <c r="AP23" s="4">
        <f>Graphs!J57</f>
        <v>-7.6500346223864896E-2</v>
      </c>
      <c r="AQ23" s="4">
        <f>Graphs!K57</f>
        <v>0.173659468171702</v>
      </c>
      <c r="AR23" s="4">
        <f>Graphs!L57</f>
        <v>-8.9666103747634202E-2</v>
      </c>
      <c r="AS23" s="4" t="str">
        <f>Graphs!N57</f>
        <v>Subj26</v>
      </c>
      <c r="AT23" s="4">
        <f>Graphs!AG57</f>
        <v>9.8934708440247696E-2</v>
      </c>
      <c r="AU23" s="4">
        <f>Graphs!AH57</f>
        <v>-0.27307541478606101</v>
      </c>
      <c r="AV23" s="4">
        <f>Graphs!AI57</f>
        <v>0.21459406797193101</v>
      </c>
      <c r="AW23" s="4">
        <f>Graphs!AJ57</f>
        <v>-8.1971769029092797E-2</v>
      </c>
      <c r="AX23" s="4" t="str">
        <f>Graphs!AL57</f>
        <v>Subj26</v>
      </c>
      <c r="AY23" s="4">
        <f>Graphs!AM57</f>
        <v>-2.1991610954656099E-2</v>
      </c>
      <c r="AZ23" s="4">
        <f>Graphs!AN57</f>
        <v>-9.6424755724261596E-2</v>
      </c>
      <c r="BA23" s="4">
        <f>Graphs!AO57</f>
        <v>-0.236832733357835</v>
      </c>
      <c r="BB23" s="4">
        <f>Graphs!AP57</f>
        <v>0.160707926207103</v>
      </c>
      <c r="BC23" s="4"/>
      <c r="BD23" s="4">
        <f>Graphs!AS57</f>
        <v>0.69041940666812041</v>
      </c>
      <c r="BE23" s="4">
        <f>Graphs!AT57</f>
        <v>4.2787513392484648E-2</v>
      </c>
      <c r="BF23" s="4"/>
    </row>
    <row r="24" spans="1:61">
      <c r="A24" s="4" t="s">
        <v>58</v>
      </c>
      <c r="B24" s="61">
        <v>0.73137899383018801</v>
      </c>
      <c r="C24" s="61">
        <v>9.8997307957506303E-2</v>
      </c>
      <c r="D24" s="61">
        <v>0.1659626020377</v>
      </c>
      <c r="E24" s="61">
        <v>0.413314960335459</v>
      </c>
      <c r="F24" s="61">
        <v>0.138601404870769</v>
      </c>
      <c r="G24" s="61">
        <v>0.18472587143491401</v>
      </c>
      <c r="I24" s="61">
        <v>0.50278422483506402</v>
      </c>
      <c r="J24" s="61">
        <v>0.159376911871665</v>
      </c>
      <c r="K24" s="61">
        <v>0.31487086223236999</v>
      </c>
      <c r="M24" s="4"/>
      <c r="N24" s="4" t="str">
        <f>Graphs!AV58</f>
        <v>Subj27</v>
      </c>
      <c r="O24" s="4">
        <f>Graphs!AW58</f>
        <v>6.7093303698794501E-2</v>
      </c>
      <c r="P24" s="4">
        <f>Graphs!AX58</f>
        <v>1.5661589326541301E-2</v>
      </c>
      <c r="Q24" s="4">
        <f>Graphs!AY58</f>
        <v>5.0639602046066101E-2</v>
      </c>
      <c r="R24" s="4">
        <f>Graphs!AZ58</f>
        <v>0.13106679656900999</v>
      </c>
      <c r="S24" s="4" t="str">
        <f>Graphs!BB58</f>
        <v>Subj27</v>
      </c>
      <c r="T24" s="4">
        <f>Graphs!BC58</f>
        <v>-2.1377855356537301E-2</v>
      </c>
      <c r="U24" s="4">
        <f>Graphs!BD58</f>
        <v>5.7630585044678898E-2</v>
      </c>
      <c r="V24" s="4">
        <f>Graphs!BE58</f>
        <v>2.93954195689013E-2</v>
      </c>
      <c r="W24" s="4">
        <f>Graphs!BF58</f>
        <v>2.3423932185429201E-2</v>
      </c>
      <c r="X24" s="4" t="str">
        <f>Graphs!BH58</f>
        <v>Subj27</v>
      </c>
      <c r="Y24" s="4">
        <f>Graphs!CA58</f>
        <v>-0.12336488625747501</v>
      </c>
      <c r="Z24" s="4">
        <f>Graphs!CB58</f>
        <v>1.6579128952201001E-2</v>
      </c>
      <c r="AA24" s="4">
        <f>Graphs!CC58</f>
        <v>-0.155048965302616</v>
      </c>
      <c r="AB24" s="4">
        <f>Graphs!CD58</f>
        <v>-7.2664115246366498E-2</v>
      </c>
      <c r="AC24" s="4" t="str">
        <f>Graphs!CF58</f>
        <v>Subj27</v>
      </c>
      <c r="AD24" s="4">
        <f>Graphs!CG58</f>
        <v>7.2741482388477996E-2</v>
      </c>
      <c r="AE24" s="4">
        <f>Graphs!CH58</f>
        <v>-4.5674884290439699E-2</v>
      </c>
      <c r="AF24" s="4">
        <f>Graphs!CI58</f>
        <v>-9.9808080486516404E-2</v>
      </c>
      <c r="AG24" s="4">
        <f>Graphs!CJ58</f>
        <v>5.4133196196076698E-2</v>
      </c>
      <c r="AH24" s="4">
        <f>Graphs!CK58</f>
        <v>0.17085790049386701</v>
      </c>
      <c r="AI24" s="4" t="str">
        <f>Graphs!CL58</f>
        <v>Subj27</v>
      </c>
      <c r="AJ24" s="4">
        <f>Graphs!C58</f>
        <v>0.14145458540804201</v>
      </c>
      <c r="AK24" s="4">
        <f>Graphs!D58</f>
        <v>-1.4362247177444901E-2</v>
      </c>
      <c r="AL24" s="4">
        <f>Graphs!E58</f>
        <v>0.14592932521562599</v>
      </c>
      <c r="AM24" s="4">
        <f>Graphs!F58</f>
        <v>-3.5394913943833803E-2</v>
      </c>
      <c r="AN24" s="4" t="str">
        <f>Graphs!H58</f>
        <v>Subj27</v>
      </c>
      <c r="AO24" s="4">
        <f>Graphs!I58</f>
        <v>9.4515548999133406E-2</v>
      </c>
      <c r="AP24" s="4">
        <f>Graphs!J58</f>
        <v>-4.2092212114911001E-2</v>
      </c>
      <c r="AQ24" s="4">
        <f>Graphs!K58</f>
        <v>0.155703320245485</v>
      </c>
      <c r="AR24" s="4">
        <f>Graphs!L58</f>
        <v>-2.3344034448477501E-2</v>
      </c>
      <c r="AS24" s="4" t="str">
        <f>Graphs!N58</f>
        <v>Subj27</v>
      </c>
      <c r="AT24" s="4">
        <f>Graphs!AG58</f>
        <v>0.22942390761402701</v>
      </c>
      <c r="AU24" s="4">
        <f>Graphs!AH58</f>
        <v>-9.7384763228864302E-2</v>
      </c>
      <c r="AV24" s="4">
        <f>Graphs!AI58</f>
        <v>9.2022000450904001E-2</v>
      </c>
      <c r="AW24" s="4">
        <f>Graphs!AJ58</f>
        <v>7.9461619308631201E-2</v>
      </c>
      <c r="AX24" s="4" t="str">
        <f>Graphs!AL58</f>
        <v>Subj27</v>
      </c>
      <c r="AY24" s="4">
        <f>Graphs!AM58</f>
        <v>-2.8758260479165701E-2</v>
      </c>
      <c r="AZ24" s="4">
        <f>Graphs!AN58</f>
        <v>-1.18416366678918E-2</v>
      </c>
      <c r="BA24" s="4">
        <f>Graphs!AO58</f>
        <v>-0.22668275907107099</v>
      </c>
      <c r="BB24" s="4">
        <f>Graphs!AP58</f>
        <v>7.7816469531860194E-2</v>
      </c>
      <c r="BC24" s="4"/>
      <c r="BD24" s="4">
        <f>Graphs!AS58</f>
        <v>0.27108678547395071</v>
      </c>
      <c r="BE24" s="4">
        <f>Graphs!AT58</f>
        <v>0.25266605286882377</v>
      </c>
      <c r="BF24" s="4"/>
    </row>
    <row r="25" spans="1:61">
      <c r="A25" s="4" t="s">
        <v>59</v>
      </c>
      <c r="B25" s="61">
        <v>0.55812304709235405</v>
      </c>
      <c r="C25" s="61">
        <v>0.43029032240332199</v>
      </c>
      <c r="D25" s="61">
        <v>0.57472604166254404</v>
      </c>
      <c r="E25" s="61">
        <v>0.49961473442997201</v>
      </c>
      <c r="F25" s="61">
        <v>0.41588654602387598</v>
      </c>
      <c r="G25" s="61">
        <v>0.58503370440790303</v>
      </c>
      <c r="I25" s="61">
        <v>0.64087205926322999</v>
      </c>
      <c r="J25" s="61">
        <v>0.41194410688584798</v>
      </c>
      <c r="K25" s="61">
        <v>0.37851590624787301</v>
      </c>
      <c r="M25" s="4"/>
      <c r="N25" s="4" t="str">
        <f>Graphs!AV59</f>
        <v>Subj28</v>
      </c>
      <c r="O25" s="4">
        <f>Graphs!AW59</f>
        <v>2.2443182575301E-2</v>
      </c>
      <c r="P25" s="4">
        <f>Graphs!AX59</f>
        <v>-8.2615925950566098E-3</v>
      </c>
      <c r="Q25" s="4">
        <f>Graphs!AY59</f>
        <v>9.5748314516299504E-2</v>
      </c>
      <c r="R25" s="4">
        <f>Graphs!AZ59</f>
        <v>8.4561464997341407E-3</v>
      </c>
      <c r="S25" s="4" t="str">
        <f>Graphs!BB59</f>
        <v>Subj28</v>
      </c>
      <c r="T25" s="4">
        <f>Graphs!BC59</f>
        <v>6.7940866926089805E-2</v>
      </c>
      <c r="U25" s="4">
        <f>Graphs!BD59</f>
        <v>-0.142499350760565</v>
      </c>
      <c r="V25" s="4">
        <f>Graphs!BE59</f>
        <v>0.102415003513395</v>
      </c>
      <c r="W25" s="4">
        <f>Graphs!BF59</f>
        <v>3.0649466657577E-2</v>
      </c>
      <c r="X25" s="4" t="str">
        <f>Graphs!BH59</f>
        <v>Subj28</v>
      </c>
      <c r="Y25" s="4">
        <f>Graphs!CA59</f>
        <v>0.11063092450303701</v>
      </c>
      <c r="Z25" s="4">
        <f>Graphs!CB59</f>
        <v>0.50851920005617102</v>
      </c>
      <c r="AA25" s="4">
        <f>Graphs!CC59</f>
        <v>-0.37978017191871</v>
      </c>
      <c r="AB25" s="4">
        <f>Graphs!CD59</f>
        <v>-0.13047304987040201</v>
      </c>
      <c r="AC25" s="4" t="str">
        <f>Graphs!CF59</f>
        <v>Subj28</v>
      </c>
      <c r="AD25" s="4">
        <f>Graphs!CG59</f>
        <v>-1.6916623811274002E-2</v>
      </c>
      <c r="AE25" s="4">
        <f>Graphs!CH59</f>
        <v>0.26220766907474602</v>
      </c>
      <c r="AF25" s="4">
        <f>Graphs!CI59</f>
        <v>-5.9208183339458903E-2</v>
      </c>
      <c r="AG25" s="4">
        <f>Graphs!CJ59</f>
        <v>-0.22668275907107099</v>
      </c>
      <c r="AH25" s="4">
        <f>Graphs!CK59</f>
        <v>-0.103191405248771</v>
      </c>
      <c r="AI25" s="4" t="str">
        <f>Graphs!CL59</f>
        <v>Subj28</v>
      </c>
      <c r="AJ25" s="4">
        <f>Graphs!C59</f>
        <v>5.5607674969081602E-2</v>
      </c>
      <c r="AK25" s="4">
        <f>Graphs!D59</f>
        <v>1.0255770118001301E-2</v>
      </c>
      <c r="AL25" s="4">
        <f>Graphs!E59</f>
        <v>0.12605008516982499</v>
      </c>
      <c r="AM25" s="4">
        <f>Graphs!F59</f>
        <v>-0.109686712115697</v>
      </c>
      <c r="AN25" s="4" t="str">
        <f>Graphs!H59</f>
        <v>Subj28</v>
      </c>
      <c r="AO25" s="4">
        <f>Graphs!I59</f>
        <v>-4.0945853280387599E-2</v>
      </c>
      <c r="AP25" s="4">
        <f>Graphs!J59</f>
        <v>-1.07966159324209E-2</v>
      </c>
      <c r="AQ25" s="4">
        <f>Graphs!K59</f>
        <v>9.0871517431208901E-2</v>
      </c>
      <c r="AR25" s="4">
        <f>Graphs!L59</f>
        <v>-0.120617792279767</v>
      </c>
      <c r="AS25" s="4" t="str">
        <f>Graphs!N59</f>
        <v>Subj28</v>
      </c>
      <c r="AT25" s="4">
        <f>Graphs!AG59</f>
        <v>0.135500192044537</v>
      </c>
      <c r="AU25" s="4">
        <f>Graphs!AH59</f>
        <v>7.8799722851134804E-2</v>
      </c>
      <c r="AV25" s="4">
        <f>Graphs!AI59</f>
        <v>9.5195441532238606E-2</v>
      </c>
      <c r="AW25" s="4">
        <f>Graphs!AJ59</f>
        <v>8.2489661589220997E-2</v>
      </c>
      <c r="AX25" s="4" t="str">
        <f>Graphs!AL59</f>
        <v>Subj28</v>
      </c>
      <c r="AY25" s="4">
        <f>Graphs!AM59</f>
        <v>0.17762455001837699</v>
      </c>
      <c r="AZ25" s="4">
        <f>Graphs!AN59</f>
        <v>3.72165723848027E-2</v>
      </c>
      <c r="BA25" s="4">
        <f>Graphs!AO59</f>
        <v>-3.3833247622547902E-3</v>
      </c>
      <c r="BB25" s="4">
        <f>Graphs!AP59</f>
        <v>6.9358157626223202E-2</v>
      </c>
      <c r="BC25" s="4"/>
      <c r="BD25" s="4">
        <f>Graphs!AS59</f>
        <v>0.71484803540062181</v>
      </c>
      <c r="BE25" s="4">
        <f>Graphs!AT59</f>
        <v>0.60883601284636923</v>
      </c>
      <c r="BF25" s="4"/>
    </row>
    <row r="26" spans="1:61">
      <c r="A26" s="4" t="s">
        <v>60</v>
      </c>
      <c r="B26" s="61">
        <v>0.20023703563002199</v>
      </c>
      <c r="C26" s="61">
        <v>0.471967543735475</v>
      </c>
      <c r="D26" s="61">
        <v>9.8024073097952094E-3</v>
      </c>
      <c r="E26" s="61">
        <v>-4.5879278934542203E-2</v>
      </c>
      <c r="F26" s="61">
        <v>0.36939235762230299</v>
      </c>
      <c r="G26" s="61">
        <v>5.0740322843415703E-2</v>
      </c>
      <c r="I26" s="61">
        <v>7.6544364061640002E-2</v>
      </c>
      <c r="J26" s="61">
        <v>0.44258716203221099</v>
      </c>
      <c r="K26" s="61">
        <v>-4.0044634228806601E-2</v>
      </c>
      <c r="M26" s="4"/>
      <c r="N26" s="4" t="str">
        <f>Graphs!AV60</f>
        <v>Subj30</v>
      </c>
      <c r="O26" s="4">
        <f>Graphs!AW60</f>
        <v>6.5974618746898694E-2</v>
      </c>
      <c r="P26" s="4">
        <f>Graphs!AX60</f>
        <v>-2.8648062463766499E-2</v>
      </c>
      <c r="Q26" s="4">
        <f>Graphs!AY60</f>
        <v>-2.80921941646879E-2</v>
      </c>
      <c r="R26" s="4">
        <f>Graphs!AZ60</f>
        <v>7.4646164212525803E-2</v>
      </c>
      <c r="S26" s="4" t="str">
        <f>Graphs!BB60</f>
        <v>Subj30</v>
      </c>
      <c r="T26" s="4">
        <f>Graphs!BC60</f>
        <v>5.9992779006727203E-3</v>
      </c>
      <c r="U26" s="4">
        <f>Graphs!BD60</f>
        <v>-4.8831412536048897E-2</v>
      </c>
      <c r="V26" s="4">
        <f>Graphs!BE60</f>
        <v>-5.9106956270959098E-2</v>
      </c>
      <c r="W26" s="4">
        <f>Graphs!BF60</f>
        <v>3.3782847471941102E-2</v>
      </c>
      <c r="X26" s="4" t="str">
        <f>Graphs!BH60</f>
        <v>Subj30</v>
      </c>
      <c r="Y26" s="4">
        <f>Graphs!CA60</f>
        <v>0.192336282870604</v>
      </c>
      <c r="Z26" s="4">
        <f>Graphs!CB60</f>
        <v>-6.7655102770206393E-2</v>
      </c>
      <c r="AA26" s="4">
        <f>Graphs!CC60</f>
        <v>-5.2721201537680104E-3</v>
      </c>
      <c r="AB26" s="4">
        <f>Graphs!CD60</f>
        <v>0.207563527767234</v>
      </c>
      <c r="AC26" s="4" t="str">
        <f>Graphs!CF60</f>
        <v>Subj30</v>
      </c>
      <c r="AD26" s="4">
        <f>Graphs!CG60</f>
        <v>-0.104883067629899</v>
      </c>
      <c r="AE26" s="4">
        <f>Graphs!CH60</f>
        <v>7.9508131912987598E-2</v>
      </c>
      <c r="AF26" s="4">
        <f>Graphs!CI60</f>
        <v>6.9358157626223202E-2</v>
      </c>
      <c r="AG26" s="4">
        <f>Graphs!CJ60</f>
        <v>-0.10826639239215299</v>
      </c>
      <c r="AH26" s="4">
        <f>Graphs!CK60</f>
        <v>-1.8608286192401399E-2</v>
      </c>
      <c r="AI26" s="4" t="str">
        <f>Graphs!CL60</f>
        <v>Subj30</v>
      </c>
      <c r="AJ26" s="4">
        <f>Graphs!C60</f>
        <v>8.0691231965006202E-2</v>
      </c>
      <c r="AK26" s="4">
        <f>Graphs!D60</f>
        <v>6.7690862120303993E-2</v>
      </c>
      <c r="AL26" s="4">
        <f>Graphs!E60</f>
        <v>0.197889114472004</v>
      </c>
      <c r="AM26" s="4">
        <f>Graphs!F60</f>
        <v>0.163522556881465</v>
      </c>
      <c r="AN26" s="4" t="str">
        <f>Graphs!H60</f>
        <v>Subj30</v>
      </c>
      <c r="AO26" s="4">
        <f>Graphs!I60</f>
        <v>3.3522311373185699E-3</v>
      </c>
      <c r="AP26" s="4">
        <f>Graphs!J60</f>
        <v>-0.101789716876382</v>
      </c>
      <c r="AQ26" s="4">
        <f>Graphs!K60</f>
        <v>0.24213182873925301</v>
      </c>
      <c r="AR26" s="4">
        <f>Graphs!L60</f>
        <v>0.26806038128738302</v>
      </c>
      <c r="AS26" s="4" t="str">
        <f>Graphs!N60</f>
        <v>Subj30</v>
      </c>
      <c r="AT26" s="4">
        <f>Graphs!AG60</f>
        <v>-0.160964514868084</v>
      </c>
      <c r="AU26" s="4">
        <f>Graphs!AH60</f>
        <v>-0.15706497288726101</v>
      </c>
      <c r="AV26" s="4">
        <f>Graphs!AI60</f>
        <v>4.8789268812840902E-2</v>
      </c>
      <c r="AW26" s="4">
        <f>Graphs!AJ60</f>
        <v>-0.21385960316452399</v>
      </c>
      <c r="AX26" s="4" t="str">
        <f>Graphs!AL60</f>
        <v>Subj30</v>
      </c>
      <c r="AY26" s="4">
        <f>Graphs!AM60</f>
        <v>0.13194966572793701</v>
      </c>
      <c r="AZ26" s="4">
        <f>Graphs!AN60</f>
        <v>5.5824858577204102E-2</v>
      </c>
      <c r="BA26" s="4">
        <f>Graphs!AO60</f>
        <v>-0.22160777192768899</v>
      </c>
      <c r="BB26" s="4">
        <f>Graphs!AP60</f>
        <v>-0.34340746336886102</v>
      </c>
      <c r="BC26" s="4"/>
      <c r="BD26" s="4">
        <f>Graphs!AS60</f>
        <v>0.84226937613177311</v>
      </c>
      <c r="BE26" s="4">
        <f>Graphs!AT60</f>
        <v>0.47336946185782613</v>
      </c>
      <c r="BF26" s="4"/>
    </row>
    <row r="27" spans="1:61">
      <c r="M27" s="4"/>
    </row>
    <row r="28" spans="1:61">
      <c r="M28" s="4"/>
    </row>
    <row r="29" spans="1:61">
      <c r="A29" s="62"/>
      <c r="C29" s="4"/>
      <c r="M29" s="62" t="s">
        <v>200</v>
      </c>
      <c r="O29" s="61" t="str">
        <f>O1</f>
        <v>objectviewing day2minusday1 correlation to distance matrix</v>
      </c>
      <c r="T29" s="61" t="str">
        <f t="shared" ref="T29" si="0">T1</f>
        <v>Objectviewing-d2minusd1 - Correlation to overlay matrix</v>
      </c>
      <c r="Y29" s="61" t="str">
        <f t="shared" ref="Y29:AJ29" si="1">Y1</f>
        <v>Objectviewing-d2minusd1 - remapping effect (difference correlation to distances within-between)</v>
      </c>
      <c r="AD29" s="61" t="str">
        <f t="shared" si="1"/>
        <v>Objectviewing-d2minusd1 - grouping effect (difference in neural distance. Within-between)</v>
      </c>
      <c r="AJ29" s="61" t="str">
        <f t="shared" si="1"/>
        <v>JRD correlation to distance matrix</v>
      </c>
      <c r="AO29" s="61" t="str">
        <f t="shared" ref="AO29" si="2">AO1</f>
        <v xml:space="preserve"> JRD - Correlation to overlay matrix</v>
      </c>
      <c r="AT29" s="61" t="str">
        <f t="shared" ref="AT29:BD29" si="3">AT1</f>
        <v>JRD - remapping effect (difference correlation to distances within-between)</v>
      </c>
      <c r="AY29" s="61" t="str">
        <f t="shared" si="3"/>
        <v>JRD - grouping effect (difference in neural distance. Within-between)</v>
      </c>
      <c r="BD29" s="62" t="str">
        <f t="shared" si="3"/>
        <v>Behavioral combined measures</v>
      </c>
      <c r="BE29" s="62"/>
    </row>
    <row r="30" spans="1:61">
      <c r="O30" s="61" t="str">
        <f>O2</f>
        <v>RSC (objview)</v>
      </c>
      <c r="P30" s="61" t="str">
        <f t="shared" ref="P30:U30" si="4">P2</f>
        <v>PPA (objview)</v>
      </c>
      <c r="Q30" s="61" t="str">
        <f t="shared" si="4"/>
        <v>OPA (objview)</v>
      </c>
      <c r="R30" s="61" t="str">
        <f t="shared" si="4"/>
        <v>HC (anatomical)</v>
      </c>
      <c r="T30" s="61" t="str">
        <f t="shared" si="4"/>
        <v>RSC (objview)</v>
      </c>
      <c r="U30" s="61" t="str">
        <f t="shared" si="4"/>
        <v>PPA (objview)</v>
      </c>
      <c r="V30" s="61" t="str">
        <f>V2</f>
        <v>OPA (objview)</v>
      </c>
      <c r="W30" s="61" t="str">
        <f t="shared" ref="W30" si="5">W2</f>
        <v>HC (anatomical)</v>
      </c>
      <c r="Y30" s="61" t="str">
        <f t="shared" ref="Y30:AL30" si="6">Y2</f>
        <v>RSC (objview)</v>
      </c>
      <c r="Z30" s="61" t="str">
        <f t="shared" si="6"/>
        <v>PPA (objview)</v>
      </c>
      <c r="AA30" s="61" t="str">
        <f t="shared" si="6"/>
        <v>OPA (objview)</v>
      </c>
      <c r="AB30" s="61" t="str">
        <f t="shared" si="6"/>
        <v>HC (anatomical)</v>
      </c>
      <c r="AD30" s="61" t="str">
        <f t="shared" si="6"/>
        <v>RSC (objview)</v>
      </c>
      <c r="AE30" s="61" t="str">
        <f t="shared" si="6"/>
        <v>PPA (objview)</v>
      </c>
      <c r="AF30" s="61" t="str">
        <f t="shared" si="6"/>
        <v>OPA (objview)</v>
      </c>
      <c r="AG30" s="61" t="str">
        <f t="shared" si="6"/>
        <v>HC (anatomical)</v>
      </c>
      <c r="AJ30" s="61" t="str">
        <f t="shared" si="6"/>
        <v>RSC (JRD)</v>
      </c>
      <c r="AK30" s="61" t="str">
        <f t="shared" si="6"/>
        <v>PPA (JRD)</v>
      </c>
      <c r="AL30" s="61" t="str">
        <f t="shared" si="6"/>
        <v>OPA (JRD)</v>
      </c>
      <c r="AM30" s="61" t="str">
        <f t="shared" ref="AM30:AP30" si="7">AM2</f>
        <v>HC (anatomical)</v>
      </c>
      <c r="AO30" s="61" t="str">
        <f t="shared" si="7"/>
        <v>RSC (JRD)</v>
      </c>
      <c r="AP30" s="61" t="str">
        <f t="shared" si="7"/>
        <v>PPA (JRD)</v>
      </c>
      <c r="AQ30" s="61" t="str">
        <f t="shared" ref="AQ30:AR30" si="8">AQ2</f>
        <v>OPA (JRD)</v>
      </c>
      <c r="AR30" s="61" t="str">
        <f t="shared" si="8"/>
        <v>HC (anatomical)</v>
      </c>
      <c r="AT30" s="61" t="str">
        <f t="shared" ref="AT30:BE30" si="9">AT2</f>
        <v>RSC (JRD)</v>
      </c>
      <c r="AU30" s="61" t="str">
        <f t="shared" si="9"/>
        <v>PPA (JRD)</v>
      </c>
      <c r="AV30" s="61" t="str">
        <f t="shared" si="9"/>
        <v>OPA (JRD)</v>
      </c>
      <c r="AW30" s="61" t="str">
        <f t="shared" si="9"/>
        <v>HC (anatomical)</v>
      </c>
      <c r="AY30" s="61" t="str">
        <f t="shared" si="9"/>
        <v>RSC (JRD)</v>
      </c>
      <c r="AZ30" s="61" t="str">
        <f t="shared" si="9"/>
        <v>PPA (JRD)</v>
      </c>
      <c r="BA30" s="61" t="str">
        <f t="shared" si="9"/>
        <v>OPA (JRD)</v>
      </c>
      <c r="BB30" s="61" t="str">
        <f t="shared" si="9"/>
        <v>HC (anatomical)</v>
      </c>
      <c r="BD30" s="62" t="str">
        <f t="shared" si="9"/>
        <v>Environmental knowledge</v>
      </c>
      <c r="BE30" s="62" t="str">
        <f t="shared" si="9"/>
        <v>Segment effect (no JRD)</v>
      </c>
    </row>
    <row r="31" spans="1:61" s="78" customFormat="1">
      <c r="N31" s="78" t="s">
        <v>296</v>
      </c>
      <c r="O31" s="78">
        <f>CORREL($E$3:$E$26,O3:O26)</f>
        <v>-0.23140290021243051</v>
      </c>
      <c r="P31" s="78">
        <f t="shared" ref="P31:U31" si="10">CORREL($E$3:$E$26,P3:P26)</f>
        <v>2.7981214517321669E-2</v>
      </c>
      <c r="Q31" s="78">
        <f t="shared" si="10"/>
        <v>-0.1902926487276298</v>
      </c>
      <c r="R31" s="78">
        <f t="shared" si="10"/>
        <v>-0.13913883640969607</v>
      </c>
      <c r="T31" s="78">
        <f t="shared" si="10"/>
        <v>0.1081684292675025</v>
      </c>
      <c r="U31" s="78">
        <f t="shared" si="10"/>
        <v>-0.18109874458575728</v>
      </c>
      <c r="V31" s="78">
        <f>CORREL($E$3:$E$26,V3:V26)</f>
        <v>8.8623752171004527E-3</v>
      </c>
      <c r="W31" s="79">
        <f t="shared" ref="W31" si="11">CORREL($E$3:$E$26,W3:W26)</f>
        <v>-0.21188856239065443</v>
      </c>
      <c r="Y31" s="78">
        <f t="shared" ref="Y31" si="12">CORREL($E$3:$E$26,Y3:Y26)</f>
        <v>-0.20802458349985362</v>
      </c>
      <c r="Z31" s="78">
        <f>CORREL($E$3:$E$26,Z3:Z26)</f>
        <v>0.12426912191746502</v>
      </c>
      <c r="AA31" s="78">
        <f t="shared" ref="AA31:AD31" si="13">CORREL($E$3:$E$26,AA3:AA26)</f>
        <v>-0.11545074260607988</v>
      </c>
      <c r="AB31" s="78">
        <f t="shared" si="13"/>
        <v>-0.14675986458701848</v>
      </c>
      <c r="AD31" s="78">
        <f t="shared" si="13"/>
        <v>-3.8623857542877858E-2</v>
      </c>
      <c r="AE31" s="79">
        <f>CORREL($E$3:$E$26,AE3:AE26)</f>
        <v>0.2359238661329191</v>
      </c>
      <c r="AF31" s="78">
        <f t="shared" ref="AF31:AG31" si="14">CORREL($E$3:$E$26,AF3:AF26)</f>
        <v>-5.0911280689948886E-2</v>
      </c>
      <c r="AG31" s="78">
        <f t="shared" si="14"/>
        <v>-6.998775014796231E-2</v>
      </c>
      <c r="AI31" s="78" t="s">
        <v>293</v>
      </c>
      <c r="AJ31" s="79">
        <f>CORREL($B$3:$B$26,AJ3:AJ26)</f>
        <v>0.10034798526020473</v>
      </c>
      <c r="AK31" s="78">
        <f t="shared" ref="AK31:AR31" si="15">CORREL($B$3:$B$26,AK3:AK26)</f>
        <v>0.38665207495220699</v>
      </c>
      <c r="AL31" s="79">
        <f t="shared" si="15"/>
        <v>-2.7560925996962689E-2</v>
      </c>
      <c r="AM31" s="78">
        <f t="shared" si="15"/>
        <v>-5.6122806875235604E-2</v>
      </c>
      <c r="AO31" s="79">
        <f t="shared" si="15"/>
        <v>0.22783550520573576</v>
      </c>
      <c r="AP31" s="78">
        <f t="shared" si="15"/>
        <v>0.20279288804695783</v>
      </c>
      <c r="AQ31" s="79">
        <f t="shared" si="15"/>
        <v>2.0710495035404928E-2</v>
      </c>
      <c r="AR31" s="78">
        <f t="shared" si="15"/>
        <v>0.10719020270836813</v>
      </c>
      <c r="AT31" s="78">
        <f t="shared" ref="AT31:BB31" si="16">CORREL($B$3:$B$26,AT3:AT26)</f>
        <v>2.8822691630051824E-2</v>
      </c>
      <c r="AU31" s="78">
        <f t="shared" si="16"/>
        <v>0.29604034574457033</v>
      </c>
      <c r="AV31" s="55">
        <f t="shared" si="16"/>
        <v>0.49836341574014431</v>
      </c>
      <c r="AW31" s="78">
        <f t="shared" si="16"/>
        <v>7.9663282066753702E-2</v>
      </c>
      <c r="AY31" s="78">
        <f t="shared" si="16"/>
        <v>-0.24316459026109571</v>
      </c>
      <c r="AZ31" s="78">
        <f t="shared" si="16"/>
        <v>7.9101065744063059E-2</v>
      </c>
      <c r="BA31" s="78">
        <f t="shared" si="16"/>
        <v>0.28639162950349739</v>
      </c>
      <c r="BB31" s="78">
        <f t="shared" si="16"/>
        <v>-0.15402526397739866</v>
      </c>
      <c r="BC31" s="78" t="s">
        <v>293</v>
      </c>
      <c r="BD31" s="78">
        <f>CORREL($B$3:$B$26,BD3:BD26)</f>
        <v>-0.15112831457678674</v>
      </c>
      <c r="BE31" s="78">
        <f>CORREL($B$3:$B$26,BE3:BE26)</f>
        <v>1.8901407569577616E-2</v>
      </c>
      <c r="BG31" s="78" t="s">
        <v>333</v>
      </c>
      <c r="BH31" s="78">
        <f>CORREL($E$3:$E$26,BD3:BD26)</f>
        <v>-0.15946870978694652</v>
      </c>
      <c r="BI31" s="78">
        <f>CORREL($E$3:$E$26,BE3:BE26)</f>
        <v>3.3876108712258289E-2</v>
      </c>
    </row>
    <row r="32" spans="1:61" s="78" customFormat="1">
      <c r="N32" s="78" t="s">
        <v>297</v>
      </c>
      <c r="O32" s="78">
        <f>CORREL($F$3:$F$26,O3:O26)</f>
        <v>0.11611908355655691</v>
      </c>
      <c r="P32" s="78">
        <f t="shared" ref="P32:U32" si="17">CORREL($F$3:$F$26,P3:P26)</f>
        <v>-0.11517920442453929</v>
      </c>
      <c r="Q32" s="78">
        <f t="shared" si="17"/>
        <v>-0.35390960984070219</v>
      </c>
      <c r="R32" s="78">
        <f t="shared" si="17"/>
        <v>-0.14889596645691192</v>
      </c>
      <c r="T32" s="78">
        <f t="shared" si="17"/>
        <v>6.0732489656626747E-2</v>
      </c>
      <c r="U32" s="78">
        <f t="shared" si="17"/>
        <v>-8.2131602456953556E-2</v>
      </c>
      <c r="V32" s="78">
        <f>CORREL($F$3:$F$26,V3:V26)</f>
        <v>-0.19106433739515621</v>
      </c>
      <c r="W32" s="79">
        <f t="shared" ref="W32" si="18">CORREL($F$3:$F$26,W3:W26)</f>
        <v>-0.21286237765911842</v>
      </c>
      <c r="Y32" s="78">
        <f t="shared" ref="Y32:AG32" si="19">CORREL($F$3:$F$26,Y3:Y26)</f>
        <v>0.30993253476499499</v>
      </c>
      <c r="Z32" s="78">
        <f t="shared" si="19"/>
        <v>-7.8555380684138185E-3</v>
      </c>
      <c r="AA32" s="78">
        <f t="shared" si="19"/>
        <v>-0.2512899781044462</v>
      </c>
      <c r="AB32" s="78">
        <f t="shared" si="19"/>
        <v>-1.4259936769444263E-2</v>
      </c>
      <c r="AD32" s="78">
        <f t="shared" si="19"/>
        <v>0.10792954305865166</v>
      </c>
      <c r="AE32" s="79">
        <f t="shared" si="19"/>
        <v>0.18322585705123712</v>
      </c>
      <c r="AF32" s="78">
        <f t="shared" si="19"/>
        <v>-5.8795590151959495E-2</v>
      </c>
      <c r="AG32" s="78">
        <f t="shared" si="19"/>
        <v>0.1602891698408809</v>
      </c>
      <c r="AI32" s="78" t="s">
        <v>294</v>
      </c>
      <c r="AJ32" s="96">
        <f>CORREL($C$3:$C$26,AJ3:AJ26)</f>
        <v>-0.42770796849480164</v>
      </c>
      <c r="AK32" s="55">
        <f t="shared" ref="AK32:AR32" si="20">CORREL($C$3:$C$26,AK3:AK26)</f>
        <v>0.42205756986094822</v>
      </c>
      <c r="AL32" s="96">
        <f t="shared" si="20"/>
        <v>0.48715583335319307</v>
      </c>
      <c r="AM32" s="78">
        <f t="shared" si="20"/>
        <v>0.14973872396693064</v>
      </c>
      <c r="AO32" s="79">
        <f t="shared" si="20"/>
        <v>-0.33052984027634585</v>
      </c>
      <c r="AP32" s="78">
        <f t="shared" si="20"/>
        <v>-0.23883896369427632</v>
      </c>
      <c r="AQ32" s="96">
        <f t="shared" si="20"/>
        <v>0.46170479955899235</v>
      </c>
      <c r="AR32" s="78">
        <f t="shared" si="20"/>
        <v>2.2854802372108949E-3</v>
      </c>
      <c r="AT32" s="78">
        <f t="shared" ref="AT32:BB32" si="21">CORREL($C$3:$C$26,AT3:AT26)</f>
        <v>6.0153306166019833E-2</v>
      </c>
      <c r="AU32" s="78">
        <f t="shared" si="21"/>
        <v>0.22231226490598596</v>
      </c>
      <c r="AV32" s="78">
        <f t="shared" si="21"/>
        <v>-3.4662235381207586E-2</v>
      </c>
      <c r="AW32" s="78">
        <f t="shared" si="21"/>
        <v>1.995134791047453E-2</v>
      </c>
      <c r="AY32" s="55">
        <f t="shared" si="21"/>
        <v>0.49265626822834918</v>
      </c>
      <c r="AZ32" s="19">
        <f t="shared" si="21"/>
        <v>0.61727989285013929</v>
      </c>
      <c r="BA32" s="78">
        <f t="shared" si="21"/>
        <v>-0.11078900556542087</v>
      </c>
      <c r="BB32" s="78">
        <f t="shared" si="21"/>
        <v>2.9730859228042857E-2</v>
      </c>
      <c r="BC32" s="78" t="s">
        <v>294</v>
      </c>
      <c r="BD32" s="78">
        <f>CORREL($C$3:$C$26,BD3:BD26)</f>
        <v>0.28640829763625308</v>
      </c>
      <c r="BE32" s="78">
        <f>CORREL($C$3:$C$26,BE3:BE26)</f>
        <v>0.27104405336515164</v>
      </c>
      <c r="BG32" s="78" t="s">
        <v>334</v>
      </c>
      <c r="BH32" s="78">
        <f>CORREL($F$3:$F$26,BD3:BD26)</f>
        <v>0.11741768725493648</v>
      </c>
      <c r="BI32" s="78">
        <f>CORREL($F$3:$F$26,BE3:BE26)</f>
        <v>0.31391180745388803</v>
      </c>
    </row>
    <row r="33" spans="14:61" s="78" customFormat="1">
      <c r="N33" s="78" t="s">
        <v>298</v>
      </c>
      <c r="O33" s="78">
        <f>CORREL($G$3:$G$26,O3:O26)</f>
        <v>2.8514099504135505E-2</v>
      </c>
      <c r="P33" s="78">
        <f t="shared" ref="P33:U33" si="22">CORREL($G$3:$G$26,P3:P26)</f>
        <v>-0.13591646091825152</v>
      </c>
      <c r="Q33" s="78">
        <f t="shared" si="22"/>
        <v>-3.775435788097125E-2</v>
      </c>
      <c r="R33" s="78">
        <f t="shared" si="22"/>
        <v>-0.1251253148351453</v>
      </c>
      <c r="T33" s="78">
        <f t="shared" si="22"/>
        <v>0.13593872979991314</v>
      </c>
      <c r="U33" s="78">
        <f t="shared" si="22"/>
        <v>-0.29162899842206286</v>
      </c>
      <c r="V33" s="78">
        <f>CORREL($G$3:$G$26,V3:V26)</f>
        <v>-0.12392938460016391</v>
      </c>
      <c r="W33" s="79">
        <f t="shared" ref="W33" si="23">CORREL($G$3:$G$26,W3:W26)</f>
        <v>-0.12860710798866384</v>
      </c>
      <c r="Y33" s="78">
        <f t="shared" ref="Y33:AG33" si="24">CORREL($G$3:$G$26,Y3:Y26)</f>
        <v>4.8910405422939382E-2</v>
      </c>
      <c r="Z33" s="78">
        <f t="shared" si="24"/>
        <v>0.18350096758722867</v>
      </c>
      <c r="AA33" s="78">
        <f t="shared" si="24"/>
        <v>-6.4553336509876089E-2</v>
      </c>
      <c r="AB33" s="78">
        <f t="shared" si="24"/>
        <v>-0.14788601804633095</v>
      </c>
      <c r="AD33" s="78">
        <f t="shared" si="24"/>
        <v>-3.8717232451989658E-2</v>
      </c>
      <c r="AE33" s="79">
        <f t="shared" si="24"/>
        <v>0.29107324857866163</v>
      </c>
      <c r="AF33" s="78">
        <f t="shared" si="24"/>
        <v>3.2790195968801263E-2</v>
      </c>
      <c r="AG33" s="78">
        <f t="shared" si="24"/>
        <v>-3.470113560759517E-2</v>
      </c>
      <c r="AI33" s="78" t="s">
        <v>295</v>
      </c>
      <c r="AJ33" s="79">
        <f>CORREL($D$3:$D$26,AJ3:AJ26)</f>
        <v>-0.31296902836523205</v>
      </c>
      <c r="AK33" s="78">
        <f t="shared" ref="AK33:AR33" si="25">CORREL($D$3:$D$26,AK3:AK26)</f>
        <v>0.36860210978617119</v>
      </c>
      <c r="AL33" s="79">
        <f t="shared" si="25"/>
        <v>0.36075629729223246</v>
      </c>
      <c r="AM33" s="78">
        <f t="shared" si="25"/>
        <v>-1.5776451944284658E-2</v>
      </c>
      <c r="AO33" s="79">
        <f t="shared" si="25"/>
        <v>-0.13225513288640217</v>
      </c>
      <c r="AP33" s="78">
        <f t="shared" si="25"/>
        <v>-0.23492846529588998</v>
      </c>
      <c r="AQ33" s="79">
        <f t="shared" si="25"/>
        <v>0.33557963769589105</v>
      </c>
      <c r="AR33" s="78">
        <f t="shared" si="25"/>
        <v>-0.17226243368018077</v>
      </c>
      <c r="AT33" s="78">
        <f t="shared" ref="AT33:BB33" si="26">CORREL($D$3:$D$26,AT3:AT26)</f>
        <v>0.23610161852087941</v>
      </c>
      <c r="AU33" s="78">
        <f t="shared" si="26"/>
        <v>0.30529897681558466</v>
      </c>
      <c r="AV33" s="78">
        <f t="shared" si="26"/>
        <v>0.29105027352834373</v>
      </c>
      <c r="AW33" s="78">
        <f t="shared" si="26"/>
        <v>-6.972042223395046E-2</v>
      </c>
      <c r="AY33" s="78">
        <f t="shared" si="26"/>
        <v>0.16308352766658482</v>
      </c>
      <c r="AZ33" s="55">
        <f t="shared" si="26"/>
        <v>0.48189824336532089</v>
      </c>
      <c r="BA33" s="78">
        <f t="shared" si="26"/>
        <v>5.9035286495616159E-2</v>
      </c>
      <c r="BB33" s="78">
        <f t="shared" si="26"/>
        <v>0.10686157331216685</v>
      </c>
      <c r="BC33" s="78" t="s">
        <v>295</v>
      </c>
      <c r="BD33" s="78">
        <f>CORREL($D$3:$D$26,BD3:BD26)</f>
        <v>0.17408775312178768</v>
      </c>
      <c r="BE33" s="78">
        <f>CORREL($D$3:$D$26,BE3:BE26)</f>
        <v>0.29096118650052577</v>
      </c>
      <c r="BG33" s="78" t="s">
        <v>335</v>
      </c>
      <c r="BH33" s="78">
        <f>CORREL($G$3:$G$26,BD3:BD26)</f>
        <v>0.12522380580370962</v>
      </c>
      <c r="BI33" s="78">
        <f>CORREL($G$3:$G$26,BE3:BE26)</f>
        <v>0.25067502544873477</v>
      </c>
    </row>
    <row r="37" spans="14:61">
      <c r="BC37" s="61" t="s">
        <v>276</v>
      </c>
      <c r="BD37" s="62" t="s">
        <v>85</v>
      </c>
      <c r="BE37" s="62" t="s">
        <v>88</v>
      </c>
    </row>
    <row r="38" spans="14:61">
      <c r="BD38" s="61">
        <f t="shared" ref="BD38:BE40" si="27">_xlfn.T.DIST.2T(ABS(BD31/SQRT((1-BD31^2)/(22-2))),22-2)</f>
        <v>0.50199774155526078</v>
      </c>
      <c r="BE38" s="61">
        <f t="shared" si="27"/>
        <v>0.93346388214552034</v>
      </c>
      <c r="BH38" s="61">
        <f>_xlfn.T.DIST.2T(ABS(BH31/SQRT((1-BH31^2)/(23-2))),23-2)</f>
        <v>0.46734427403884171</v>
      </c>
      <c r="BI38" s="61">
        <f t="shared" ref="BH38:BI40" si="28">_xlfn.T.DIST.2T(ABS(BI31/SQRT((1-BI31^2)/(23-2))),23-2)</f>
        <v>0.87804530853012031</v>
      </c>
    </row>
    <row r="39" spans="14:61">
      <c r="BD39" s="61">
        <f t="shared" si="27"/>
        <v>0.19627693488144812</v>
      </c>
      <c r="BE39" s="61">
        <f t="shared" si="27"/>
        <v>0.22242673377898642</v>
      </c>
      <c r="BH39" s="61">
        <f t="shared" si="28"/>
        <v>0.59364312682863041</v>
      </c>
      <c r="BI39" s="61">
        <f t="shared" si="28"/>
        <v>0.14465242122298794</v>
      </c>
    </row>
    <row r="40" spans="14:61">
      <c r="BD40" s="78">
        <f t="shared" si="27"/>
        <v>0.43844282319957895</v>
      </c>
      <c r="BE40" s="61">
        <f t="shared" si="27"/>
        <v>0.18894534216214148</v>
      </c>
      <c r="BH40" s="61">
        <f t="shared" si="28"/>
        <v>0.56914556017808282</v>
      </c>
      <c r="BI40" s="61">
        <f t="shared" si="28"/>
        <v>0.24862708674468459</v>
      </c>
    </row>
    <row r="43" spans="14:61">
      <c r="BC43" s="62" t="s">
        <v>344</v>
      </c>
    </row>
    <row r="44" spans="14:61">
      <c r="BC44" s="61" t="s">
        <v>341</v>
      </c>
      <c r="BD44" s="61">
        <f>CORREL($I$3:$I$26,BD3:BD26)</f>
        <v>-0.1247358583230639</v>
      </c>
      <c r="BE44" s="61">
        <f>CORREL($I$3:$I$26,BE3:BE26)</f>
        <v>0.13275046970629845</v>
      </c>
    </row>
    <row r="45" spans="14:61">
      <c r="BC45" s="61" t="s">
        <v>342</v>
      </c>
      <c r="BD45" s="61">
        <f>CORREL($J$3:$J$26,BD3:BD26)</f>
        <v>6.9002055410610927E-2</v>
      </c>
      <c r="BE45" s="61">
        <f>CORREL($J$3:$J$26,BE3:BE26)</f>
        <v>0.28618512343559743</v>
      </c>
    </row>
    <row r="46" spans="14:61">
      <c r="BC46" s="61" t="s">
        <v>343</v>
      </c>
      <c r="BD46" s="61">
        <f>CORREL($K$3:$K$26,BD3:BD26)</f>
        <v>-2.8117255559578992E-2</v>
      </c>
      <c r="BE46" s="61">
        <f>CORREL($K$3:$K$26,BE3:BE26)</f>
        <v>0.11170056498887113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G70"/>
  <sheetViews>
    <sheetView topLeftCell="C2" zoomScale="40" zoomScaleNormal="40" workbookViewId="0">
      <selection activeCell="C41" sqref="C41"/>
    </sheetView>
  </sheetViews>
  <sheetFormatPr defaultColWidth="10.5" defaultRowHeight="15.75"/>
  <cols>
    <col min="1" max="1" width="30.5" bestFit="1" customWidth="1"/>
    <col min="3" max="3" width="13.5" bestFit="1" customWidth="1"/>
    <col min="4" max="4" width="17.5" bestFit="1" customWidth="1"/>
    <col min="14" max="14" width="22.5" bestFit="1" customWidth="1"/>
    <col min="15" max="15" width="13.875" bestFit="1" customWidth="1"/>
    <col min="16" max="16" width="21.5" bestFit="1" customWidth="1"/>
    <col min="70" max="70" width="14.375" customWidth="1"/>
  </cols>
  <sheetData>
    <row r="1" spans="1:111">
      <c r="A1" s="18" t="s">
        <v>69</v>
      </c>
      <c r="H1" s="32" t="s">
        <v>83</v>
      </c>
    </row>
    <row r="2" spans="1:111">
      <c r="B2" s="32" t="s">
        <v>72</v>
      </c>
      <c r="D2" s="40"/>
      <c r="E2" s="32" t="s">
        <v>78</v>
      </c>
      <c r="G2" s="46"/>
      <c r="H2" s="32" t="s">
        <v>72</v>
      </c>
      <c r="J2" s="40"/>
      <c r="K2" s="32" t="s">
        <v>78</v>
      </c>
      <c r="M2" s="40"/>
      <c r="N2" s="32" t="s">
        <v>84</v>
      </c>
      <c r="R2" s="3"/>
      <c r="S2" s="3"/>
      <c r="T2" s="3"/>
      <c r="U2" s="3"/>
      <c r="V2" s="3"/>
      <c r="W2" s="3"/>
      <c r="X2" s="3"/>
    </row>
    <row r="3" spans="1:111">
      <c r="A3" t="s">
        <v>70</v>
      </c>
      <c r="B3" t="s">
        <v>20</v>
      </c>
      <c r="C3" t="s">
        <v>74</v>
      </c>
      <c r="D3" s="40" t="s">
        <v>73</v>
      </c>
      <c r="E3" t="s">
        <v>20</v>
      </c>
      <c r="F3" t="s">
        <v>71</v>
      </c>
      <c r="G3" s="46" t="s">
        <v>81</v>
      </c>
      <c r="H3" t="s">
        <v>20</v>
      </c>
      <c r="I3" t="s">
        <v>74</v>
      </c>
      <c r="J3" s="40" t="s">
        <v>73</v>
      </c>
      <c r="K3" t="s">
        <v>20</v>
      </c>
      <c r="L3" t="s">
        <v>71</v>
      </c>
      <c r="M3" s="40" t="s">
        <v>81</v>
      </c>
      <c r="R3" s="3"/>
      <c r="S3" s="3" t="str">
        <f>Graphs!AW35</f>
        <v>objectviewing day2minusday1 correlation to distance matrix</v>
      </c>
      <c r="T3" s="3"/>
      <c r="U3" s="3"/>
      <c r="V3" s="3"/>
      <c r="W3" s="3"/>
      <c r="X3" s="3" t="str">
        <f>Graphs!BC35</f>
        <v>Objectviewing-d2minusd1 - Correlation to overlay matrix</v>
      </c>
      <c r="Y3" s="3"/>
      <c r="Z3" s="3"/>
      <c r="AA3" s="3"/>
      <c r="AB3" s="3"/>
      <c r="AC3" s="3" t="str">
        <f>Graphs!CA35</f>
        <v>Objectviewing-d2minusd1 - remapping effect (difference correlation to distances within-between)</v>
      </c>
      <c r="AD3" s="3"/>
      <c r="AE3" s="3"/>
      <c r="AF3" s="3"/>
      <c r="AG3" s="3"/>
      <c r="AH3" s="3" t="str">
        <f>Graphs!CG35</f>
        <v>Objectviewing-d2minusd1 - grouping effect (difference in neural distance. Within-between)</v>
      </c>
      <c r="AI3" s="3"/>
      <c r="AJ3" s="3"/>
      <c r="AK3" s="3"/>
      <c r="AL3" s="3"/>
      <c r="AM3" s="3"/>
      <c r="AN3" s="3" t="str">
        <f>Graphs!C35</f>
        <v>JRD correlation to distance matrix</v>
      </c>
      <c r="AO3" s="3"/>
      <c r="AP3" s="3"/>
      <c r="AQ3" s="3"/>
      <c r="AR3" s="3"/>
      <c r="AS3" s="3" t="str">
        <f>Graphs!I35</f>
        <v xml:space="preserve"> JRD - Correlation to overlay matrix</v>
      </c>
      <c r="AT3" s="3"/>
      <c r="AU3" s="3"/>
      <c r="AV3" s="3"/>
      <c r="AW3" s="3"/>
      <c r="AX3" s="3" t="str">
        <f>Graphs!AG35</f>
        <v>JRD - remapping effect (difference correlation to distances within-between)</v>
      </c>
      <c r="AY3" s="3"/>
      <c r="AZ3" s="3"/>
      <c r="BA3" s="3"/>
      <c r="BB3" s="3"/>
      <c r="BC3" s="3" t="str">
        <f>Graphs!AM35</f>
        <v>JRD - grouping effect (difference in neural distance. Within-between)</v>
      </c>
      <c r="BD3" s="3"/>
      <c r="BE3" s="3"/>
      <c r="BF3" s="3"/>
      <c r="BV3" s="3"/>
      <c r="BW3" s="3"/>
      <c r="BX3" s="3"/>
      <c r="BY3" s="3"/>
      <c r="BZ3" s="3"/>
      <c r="CA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</row>
    <row r="4" spans="1:111">
      <c r="B4" t="s">
        <v>76</v>
      </c>
      <c r="C4" t="s">
        <v>75</v>
      </c>
      <c r="D4" s="40" t="s">
        <v>77</v>
      </c>
      <c r="E4" t="s">
        <v>79</v>
      </c>
      <c r="F4" t="s">
        <v>80</v>
      </c>
      <c r="G4" s="46" t="s">
        <v>82</v>
      </c>
      <c r="H4" t="s">
        <v>76</v>
      </c>
      <c r="I4" t="s">
        <v>75</v>
      </c>
      <c r="J4" s="40" t="s">
        <v>77</v>
      </c>
      <c r="K4" t="s">
        <v>79</v>
      </c>
      <c r="L4" t="s">
        <v>80</v>
      </c>
      <c r="M4" s="40" t="s">
        <v>87</v>
      </c>
      <c r="N4" s="48" t="s">
        <v>85</v>
      </c>
      <c r="O4" s="48" t="s">
        <v>86</v>
      </c>
      <c r="P4" s="48" t="s">
        <v>88</v>
      </c>
      <c r="R4" s="3"/>
      <c r="S4" s="3" t="str">
        <f>Graphs!AW36</f>
        <v>RSC (objview)</v>
      </c>
      <c r="T4" s="3" t="str">
        <f>Graphs!AX36</f>
        <v>PPA (objview)</v>
      </c>
      <c r="U4" s="3" t="str">
        <f>Graphs!AY36</f>
        <v>OPA (objview)</v>
      </c>
      <c r="V4" s="3" t="str">
        <f>Graphs!AZ36</f>
        <v>HC (anatomical)</v>
      </c>
      <c r="W4" s="3"/>
      <c r="X4" s="3" t="str">
        <f>Graphs!BC36</f>
        <v>RSC (objview)</v>
      </c>
      <c r="Y4" s="3" t="str">
        <f>Graphs!BD36</f>
        <v>PPA (objview)</v>
      </c>
      <c r="Z4" s="3" t="str">
        <f>Graphs!BE36</f>
        <v>OPA (objview)</v>
      </c>
      <c r="AA4" s="3" t="str">
        <f>Graphs!BF36</f>
        <v>HC (anatomical)</v>
      </c>
      <c r="AB4" s="3"/>
      <c r="AC4" s="3" t="str">
        <f>Graphs!CA36</f>
        <v>RSC (objview)</v>
      </c>
      <c r="AD4" s="3" t="str">
        <f>Graphs!CB36</f>
        <v>PPA (objview)</v>
      </c>
      <c r="AE4" s="3" t="str">
        <f>Graphs!CC36</f>
        <v>OPA (objview)</v>
      </c>
      <c r="AF4" s="3" t="str">
        <f>Graphs!CD36</f>
        <v>HC (anatomical)</v>
      </c>
      <c r="AG4" s="3"/>
      <c r="AH4" s="3" t="str">
        <f>Graphs!CG36</f>
        <v>RSC (objview)</v>
      </c>
      <c r="AI4" s="3" t="str">
        <f>Graphs!CH36</f>
        <v>PPA (objview)</v>
      </c>
      <c r="AJ4" s="3" t="str">
        <f>Graphs!CI36</f>
        <v>OPA (objview)</v>
      </c>
      <c r="AK4" s="3" t="str">
        <f>Graphs!CJ36</f>
        <v>HC (anatomical)</v>
      </c>
      <c r="AL4" s="3"/>
      <c r="AM4" s="3"/>
      <c r="AN4" s="3" t="str">
        <f>Graphs!C36</f>
        <v>RSC (JRD)</v>
      </c>
      <c r="AO4" s="3" t="str">
        <f>Graphs!D36</f>
        <v>PPA (JRD)</v>
      </c>
      <c r="AP4" s="3" t="str">
        <f>Graphs!E36</f>
        <v>OPA (JRD)</v>
      </c>
      <c r="AQ4" s="3" t="str">
        <f>Graphs!F36</f>
        <v>HC (anatomical)</v>
      </c>
      <c r="AR4" s="3"/>
      <c r="AS4" s="3" t="str">
        <f>Graphs!I36</f>
        <v>RSC (JRD)</v>
      </c>
      <c r="AT4" s="3" t="str">
        <f>Graphs!J36</f>
        <v>PPA (JRD)</v>
      </c>
      <c r="AU4" s="3" t="str">
        <f>Graphs!K36</f>
        <v>OPA (JRD)</v>
      </c>
      <c r="AV4" s="3" t="str">
        <f>Graphs!L36</f>
        <v>HC (anatomical)</v>
      </c>
      <c r="AW4" s="3"/>
      <c r="AX4" s="3" t="str">
        <f>Graphs!AG36</f>
        <v>RSC (JRD)</v>
      </c>
      <c r="AY4" s="3" t="str">
        <f>Graphs!AH36</f>
        <v>PPA (JRD)</v>
      </c>
      <c r="AZ4" s="3" t="str">
        <f>Graphs!AI36</f>
        <v>OPA (JRD)</v>
      </c>
      <c r="BA4" s="3" t="str">
        <f>Graphs!AJ36</f>
        <v>HC (anatomical)</v>
      </c>
      <c r="BB4" s="3"/>
      <c r="BC4" s="3" t="str">
        <f>Graphs!AM36</f>
        <v>RSC (JRD)</v>
      </c>
      <c r="BD4" s="3" t="str">
        <f>Graphs!AN36</f>
        <v>PPA (JRD)</v>
      </c>
      <c r="BE4" s="3" t="str">
        <f>Graphs!AO36</f>
        <v>OPA (JRD)</v>
      </c>
      <c r="BF4" s="3" t="str">
        <f>Graphs!AP36</f>
        <v>HC (anatomical)</v>
      </c>
      <c r="BV4" s="3"/>
      <c r="BW4" s="3"/>
      <c r="BX4" s="3"/>
      <c r="BY4" s="3"/>
      <c r="BZ4" s="3"/>
      <c r="CA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</row>
    <row r="5" spans="1:111" s="39" customFormat="1">
      <c r="A5" s="29" t="s">
        <v>23</v>
      </c>
      <c r="B5" s="33">
        <v>0.63888888888888884</v>
      </c>
      <c r="C5" s="36">
        <v>0.75515571582126795</v>
      </c>
      <c r="D5" s="41">
        <v>0.90625</v>
      </c>
      <c r="E5" s="39">
        <v>-6</v>
      </c>
      <c r="F5" s="39">
        <v>3.3464357011004919E-2</v>
      </c>
      <c r="G5" s="47">
        <v>0.125</v>
      </c>
      <c r="H5" s="45">
        <f>(B5-MIN(B$5:B$28))/(MAX(B$5:B$28)-MIN(B$5:B$28))</f>
        <v>0.5679012345679012</v>
      </c>
      <c r="I5" s="45">
        <f t="shared" ref="I5:J20" si="0">(C5-MIN(C$5:C$28))/(MAX(C$5:C$28)-MIN(C$5:C$28))</f>
        <v>0.87445742826170925</v>
      </c>
      <c r="J5" s="42">
        <f t="shared" si="0"/>
        <v>0.88</v>
      </c>
      <c r="K5" s="45">
        <f t="shared" ref="K5:K28" si="1">(E5-MIN(E$5:E$28))/(MAX(E$5:E$28)-MIN(E$5:E$28))</f>
        <v>0.16</v>
      </c>
      <c r="L5" s="45">
        <f t="shared" ref="L5:L28" si="2">(F5-MIN(F$5:F$28))/(MAX(F$5:F$28)-MIN(F$5:F$28))</f>
        <v>0.29519884199744911</v>
      </c>
      <c r="M5" s="42">
        <f t="shared" ref="M5:M28" si="3">(G5-MIN(G$5:G$28))/(MAX(G$5:G$28)-MIN(G$5:G$28))</f>
        <v>0.5</v>
      </c>
      <c r="N5" s="39">
        <f>AVERAGE(H5:J5)</f>
        <v>0.77411955427653678</v>
      </c>
      <c r="O5" s="39">
        <f>AVERAGE(K5:M5)</f>
        <v>0.31839961399914968</v>
      </c>
      <c r="P5" s="39">
        <f>AVERAGE(L5:M5)</f>
        <v>0.39759942099872458</v>
      </c>
      <c r="R5" s="3" t="str">
        <f>Graphs!AV37</f>
        <v>Subj01</v>
      </c>
      <c r="S5" s="3">
        <f>Graphs!AW37</f>
        <v>7.6209543803684499E-2</v>
      </c>
      <c r="T5" s="3">
        <f>Graphs!AX37</f>
        <v>-0.104197512662295</v>
      </c>
      <c r="U5" s="3">
        <f>Graphs!AY37</f>
        <v>0.15986772281502301</v>
      </c>
      <c r="V5" s="3">
        <f>Graphs!AZ37</f>
        <v>5.9283354096739301E-2</v>
      </c>
      <c r="W5" s="3" t="str">
        <f>Graphs!BB37</f>
        <v>Subj01</v>
      </c>
      <c r="X5" s="3">
        <f>Graphs!BC37</f>
        <v>0.113371414919719</v>
      </c>
      <c r="Y5" s="3">
        <f>Graphs!BD37</f>
        <v>-9.5696645980157605E-2</v>
      </c>
      <c r="Z5" s="3">
        <f>Graphs!BE37</f>
        <v>0.161539328857604</v>
      </c>
      <c r="AA5" s="3">
        <f>Graphs!BF37</f>
        <v>5.8478195819296197E-2</v>
      </c>
      <c r="AB5" s="3" t="str">
        <f>Graphs!BH37</f>
        <v>Subj01</v>
      </c>
      <c r="AC5" s="3">
        <f>Graphs!CA37</f>
        <v>5.7077899071876097E-2</v>
      </c>
      <c r="AD5" s="3">
        <f>Graphs!CB37</f>
        <v>-5.9699179969753997E-2</v>
      </c>
      <c r="AE5" s="3">
        <f>Graphs!CC37</f>
        <v>0.105604265771259</v>
      </c>
      <c r="AF5" s="3">
        <f>Graphs!CD37</f>
        <v>0.168543881071093</v>
      </c>
      <c r="AG5" s="3" t="str">
        <f>Graphs!CF37</f>
        <v>Subj01</v>
      </c>
      <c r="AH5" s="3">
        <f>Graphs!CG37</f>
        <v>-7.2741482388477996E-2</v>
      </c>
      <c r="AI5" s="3">
        <f>Graphs!CH37</f>
        <v>4.2291559528184898E-2</v>
      </c>
      <c r="AJ5" s="3">
        <f>Graphs!CI37</f>
        <v>-7.9508131912987598E-2</v>
      </c>
      <c r="AK5" s="3">
        <f>Graphs!CJ37</f>
        <v>-2.53749357169109E-2</v>
      </c>
      <c r="AL5" s="3"/>
      <c r="AM5" s="3" t="str">
        <f>Graphs!CL37</f>
        <v>Subj01</v>
      </c>
      <c r="AN5" s="3">
        <f>Graphs!C37</f>
        <v>1.53975518844789E-2</v>
      </c>
      <c r="AO5" s="3">
        <f>Graphs!D37</f>
        <v>-8.9605969811480293E-2</v>
      </c>
      <c r="AP5" s="3">
        <f>Graphs!E37</f>
        <v>7.3854051886338701E-2</v>
      </c>
      <c r="AQ5" s="3">
        <f>Graphs!F37</f>
        <v>-6.0867578749113499E-2</v>
      </c>
      <c r="AR5" s="3" t="str">
        <f>Graphs!H37</f>
        <v>Subj01</v>
      </c>
      <c r="AS5" s="3">
        <f>Graphs!I37</f>
        <v>1.05812394241165E-2</v>
      </c>
      <c r="AT5" s="3">
        <f>Graphs!J37</f>
        <v>-0.143690869185539</v>
      </c>
      <c r="AU5" s="3">
        <f>Graphs!K37</f>
        <v>0.10236289629364401</v>
      </c>
      <c r="AV5" s="3">
        <f>Graphs!L37</f>
        <v>-8.8207101594604403E-2</v>
      </c>
      <c r="AW5" s="3" t="str">
        <f>Graphs!N37</f>
        <v>Subj01</v>
      </c>
      <c r="AX5" s="3">
        <f>Graphs!AG37</f>
        <v>-0.16313116351915899</v>
      </c>
      <c r="AY5" s="3">
        <f>Graphs!AH37</f>
        <v>-9.4895605327187896E-2</v>
      </c>
      <c r="AZ5" s="3">
        <f>Graphs!AI37</f>
        <v>-0.31669853311610502</v>
      </c>
      <c r="BA5" s="3">
        <f>Graphs!AJ37</f>
        <v>3.9758909973286398E-2</v>
      </c>
      <c r="BB5" s="3" t="str">
        <f>Graphs!AL37</f>
        <v>Subj01</v>
      </c>
      <c r="BC5" s="3">
        <f>Graphs!AM37</f>
        <v>5.2441533814949301E-2</v>
      </c>
      <c r="BD5" s="3">
        <f>Graphs!AN37</f>
        <v>0.121799691441173</v>
      </c>
      <c r="BE5" s="3">
        <f>Graphs!AO37</f>
        <v>-0.197924498591905</v>
      </c>
      <c r="BF5" s="3">
        <f>Graphs!AP37</f>
        <v>0.11672470429779</v>
      </c>
      <c r="BV5" s="3"/>
      <c r="BW5" s="3"/>
      <c r="BX5" s="3"/>
      <c r="BY5" s="3"/>
      <c r="BZ5" s="3"/>
      <c r="CA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</row>
    <row r="6" spans="1:111" s="39" customFormat="1">
      <c r="A6" s="29" t="s">
        <v>24</v>
      </c>
      <c r="B6" s="33">
        <v>0.81944444444444442</v>
      </c>
      <c r="C6" s="36">
        <v>0.63039995575952701</v>
      </c>
      <c r="D6" s="41">
        <v>0.828125</v>
      </c>
      <c r="E6" s="39">
        <v>4</v>
      </c>
      <c r="F6" s="39">
        <v>0.14129962436895693</v>
      </c>
      <c r="G6" s="47">
        <v>0.15625</v>
      </c>
      <c r="H6" s="45">
        <f t="shared" ref="H6:H28" si="4">(B6-MIN(B$5:B$28))/(MAX(B$5:B$28)-MIN(B$5:B$28))</f>
        <v>0.88888888888888884</v>
      </c>
      <c r="I6" s="45">
        <f t="shared" si="0"/>
        <v>0.72104571823258734</v>
      </c>
      <c r="J6" s="42">
        <f t="shared" si="0"/>
        <v>0.68</v>
      </c>
      <c r="K6" s="45">
        <f t="shared" si="1"/>
        <v>0.56000000000000005</v>
      </c>
      <c r="L6" s="45">
        <f t="shared" si="2"/>
        <v>0.41962388716062365</v>
      </c>
      <c r="M6" s="42">
        <f t="shared" si="3"/>
        <v>0.55000000000000004</v>
      </c>
      <c r="N6" s="39">
        <f t="shared" ref="N6:N28" si="5">AVERAGE(H6:J6)</f>
        <v>0.76331153570715882</v>
      </c>
      <c r="O6" s="39">
        <f t="shared" ref="O6:O28" si="6">AVERAGE(K6:M6)</f>
        <v>0.50987462905354131</v>
      </c>
      <c r="P6" s="39">
        <f t="shared" ref="P6:P28" si="7">AVERAGE(L6:M6)</f>
        <v>0.48481194358031188</v>
      </c>
      <c r="R6" s="3" t="str">
        <f>Graphs!AV38</f>
        <v>Subj02</v>
      </c>
      <c r="S6" s="3">
        <f>Graphs!AW38</f>
        <v>-6.0332555511250302E-2</v>
      </c>
      <c r="T6" s="3">
        <f>Graphs!AX38</f>
        <v>7.4257056403170693E-2</v>
      </c>
      <c r="U6" s="3">
        <f>Graphs!AY38</f>
        <v>3.7715664092487201E-2</v>
      </c>
      <c r="V6" s="3">
        <f>Graphs!AZ38</f>
        <v>-0.15468425092611501</v>
      </c>
      <c r="W6" s="3" t="str">
        <f>Graphs!BB38</f>
        <v>Subj02</v>
      </c>
      <c r="X6" s="3">
        <f>Graphs!BC38</f>
        <v>-2.39450043829398E-2</v>
      </c>
      <c r="Y6" s="3">
        <f>Graphs!BD38</f>
        <v>-2.0686566241173199E-2</v>
      </c>
      <c r="Z6" s="3">
        <f>Graphs!BE38</f>
        <v>5.56991440992394E-2</v>
      </c>
      <c r="AA6" s="3">
        <f>Graphs!BF38</f>
        <v>-4.7341146051168403E-2</v>
      </c>
      <c r="AB6" s="3" t="str">
        <f>Graphs!BH38</f>
        <v>Subj02</v>
      </c>
      <c r="AC6" s="3">
        <f>Graphs!CA38</f>
        <v>0.209174455195933</v>
      </c>
      <c r="AD6" s="3">
        <f>Graphs!CB38</f>
        <v>-0.19400470525817701</v>
      </c>
      <c r="AE6" s="3">
        <f>Graphs!CC38</f>
        <v>0.12777743863660801</v>
      </c>
      <c r="AF6" s="3">
        <f>Graphs!CD38</f>
        <v>-9.75091815888465E-2</v>
      </c>
      <c r="AG6" s="3" t="str">
        <f>Graphs!CF38</f>
        <v>Subj02</v>
      </c>
      <c r="AH6" s="3">
        <f>Graphs!CG38</f>
        <v>-0.17085790049386701</v>
      </c>
      <c r="AI6" s="3">
        <f>Graphs!CH38</f>
        <v>9.6424755724261596E-2</v>
      </c>
      <c r="AJ6" s="3">
        <f>Graphs!CI38</f>
        <v>3.3833247622547899E-2</v>
      </c>
      <c r="AK6" s="3">
        <f>Graphs!CJ38</f>
        <v>7.1049820007350606E-2</v>
      </c>
      <c r="AL6" s="3"/>
      <c r="AM6" s="3" t="str">
        <f>Graphs!CL38</f>
        <v>Subj02</v>
      </c>
      <c r="AN6" s="3">
        <f>Graphs!C38</f>
        <v>0.18973174718302399</v>
      </c>
      <c r="AO6" s="3">
        <f>Graphs!D38</f>
        <v>-6.1972366993532299E-2</v>
      </c>
      <c r="AP6" s="3">
        <f>Graphs!E38</f>
        <v>-6.3952647808999993E-2</v>
      </c>
      <c r="AQ6" s="3">
        <f>Graphs!F38</f>
        <v>-0.11022173535356</v>
      </c>
      <c r="AR6" s="3" t="str">
        <f>Graphs!H38</f>
        <v>Subj02</v>
      </c>
      <c r="AS6" s="3">
        <f>Graphs!I38</f>
        <v>-4.3631112004892496E-3</v>
      </c>
      <c r="AT6" s="3">
        <f>Graphs!J38</f>
        <v>6.4578214344821003E-3</v>
      </c>
      <c r="AU6" s="3">
        <f>Graphs!K38</f>
        <v>-5.2051638716664801E-2</v>
      </c>
      <c r="AV6" s="3">
        <f>Graphs!L38</f>
        <v>-6.6214381045004503E-2</v>
      </c>
      <c r="AW6" s="3" t="str">
        <f>Graphs!N38</f>
        <v>Subj02</v>
      </c>
      <c r="AX6" s="3">
        <f>Graphs!AG38</f>
        <v>0.12155351752809</v>
      </c>
      <c r="AY6" s="3">
        <f>Graphs!AH38</f>
        <v>-8.7945101343243795E-4</v>
      </c>
      <c r="AZ6" s="3">
        <f>Graphs!AI38</f>
        <v>-3.8420446350373498E-2</v>
      </c>
      <c r="BA6" s="3">
        <f>Graphs!AJ38</f>
        <v>5.4864404444617799E-2</v>
      </c>
      <c r="BB6" s="3" t="str">
        <f>Graphs!AL38</f>
        <v>Subj02</v>
      </c>
      <c r="BC6" s="3">
        <f>Graphs!AM38</f>
        <v>0.18100787478063099</v>
      </c>
      <c r="BD6" s="3">
        <f>Graphs!AN38</f>
        <v>-3.5524910003675303E-2</v>
      </c>
      <c r="BE6" s="3">
        <f>Graphs!AO38</f>
        <v>1.18416366678918E-2</v>
      </c>
      <c r="BF6" s="3">
        <f>Graphs!AP38</f>
        <v>5.4133196196076698E-2</v>
      </c>
      <c r="BV6" s="3"/>
      <c r="BW6" s="3"/>
      <c r="BX6" s="3"/>
      <c r="BY6" s="3"/>
      <c r="BZ6" s="3"/>
      <c r="CA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</row>
    <row r="7" spans="1:111" s="39" customFormat="1">
      <c r="A7" s="29" t="s">
        <v>25</v>
      </c>
      <c r="B7" s="33">
        <v>0.70138888888888884</v>
      </c>
      <c r="C7" s="37">
        <v>0.574882956198696</v>
      </c>
      <c r="D7" s="41">
        <v>0.84375</v>
      </c>
      <c r="E7" s="39">
        <v>7</v>
      </c>
      <c r="F7" s="39">
        <v>0.10262343260829498</v>
      </c>
      <c r="G7" s="47">
        <v>0</v>
      </c>
      <c r="H7" s="45">
        <f t="shared" si="4"/>
        <v>0.67901234567901225</v>
      </c>
      <c r="I7" s="45">
        <f t="shared" si="0"/>
        <v>0.65277666328796524</v>
      </c>
      <c r="J7" s="42">
        <f t="shared" si="0"/>
        <v>0.72</v>
      </c>
      <c r="K7" s="45">
        <f t="shared" si="1"/>
        <v>0.68</v>
      </c>
      <c r="L7" s="45">
        <f t="shared" si="2"/>
        <v>0.37499760649693414</v>
      </c>
      <c r="M7" s="42">
        <f t="shared" si="3"/>
        <v>0.3</v>
      </c>
      <c r="N7" s="39">
        <f t="shared" si="5"/>
        <v>0.68392966965565927</v>
      </c>
      <c r="O7" s="39">
        <f t="shared" si="6"/>
        <v>0.45166586883231141</v>
      </c>
      <c r="P7" s="39">
        <f t="shared" si="7"/>
        <v>0.33749880324846704</v>
      </c>
      <c r="R7" s="3" t="str">
        <f>Graphs!AV39</f>
        <v>Subj04</v>
      </c>
      <c r="S7" s="3">
        <f>Graphs!AW39</f>
        <v>3.4116416855952902E-2</v>
      </c>
      <c r="T7" s="3">
        <f>Graphs!AX39</f>
        <v>-0.14670754083433599</v>
      </c>
      <c r="U7" s="3">
        <f>Graphs!AY39</f>
        <v>-7.0484100323174301E-2</v>
      </c>
      <c r="V7" s="3">
        <f>Graphs!AZ39</f>
        <v>2.3033792643071999E-2</v>
      </c>
      <c r="W7" s="3" t="str">
        <f>Graphs!BB39</f>
        <v>Subj04</v>
      </c>
      <c r="X7" s="3">
        <f>Graphs!BC39</f>
        <v>-6.3014997752288996E-3</v>
      </c>
      <c r="Y7" s="3">
        <f>Graphs!BD39</f>
        <v>-0.10490920243214601</v>
      </c>
      <c r="Z7" s="3">
        <f>Graphs!BE39</f>
        <v>-3.4633932061208503E-2</v>
      </c>
      <c r="AA7" s="3">
        <f>Graphs!BF39</f>
        <v>0.131285877070136</v>
      </c>
      <c r="AB7" s="3" t="str">
        <f>Graphs!BH39</f>
        <v>Subj04</v>
      </c>
      <c r="AC7" s="3">
        <f>Graphs!CA39</f>
        <v>-0.36157057111325402</v>
      </c>
      <c r="AD7" s="3">
        <f>Graphs!CB39</f>
        <v>-0.23920176736731399</v>
      </c>
      <c r="AE7" s="3">
        <f>Graphs!CC39</f>
        <v>-0.23312750208372801</v>
      </c>
      <c r="AF7" s="3">
        <f>Graphs!CD39</f>
        <v>4.1388199413006099E-4</v>
      </c>
      <c r="AG7" s="3" t="str">
        <f>Graphs!CF39</f>
        <v>Subj04</v>
      </c>
      <c r="AH7" s="3">
        <f>Graphs!CG39</f>
        <v>-2.3683273335783499E-2</v>
      </c>
      <c r="AI7" s="3">
        <f>Graphs!CH39</f>
        <v>-6.4283170482841101E-2</v>
      </c>
      <c r="AJ7" s="3">
        <f>Graphs!CI39</f>
        <v>8.4583119056369796E-2</v>
      </c>
      <c r="AK7" s="3">
        <f>Graphs!CJ39</f>
        <v>-9.8116418105389E-2</v>
      </c>
      <c r="AL7" s="3"/>
      <c r="AM7" s="3" t="str">
        <f>Graphs!CL39</f>
        <v>Subj04</v>
      </c>
      <c r="AN7" s="3">
        <f>Graphs!C39</f>
        <v>0.17495259878127001</v>
      </c>
      <c r="AO7" s="3">
        <f>Graphs!D39</f>
        <v>-4.1995849995392902E-2</v>
      </c>
      <c r="AP7" s="3">
        <f>Graphs!E39</f>
        <v>-7.3652549627922698E-2</v>
      </c>
      <c r="AQ7" s="3">
        <f>Graphs!F39</f>
        <v>0.183471280464651</v>
      </c>
      <c r="AR7" s="3" t="str">
        <f>Graphs!H39</f>
        <v>Subj04</v>
      </c>
      <c r="AS7" s="3">
        <f>Graphs!I39</f>
        <v>0.190194825906041</v>
      </c>
      <c r="AT7" s="3">
        <f>Graphs!J39</f>
        <v>2.6192562461535802E-2</v>
      </c>
      <c r="AU7" s="3">
        <f>Graphs!K39</f>
        <v>5.8776943879202299E-2</v>
      </c>
      <c r="AV7" s="3">
        <f>Graphs!L39</f>
        <v>0.17343019640479801</v>
      </c>
      <c r="AW7" s="3" t="str">
        <f>Graphs!N39</f>
        <v>Subj04</v>
      </c>
      <c r="AX7" s="3">
        <f>Graphs!AG39</f>
        <v>-0.13312015372445099</v>
      </c>
      <c r="AY7" s="3">
        <f>Graphs!AH39</f>
        <v>1.87307467914886E-2</v>
      </c>
      <c r="AZ7" s="3">
        <f>Graphs!AI39</f>
        <v>-2.0444116986306601E-2</v>
      </c>
      <c r="BA7" s="3">
        <f>Graphs!AJ39</f>
        <v>0.30914315556920402</v>
      </c>
      <c r="BB7" s="3" t="str">
        <f>Graphs!AL39</f>
        <v>Subj04</v>
      </c>
      <c r="BC7" s="3">
        <f>Graphs!AM39</f>
        <v>-0.21653278478430699</v>
      </c>
      <c r="BD7" s="3">
        <f>Graphs!AN39</f>
        <v>-5.2441533814949301E-2</v>
      </c>
      <c r="BE7" s="3">
        <f>Graphs!AO39</f>
        <v>-0.160707926207103</v>
      </c>
      <c r="BF7" s="3">
        <f>Graphs!AP39</f>
        <v>-0.17085790049386701</v>
      </c>
      <c r="BV7" s="3"/>
      <c r="BW7" s="3"/>
      <c r="BX7" s="3"/>
      <c r="BY7" s="3"/>
      <c r="BZ7" s="3"/>
      <c r="CA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</row>
    <row r="8" spans="1:111" s="39" customFormat="1">
      <c r="A8" s="29" t="s">
        <v>26</v>
      </c>
      <c r="B8" s="35">
        <v>0.52777777777777779</v>
      </c>
      <c r="C8" s="36">
        <v>0.61075406228070095</v>
      </c>
      <c r="D8" s="41">
        <v>0.765625</v>
      </c>
      <c r="E8" s="39">
        <v>-10</v>
      </c>
      <c r="F8" s="39">
        <v>0.38917323093642697</v>
      </c>
      <c r="G8" s="47">
        <v>-9.375E-2</v>
      </c>
      <c r="H8" s="45">
        <f t="shared" si="4"/>
        <v>0.37037037037037046</v>
      </c>
      <c r="I8" s="45">
        <f t="shared" si="0"/>
        <v>0.69688723358911187</v>
      </c>
      <c r="J8" s="42">
        <f t="shared" si="0"/>
        <v>0.52</v>
      </c>
      <c r="K8" s="45">
        <f t="shared" si="1"/>
        <v>0</v>
      </c>
      <c r="L8" s="45">
        <f t="shared" si="2"/>
        <v>0.70563128944710829</v>
      </c>
      <c r="M8" s="42">
        <f t="shared" si="3"/>
        <v>0.15</v>
      </c>
      <c r="N8" s="39">
        <f t="shared" si="5"/>
        <v>0.52908586798649415</v>
      </c>
      <c r="O8" s="39">
        <f t="shared" si="6"/>
        <v>0.28521042981570277</v>
      </c>
      <c r="P8" s="39">
        <f t="shared" si="7"/>
        <v>0.42781564472355416</v>
      </c>
      <c r="R8" s="3" t="str">
        <f>Graphs!AV40</f>
        <v>Subj05</v>
      </c>
      <c r="S8" s="3">
        <f>Graphs!AW40</f>
        <v>4.99725600871717E-2</v>
      </c>
      <c r="T8" s="3">
        <f>Graphs!AX40</f>
        <v>4.61857072996983E-2</v>
      </c>
      <c r="U8" s="3">
        <f>Graphs!AY40</f>
        <v>8.6750196424963705E-2</v>
      </c>
      <c r="V8" s="3">
        <f>Graphs!AZ40</f>
        <v>-1.0394737192771E-2</v>
      </c>
      <c r="W8" s="3" t="str">
        <f>Graphs!BB40</f>
        <v>Subj05</v>
      </c>
      <c r="X8" s="3">
        <f>Graphs!BC40</f>
        <v>9.1430801589870297E-3</v>
      </c>
      <c r="Y8" s="3">
        <f>Graphs!BD40</f>
        <v>-3.6867594881204203E-2</v>
      </c>
      <c r="Z8" s="3">
        <f>Graphs!BE40</f>
        <v>1.9435992967147601E-2</v>
      </c>
      <c r="AA8" s="3">
        <f>Graphs!BF40</f>
        <v>-2.57687570742271E-2</v>
      </c>
      <c r="AB8" s="3" t="str">
        <f>Graphs!BH40</f>
        <v>Subj05</v>
      </c>
      <c r="AC8" s="3">
        <f>Graphs!CA40</f>
        <v>-2.1139746600342901E-2</v>
      </c>
      <c r="AD8" s="3">
        <f>Graphs!CB40</f>
        <v>-5.7852086311208403E-2</v>
      </c>
      <c r="AE8" s="3">
        <f>Graphs!CC40</f>
        <v>0.43540183755477502</v>
      </c>
      <c r="AF8" s="3">
        <f>Graphs!CD40</f>
        <v>2.3996259511002298E-2</v>
      </c>
      <c r="AG8" s="3" t="str">
        <f>Graphs!CF40</f>
        <v>Subj05</v>
      </c>
      <c r="AH8" s="3">
        <f>Graphs!CG40</f>
        <v>1.18416366678918E-2</v>
      </c>
      <c r="AI8" s="3">
        <f>Graphs!CH40</f>
        <v>0.11672470429779</v>
      </c>
      <c r="AJ8" s="3">
        <f>Graphs!CI40</f>
        <v>-0.16916623811274001</v>
      </c>
      <c r="AK8" s="3">
        <f>Graphs!CJ40</f>
        <v>3.3833247622547899E-2</v>
      </c>
      <c r="AL8" s="3"/>
      <c r="AM8" s="3" t="str">
        <f>Graphs!CL40</f>
        <v>Subj05</v>
      </c>
      <c r="AN8" s="3">
        <f>Graphs!C40</f>
        <v>-0.10744239385816701</v>
      </c>
      <c r="AO8" s="3">
        <f>Graphs!D40</f>
        <v>7.7390763939226698E-2</v>
      </c>
      <c r="AP8" s="3">
        <f>Graphs!E40</f>
        <v>9.9153007848156293E-3</v>
      </c>
      <c r="AQ8" s="3">
        <f>Graphs!F40</f>
        <v>0.16023598556316301</v>
      </c>
      <c r="AR8" s="3" t="str">
        <f>Graphs!H40</f>
        <v>Subj05</v>
      </c>
      <c r="AS8" s="3">
        <f>Graphs!I40</f>
        <v>-1.17102291853895E-2</v>
      </c>
      <c r="AT8" s="3">
        <f>Graphs!J40</f>
        <v>6.9740302914826593E-2</v>
      </c>
      <c r="AU8" s="3">
        <f>Graphs!K40</f>
        <v>0.13114692448413301</v>
      </c>
      <c r="AV8" s="3">
        <f>Graphs!L40</f>
        <v>-0.115257696274708</v>
      </c>
      <c r="AW8" s="3" t="str">
        <f>Graphs!N40</f>
        <v>Subj05</v>
      </c>
      <c r="AX8" s="3">
        <f>Graphs!AG40</f>
        <v>0.22697725350584699</v>
      </c>
      <c r="AY8" s="3">
        <f>Graphs!AH40</f>
        <v>0.20391049191951299</v>
      </c>
      <c r="AZ8" s="3">
        <f>Graphs!AI40</f>
        <v>-1.6954208420608099E-2</v>
      </c>
      <c r="BA8" s="3">
        <f>Graphs!AJ40</f>
        <v>0.46688426467037702</v>
      </c>
      <c r="BB8" s="3" t="str">
        <f>Graphs!AL40</f>
        <v>Subj05</v>
      </c>
      <c r="BC8" s="3">
        <f>Graphs!AM40</f>
        <v>0.14040797763357399</v>
      </c>
      <c r="BD8" s="3">
        <f>Graphs!AN40</f>
        <v>2.70665980980383E-2</v>
      </c>
      <c r="BE8" s="3">
        <f>Graphs!AO40</f>
        <v>-0.16747457573161201</v>
      </c>
      <c r="BF8" s="3">
        <f>Graphs!AP40</f>
        <v>0.36539907432351798</v>
      </c>
      <c r="BV8" s="3"/>
      <c r="BW8" s="3"/>
      <c r="BX8" s="3"/>
      <c r="BY8" s="3"/>
      <c r="BZ8" s="3"/>
      <c r="CA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</row>
    <row r="9" spans="1:111" s="39" customFormat="1">
      <c r="A9" s="29" t="s">
        <v>27</v>
      </c>
      <c r="B9" s="33">
        <v>0.80555555555555558</v>
      </c>
      <c r="C9" s="36">
        <v>0.76659445778156998</v>
      </c>
      <c r="D9" s="41">
        <v>0.875</v>
      </c>
      <c r="E9" s="39">
        <v>-8</v>
      </c>
      <c r="F9" s="39">
        <v>-3.7107711250657038E-2</v>
      </c>
      <c r="G9" s="47">
        <v>6.25E-2</v>
      </c>
      <c r="H9" s="45">
        <f t="shared" si="4"/>
        <v>0.86419753086419759</v>
      </c>
      <c r="I9" s="45">
        <f t="shared" si="0"/>
        <v>0.88852360816268805</v>
      </c>
      <c r="J9" s="42">
        <f t="shared" si="0"/>
        <v>0.8</v>
      </c>
      <c r="K9" s="45">
        <f t="shared" si="1"/>
        <v>0.08</v>
      </c>
      <c r="L9" s="45">
        <f t="shared" si="2"/>
        <v>0.21376970479720273</v>
      </c>
      <c r="M9" s="42">
        <f t="shared" si="3"/>
        <v>0.4</v>
      </c>
      <c r="N9" s="39">
        <f t="shared" si="5"/>
        <v>0.8509070463422953</v>
      </c>
      <c r="O9" s="39">
        <f t="shared" si="6"/>
        <v>0.23125656826573424</v>
      </c>
      <c r="P9" s="39">
        <f t="shared" si="7"/>
        <v>0.30688485239860136</v>
      </c>
      <c r="R9" s="3" t="str">
        <f>Graphs!AV41</f>
        <v>Subj06</v>
      </c>
      <c r="S9" s="3">
        <f>Graphs!AW41</f>
        <v>6.4598844706678996E-2</v>
      </c>
      <c r="T9" s="3">
        <f>Graphs!AX41</f>
        <v>0.15642133936073499</v>
      </c>
      <c r="U9" s="3">
        <f>Graphs!AY41</f>
        <v>-5.8783072627568503E-3</v>
      </c>
      <c r="V9" s="3">
        <f>Graphs!AZ41</f>
        <v>6.1437343755669102E-2</v>
      </c>
      <c r="W9" s="3" t="str">
        <f>Graphs!BB41</f>
        <v>Subj06</v>
      </c>
      <c r="X9" s="3">
        <f>Graphs!BC41</f>
        <v>-6.9823674466428301E-4</v>
      </c>
      <c r="Y9" s="3">
        <f>Graphs!BD41</f>
        <v>-0.148686214652342</v>
      </c>
      <c r="Z9" s="3">
        <f>Graphs!BE41</f>
        <v>2.7957260303771901E-2</v>
      </c>
      <c r="AA9" s="3">
        <f>Graphs!BF41</f>
        <v>-1.20193986892459E-3</v>
      </c>
      <c r="AB9" s="3" t="str">
        <f>Graphs!BH41</f>
        <v>Subj06</v>
      </c>
      <c r="AC9" s="3">
        <f>Graphs!CA41</f>
        <v>-6.4183702363134004E-2</v>
      </c>
      <c r="AD9" s="3">
        <f>Graphs!CB41</f>
        <v>-8.3235030501479207E-2</v>
      </c>
      <c r="AE9" s="3">
        <f>Graphs!CC41</f>
        <v>0.39906322352176998</v>
      </c>
      <c r="AF9" s="3">
        <f>Graphs!CD41</f>
        <v>-0.421236766402589</v>
      </c>
      <c r="AG9" s="3" t="str">
        <f>Graphs!CF41</f>
        <v>Subj06</v>
      </c>
      <c r="AH9" s="3">
        <f>Graphs!CG41</f>
        <v>0.152249614301466</v>
      </c>
      <c r="AI9" s="3">
        <f>Graphs!CH41</f>
        <v>0.37385738622915499</v>
      </c>
      <c r="AJ9" s="3">
        <f>Graphs!CI41</f>
        <v>-4.3983221909312302E-2</v>
      </c>
      <c r="AK9" s="3">
        <f>Graphs!CJ41</f>
        <v>0.21314946002205201</v>
      </c>
      <c r="AL9" s="3"/>
      <c r="AM9" s="3" t="str">
        <f>Graphs!CL41</f>
        <v>Subj06</v>
      </c>
      <c r="AN9" s="3">
        <f>Graphs!C41</f>
        <v>1.8760555093904799E-2</v>
      </c>
      <c r="AO9" s="3">
        <f>Graphs!D41</f>
        <v>7.9746255856572495E-2</v>
      </c>
      <c r="AP9" s="3">
        <f>Graphs!E41</f>
        <v>2.6452382682405799E-2</v>
      </c>
      <c r="AQ9" s="3">
        <f>Graphs!F41</f>
        <v>-5.6802791812100802E-2</v>
      </c>
      <c r="AR9" s="3" t="str">
        <f>Graphs!H41</f>
        <v>Subj06</v>
      </c>
      <c r="AS9" s="3">
        <f>Graphs!I41</f>
        <v>-1.80638361803695E-2</v>
      </c>
      <c r="AT9" s="3">
        <f>Graphs!J41</f>
        <v>0.14851599773448801</v>
      </c>
      <c r="AU9" s="3">
        <f>Graphs!K41</f>
        <v>0.115896878170321</v>
      </c>
      <c r="AV9" s="3">
        <f>Graphs!L41</f>
        <v>-1.6629150729890199E-2</v>
      </c>
      <c r="AW9" s="3" t="str">
        <f>Graphs!N41</f>
        <v>Subj06</v>
      </c>
      <c r="AX9" s="3">
        <f>Graphs!AG41</f>
        <v>-0.31089435149342998</v>
      </c>
      <c r="AY9" s="3">
        <f>Graphs!AH41</f>
        <v>6.7026929557647497E-2</v>
      </c>
      <c r="AZ9" s="3">
        <f>Graphs!AI41</f>
        <v>-2.9095392989008501E-2</v>
      </c>
      <c r="BA9" s="3">
        <f>Graphs!AJ41</f>
        <v>-9.1962350734510603E-2</v>
      </c>
      <c r="BB9" s="3" t="str">
        <f>Graphs!AL41</f>
        <v>Subj06</v>
      </c>
      <c r="BC9" s="3">
        <f>Graphs!AM41</f>
        <v>4.7366546671567103E-2</v>
      </c>
      <c r="BD9" s="3">
        <f>Graphs!AN41</f>
        <v>-0.12687467858455501</v>
      </c>
      <c r="BE9" s="3">
        <f>Graphs!AO41</f>
        <v>-3.8908234765930097E-2</v>
      </c>
      <c r="BF9" s="3">
        <f>Graphs!AP41</f>
        <v>5.0749871433821902E-3</v>
      </c>
      <c r="BV9" s="3"/>
      <c r="BW9" s="3"/>
      <c r="BX9" s="3"/>
      <c r="BY9" s="3"/>
      <c r="BZ9" s="3"/>
      <c r="CA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</row>
    <row r="10" spans="1:111" s="39" customFormat="1">
      <c r="A10" s="29" t="s">
        <v>28</v>
      </c>
      <c r="B10" s="33">
        <v>0.86111111111111116</v>
      </c>
      <c r="C10" s="36">
        <v>0.684786631312572</v>
      </c>
      <c r="D10" s="41">
        <v>0.84375</v>
      </c>
      <c r="E10" s="39">
        <v>-2</v>
      </c>
      <c r="F10" s="39">
        <v>0.301124878162917</v>
      </c>
      <c r="G10" s="47">
        <v>0.1875</v>
      </c>
      <c r="H10" s="45">
        <f t="shared" si="4"/>
        <v>0.96296296296296313</v>
      </c>
      <c r="I10" s="45">
        <f t="shared" si="0"/>
        <v>0.78792481780492363</v>
      </c>
      <c r="J10" s="42">
        <f t="shared" si="0"/>
        <v>0.72</v>
      </c>
      <c r="K10" s="45">
        <f t="shared" si="1"/>
        <v>0.32</v>
      </c>
      <c r="L10" s="45">
        <f t="shared" si="2"/>
        <v>0.60403725125530505</v>
      </c>
      <c r="M10" s="42">
        <f t="shared" si="3"/>
        <v>0.6</v>
      </c>
      <c r="N10" s="39">
        <f t="shared" si="5"/>
        <v>0.82362926025596239</v>
      </c>
      <c r="O10" s="39">
        <f t="shared" si="6"/>
        <v>0.50801241708510159</v>
      </c>
      <c r="P10" s="39">
        <f t="shared" si="7"/>
        <v>0.60201862562765251</v>
      </c>
      <c r="R10" s="3" t="str">
        <f>Graphs!AV42</f>
        <v>Subj08</v>
      </c>
      <c r="S10" s="3">
        <f>Graphs!AW42</f>
        <v>-5.2738004875088002E-3</v>
      </c>
      <c r="T10" s="3">
        <f>Graphs!AX42</f>
        <v>5.2036221147501199E-2</v>
      </c>
      <c r="U10" s="3">
        <f>Graphs!AY42</f>
        <v>-2.61258100566971E-3</v>
      </c>
      <c r="V10" s="3">
        <f>Graphs!AZ42</f>
        <v>-0.19781963093461899</v>
      </c>
      <c r="W10" s="3" t="str">
        <f>Graphs!BB42</f>
        <v>Subj08</v>
      </c>
      <c r="X10" s="3">
        <f>Graphs!BC42</f>
        <v>0.101855719354734</v>
      </c>
      <c r="Y10" s="3">
        <f>Graphs!BD42</f>
        <v>-3.87851405680434E-2</v>
      </c>
      <c r="Z10" s="3">
        <f>Graphs!BE42</f>
        <v>-0.167305861176722</v>
      </c>
      <c r="AA10" s="3">
        <f>Graphs!BF42</f>
        <v>-5.3955289144903697E-2</v>
      </c>
      <c r="AB10" s="3" t="str">
        <f>Graphs!BH42</f>
        <v>Subj08</v>
      </c>
      <c r="AC10" s="3">
        <f>Graphs!CA42</f>
        <v>0.105421233960813</v>
      </c>
      <c r="AD10" s="3">
        <f>Graphs!CB42</f>
        <v>-0.23805263244324701</v>
      </c>
      <c r="AE10" s="3">
        <f>Graphs!CC42</f>
        <v>8.5845476675722801E-2</v>
      </c>
      <c r="AF10" s="3">
        <f>Graphs!CD42</f>
        <v>5.8405692422474301E-2</v>
      </c>
      <c r="AG10" s="3" t="str">
        <f>Graphs!CF42</f>
        <v>Subj08</v>
      </c>
      <c r="AH10" s="3">
        <f>Graphs!CG42</f>
        <v>-0.12856634096568201</v>
      </c>
      <c r="AI10" s="3">
        <f>Graphs!CH42</f>
        <v>4.90582090526945E-2</v>
      </c>
      <c r="AJ10" s="3">
        <f>Graphs!CI42</f>
        <v>0.34509912574998902</v>
      </c>
      <c r="AK10" s="3">
        <f>Graphs!CJ42</f>
        <v>6.7666495245095803E-3</v>
      </c>
      <c r="AL10" s="3"/>
      <c r="AM10" s="3" t="str">
        <f>Graphs!CL42</f>
        <v>Subj08</v>
      </c>
      <c r="AN10" s="3">
        <f>Graphs!C42</f>
        <v>7.03381848946662E-2</v>
      </c>
      <c r="AO10" s="3">
        <f>Graphs!D42</f>
        <v>0.16971354006245401</v>
      </c>
      <c r="AP10" s="3">
        <f>Graphs!E42</f>
        <v>8.5624563119329394E-2</v>
      </c>
      <c r="AQ10" s="3">
        <f>Graphs!F42</f>
        <v>9.2621555333982003E-2</v>
      </c>
      <c r="AR10" s="3" t="str">
        <f>Graphs!H42</f>
        <v>Subj08</v>
      </c>
      <c r="AS10" s="3">
        <f>Graphs!I42</f>
        <v>9.7614191666996804E-4</v>
      </c>
      <c r="AT10" s="3">
        <f>Graphs!J42</f>
        <v>-4.1091753495690601E-2</v>
      </c>
      <c r="AU10" s="3">
        <f>Graphs!K42</f>
        <v>0.146751299892252</v>
      </c>
      <c r="AV10" s="3">
        <f>Graphs!L42</f>
        <v>-5.1912686130661898E-2</v>
      </c>
      <c r="AW10" s="3" t="str">
        <f>Graphs!N42</f>
        <v>Subj08</v>
      </c>
      <c r="AX10" s="3">
        <f>Graphs!AG42</f>
        <v>0.30752786613461303</v>
      </c>
      <c r="AY10" s="3">
        <f>Graphs!AH42</f>
        <v>5.2323518404939102E-2</v>
      </c>
      <c r="AZ10" s="3">
        <f>Graphs!AI42</f>
        <v>0.22608558424342601</v>
      </c>
      <c r="BA10" s="3">
        <f>Graphs!AJ42</f>
        <v>-4.1121628752491701E-2</v>
      </c>
      <c r="BB10" s="3" t="str">
        <f>Graphs!AL42</f>
        <v>Subj08</v>
      </c>
      <c r="BC10" s="3">
        <f>Graphs!AM42</f>
        <v>0.14717462715808299</v>
      </c>
      <c r="BD10" s="3">
        <f>Graphs!AN42</f>
        <v>0.236832733357835</v>
      </c>
      <c r="BE10" s="3">
        <f>Graphs!AO42</f>
        <v>2.0299948573528799E-2</v>
      </c>
      <c r="BF10" s="3">
        <f>Graphs!AP42</f>
        <v>0.12518301620342701</v>
      </c>
      <c r="BV10" s="3"/>
      <c r="BW10" s="3"/>
      <c r="BX10" s="3"/>
      <c r="BY10" s="3"/>
      <c r="BZ10" s="3"/>
      <c r="CA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</row>
    <row r="11" spans="1:111" s="39" customFormat="1">
      <c r="A11" s="29" t="s">
        <v>29</v>
      </c>
      <c r="B11" s="33">
        <v>0.75</v>
      </c>
      <c r="C11" s="36">
        <v>0.65134179369701195</v>
      </c>
      <c r="D11" s="41">
        <v>0.828125</v>
      </c>
      <c r="E11" s="39">
        <v>8</v>
      </c>
      <c r="F11" s="39">
        <v>0.10414028397791197</v>
      </c>
      <c r="G11" s="47">
        <v>-3.125E-2</v>
      </c>
      <c r="H11" s="45">
        <f t="shared" si="4"/>
        <v>0.76543209876543217</v>
      </c>
      <c r="I11" s="45">
        <f t="shared" si="0"/>
        <v>0.74679782112188353</v>
      </c>
      <c r="J11" s="42">
        <f t="shared" si="0"/>
        <v>0.68</v>
      </c>
      <c r="K11" s="45">
        <f t="shared" si="1"/>
        <v>0.72</v>
      </c>
      <c r="L11" s="45">
        <f t="shared" si="2"/>
        <v>0.37674781591166973</v>
      </c>
      <c r="M11" s="42">
        <f t="shared" si="3"/>
        <v>0.25</v>
      </c>
      <c r="N11" s="39">
        <f t="shared" si="5"/>
        <v>0.73074330662910525</v>
      </c>
      <c r="O11" s="39">
        <f t="shared" si="6"/>
        <v>0.44891593863722323</v>
      </c>
      <c r="P11" s="39">
        <f t="shared" si="7"/>
        <v>0.31337390795583486</v>
      </c>
      <c r="R11" s="3" t="str">
        <f>Graphs!AV43</f>
        <v>Subj09</v>
      </c>
      <c r="S11" s="3">
        <f>Graphs!AW43</f>
        <v>6.9282035126416702E-2</v>
      </c>
      <c r="T11" s="3">
        <f>Graphs!AX43</f>
        <v>-9.25937619190281E-2</v>
      </c>
      <c r="U11" s="3">
        <f>Graphs!AY43</f>
        <v>-0.20143277487863001</v>
      </c>
      <c r="V11" s="3">
        <f>Graphs!AZ43</f>
        <v>-3.9258198622430501E-3</v>
      </c>
      <c r="W11" s="3" t="str">
        <f>Graphs!BB43</f>
        <v>Subj09</v>
      </c>
      <c r="X11" s="3">
        <f>Graphs!BC43</f>
        <v>0.14641086605654499</v>
      </c>
      <c r="Y11" s="3">
        <f>Graphs!BD43</f>
        <v>-7.7764814756490802E-2</v>
      </c>
      <c r="Z11" s="3">
        <f>Graphs!BE43</f>
        <v>-6.4870014775427004E-2</v>
      </c>
      <c r="AA11" s="3">
        <f>Graphs!BF43</f>
        <v>-3.6061669882387702E-2</v>
      </c>
      <c r="AB11" s="3" t="str">
        <f>Graphs!BH43</f>
        <v>Subj09</v>
      </c>
      <c r="AC11" s="3">
        <f>Graphs!CA43</f>
        <v>0.13013860869420099</v>
      </c>
      <c r="AD11" s="3">
        <f>Graphs!CB43</f>
        <v>0.10353531795334001</v>
      </c>
      <c r="AE11" s="3">
        <f>Graphs!CC43</f>
        <v>-0.46599304618266502</v>
      </c>
      <c r="AF11" s="3">
        <f>Graphs!CD43</f>
        <v>0.33159978003727097</v>
      </c>
      <c r="AG11" s="3" t="str">
        <f>Graphs!CF43</f>
        <v>Subj09</v>
      </c>
      <c r="AH11" s="3">
        <f>Graphs!CG43</f>
        <v>2.3683273335783499E-2</v>
      </c>
      <c r="AI11" s="3">
        <f>Graphs!CH43</f>
        <v>-1.6916623811274002E-2</v>
      </c>
      <c r="AJ11" s="3">
        <f>Graphs!CI43</f>
        <v>-7.6124807150732804E-2</v>
      </c>
      <c r="AK11" s="3">
        <f>Graphs!CJ43</f>
        <v>5.5824858577204102E-2</v>
      </c>
      <c r="AL11" s="3"/>
      <c r="AM11" s="3" t="str">
        <f>Graphs!CL43</f>
        <v>Subj09</v>
      </c>
      <c r="AN11" s="3">
        <f>Graphs!C43</f>
        <v>0.11439074759664999</v>
      </c>
      <c r="AO11" s="3">
        <f>Graphs!D43</f>
        <v>-7.3930483777461999E-3</v>
      </c>
      <c r="AP11" s="3">
        <f>Graphs!E43</f>
        <v>-8.3005033759921201E-2</v>
      </c>
      <c r="AQ11" s="3">
        <f>Graphs!F43</f>
        <v>7.4062502498493193E-2</v>
      </c>
      <c r="AR11" s="3" t="str">
        <f>Graphs!H43</f>
        <v>Subj09</v>
      </c>
      <c r="AS11" s="3">
        <f>Graphs!I43</f>
        <v>0.19137592288706501</v>
      </c>
      <c r="AT11" s="3">
        <f>Graphs!J43</f>
        <v>0.1026442752803</v>
      </c>
      <c r="AU11" s="3">
        <f>Graphs!K43</f>
        <v>-4.5402757476428801E-2</v>
      </c>
      <c r="AV11" s="3">
        <f>Graphs!L43</f>
        <v>5.1395087747801403E-2</v>
      </c>
      <c r="AW11" s="3" t="str">
        <f>Graphs!N43</f>
        <v>Subj09</v>
      </c>
      <c r="AX11" s="3">
        <f>Graphs!AG43</f>
        <v>0.19997492877453801</v>
      </c>
      <c r="AY11" s="3">
        <f>Graphs!AH43</f>
        <v>9.1574056397594805E-2</v>
      </c>
      <c r="AZ11" s="3">
        <f>Graphs!AI43</f>
        <v>2.1610445924863102E-2</v>
      </c>
      <c r="BA11" s="3">
        <f>Graphs!AJ43</f>
        <v>-0.122770230725704</v>
      </c>
      <c r="BB11" s="3" t="str">
        <f>Graphs!AL43</f>
        <v>Subj09</v>
      </c>
      <c r="BC11" s="3">
        <f>Graphs!AM43</f>
        <v>-7.6124807150732804E-2</v>
      </c>
      <c r="BD11" s="3">
        <f>Graphs!AN43</f>
        <v>-0.10657473001102601</v>
      </c>
      <c r="BE11" s="3">
        <f>Graphs!AO43</f>
        <v>-2.0299948573528799E-2</v>
      </c>
      <c r="BF11" s="3">
        <f>Graphs!AP43</f>
        <v>6.4283170482841101E-2</v>
      </c>
      <c r="BV11" s="3"/>
      <c r="BW11" s="3"/>
      <c r="BX11" s="3"/>
      <c r="BY11" s="3"/>
      <c r="BZ11" s="3"/>
      <c r="CA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</row>
    <row r="12" spans="1:111" s="39" customFormat="1">
      <c r="A12" s="29" t="s">
        <v>22</v>
      </c>
      <c r="B12" s="33">
        <v>0.77083333333333337</v>
      </c>
      <c r="C12" s="36">
        <v>0.70481643241879999</v>
      </c>
      <c r="D12" s="41">
        <v>0.828125</v>
      </c>
      <c r="E12" s="39">
        <v>7</v>
      </c>
      <c r="F12" s="39">
        <v>-2.9463334259910434E-3</v>
      </c>
      <c r="G12" s="47">
        <v>9.375E-2</v>
      </c>
      <c r="H12" s="45">
        <f t="shared" si="4"/>
        <v>0.80246913580246926</v>
      </c>
      <c r="I12" s="45">
        <f t="shared" si="0"/>
        <v>0.812555392278831</v>
      </c>
      <c r="J12" s="42">
        <f t="shared" si="0"/>
        <v>0.68</v>
      </c>
      <c r="K12" s="45">
        <f t="shared" si="1"/>
        <v>0.68</v>
      </c>
      <c r="L12" s="45">
        <f t="shared" si="2"/>
        <v>0.25318659579039682</v>
      </c>
      <c r="M12" s="42">
        <f t="shared" si="3"/>
        <v>0.45</v>
      </c>
      <c r="N12" s="39">
        <f t="shared" si="5"/>
        <v>0.76500817602710003</v>
      </c>
      <c r="O12" s="39">
        <f t="shared" si="6"/>
        <v>0.46106219859679892</v>
      </c>
      <c r="P12" s="39">
        <f t="shared" si="7"/>
        <v>0.35159329789519844</v>
      </c>
      <c r="R12" s="3" t="str">
        <f>Graphs!AV44</f>
        <v>Subj11</v>
      </c>
      <c r="S12" s="3">
        <f>Graphs!AW44</f>
        <v>-1.0033422798369799E-2</v>
      </c>
      <c r="T12" s="3">
        <f>Graphs!AX44</f>
        <v>2.0810319446757399E-2</v>
      </c>
      <c r="U12" s="3">
        <f>Graphs!AY44</f>
        <v>0.12891280691008</v>
      </c>
      <c r="V12" s="3">
        <f>Graphs!AZ44</f>
        <v>5.9262509035523797E-2</v>
      </c>
      <c r="W12" s="3" t="str">
        <f>Graphs!BB44</f>
        <v>Subj11</v>
      </c>
      <c r="X12" s="3">
        <f>Graphs!BC44</f>
        <v>-0.11237095630049899</v>
      </c>
      <c r="Y12" s="3">
        <f>Graphs!BD44</f>
        <v>4.8807095833498402E-3</v>
      </c>
      <c r="Z12" s="3">
        <f>Graphs!BE44</f>
        <v>-4.5836984307687699E-2</v>
      </c>
      <c r="AA12" s="3">
        <f>Graphs!BF44</f>
        <v>0.13273098396456501</v>
      </c>
      <c r="AB12" s="3" t="str">
        <f>Graphs!BH44</f>
        <v>Subj11</v>
      </c>
      <c r="AC12" s="3">
        <f>Graphs!CA44</f>
        <v>-8.4195327147819701E-2</v>
      </c>
      <c r="AD12" s="3">
        <f>Graphs!CB44</f>
        <v>0.25248612438636397</v>
      </c>
      <c r="AE12" s="3">
        <f>Graphs!CC44</f>
        <v>3.0219514369060101E-2</v>
      </c>
      <c r="AF12" s="3">
        <f>Graphs!CD44</f>
        <v>-7.6979919366194499E-2</v>
      </c>
      <c r="AG12" s="3" t="str">
        <f>Graphs!CF44</f>
        <v>Subj11</v>
      </c>
      <c r="AH12" s="3">
        <f>Graphs!CG44</f>
        <v>0.21822444716543399</v>
      </c>
      <c r="AI12" s="3">
        <f>Graphs!CH44</f>
        <v>5.0749871433821897E-2</v>
      </c>
      <c r="AJ12" s="3">
        <f>Graphs!CI44</f>
        <v>0.27066598098038303</v>
      </c>
      <c r="AK12" s="3">
        <f>Graphs!CJ44</f>
        <v>-0.14040797763357399</v>
      </c>
      <c r="AL12" s="3"/>
      <c r="AM12" s="3" t="str">
        <f>Graphs!CL44</f>
        <v>Subj11</v>
      </c>
      <c r="AN12" s="3">
        <f>Graphs!C44</f>
        <v>-5.3585704031182999E-2</v>
      </c>
      <c r="AO12" s="3">
        <f>Graphs!D44</f>
        <v>3.3108905563872797E-2</v>
      </c>
      <c r="AP12" s="3">
        <f>Graphs!E44</f>
        <v>5.4495938370924299E-2</v>
      </c>
      <c r="AQ12" s="3">
        <f>Graphs!F44</f>
        <v>-8.2991137052444194E-2</v>
      </c>
      <c r="AR12" s="3" t="str">
        <f>Graphs!H44</f>
        <v>Subj11</v>
      </c>
      <c r="AS12" s="3">
        <f>Graphs!I44</f>
        <v>-9.0319180901847606E-5</v>
      </c>
      <c r="AT12" s="3">
        <f>Graphs!J44</f>
        <v>2.6154350500385001E-2</v>
      </c>
      <c r="AU12" s="3">
        <f>Graphs!K44</f>
        <v>1.3711146423830501E-2</v>
      </c>
      <c r="AV12" s="3">
        <f>Graphs!L44</f>
        <v>-1.9543681221299802E-2</v>
      </c>
      <c r="AW12" s="3" t="str">
        <f>Graphs!N44</f>
        <v>Subj11</v>
      </c>
      <c r="AX12" s="3">
        <f>Graphs!AG44</f>
        <v>-0.118815820607861</v>
      </c>
      <c r="AY12" s="3">
        <f>Graphs!AH44</f>
        <v>0.113589006898785</v>
      </c>
      <c r="AZ12" s="3">
        <f>Graphs!AI44</f>
        <v>0.111131366460094</v>
      </c>
      <c r="BA12" s="3">
        <f>Graphs!AJ44</f>
        <v>0.33185422757196897</v>
      </c>
      <c r="BB12" s="3" t="str">
        <f>Graphs!AL44</f>
        <v>Subj11</v>
      </c>
      <c r="BC12" s="3">
        <f>Graphs!AM44</f>
        <v>9.1349768580879398E-2</v>
      </c>
      <c r="BD12" s="3">
        <f>Graphs!AN44</f>
        <v>7.7816469531860194E-2</v>
      </c>
      <c r="BE12" s="3">
        <f>Graphs!AO44</f>
        <v>1.6916623811274001E-3</v>
      </c>
      <c r="BF12" s="3">
        <f>Graphs!AP44</f>
        <v>-6.08998457205863E-2</v>
      </c>
      <c r="BV12" s="3"/>
      <c r="BW12" s="3"/>
      <c r="BX12" s="3"/>
      <c r="BY12" s="3"/>
      <c r="BZ12" s="3"/>
      <c r="CA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</row>
    <row r="13" spans="1:111" s="39" customFormat="1">
      <c r="A13" s="50" t="s">
        <v>45</v>
      </c>
      <c r="B13" s="35">
        <v>0.54166666666666663</v>
      </c>
      <c r="C13" s="36">
        <v>0.85724804602437299</v>
      </c>
      <c r="D13" s="41">
        <v>0.875</v>
      </c>
      <c r="E13" s="39">
        <v>-4</v>
      </c>
      <c r="F13" s="39">
        <v>1.9423392299158015E-2</v>
      </c>
      <c r="G13" s="47">
        <v>6.25E-2</v>
      </c>
      <c r="H13" s="45">
        <f t="shared" si="4"/>
        <v>0.39506172839506171</v>
      </c>
      <c r="I13" s="45">
        <f t="shared" si="0"/>
        <v>1</v>
      </c>
      <c r="J13" s="42">
        <f t="shared" si="0"/>
        <v>0.8</v>
      </c>
      <c r="K13" s="45">
        <f t="shared" si="1"/>
        <v>0.24</v>
      </c>
      <c r="L13" s="45">
        <f t="shared" si="2"/>
        <v>0.27899776315552555</v>
      </c>
      <c r="M13" s="42">
        <f t="shared" si="3"/>
        <v>0.4</v>
      </c>
      <c r="N13" s="39">
        <f t="shared" si="5"/>
        <v>0.73168724279835384</v>
      </c>
      <c r="O13" s="39">
        <f t="shared" si="6"/>
        <v>0.30633258771850852</v>
      </c>
      <c r="P13" s="39">
        <f t="shared" si="7"/>
        <v>0.33949888157776276</v>
      </c>
      <c r="R13" s="3" t="str">
        <f>Graphs!AV45</f>
        <v>Subj12</v>
      </c>
      <c r="S13" s="3">
        <f>Graphs!AW45</f>
        <v>-3.9779325152816701E-2</v>
      </c>
      <c r="T13" s="3">
        <f>Graphs!AX45</f>
        <v>-0.16502340128897799</v>
      </c>
      <c r="U13" s="3">
        <f>Graphs!AY45</f>
        <v>9.8041271249999003E-3</v>
      </c>
      <c r="V13" s="3">
        <f>Graphs!AZ45</f>
        <v>9.3344184122784293E-2</v>
      </c>
      <c r="W13" s="3" t="str">
        <f>Graphs!BB45</f>
        <v>Subj12</v>
      </c>
      <c r="X13" s="3">
        <f>Graphs!BC45</f>
        <v>1.6170607196080801E-2</v>
      </c>
      <c r="Y13" s="3">
        <f>Graphs!BD45</f>
        <v>-0.12410550218843899</v>
      </c>
      <c r="Z13" s="3">
        <f>Graphs!BE45</f>
        <v>4.8178335381835503E-2</v>
      </c>
      <c r="AA13" s="3">
        <f>Graphs!BF45</f>
        <v>5.7713956596280598E-2</v>
      </c>
      <c r="AB13" s="3" t="str">
        <f>Graphs!BH45</f>
        <v>Subj12</v>
      </c>
      <c r="AC13" s="3">
        <f>Graphs!CA45</f>
        <v>-4.7533567348559097E-2</v>
      </c>
      <c r="AD13" s="3">
        <f>Graphs!CB45</f>
        <v>0.10042493162118001</v>
      </c>
      <c r="AE13" s="3">
        <f>Graphs!CC45</f>
        <v>0.121141800203082</v>
      </c>
      <c r="AF13" s="3">
        <f>Graphs!CD45</f>
        <v>0.13892141229028099</v>
      </c>
      <c r="AG13" s="3" t="str">
        <f>Graphs!CF45</f>
        <v>Subj12</v>
      </c>
      <c r="AH13" s="3">
        <f>Graphs!CG45</f>
        <v>-0.113341379535536</v>
      </c>
      <c r="AI13" s="3">
        <f>Graphs!CH45</f>
        <v>0.16409125096935701</v>
      </c>
      <c r="AJ13" s="3">
        <f>Graphs!CI45</f>
        <v>-4.5674884290439699E-2</v>
      </c>
      <c r="AK13" s="3">
        <f>Graphs!CJ45</f>
        <v>8.62747814374972E-2</v>
      </c>
      <c r="AL13" s="3"/>
      <c r="AM13" s="3" t="str">
        <f>Graphs!CL45</f>
        <v>Subj12</v>
      </c>
      <c r="AN13" s="3" t="str">
        <f>Graphs!C45</f>
        <v>NaN</v>
      </c>
      <c r="AO13" s="3" t="str">
        <f>Graphs!D45</f>
        <v>NaN</v>
      </c>
      <c r="AP13" s="3" t="str">
        <f>Graphs!E45</f>
        <v>NaN</v>
      </c>
      <c r="AQ13" s="3" t="str">
        <f>Graphs!F45</f>
        <v>NaN</v>
      </c>
      <c r="AR13" s="3" t="str">
        <f>Graphs!H45</f>
        <v>Subj12</v>
      </c>
      <c r="AS13" s="3" t="str">
        <f>Graphs!I45</f>
        <v>NaN</v>
      </c>
      <c r="AT13" s="3" t="str">
        <f>Graphs!J45</f>
        <v>NaN</v>
      </c>
      <c r="AU13" s="3" t="str">
        <f>Graphs!K45</f>
        <v>NaN</v>
      </c>
      <c r="AV13" s="3" t="str">
        <f>Graphs!L45</f>
        <v>NaN</v>
      </c>
      <c r="AW13" s="3" t="str">
        <f>Graphs!N45</f>
        <v>Subj12</v>
      </c>
      <c r="AX13" s="3" t="str">
        <f>Graphs!AG45</f>
        <v>NaN</v>
      </c>
      <c r="AY13" s="3" t="str">
        <f>Graphs!AH45</f>
        <v>NaN</v>
      </c>
      <c r="AZ13" s="3" t="str">
        <f>Graphs!AI45</f>
        <v>NaN</v>
      </c>
      <c r="BA13" s="3" t="str">
        <f>Graphs!AJ45</f>
        <v>NaN</v>
      </c>
      <c r="BB13" s="3" t="str">
        <f>Graphs!AL45</f>
        <v>Subj12</v>
      </c>
      <c r="BC13" s="3" t="str">
        <f>Graphs!AM45</f>
        <v>NaN</v>
      </c>
      <c r="BD13" s="3" t="str">
        <f>Graphs!AN45</f>
        <v>NaN</v>
      </c>
      <c r="BE13" s="3" t="str">
        <f>Graphs!AO45</f>
        <v>NaN</v>
      </c>
      <c r="BF13" s="3" t="str">
        <f>Graphs!AP45</f>
        <v>NaN</v>
      </c>
      <c r="BV13" s="3"/>
      <c r="BW13" s="3"/>
      <c r="BX13" s="3"/>
      <c r="BY13" s="3"/>
      <c r="BZ13" s="3"/>
      <c r="CA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</row>
    <row r="14" spans="1:111" s="39" customFormat="1">
      <c r="A14" s="29" t="s">
        <v>46</v>
      </c>
      <c r="B14" s="33">
        <v>0.88194444444444442</v>
      </c>
      <c r="C14" s="36">
        <v>0.75067402486554702</v>
      </c>
      <c r="D14" s="41">
        <v>0.921875</v>
      </c>
      <c r="E14" s="39">
        <v>7</v>
      </c>
      <c r="F14" s="39">
        <v>-0.16385898216366701</v>
      </c>
      <c r="G14" s="47">
        <v>3.125E-2</v>
      </c>
      <c r="H14" s="45">
        <f t="shared" si="4"/>
        <v>1</v>
      </c>
      <c r="I14" s="45">
        <f t="shared" si="0"/>
        <v>0.86894630899155334</v>
      </c>
      <c r="J14" s="42">
        <f t="shared" si="0"/>
        <v>0.92</v>
      </c>
      <c r="K14" s="45">
        <f t="shared" si="1"/>
        <v>0.68</v>
      </c>
      <c r="L14" s="45">
        <f t="shared" si="2"/>
        <v>6.7518547877545465E-2</v>
      </c>
      <c r="M14" s="42">
        <f t="shared" si="3"/>
        <v>0.35</v>
      </c>
      <c r="N14" s="39">
        <f t="shared" si="5"/>
        <v>0.92964876966385113</v>
      </c>
      <c r="O14" s="39">
        <f t="shared" si="6"/>
        <v>0.36583951595918185</v>
      </c>
      <c r="P14" s="39">
        <f t="shared" si="7"/>
        <v>0.20875927393877272</v>
      </c>
      <c r="R14" s="3" t="str">
        <f>Graphs!AV46</f>
        <v>Subj13</v>
      </c>
      <c r="S14" s="3">
        <f>Graphs!AW46</f>
        <v>3.7583645371455997E-2</v>
      </c>
      <c r="T14" s="3">
        <f>Graphs!AX46</f>
        <v>-1.75515415434087E-2</v>
      </c>
      <c r="U14" s="3">
        <f>Graphs!AY46</f>
        <v>-9.5887281591069203E-4</v>
      </c>
      <c r="V14" s="3">
        <f>Graphs!AZ46</f>
        <v>0.108623613993709</v>
      </c>
      <c r="W14" s="3" t="str">
        <f>Graphs!BB46</f>
        <v>Subj13</v>
      </c>
      <c r="X14" s="3">
        <f>Graphs!BC46</f>
        <v>8.5431523689197597E-2</v>
      </c>
      <c r="Y14" s="3">
        <f>Graphs!BD46</f>
        <v>-8.12108388893613E-2</v>
      </c>
      <c r="Z14" s="3">
        <f>Graphs!BE46</f>
        <v>-1.96895814366028E-2</v>
      </c>
      <c r="AA14" s="3">
        <f>Graphs!BF46</f>
        <v>2.0221075078063599E-2</v>
      </c>
      <c r="AB14" s="3" t="str">
        <f>Graphs!BH46</f>
        <v>Subj13</v>
      </c>
      <c r="AC14" s="3">
        <f>Graphs!CA46</f>
        <v>0.15104020022491699</v>
      </c>
      <c r="AD14" s="3">
        <f>Graphs!CB46</f>
        <v>-8.1443174995422501E-2</v>
      </c>
      <c r="AE14" s="3">
        <f>Graphs!CC46</f>
        <v>-4.8176217082911102E-2</v>
      </c>
      <c r="AF14" s="3">
        <f>Graphs!CD46</f>
        <v>-5.7048822689800202E-2</v>
      </c>
      <c r="AG14" s="3" t="str">
        <f>Graphs!CF46</f>
        <v>Subj13</v>
      </c>
      <c r="AH14" s="3">
        <f>Graphs!CG46</f>
        <v>2.53749357169109E-2</v>
      </c>
      <c r="AI14" s="3">
        <f>Graphs!CH46</f>
        <v>0.17085790049386701</v>
      </c>
      <c r="AJ14" s="3">
        <f>Graphs!CI46</f>
        <v>7.7816469531860194E-2</v>
      </c>
      <c r="AK14" s="3">
        <f>Graphs!CJ46</f>
        <v>0.18439119954288599</v>
      </c>
      <c r="AL14" s="3"/>
      <c r="AM14" s="3" t="str">
        <f>Graphs!CL46</f>
        <v>Subj13</v>
      </c>
      <c r="AN14" s="3">
        <f>Graphs!C46</f>
        <v>-6.4689173305279299E-3</v>
      </c>
      <c r="AO14" s="3">
        <f>Graphs!D46</f>
        <v>1.18608398315909E-2</v>
      </c>
      <c r="AP14" s="3">
        <f>Graphs!E46</f>
        <v>8.9661556641388099E-2</v>
      </c>
      <c r="AQ14" s="3">
        <f>Graphs!F46</f>
        <v>2.9030221919383099E-2</v>
      </c>
      <c r="AR14" s="3" t="str">
        <f>Graphs!H46</f>
        <v>Subj13</v>
      </c>
      <c r="AS14" s="3">
        <f>Graphs!I46</f>
        <v>-7.3370439224150902E-2</v>
      </c>
      <c r="AT14" s="3">
        <f>Graphs!J46</f>
        <v>8.49868754139885E-2</v>
      </c>
      <c r="AU14" s="3">
        <f>Graphs!K46</f>
        <v>0.15335502154203701</v>
      </c>
      <c r="AV14" s="3">
        <f>Graphs!L46</f>
        <v>0.110884163630268</v>
      </c>
      <c r="AW14" s="3" t="str">
        <f>Graphs!N46</f>
        <v>Subj13</v>
      </c>
      <c r="AX14" s="3">
        <f>Graphs!AG46</f>
        <v>-0.33425750313920199</v>
      </c>
      <c r="AY14" s="3">
        <f>Graphs!AH46</f>
        <v>0.22135078911387501</v>
      </c>
      <c r="AZ14" s="3">
        <f>Graphs!AI46</f>
        <v>-5.8114361820615898E-2</v>
      </c>
      <c r="BA14" s="3">
        <f>Graphs!AJ46</f>
        <v>-6.1577092173176397E-2</v>
      </c>
      <c r="BB14" s="3" t="str">
        <f>Graphs!AL46</f>
        <v>Subj13</v>
      </c>
      <c r="BC14" s="3">
        <f>Graphs!AM46</f>
        <v>1.18416366678918E-2</v>
      </c>
      <c r="BD14" s="3">
        <f>Graphs!AN46</f>
        <v>-2.1991610954656099E-2</v>
      </c>
      <c r="BE14" s="3">
        <f>Graphs!AO46</f>
        <v>9.8116418105389E-2</v>
      </c>
      <c r="BF14" s="3">
        <f>Graphs!AP46</f>
        <v>-0.16409125096935701</v>
      </c>
      <c r="BV14" s="3"/>
      <c r="BW14" s="3"/>
      <c r="BX14" s="3"/>
      <c r="BY14" s="3"/>
      <c r="BZ14" s="3"/>
      <c r="CA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</row>
    <row r="15" spans="1:111" s="39" customFormat="1">
      <c r="A15" s="50" t="s">
        <v>47</v>
      </c>
      <c r="B15" s="33">
        <v>0.75</v>
      </c>
      <c r="C15" s="36">
        <v>0.67555299467885999</v>
      </c>
      <c r="D15" s="41">
        <v>0.84375</v>
      </c>
      <c r="E15" s="39">
        <v>10</v>
      </c>
      <c r="F15" s="39">
        <v>3.3584095920650148E-3</v>
      </c>
      <c r="G15" s="47">
        <v>0.1875</v>
      </c>
      <c r="H15" s="45">
        <f t="shared" si="4"/>
        <v>0.76543209876543217</v>
      </c>
      <c r="I15" s="45">
        <f t="shared" si="0"/>
        <v>0.77657024800338292</v>
      </c>
      <c r="J15" s="42">
        <f t="shared" si="0"/>
        <v>0.72</v>
      </c>
      <c r="K15" s="45">
        <f t="shared" si="1"/>
        <v>0.8</v>
      </c>
      <c r="L15" s="45">
        <f t="shared" si="2"/>
        <v>0.26046128387699324</v>
      </c>
      <c r="M15" s="42">
        <f t="shared" si="3"/>
        <v>0.6</v>
      </c>
      <c r="N15" s="39">
        <f t="shared" si="5"/>
        <v>0.75400078225627176</v>
      </c>
      <c r="O15" s="39">
        <f t="shared" si="6"/>
        <v>0.55348709462566437</v>
      </c>
      <c r="P15" s="39">
        <f t="shared" si="7"/>
        <v>0.43023064193849658</v>
      </c>
      <c r="R15" s="3" t="str">
        <f>Graphs!AV47</f>
        <v>Subj14</v>
      </c>
      <c r="S15" s="3">
        <f>Graphs!AW47</f>
        <v>3.8229842269134999E-2</v>
      </c>
      <c r="T15" s="3">
        <f>Graphs!AX47</f>
        <v>2.65288145735291E-2</v>
      </c>
      <c r="U15" s="3">
        <f>Graphs!AY47</f>
        <v>9.3246907170445505E-3</v>
      </c>
      <c r="V15" s="3">
        <f>Graphs!AZ47</f>
        <v>-0.151988289675583</v>
      </c>
      <c r="W15" s="3" t="str">
        <f>Graphs!BB47</f>
        <v>Subj14</v>
      </c>
      <c r="X15" s="3">
        <f>Graphs!BC47</f>
        <v>-1.7077272819749301E-2</v>
      </c>
      <c r="Y15" s="3">
        <f>Graphs!BD47</f>
        <v>-2.6296776901037901E-2</v>
      </c>
      <c r="Z15" s="3">
        <f>Graphs!BE47</f>
        <v>0.15787792821643001</v>
      </c>
      <c r="AA15" s="3">
        <f>Graphs!BF47</f>
        <v>-0.186384051234913</v>
      </c>
      <c r="AB15" s="3" t="str">
        <f>Graphs!BH47</f>
        <v>Subj14</v>
      </c>
      <c r="AC15" s="3">
        <f>Graphs!CA47</f>
        <v>4.3114213349044403E-2</v>
      </c>
      <c r="AD15" s="3">
        <f>Graphs!CB47</f>
        <v>9.8431886338316302E-2</v>
      </c>
      <c r="AE15" s="3">
        <f>Graphs!CC47</f>
        <v>1.8621605920272701E-2</v>
      </c>
      <c r="AF15" s="3">
        <f>Graphs!CD47</f>
        <v>-0.37577246439656498</v>
      </c>
      <c r="AG15" s="3" t="str">
        <f>Graphs!CF47</f>
        <v>Subj14</v>
      </c>
      <c r="AH15" s="3">
        <f>Graphs!CG47</f>
        <v>4.5674884290439699E-2</v>
      </c>
      <c r="AI15" s="3">
        <f>Graphs!CH47</f>
        <v>0.120108029060045</v>
      </c>
      <c r="AJ15" s="3">
        <f>Graphs!CI47</f>
        <v>-0.24359938288234501</v>
      </c>
      <c r="AK15" s="3">
        <f>Graphs!CJ47</f>
        <v>7.44331447696054E-2</v>
      </c>
      <c r="AL15" s="3"/>
      <c r="AM15" s="3" t="str">
        <f>Graphs!CL47</f>
        <v>Subj14</v>
      </c>
      <c r="AN15" s="3">
        <f>Graphs!C47</f>
        <v>-6.5752271427267195E-2</v>
      </c>
      <c r="AO15" s="3">
        <f>Graphs!D47</f>
        <v>6.5495182338943303E-2</v>
      </c>
      <c r="AP15" s="3">
        <f>Graphs!E47</f>
        <v>0.26375950791282499</v>
      </c>
      <c r="AQ15" s="3">
        <f>Graphs!F47</f>
        <v>-8.0475832999113303E-2</v>
      </c>
      <c r="AR15" s="3" t="str">
        <f>Graphs!H47</f>
        <v>Subj14</v>
      </c>
      <c r="AS15" s="3">
        <f>Graphs!I47</f>
        <v>-9.6658892638227301E-2</v>
      </c>
      <c r="AT15" s="3">
        <f>Graphs!J47</f>
        <v>-0.19185183549412499</v>
      </c>
      <c r="AU15" s="3">
        <f>Graphs!K47</f>
        <v>0.25966764509281198</v>
      </c>
      <c r="AV15" s="3">
        <f>Graphs!L47</f>
        <v>-0.12653022481418799</v>
      </c>
      <c r="AW15" s="3" t="str">
        <f>Graphs!N47</f>
        <v>Subj14</v>
      </c>
      <c r="AX15" s="3">
        <f>Graphs!AG47</f>
        <v>0.24433881871199101</v>
      </c>
      <c r="AY15" s="3">
        <f>Graphs!AH47</f>
        <v>0.100633375259498</v>
      </c>
      <c r="AZ15" s="3">
        <f>Graphs!AI47</f>
        <v>2.4180809916651801E-3</v>
      </c>
      <c r="BA15" s="3">
        <f>Graphs!AJ47</f>
        <v>-0.212890772646604</v>
      </c>
      <c r="BB15" s="3" t="str">
        <f>Graphs!AL47</f>
        <v>Subj14</v>
      </c>
      <c r="BC15" s="3">
        <f>Graphs!AM47</f>
        <v>0.18777452430514099</v>
      </c>
      <c r="BD15" s="3">
        <f>Graphs!AN47</f>
        <v>0.45844050528552399</v>
      </c>
      <c r="BE15" s="3">
        <f>Graphs!AO47</f>
        <v>-0.153941276682593</v>
      </c>
      <c r="BF15" s="3">
        <f>Graphs!AP47</f>
        <v>0.189466186686268</v>
      </c>
      <c r="BV15" s="3"/>
      <c r="BW15" s="3"/>
      <c r="BX15" s="3"/>
      <c r="BY15" s="3"/>
      <c r="BZ15" s="3"/>
      <c r="CA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</row>
    <row r="16" spans="1:111" s="39" customFormat="1">
      <c r="A16" s="29" t="s">
        <v>48</v>
      </c>
      <c r="B16" s="33">
        <v>0.70833333333333337</v>
      </c>
      <c r="C16" s="36">
        <v>0.78987538870376195</v>
      </c>
      <c r="D16" s="41">
        <v>0.90625</v>
      </c>
      <c r="E16" s="39">
        <v>12</v>
      </c>
      <c r="F16" s="39">
        <v>0.17939073060930399</v>
      </c>
      <c r="G16" s="47">
        <v>0.1875</v>
      </c>
      <c r="H16" s="45">
        <f t="shared" si="4"/>
        <v>0.6913580246913581</v>
      </c>
      <c r="I16" s="45">
        <f t="shared" si="0"/>
        <v>0.91715208529332948</v>
      </c>
      <c r="J16" s="42">
        <f t="shared" si="0"/>
        <v>0.88</v>
      </c>
      <c r="K16" s="45">
        <f t="shared" si="1"/>
        <v>0.88</v>
      </c>
      <c r="L16" s="45">
        <f t="shared" si="2"/>
        <v>0.46357507057576786</v>
      </c>
      <c r="M16" s="42">
        <f t="shared" si="3"/>
        <v>0.6</v>
      </c>
      <c r="N16" s="39">
        <f t="shared" si="5"/>
        <v>0.82950336999489582</v>
      </c>
      <c r="O16" s="39">
        <f t="shared" si="6"/>
        <v>0.64785835685858928</v>
      </c>
      <c r="P16" s="39">
        <f t="shared" si="7"/>
        <v>0.53178753528788392</v>
      </c>
      <c r="R16" s="3" t="str">
        <f>Graphs!AV48</f>
        <v>Subj15</v>
      </c>
      <c r="S16" s="3">
        <f>Graphs!AW48</f>
        <v>-3.1267591823174699E-3</v>
      </c>
      <c r="T16" s="3">
        <f>Graphs!AX48</f>
        <v>-1.49737023064315E-2</v>
      </c>
      <c r="U16" s="3">
        <f>Graphs!AY48</f>
        <v>6.9247293357724296E-2</v>
      </c>
      <c r="V16" s="3">
        <f>Graphs!AZ48</f>
        <v>4.1259324499113702E-2</v>
      </c>
      <c r="W16" s="3" t="str">
        <f>Graphs!BB48</f>
        <v>Subj15</v>
      </c>
      <c r="X16" s="3">
        <f>Graphs!BC48</f>
        <v>-3.9844654036315097E-2</v>
      </c>
      <c r="Y16" s="3">
        <f>Graphs!BD48</f>
        <v>-0.20616047803776699</v>
      </c>
      <c r="Z16" s="3">
        <f>Graphs!BE48</f>
        <v>-6.75309567973814E-2</v>
      </c>
      <c r="AA16" s="3">
        <f>Graphs!BF48</f>
        <v>5.50113287985253E-2</v>
      </c>
      <c r="AB16" s="3" t="str">
        <f>Graphs!BH48</f>
        <v>Subj15</v>
      </c>
      <c r="AC16" s="3">
        <f>Graphs!CA48</f>
        <v>0.148522396892668</v>
      </c>
      <c r="AD16" s="3">
        <f>Graphs!CB48</f>
        <v>-2.6056055298473001E-2</v>
      </c>
      <c r="AE16" s="3">
        <f>Graphs!CC48</f>
        <v>0.215553614675731</v>
      </c>
      <c r="AF16" s="3">
        <f>Graphs!CD48</f>
        <v>2.5824387257450399E-3</v>
      </c>
      <c r="AG16" s="3" t="str">
        <f>Graphs!CF48</f>
        <v>Subj15</v>
      </c>
      <c r="AH16" s="3">
        <f>Graphs!CG48</f>
        <v>1.6916623811274002E-2</v>
      </c>
      <c r="AI16" s="3">
        <f>Graphs!CH48</f>
        <v>0.312957540508568</v>
      </c>
      <c r="AJ16" s="3">
        <f>Graphs!CI48</f>
        <v>0.16239958858823</v>
      </c>
      <c r="AK16" s="3">
        <f>Graphs!CJ48</f>
        <v>-0.13025800334680901</v>
      </c>
      <c r="AL16" s="3"/>
      <c r="AM16" s="3" t="str">
        <f>Graphs!CL48</f>
        <v>Subj15</v>
      </c>
      <c r="AN16" s="3">
        <f>Graphs!C48</f>
        <v>5.7768612981749901E-2</v>
      </c>
      <c r="AO16" s="3">
        <f>Graphs!D48</f>
        <v>0.102467372581413</v>
      </c>
      <c r="AP16" s="3">
        <f>Graphs!E48</f>
        <v>5.6754153335931402E-2</v>
      </c>
      <c r="AQ16" s="3">
        <f>Graphs!F48</f>
        <v>4.5164299300141299E-2</v>
      </c>
      <c r="AR16" s="3" t="str">
        <f>Graphs!H48</f>
        <v>Subj15</v>
      </c>
      <c r="AS16" s="3">
        <f>Graphs!I48</f>
        <v>5.7700061337680297E-2</v>
      </c>
      <c r="AT16" s="3">
        <f>Graphs!J48</f>
        <v>-4.4100076982652101E-2</v>
      </c>
      <c r="AU16" s="3">
        <f>Graphs!K48</f>
        <v>4.1268918042844202E-2</v>
      </c>
      <c r="AV16" s="3">
        <f>Graphs!L48</f>
        <v>3.3348620640682197E-2</v>
      </c>
      <c r="AW16" s="3" t="str">
        <f>Graphs!N48</f>
        <v>Subj15</v>
      </c>
      <c r="AX16" s="3">
        <f>Graphs!AG48</f>
        <v>8.7771364724941195E-2</v>
      </c>
      <c r="AY16" s="3">
        <f>Graphs!AH48</f>
        <v>0.21796407179041699</v>
      </c>
      <c r="AZ16" s="3">
        <f>Graphs!AI48</f>
        <v>4.9200287219740298E-2</v>
      </c>
      <c r="BA16" s="3">
        <f>Graphs!AJ48</f>
        <v>-4.7520947882874101E-2</v>
      </c>
      <c r="BB16" s="3" t="str">
        <f>Graphs!AL48</f>
        <v>Subj15</v>
      </c>
      <c r="BC16" s="3">
        <f>Graphs!AM48</f>
        <v>-4.7366546671567103E-2</v>
      </c>
      <c r="BD16" s="3">
        <f>Graphs!AN48</f>
        <v>0.150557951920338</v>
      </c>
      <c r="BE16" s="3">
        <f>Graphs!AO48</f>
        <v>0.12518301620342701</v>
      </c>
      <c r="BF16" s="3">
        <f>Graphs!AP48</f>
        <v>-8.4583119056369796E-2</v>
      </c>
      <c r="BV16" s="3"/>
      <c r="BW16" s="3"/>
      <c r="BX16" s="3"/>
      <c r="BY16" s="3"/>
      <c r="BZ16" s="3"/>
      <c r="CA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</row>
    <row r="17" spans="1:111" s="39" customFormat="1">
      <c r="A17" s="29" t="s">
        <v>49</v>
      </c>
      <c r="B17" s="35">
        <v>0.52083333333333337</v>
      </c>
      <c r="C17" s="37">
        <v>0.49809061518167103</v>
      </c>
      <c r="D17" s="41">
        <v>0.703125</v>
      </c>
      <c r="E17" s="39">
        <v>1</v>
      </c>
      <c r="F17" s="39">
        <v>0.29335749677661799</v>
      </c>
      <c r="G17" s="47">
        <v>3.125E-2</v>
      </c>
      <c r="H17" s="45">
        <f t="shared" si="4"/>
        <v>0.35802469135802478</v>
      </c>
      <c r="I17" s="45">
        <f t="shared" si="0"/>
        <v>0.55834539737502464</v>
      </c>
      <c r="J17" s="42">
        <f t="shared" si="0"/>
        <v>0.36</v>
      </c>
      <c r="K17" s="45">
        <f t="shared" si="1"/>
        <v>0.44</v>
      </c>
      <c r="L17" s="45">
        <f t="shared" si="2"/>
        <v>0.59507490708471222</v>
      </c>
      <c r="M17" s="42">
        <f t="shared" si="3"/>
        <v>0.35</v>
      </c>
      <c r="N17" s="39">
        <f t="shared" si="5"/>
        <v>0.42545669624434979</v>
      </c>
      <c r="O17" s="39">
        <f t="shared" si="6"/>
        <v>0.46169163569490407</v>
      </c>
      <c r="P17" s="39">
        <f t="shared" si="7"/>
        <v>0.4725374535423561</v>
      </c>
      <c r="R17" s="3" t="str">
        <f>Graphs!AV49</f>
        <v>Subj17</v>
      </c>
      <c r="S17" s="3">
        <f>Graphs!AW49</f>
        <v>0.12764820652967601</v>
      </c>
      <c r="T17" s="3">
        <f>Graphs!AX49</f>
        <v>-1.8614639665396698E-2</v>
      </c>
      <c r="U17" s="3">
        <f>Graphs!AY49</f>
        <v>-9.1454231905916797E-2</v>
      </c>
      <c r="V17" s="3">
        <f>Graphs!AZ49</f>
        <v>3.7465523357901799E-2</v>
      </c>
      <c r="W17" s="3" t="str">
        <f>Graphs!BB49</f>
        <v>Subj17</v>
      </c>
      <c r="X17" s="3">
        <f>Graphs!BC49</f>
        <v>0.11203399627944199</v>
      </c>
      <c r="Y17" s="3">
        <f>Graphs!BD49</f>
        <v>-0.20086638451105901</v>
      </c>
      <c r="Z17" s="3">
        <f>Graphs!BE49</f>
        <v>-0.102359422478994</v>
      </c>
      <c r="AA17" s="3">
        <f>Graphs!BF49</f>
        <v>-4.9328168031009096E-4</v>
      </c>
      <c r="AB17" s="3" t="str">
        <f>Graphs!BH49</f>
        <v>Subj17</v>
      </c>
      <c r="AC17" s="3">
        <f>Graphs!CA49</f>
        <v>0.239007645711073</v>
      </c>
      <c r="AD17" s="3">
        <f>Graphs!CB49</f>
        <v>0.13563990625007</v>
      </c>
      <c r="AE17" s="3">
        <f>Graphs!CC49</f>
        <v>-0.50467317242181997</v>
      </c>
      <c r="AF17" s="3">
        <f>Graphs!CD49</f>
        <v>-0.205406060881416</v>
      </c>
      <c r="AG17" s="3" t="str">
        <f>Graphs!CF49</f>
        <v>Subj17</v>
      </c>
      <c r="AH17" s="3">
        <f>Graphs!CG49</f>
        <v>-0.202999485735288</v>
      </c>
      <c r="AI17" s="3">
        <f>Graphs!CH49</f>
        <v>0.35355743765562597</v>
      </c>
      <c r="AJ17" s="3">
        <f>Graphs!CI49</f>
        <v>8.2891456675242406E-2</v>
      </c>
      <c r="AK17" s="3">
        <f>Graphs!CJ49</f>
        <v>5.0749871433821902E-3</v>
      </c>
      <c r="AL17" s="3"/>
      <c r="AM17" s="3" t="str">
        <f>Graphs!CL49</f>
        <v>Subj17</v>
      </c>
      <c r="AN17" s="3">
        <f>Graphs!C49</f>
        <v>6.1152461252391301E-2</v>
      </c>
      <c r="AO17" s="3">
        <f>Graphs!D49</f>
        <v>1.0783845002125999E-2</v>
      </c>
      <c r="AP17" s="3">
        <f>Graphs!E49</f>
        <v>-2.8731442708628301E-2</v>
      </c>
      <c r="AQ17" s="3">
        <f>Graphs!F49</f>
        <v>-5.2355845419471497E-2</v>
      </c>
      <c r="AR17" s="3" t="str">
        <f>Graphs!H49</f>
        <v>Subj17</v>
      </c>
      <c r="AS17" s="3">
        <f>Graphs!I49</f>
        <v>0.22595427391387199</v>
      </c>
      <c r="AT17" s="3">
        <f>Graphs!J49</f>
        <v>4.2790448859575302E-2</v>
      </c>
      <c r="AU17" s="3">
        <f>Graphs!K49</f>
        <v>7.83032560272518E-2</v>
      </c>
      <c r="AV17" s="3">
        <f>Graphs!L49</f>
        <v>-0.16308517637688599</v>
      </c>
      <c r="AW17" s="3" t="str">
        <f>Graphs!N49</f>
        <v>Subj17</v>
      </c>
      <c r="AX17" s="3">
        <f>Graphs!AG49</f>
        <v>0.243066365562746</v>
      </c>
      <c r="AY17" s="3">
        <f>Graphs!AH49</f>
        <v>0.175021019262253</v>
      </c>
      <c r="AZ17" s="3">
        <f>Graphs!AI49</f>
        <v>-3.5743701912652297E-2</v>
      </c>
      <c r="BA17" s="3">
        <f>Graphs!AJ49</f>
        <v>-0.320259038082298</v>
      </c>
      <c r="BB17" s="3" t="str">
        <f>Graphs!AL49</f>
        <v>Subj17</v>
      </c>
      <c r="BC17" s="3">
        <f>Graphs!AM49</f>
        <v>-0.196232836210778</v>
      </c>
      <c r="BD17" s="3">
        <f>Graphs!AN49</f>
        <v>-0.231757746214453</v>
      </c>
      <c r="BE17" s="3">
        <f>Graphs!AO49</f>
        <v>-1.6916623811274001E-3</v>
      </c>
      <c r="BF17" s="3">
        <f>Graphs!AP49</f>
        <v>0.121799691441173</v>
      </c>
      <c r="BV17" s="3"/>
      <c r="BW17" s="3"/>
      <c r="BX17" s="3"/>
      <c r="BY17" s="3"/>
      <c r="BZ17" s="3"/>
      <c r="CA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</row>
    <row r="18" spans="1:111" s="39" customFormat="1">
      <c r="A18" s="50" t="s">
        <v>50</v>
      </c>
      <c r="B18" s="33">
        <v>0.71527777777777779</v>
      </c>
      <c r="C18" s="36">
        <v>0.74634170290850599</v>
      </c>
      <c r="D18" s="42">
        <v>0.953125</v>
      </c>
      <c r="E18" s="39">
        <v>3</v>
      </c>
      <c r="F18" s="39">
        <v>8.0531014376770016E-2</v>
      </c>
      <c r="G18" s="47">
        <v>3.125E-2</v>
      </c>
      <c r="H18" s="45">
        <f t="shared" si="4"/>
        <v>0.70370370370370372</v>
      </c>
      <c r="I18" s="45">
        <f t="shared" si="0"/>
        <v>0.86361886824254541</v>
      </c>
      <c r="J18" s="42">
        <f t="shared" si="0"/>
        <v>1</v>
      </c>
      <c r="K18" s="45">
        <f t="shared" si="1"/>
        <v>0.52</v>
      </c>
      <c r="L18" s="45">
        <f t="shared" si="2"/>
        <v>0.34950640863958932</v>
      </c>
      <c r="M18" s="42">
        <f t="shared" si="3"/>
        <v>0.35</v>
      </c>
      <c r="N18" s="39">
        <f t="shared" si="5"/>
        <v>0.85577419064874982</v>
      </c>
      <c r="O18" s="39">
        <f t="shared" si="6"/>
        <v>0.40650213621319642</v>
      </c>
      <c r="P18" s="39">
        <f t="shared" si="7"/>
        <v>0.34975320431979462</v>
      </c>
      <c r="R18" s="3" t="str">
        <f>Graphs!AV50</f>
        <v>Subj18</v>
      </c>
      <c r="S18" s="3">
        <f>Graphs!AW50</f>
        <v>-2.0289192916371199E-2</v>
      </c>
      <c r="T18" s="3">
        <f>Graphs!AX50</f>
        <v>-3.4873787413447502E-2</v>
      </c>
      <c r="U18" s="3">
        <f>Graphs!AY50</f>
        <v>6.4994900869772498E-2</v>
      </c>
      <c r="V18" s="3">
        <f>Graphs!AZ50</f>
        <v>2.3617454357104599E-2</v>
      </c>
      <c r="W18" s="3" t="str">
        <f>Graphs!BB50</f>
        <v>Subj18</v>
      </c>
      <c r="X18" s="3">
        <f>Graphs!BC50</f>
        <v>-2.01550725997123E-2</v>
      </c>
      <c r="Y18" s="3">
        <f>Graphs!BD50</f>
        <v>-8.3986416794767996E-2</v>
      </c>
      <c r="Z18" s="3">
        <f>Graphs!BE50</f>
        <v>-1.2109717870147699E-2</v>
      </c>
      <c r="AA18" s="3">
        <f>Graphs!BF50</f>
        <v>5.8891579762654703E-2</v>
      </c>
      <c r="AB18" s="3" t="str">
        <f>Graphs!BH50</f>
        <v>Subj18</v>
      </c>
      <c r="AC18" s="3">
        <f>Graphs!CA50</f>
        <v>-0.33445335851306202</v>
      </c>
      <c r="AD18" s="3">
        <f>Graphs!CB50</f>
        <v>0.257355514794253</v>
      </c>
      <c r="AE18" s="3">
        <f>Graphs!CC50</f>
        <v>4.6422794087108303E-2</v>
      </c>
      <c r="AF18" s="3">
        <f>Graphs!CD50</f>
        <v>-6.3079207633298301E-2</v>
      </c>
      <c r="AG18" s="3" t="str">
        <f>Graphs!CF50</f>
        <v>Subj18</v>
      </c>
      <c r="AH18" s="3">
        <f>Graphs!CG50</f>
        <v>-1.5224961430146599E-2</v>
      </c>
      <c r="AI18" s="3">
        <f>Graphs!CH50</f>
        <v>-3.0449922860293101E-2</v>
      </c>
      <c r="AJ18" s="3">
        <f>Graphs!CI50</f>
        <v>-4.7366546671567103E-2</v>
      </c>
      <c r="AK18" s="3">
        <f>Graphs!CJ50</f>
        <v>-5.0749871433821897E-2</v>
      </c>
      <c r="AL18" s="3"/>
      <c r="AM18" s="3" t="str">
        <f>Graphs!CL50</f>
        <v>Subj18</v>
      </c>
      <c r="AN18" s="3">
        <f>Graphs!C50</f>
        <v>1.2965628076009801E-2</v>
      </c>
      <c r="AO18" s="3">
        <f>Graphs!D50</f>
        <v>-2.4576327173015299E-2</v>
      </c>
      <c r="AP18" s="3">
        <f>Graphs!E50</f>
        <v>-7.6014989899006999E-2</v>
      </c>
      <c r="AQ18" s="3">
        <f>Graphs!F50</f>
        <v>2.0421211637402299E-2</v>
      </c>
      <c r="AR18" s="3" t="str">
        <f>Graphs!H50</f>
        <v>Subj18</v>
      </c>
      <c r="AS18" s="3">
        <f>Graphs!I50</f>
        <v>1.59448092438262E-2</v>
      </c>
      <c r="AT18" s="3">
        <f>Graphs!J50</f>
        <v>-0.143124637397578</v>
      </c>
      <c r="AU18" s="3">
        <f>Graphs!K50</f>
        <v>-9.1673968615375301E-2</v>
      </c>
      <c r="AV18" s="3">
        <f>Graphs!L50</f>
        <v>9.2229778959386707E-3</v>
      </c>
      <c r="AW18" s="3" t="str">
        <f>Graphs!N50</f>
        <v>Subj18</v>
      </c>
      <c r="AX18" s="3">
        <f>Graphs!AG50</f>
        <v>2.2014591863743702E-3</v>
      </c>
      <c r="AY18" s="3">
        <f>Graphs!AH50</f>
        <v>-0.103964671622363</v>
      </c>
      <c r="AZ18" s="3">
        <f>Graphs!AI50</f>
        <v>0.10678311066021499</v>
      </c>
      <c r="BA18" s="3">
        <f>Graphs!AJ50</f>
        <v>-8.7380053727497603E-2</v>
      </c>
      <c r="BB18" s="3" t="str">
        <f>Graphs!AL50</f>
        <v>Subj18</v>
      </c>
      <c r="BC18" s="3">
        <f>Graphs!AM50</f>
        <v>-7.9508131912987598E-2</v>
      </c>
      <c r="BD18" s="3">
        <f>Graphs!AN50</f>
        <v>8.62747814374972E-2</v>
      </c>
      <c r="BE18" s="3">
        <f>Graphs!AO50</f>
        <v>-1.8608286192401399E-2</v>
      </c>
      <c r="BF18" s="3">
        <f>Graphs!AP50</f>
        <v>-3.8908234765930097E-2</v>
      </c>
      <c r="BV18" s="3"/>
      <c r="BW18" s="3"/>
      <c r="BX18" s="3"/>
      <c r="BY18" s="3"/>
      <c r="BZ18" s="3"/>
      <c r="CA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</row>
    <row r="19" spans="1:111" s="39" customFormat="1">
      <c r="A19" s="29" t="s">
        <v>51</v>
      </c>
      <c r="B19" s="34">
        <v>0.61111111111111116</v>
      </c>
      <c r="C19" s="37">
        <v>0.52139238277340105</v>
      </c>
      <c r="D19" s="43">
        <v>0.671875</v>
      </c>
      <c r="E19" s="39">
        <v>-8</v>
      </c>
      <c r="F19" s="39">
        <v>0.54449136110084095</v>
      </c>
      <c r="G19" s="47">
        <v>3.125E-2</v>
      </c>
      <c r="H19" s="45">
        <f t="shared" si="4"/>
        <v>0.5185185185185186</v>
      </c>
      <c r="I19" s="45">
        <f t="shared" si="0"/>
        <v>0.58699949728335221</v>
      </c>
      <c r="J19" s="42">
        <f t="shared" si="0"/>
        <v>0.28000000000000003</v>
      </c>
      <c r="K19" s="45">
        <f t="shared" si="1"/>
        <v>0.08</v>
      </c>
      <c r="L19" s="45">
        <f t="shared" si="2"/>
        <v>0.88484413728303413</v>
      </c>
      <c r="M19" s="42">
        <f t="shared" si="3"/>
        <v>0.35</v>
      </c>
      <c r="N19" s="39">
        <f t="shared" si="5"/>
        <v>0.46183933860062365</v>
      </c>
      <c r="O19" s="39">
        <f t="shared" si="6"/>
        <v>0.43828137909434473</v>
      </c>
      <c r="P19" s="39">
        <f t="shared" si="7"/>
        <v>0.61742206864151705</v>
      </c>
      <c r="R19" s="3" t="str">
        <f>Graphs!AV51</f>
        <v>Subj19</v>
      </c>
      <c r="S19" s="3">
        <f>Graphs!AW51</f>
        <v>0.104670000716512</v>
      </c>
      <c r="T19" s="3">
        <f>Graphs!AX51</f>
        <v>7.5382689708805004E-2</v>
      </c>
      <c r="U19" s="3">
        <f>Graphs!AY51</f>
        <v>9.3406719306430602E-2</v>
      </c>
      <c r="V19" s="3">
        <f>Graphs!AZ51</f>
        <v>8.2949446930013299E-2</v>
      </c>
      <c r="W19" s="3" t="str">
        <f>Graphs!BB51</f>
        <v>Subj19</v>
      </c>
      <c r="X19" s="3">
        <f>Graphs!BC51</f>
        <v>-4.1324499077245301E-2</v>
      </c>
      <c r="Y19" s="3">
        <f>Graphs!BD51</f>
        <v>4.3328890130336299E-2</v>
      </c>
      <c r="Z19" s="3">
        <f>Graphs!BE51</f>
        <v>9.2045666782932897E-2</v>
      </c>
      <c r="AA19" s="3">
        <f>Graphs!BF51</f>
        <v>0.133429220709229</v>
      </c>
      <c r="AB19" s="3" t="str">
        <f>Graphs!BH51</f>
        <v>Subj19</v>
      </c>
      <c r="AC19" s="3">
        <f>Graphs!CA51</f>
        <v>0.43039320353926602</v>
      </c>
      <c r="AD19" s="3">
        <f>Graphs!CB51</f>
        <v>-0.16939767211325399</v>
      </c>
      <c r="AE19" s="3">
        <f>Graphs!CC51</f>
        <v>-4.5557418378772398E-2</v>
      </c>
      <c r="AF19" s="3">
        <f>Graphs!CD51</f>
        <v>5.0309357964800197E-2</v>
      </c>
      <c r="AG19" s="3" t="str">
        <f>Graphs!CF51</f>
        <v>Subj19</v>
      </c>
      <c r="AH19" s="3">
        <f>Graphs!CG51</f>
        <v>0.20130782335416</v>
      </c>
      <c r="AI19" s="3">
        <f>Graphs!CH51</f>
        <v>7.6124807150732804E-2</v>
      </c>
      <c r="AJ19" s="3">
        <f>Graphs!CI51</f>
        <v>-3.0449922860293101E-2</v>
      </c>
      <c r="AK19" s="3">
        <f>Graphs!CJ51</f>
        <v>-3.3833247622547902E-3</v>
      </c>
      <c r="AL19" s="3"/>
      <c r="AM19" s="3" t="str">
        <f>Graphs!CL51</f>
        <v>Subj19</v>
      </c>
      <c r="AN19" s="3">
        <f>Graphs!C51</f>
        <v>4.6908336088500598E-2</v>
      </c>
      <c r="AO19" s="3">
        <f>Graphs!D51</f>
        <v>0.10255770118001301</v>
      </c>
      <c r="AP19" s="3">
        <f>Graphs!E51</f>
        <v>0.13765383591309199</v>
      </c>
      <c r="AQ19" s="3">
        <f>Graphs!F51</f>
        <v>0.126098723645994</v>
      </c>
      <c r="AR19" s="3" t="str">
        <f>Graphs!H51</f>
        <v>Subj19</v>
      </c>
      <c r="AS19" s="3">
        <f>Graphs!I51</f>
        <v>5.6154213818398697E-2</v>
      </c>
      <c r="AT19" s="3">
        <f>Graphs!J51</f>
        <v>0.17992970361508101</v>
      </c>
      <c r="AU19" s="3">
        <f>Graphs!K51</f>
        <v>9.6471306647123403E-2</v>
      </c>
      <c r="AV19" s="3">
        <f>Graphs!L51</f>
        <v>8.7686029397093704E-2</v>
      </c>
      <c r="AW19" s="3" t="str">
        <f>Graphs!N51</f>
        <v>Subj19</v>
      </c>
      <c r="AX19" s="3">
        <f>Graphs!AG51</f>
        <v>8.3753673004148099E-2</v>
      </c>
      <c r="AY19" s="3">
        <f>Graphs!AH51</f>
        <v>0.24858899375164201</v>
      </c>
      <c r="AZ19" s="3">
        <f>Graphs!AI51</f>
        <v>-7.2677822002413905E-2</v>
      </c>
      <c r="BA19" s="3">
        <f>Graphs!AJ51</f>
        <v>-7.5750353983440903E-3</v>
      </c>
      <c r="BB19" s="3" t="str">
        <f>Graphs!AL51</f>
        <v>Subj19</v>
      </c>
      <c r="BC19" s="3">
        <f>Graphs!AM51</f>
        <v>2.1991610954656099E-2</v>
      </c>
      <c r="BD19" s="3">
        <f>Graphs!AN51</f>
        <v>-0.12518301620342701</v>
      </c>
      <c r="BE19" s="3">
        <f>Graphs!AO51</f>
        <v>0.10826639239215299</v>
      </c>
      <c r="BF19" s="3">
        <f>Graphs!AP51</f>
        <v>-1.5224961430146599E-2</v>
      </c>
      <c r="BV19" s="3"/>
      <c r="BW19" s="3"/>
      <c r="BX19" s="3"/>
      <c r="BY19" s="3"/>
      <c r="BZ19" s="3"/>
      <c r="CA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</row>
    <row r="20" spans="1:111" s="39" customFormat="1">
      <c r="A20" s="50" t="s">
        <v>52</v>
      </c>
      <c r="B20" s="35">
        <v>0.31944444444444442</v>
      </c>
      <c r="C20" s="38">
        <v>4.4039197507797501E-2</v>
      </c>
      <c r="D20" s="43">
        <v>0.671875</v>
      </c>
      <c r="E20" s="39">
        <v>-8</v>
      </c>
      <c r="F20" s="39">
        <v>-0.2223751808312861</v>
      </c>
      <c r="G20" s="47">
        <v>0.15625</v>
      </c>
      <c r="H20" s="45">
        <f t="shared" si="4"/>
        <v>0</v>
      </c>
      <c r="I20" s="45">
        <f t="shared" si="0"/>
        <v>0</v>
      </c>
      <c r="J20" s="42">
        <f t="shared" si="0"/>
        <v>0.28000000000000003</v>
      </c>
      <c r="K20" s="45">
        <f t="shared" si="1"/>
        <v>0.08</v>
      </c>
      <c r="L20" s="45">
        <f t="shared" si="2"/>
        <v>0</v>
      </c>
      <c r="M20" s="42">
        <f t="shared" si="3"/>
        <v>0.55000000000000004</v>
      </c>
      <c r="N20" s="39">
        <f t="shared" si="5"/>
        <v>9.3333333333333338E-2</v>
      </c>
      <c r="O20" s="39">
        <f t="shared" si="6"/>
        <v>0.21</v>
      </c>
      <c r="P20" s="39">
        <f t="shared" si="7"/>
        <v>0.27500000000000002</v>
      </c>
      <c r="R20" s="3" t="str">
        <f>Graphs!AV52</f>
        <v>Subj20</v>
      </c>
      <c r="S20" s="3">
        <f>Graphs!AW52</f>
        <v>5.5517346370481399E-3</v>
      </c>
      <c r="T20" s="3">
        <f>Graphs!AX52</f>
        <v>0.13919637044303501</v>
      </c>
      <c r="U20" s="3">
        <f>Graphs!AY52</f>
        <v>8.1427757461285499E-2</v>
      </c>
      <c r="V20" s="3">
        <f>Graphs!AZ52</f>
        <v>2.89885317969522E-2</v>
      </c>
      <c r="W20" s="3" t="str">
        <f>Graphs!BB52</f>
        <v>Subj20</v>
      </c>
      <c r="X20" s="3">
        <f>Graphs!BC52</f>
        <v>2.6748372805547198E-4</v>
      </c>
      <c r="Y20" s="3">
        <f>Graphs!BD52</f>
        <v>3.74720386303165E-2</v>
      </c>
      <c r="Z20" s="3">
        <f>Graphs!BE52</f>
        <v>9.9979859443695196E-2</v>
      </c>
      <c r="AA20" s="3">
        <f>Graphs!BF52</f>
        <v>4.5229066743925198E-2</v>
      </c>
      <c r="AB20" s="3" t="str">
        <f>Graphs!BH52</f>
        <v>Subj20</v>
      </c>
      <c r="AC20" s="3">
        <f>Graphs!CA52</f>
        <v>-0.165398611889577</v>
      </c>
      <c r="AD20" s="3">
        <f>Graphs!CB52</f>
        <v>-0.12280045533417699</v>
      </c>
      <c r="AE20" s="3">
        <f>Graphs!CC52</f>
        <v>8.9222048282052699E-2</v>
      </c>
      <c r="AF20" s="3">
        <f>Graphs!CD52</f>
        <v>-0.29947057794680099</v>
      </c>
      <c r="AG20" s="3" t="str">
        <f>Graphs!CF52</f>
        <v>Subj20</v>
      </c>
      <c r="AH20" s="3">
        <f>Graphs!CG52</f>
        <v>-5.7516520958331499E-2</v>
      </c>
      <c r="AI20" s="3">
        <f>Graphs!CH52</f>
        <v>6.4283170482841101E-2</v>
      </c>
      <c r="AJ20" s="3">
        <f>Graphs!CI52</f>
        <v>0.111649717154408</v>
      </c>
      <c r="AK20" s="3">
        <f>Graphs!CJ52</f>
        <v>-0.189466186686268</v>
      </c>
      <c r="AL20" s="3"/>
      <c r="AM20" s="3" t="str">
        <f>Graphs!CL52</f>
        <v>Subj20</v>
      </c>
      <c r="AN20" s="3">
        <f>Graphs!C52</f>
        <v>0.21614243974299899</v>
      </c>
      <c r="AO20" s="3">
        <f>Graphs!D52</f>
        <v>2.1400929514528498E-3</v>
      </c>
      <c r="AP20" s="3">
        <f>Graphs!E52</f>
        <v>1.1839994770375501E-2</v>
      </c>
      <c r="AQ20" s="3">
        <f>Graphs!F52</f>
        <v>1.83089121009034E-2</v>
      </c>
      <c r="AR20" s="3" t="str">
        <f>Graphs!H52</f>
        <v>Subj20</v>
      </c>
      <c r="AS20" s="3">
        <f>Graphs!I52</f>
        <v>9.2837696523149105E-2</v>
      </c>
      <c r="AT20" s="3">
        <f>Graphs!J52</f>
        <v>7.2720835884587595E-2</v>
      </c>
      <c r="AU20" s="3">
        <f>Graphs!K52</f>
        <v>0.14469132780475999</v>
      </c>
      <c r="AV20" s="3">
        <f>Graphs!L52</f>
        <v>-2.7015856533602601E-2</v>
      </c>
      <c r="AW20" s="3" t="str">
        <f>Graphs!N52</f>
        <v>Subj20</v>
      </c>
      <c r="AX20" s="3">
        <f>Graphs!AG52</f>
        <v>3.0288233890241999E-2</v>
      </c>
      <c r="AY20" s="3">
        <f>Graphs!AH52</f>
        <v>4.4861265675969902E-2</v>
      </c>
      <c r="AZ20" s="3">
        <f>Graphs!AI52</f>
        <v>5.9550795709708698E-2</v>
      </c>
      <c r="BA20" s="3">
        <f>Graphs!AJ52</f>
        <v>9.3045792709526301E-2</v>
      </c>
      <c r="BB20" s="3" t="str">
        <f>Graphs!AL52</f>
        <v>Subj20</v>
      </c>
      <c r="BC20" s="3">
        <f>Graphs!AM52</f>
        <v>-4.7366546671567103E-2</v>
      </c>
      <c r="BD20" s="3">
        <f>Graphs!AN52</f>
        <v>-0.152249614301466</v>
      </c>
      <c r="BE20" s="3">
        <f>Graphs!AO52</f>
        <v>-0.12518301620342701</v>
      </c>
      <c r="BF20" s="3">
        <f>Graphs!AP52</f>
        <v>8.9658106199751994E-2</v>
      </c>
      <c r="BV20" s="3"/>
      <c r="BW20" s="3"/>
      <c r="BX20" s="3"/>
      <c r="BY20" s="3"/>
      <c r="BZ20" s="3"/>
      <c r="CA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</row>
    <row r="21" spans="1:111" s="39" customFormat="1">
      <c r="A21" s="29" t="s">
        <v>53</v>
      </c>
      <c r="B21" s="33">
        <v>0.84027777777777779</v>
      </c>
      <c r="C21" s="36">
        <v>0.73438539306333495</v>
      </c>
      <c r="D21" s="42">
        <v>0.859375</v>
      </c>
      <c r="E21" s="39">
        <v>15</v>
      </c>
      <c r="F21" s="39">
        <v>-5.2968955454932964E-2</v>
      </c>
      <c r="G21" s="47">
        <v>-0.15625</v>
      </c>
      <c r="H21" s="45">
        <f t="shared" si="4"/>
        <v>0.92592592592592604</v>
      </c>
      <c r="I21" s="45">
        <f t="shared" ref="I21:I28" si="8">(C21-MIN(C$5:C$28))/(MAX(C$5:C$28)-MIN(C$5:C$28))</f>
        <v>0.84891623697263086</v>
      </c>
      <c r="J21" s="42">
        <f t="shared" ref="J21:J28" si="9">(D21-MIN(D$5:D$28))/(MAX(D$5:D$28)-MIN(D$5:D$28))</f>
        <v>0.76</v>
      </c>
      <c r="K21" s="45">
        <f t="shared" si="1"/>
        <v>1</v>
      </c>
      <c r="L21" s="45">
        <f t="shared" si="2"/>
        <v>0.19546830790902003</v>
      </c>
      <c r="M21" s="42">
        <f t="shared" si="3"/>
        <v>0.05</v>
      </c>
      <c r="N21" s="39">
        <f t="shared" si="5"/>
        <v>0.84494738763285238</v>
      </c>
      <c r="O21" s="39">
        <f t="shared" si="6"/>
        <v>0.41515610263634001</v>
      </c>
      <c r="P21" s="39">
        <f t="shared" si="7"/>
        <v>0.12273415395451001</v>
      </c>
      <c r="R21" s="3" t="str">
        <f>Graphs!AV53</f>
        <v>Subj21</v>
      </c>
      <c r="S21" s="3">
        <f>Graphs!AW53</f>
        <v>0.114411592657866</v>
      </c>
      <c r="T21" s="3">
        <f>Graphs!AX53</f>
        <v>-4.0460263819188103E-2</v>
      </c>
      <c r="U21" s="3">
        <f>Graphs!AY53</f>
        <v>-6.8378749140413905E-2</v>
      </c>
      <c r="V21" s="3">
        <f>Graphs!AZ53</f>
        <v>0.21509323832848801</v>
      </c>
      <c r="W21" s="3" t="str">
        <f>Graphs!BB53</f>
        <v>Subj21</v>
      </c>
      <c r="X21" s="3">
        <f>Graphs!BC53</f>
        <v>0.148811271979744</v>
      </c>
      <c r="Y21" s="3">
        <f>Graphs!BD53</f>
        <v>-0.10919936352498399</v>
      </c>
      <c r="Z21" s="3">
        <f>Graphs!BE53</f>
        <v>9.8274216450510293E-3</v>
      </c>
      <c r="AA21" s="3">
        <f>Graphs!BF53</f>
        <v>0.22725695440764901</v>
      </c>
      <c r="AB21" s="3" t="str">
        <f>Graphs!BH53</f>
        <v>Subj21</v>
      </c>
      <c r="AC21" s="3">
        <f>Graphs!CA53</f>
        <v>0.11407664511563299</v>
      </c>
      <c r="AD21" s="3">
        <f>Graphs!CB53</f>
        <v>-7.1712786355949701E-2</v>
      </c>
      <c r="AE21" s="3">
        <f>Graphs!CC53</f>
        <v>-0.40475162563774703</v>
      </c>
      <c r="AF21" s="3">
        <f>Graphs!CD53</f>
        <v>-3.1561999717203498E-2</v>
      </c>
      <c r="AG21" s="3" t="str">
        <f>Graphs!CF53</f>
        <v>Subj21</v>
      </c>
      <c r="AH21" s="3">
        <f>Graphs!CG53</f>
        <v>-0.120108029060045</v>
      </c>
      <c r="AI21" s="3">
        <f>Graphs!CH53</f>
        <v>0.17593288763724901</v>
      </c>
      <c r="AJ21" s="3">
        <f>Graphs!CI53</f>
        <v>-0.13702465287131901</v>
      </c>
      <c r="AK21" s="3">
        <f>Graphs!CJ53</f>
        <v>-2.0299948573528799E-2</v>
      </c>
      <c r="AL21" s="3"/>
      <c r="AM21" s="3" t="str">
        <f>Graphs!CL53</f>
        <v>Subj21</v>
      </c>
      <c r="AN21" s="3">
        <f>Graphs!C53</f>
        <v>-2.46805524790926E-2</v>
      </c>
      <c r="AO21" s="3">
        <f>Graphs!D53</f>
        <v>-1.8760555093904799E-2</v>
      </c>
      <c r="AP21" s="3">
        <f>Graphs!E53</f>
        <v>0.229441588798456</v>
      </c>
      <c r="AQ21" s="3">
        <f>Graphs!F53</f>
        <v>2.6111913349220101E-2</v>
      </c>
      <c r="AR21" s="3" t="str">
        <f>Graphs!H53</f>
        <v>Subj21</v>
      </c>
      <c r="AS21" s="3">
        <f>Graphs!I53</f>
        <v>0.13501328018966199</v>
      </c>
      <c r="AT21" s="3">
        <f>Graphs!J53</f>
        <v>2.9527424525604001E-2</v>
      </c>
      <c r="AU21" s="3">
        <f>Graphs!K53</f>
        <v>0.40439023722942202</v>
      </c>
      <c r="AV21" s="3">
        <f>Graphs!L53</f>
        <v>0.18555728334819599</v>
      </c>
      <c r="AW21" s="3" t="str">
        <f>Graphs!N53</f>
        <v>Subj21</v>
      </c>
      <c r="AX21" s="3">
        <f>Graphs!AG53</f>
        <v>-1.4168979450529501E-2</v>
      </c>
      <c r="AY21" s="3">
        <f>Graphs!AH53</f>
        <v>7.7885902165509002E-2</v>
      </c>
      <c r="AZ21" s="3">
        <f>Graphs!AI53</f>
        <v>0.31760604553530802</v>
      </c>
      <c r="BA21" s="3">
        <f>Graphs!AJ53</f>
        <v>4.7859247799406E-2</v>
      </c>
      <c r="BB21" s="3" t="str">
        <f>Graphs!AL53</f>
        <v>Subj21</v>
      </c>
      <c r="BC21" s="3">
        <f>Graphs!AM53</f>
        <v>2.3683273335783499E-2</v>
      </c>
      <c r="BD21" s="3">
        <f>Graphs!AN53</f>
        <v>-2.0299948573528799E-2</v>
      </c>
      <c r="BE21" s="3">
        <f>Graphs!AO53</f>
        <v>-0.28927426717278498</v>
      </c>
      <c r="BF21" s="3">
        <f>Graphs!AP53</f>
        <v>-0.202999485735288</v>
      </c>
      <c r="BV21" s="3"/>
      <c r="BW21" s="3"/>
      <c r="BX21" s="3"/>
      <c r="BY21" s="3"/>
      <c r="BZ21" s="3"/>
      <c r="CA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</row>
    <row r="22" spans="1:111" s="39" customFormat="1">
      <c r="A22" s="50" t="s">
        <v>54</v>
      </c>
      <c r="B22" s="35">
        <v>0.44444444444444442</v>
      </c>
      <c r="C22" s="37">
        <v>0.490277548765779</v>
      </c>
      <c r="D22" s="42">
        <v>0.828125</v>
      </c>
      <c r="E22" s="39">
        <v>-10</v>
      </c>
      <c r="F22" s="39">
        <v>0.21464548255125704</v>
      </c>
      <c r="G22" s="47">
        <v>0.28125</v>
      </c>
      <c r="H22" s="45">
        <f t="shared" si="4"/>
        <v>0.22222222222222221</v>
      </c>
      <c r="I22" s="45">
        <f t="shared" si="8"/>
        <v>0.5487376976676932</v>
      </c>
      <c r="J22" s="42">
        <f t="shared" si="9"/>
        <v>0.68</v>
      </c>
      <c r="K22" s="45">
        <f t="shared" si="1"/>
        <v>0</v>
      </c>
      <c r="L22" s="45">
        <f t="shared" si="2"/>
        <v>0.50425354441895942</v>
      </c>
      <c r="M22" s="42">
        <f t="shared" si="3"/>
        <v>0.75</v>
      </c>
      <c r="N22" s="39">
        <f t="shared" si="5"/>
        <v>0.4836533066299718</v>
      </c>
      <c r="O22" s="39">
        <f t="shared" si="6"/>
        <v>0.41808451480631986</v>
      </c>
      <c r="P22" s="39">
        <f t="shared" si="7"/>
        <v>0.62712677220947977</v>
      </c>
      <c r="R22" s="3" t="str">
        <f>Graphs!AV54</f>
        <v>Subj22</v>
      </c>
      <c r="S22" s="3">
        <f>Graphs!AW54</f>
        <v>0.13708407090653699</v>
      </c>
      <c r="T22" s="3">
        <f>Graphs!AX54</f>
        <v>-5.3064577500796802E-2</v>
      </c>
      <c r="U22" s="3">
        <f>Graphs!AY54</f>
        <v>-7.9239026033663201E-2</v>
      </c>
      <c r="V22" s="3">
        <f>Graphs!AZ54</f>
        <v>0.117719009037384</v>
      </c>
      <c r="W22" s="3" t="str">
        <f>Graphs!BB54</f>
        <v>Subj22</v>
      </c>
      <c r="X22" s="3">
        <f>Graphs!BC54</f>
        <v>0.11091542796211901</v>
      </c>
      <c r="Y22" s="3">
        <f>Graphs!BD54</f>
        <v>-2.96629032969568E-2</v>
      </c>
      <c r="Z22" s="3">
        <f>Graphs!BE54</f>
        <v>3.59609292575356E-2</v>
      </c>
      <c r="AA22" s="3">
        <f>Graphs!BF54</f>
        <v>0.11146081686218</v>
      </c>
      <c r="AB22" s="3" t="str">
        <f>Graphs!BH54</f>
        <v>Subj22</v>
      </c>
      <c r="AC22" s="3">
        <f>Graphs!CA54</f>
        <v>-0.195855573964973</v>
      </c>
      <c r="AD22" s="3">
        <f>Graphs!CB54</f>
        <v>0.315013212949035</v>
      </c>
      <c r="AE22" s="3">
        <f>Graphs!CC54</f>
        <v>0.211358750102626</v>
      </c>
      <c r="AF22" s="3">
        <f>Graphs!CD54</f>
        <v>0.177185944107312</v>
      </c>
      <c r="AG22" s="3" t="str">
        <f>Graphs!CF54</f>
        <v>Subj22</v>
      </c>
      <c r="AH22" s="3">
        <f>Graphs!CG54</f>
        <v>0.16747457573161201</v>
      </c>
      <c r="AI22" s="3">
        <f>Graphs!CH54</f>
        <v>-6.7666495245095803E-3</v>
      </c>
      <c r="AJ22" s="3">
        <f>Graphs!CI54</f>
        <v>-9.1349768580879398E-2</v>
      </c>
      <c r="AK22" s="3">
        <f>Graphs!CJ54</f>
        <v>-8.7966443818624604E-2</v>
      </c>
      <c r="AL22" s="3"/>
      <c r="AM22" s="3" t="str">
        <f>Graphs!CL54</f>
        <v>Subj22</v>
      </c>
      <c r="AN22" s="3">
        <f>Graphs!C54</f>
        <v>5.7657439321934199E-2</v>
      </c>
      <c r="AO22" s="3">
        <f>Graphs!D54</f>
        <v>0.12164482889962699</v>
      </c>
      <c r="AP22" s="3">
        <f>Graphs!E54</f>
        <v>-4.35661779402901E-2</v>
      </c>
      <c r="AQ22" s="3">
        <f>Graphs!F54</f>
        <v>0.16476631220065399</v>
      </c>
      <c r="AR22" s="3" t="str">
        <f>Graphs!H54</f>
        <v>Subj22</v>
      </c>
      <c r="AS22" s="3">
        <f>Graphs!I54</f>
        <v>4.7841375360778697E-2</v>
      </c>
      <c r="AT22" s="3">
        <f>Graphs!J54</f>
        <v>-2.9690693814157398E-2</v>
      </c>
      <c r="AU22" s="3">
        <f>Graphs!K54</f>
        <v>-4.3471316530989297E-2</v>
      </c>
      <c r="AV22" s="3">
        <f>Graphs!L54</f>
        <v>9.2629267644144794E-2</v>
      </c>
      <c r="AW22" s="3" t="str">
        <f>Graphs!N54</f>
        <v>Subj22</v>
      </c>
      <c r="AX22" s="3">
        <f>Graphs!AG54</f>
        <v>-0.25061515696501702</v>
      </c>
      <c r="AY22" s="3">
        <f>Graphs!AH54</f>
        <v>9.1357620333248499E-2</v>
      </c>
      <c r="AZ22" s="3">
        <f>Graphs!AI54</f>
        <v>-8.9353863665239799E-2</v>
      </c>
      <c r="BA22" s="3">
        <f>Graphs!AJ54</f>
        <v>-3.0762132683394599E-2</v>
      </c>
      <c r="BB22" s="3" t="str">
        <f>Graphs!AL54</f>
        <v>Subj22</v>
      </c>
      <c r="BC22" s="3">
        <f>Graphs!AM54</f>
        <v>5.0749871433821902E-3</v>
      </c>
      <c r="BD22" s="3">
        <f>Graphs!AN54</f>
        <v>0.22668275907107099</v>
      </c>
      <c r="BE22" s="3">
        <f>Graphs!AO54</f>
        <v>0.11672470429779</v>
      </c>
      <c r="BF22" s="3">
        <f>Graphs!AP54</f>
        <v>8.7966443818624604E-2</v>
      </c>
      <c r="BV22" s="3"/>
      <c r="BW22" s="3"/>
      <c r="BX22" s="3"/>
      <c r="BY22" s="3"/>
      <c r="BZ22" s="3"/>
      <c r="CA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</row>
    <row r="23" spans="1:111" s="39" customFormat="1">
      <c r="A23" s="29" t="s">
        <v>55</v>
      </c>
      <c r="B23" s="33">
        <v>0.81944444444444442</v>
      </c>
      <c r="C23" s="37">
        <v>0.53959344581638002</v>
      </c>
      <c r="D23" s="42">
        <v>0.875</v>
      </c>
      <c r="E23" s="39">
        <v>-10</v>
      </c>
      <c r="F23" s="39">
        <v>0.21271932626521795</v>
      </c>
      <c r="G23" s="47">
        <v>0.1875</v>
      </c>
      <c r="H23" s="45">
        <f t="shared" si="4"/>
        <v>0.88888888888888884</v>
      </c>
      <c r="I23" s="45">
        <f t="shared" si="8"/>
        <v>0.60938127912965245</v>
      </c>
      <c r="J23" s="42">
        <f t="shared" si="9"/>
        <v>0.8</v>
      </c>
      <c r="K23" s="45">
        <f t="shared" si="1"/>
        <v>0</v>
      </c>
      <c r="L23" s="45">
        <f t="shared" si="2"/>
        <v>0.50203106110015605</v>
      </c>
      <c r="M23" s="42">
        <f t="shared" si="3"/>
        <v>0.6</v>
      </c>
      <c r="N23" s="39">
        <f t="shared" si="5"/>
        <v>0.76609005600618041</v>
      </c>
      <c r="O23" s="39">
        <f t="shared" si="6"/>
        <v>0.36734368703338532</v>
      </c>
      <c r="P23" s="39">
        <f t="shared" si="7"/>
        <v>0.55101553055007801</v>
      </c>
      <c r="R23" s="3" t="str">
        <f>Graphs!AV55</f>
        <v>Subj23</v>
      </c>
      <c r="S23" s="3">
        <f>Graphs!AW55</f>
        <v>-8.4276582494063598E-2</v>
      </c>
      <c r="T23" s="3">
        <f>Graphs!AX55</f>
        <v>-6.5272835019311901E-2</v>
      </c>
      <c r="U23" s="3">
        <f>Graphs!AY55</f>
        <v>-2.0150225841601501E-2</v>
      </c>
      <c r="V23" s="3">
        <f>Graphs!AZ55</f>
        <v>-9.33302874153073E-2</v>
      </c>
      <c r="W23" s="3" t="str">
        <f>Graphs!BB55</f>
        <v>Subj23</v>
      </c>
      <c r="X23" s="3">
        <f>Graphs!BC55</f>
        <v>5.2451127401422902E-2</v>
      </c>
      <c r="Y23" s="3">
        <f>Graphs!BD55</f>
        <v>-2.0287077556415001E-3</v>
      </c>
      <c r="Z23" s="3">
        <f>Graphs!BE55</f>
        <v>-3.7023916540457398E-2</v>
      </c>
      <c r="AA23" s="3">
        <f>Graphs!BF55</f>
        <v>-1.3742410755681099E-2</v>
      </c>
      <c r="AB23" s="3" t="str">
        <f>Graphs!BH55</f>
        <v>Subj23</v>
      </c>
      <c r="AC23" s="3">
        <f>Graphs!CA55</f>
        <v>-0.12951403616697099</v>
      </c>
      <c r="AD23" s="3">
        <f>Graphs!CB55</f>
        <v>-3.6433699422329498E-2</v>
      </c>
      <c r="AE23" s="3">
        <f>Graphs!CC55</f>
        <v>-0.456375348075305</v>
      </c>
      <c r="AF23" s="3">
        <f>Graphs!CD55</f>
        <v>0.22739329025749699</v>
      </c>
      <c r="AG23" s="3" t="str">
        <f>Graphs!CF55</f>
        <v>Subj23</v>
      </c>
      <c r="AH23" s="3">
        <f>Graphs!CG55</f>
        <v>-0.14379130239582899</v>
      </c>
      <c r="AI23" s="3">
        <f>Graphs!CH55</f>
        <v>-0.16916623811274001</v>
      </c>
      <c r="AJ23" s="3">
        <f>Graphs!CI55</f>
        <v>-9.1349768580879398E-2</v>
      </c>
      <c r="AK23" s="3">
        <f>Graphs!CJ55</f>
        <v>-0.197924498591905</v>
      </c>
      <c r="AL23" s="3"/>
      <c r="AM23" s="3" t="str">
        <f>Graphs!CL55</f>
        <v>Subj23</v>
      </c>
      <c r="AN23" s="3">
        <f>Graphs!C55</f>
        <v>9.4087657972801997E-2</v>
      </c>
      <c r="AO23" s="3">
        <f>Graphs!D55</f>
        <v>0.21817830738837499</v>
      </c>
      <c r="AP23" s="3">
        <f>Graphs!E55</f>
        <v>-6.4341755618355099E-3</v>
      </c>
      <c r="AQ23" s="3">
        <f>Graphs!F55</f>
        <v>1.2882247831148001E-2</v>
      </c>
      <c r="AR23" s="3" t="str">
        <f>Graphs!H55</f>
        <v>Subj23</v>
      </c>
      <c r="AS23" s="3">
        <f>Graphs!I55</f>
        <v>0.18155197505666401</v>
      </c>
      <c r="AT23" s="3">
        <f>Graphs!J55</f>
        <v>0.108063426134411</v>
      </c>
      <c r="AU23" s="3">
        <f>Graphs!K55</f>
        <v>0.103464095537716</v>
      </c>
      <c r="AV23" s="3">
        <f>Graphs!L55</f>
        <v>1.6271347820932799E-2</v>
      </c>
      <c r="AW23" s="3" t="str">
        <f>Graphs!N55</f>
        <v>Subj23</v>
      </c>
      <c r="AX23" s="3">
        <f>Graphs!AG55</f>
        <v>-0.26710104620598002</v>
      </c>
      <c r="AY23" s="3">
        <f>Graphs!AH55</f>
        <v>-6.8774237006734906E-2</v>
      </c>
      <c r="AZ23" s="3">
        <f>Graphs!AI55</f>
        <v>1.53738642378294E-2</v>
      </c>
      <c r="BA23" s="3">
        <f>Graphs!AJ55</f>
        <v>0.20349218844987599</v>
      </c>
      <c r="BB23" s="3" t="str">
        <f>Graphs!AL55</f>
        <v>Subj23</v>
      </c>
      <c r="BC23" s="3">
        <f>Graphs!AM55</f>
        <v>-4.90582090526945E-2</v>
      </c>
      <c r="BD23" s="3">
        <f>Graphs!AN55</f>
        <v>9.3041430962006802E-2</v>
      </c>
      <c r="BE23" s="3">
        <f>Graphs!AO55</f>
        <v>1.6916623811274002E-2</v>
      </c>
      <c r="BF23" s="3">
        <f>Graphs!AP55</f>
        <v>6.5974832863968505E-2</v>
      </c>
      <c r="BV23" s="3"/>
      <c r="BW23" s="3"/>
      <c r="BX23" s="3"/>
      <c r="BY23" s="3"/>
      <c r="BZ23" s="3"/>
      <c r="CA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</row>
    <row r="24" spans="1:111" s="39" customFormat="1">
      <c r="A24" s="29" t="s">
        <v>56</v>
      </c>
      <c r="B24" s="33">
        <v>0.39583333333333331</v>
      </c>
      <c r="C24" s="37">
        <v>0.48943063172273199</v>
      </c>
      <c r="D24" s="43">
        <v>0.6875</v>
      </c>
      <c r="E24" s="39">
        <v>4</v>
      </c>
      <c r="F24" s="39">
        <v>0.64429332000416695</v>
      </c>
      <c r="G24" s="47">
        <v>0.4375</v>
      </c>
      <c r="H24" s="45">
        <f t="shared" si="4"/>
        <v>0.13580246913580249</v>
      </c>
      <c r="I24" s="45">
        <f t="shared" si="8"/>
        <v>0.54769624682195783</v>
      </c>
      <c r="J24" s="42">
        <f t="shared" si="9"/>
        <v>0.32</v>
      </c>
      <c r="K24" s="45">
        <f t="shared" si="1"/>
        <v>0.56000000000000005</v>
      </c>
      <c r="L24" s="45">
        <f t="shared" si="2"/>
        <v>1</v>
      </c>
      <c r="M24" s="42">
        <f t="shared" si="3"/>
        <v>1</v>
      </c>
      <c r="N24" s="39">
        <f t="shared" si="5"/>
        <v>0.33449957198592012</v>
      </c>
      <c r="O24" s="39">
        <f t="shared" si="6"/>
        <v>0.85333333333333339</v>
      </c>
      <c r="P24" s="39">
        <f t="shared" si="7"/>
        <v>1</v>
      </c>
      <c r="R24" s="3" t="str">
        <f>Graphs!AV56</f>
        <v>Subj25</v>
      </c>
      <c r="S24" s="3">
        <f>Graphs!AW56</f>
        <v>1.1826098062898501E-2</v>
      </c>
      <c r="T24" s="3">
        <f>Graphs!AX56</f>
        <v>-0.106900422266565</v>
      </c>
      <c r="U24" s="3">
        <f>Graphs!AY56</f>
        <v>1.8204686794826199E-3</v>
      </c>
      <c r="V24" s="3">
        <f>Graphs!AZ56</f>
        <v>3.1198108285789899E-3</v>
      </c>
      <c r="W24" s="3" t="str">
        <f>Graphs!BB56</f>
        <v>Subj25</v>
      </c>
      <c r="X24" s="3">
        <f>Graphs!BC56</f>
        <v>-8.7720767543594397E-2</v>
      </c>
      <c r="Y24" s="3">
        <f>Graphs!BD56</f>
        <v>8.0998936195706903E-2</v>
      </c>
      <c r="Z24" s="3">
        <f>Graphs!BE56</f>
        <v>-6.8072871882792499E-2</v>
      </c>
      <c r="AA24" s="3">
        <f>Graphs!BF56</f>
        <v>9.1649651912824801E-2</v>
      </c>
      <c r="AB24" s="3" t="str">
        <f>Graphs!BH56</f>
        <v>Subj25</v>
      </c>
      <c r="AC24" s="3">
        <f>Graphs!CA56</f>
        <v>0.169342280887468</v>
      </c>
      <c r="AD24" s="3">
        <f>Graphs!CB56</f>
        <v>-3.2619649937275397E-2</v>
      </c>
      <c r="AE24" s="3">
        <f>Graphs!CC56</f>
        <v>-0.212357869097894</v>
      </c>
      <c r="AF24" s="3">
        <f>Graphs!CD56</f>
        <v>-1.8298869815896301E-2</v>
      </c>
      <c r="AG24" s="3" t="str">
        <f>Graphs!CF56</f>
        <v>Subj25</v>
      </c>
      <c r="AH24" s="3">
        <f>Graphs!CG56</f>
        <v>9.3041430962006802E-2</v>
      </c>
      <c r="AI24" s="3">
        <f>Graphs!CH56</f>
        <v>-0.309574215746314</v>
      </c>
      <c r="AJ24" s="3">
        <f>Graphs!CI56</f>
        <v>1.3533299049019201E-2</v>
      </c>
      <c r="AK24" s="3">
        <f>Graphs!CJ56</f>
        <v>-0.17424122525612201</v>
      </c>
      <c r="AL24" s="3"/>
      <c r="AM24" s="3" t="str">
        <f>Graphs!CL56</f>
        <v>Subj25</v>
      </c>
      <c r="AN24" s="3">
        <f>Graphs!C56</f>
        <v>7.1165038989545695E-2</v>
      </c>
      <c r="AO24" s="3">
        <f>Graphs!D56</f>
        <v>4.1836037859407801E-2</v>
      </c>
      <c r="AP24" s="3">
        <f>Graphs!E56</f>
        <v>6.7815932487596695E-2</v>
      </c>
      <c r="AQ24" s="3">
        <f>Graphs!F56</f>
        <v>-1.8663278141566101E-2</v>
      </c>
      <c r="AR24" s="3" t="str">
        <f>Graphs!H56</f>
        <v>Subj25</v>
      </c>
      <c r="AS24" s="3">
        <f>Graphs!I56</f>
        <v>3.7482460074266699E-2</v>
      </c>
      <c r="AT24" s="3">
        <f>Graphs!J56</f>
        <v>-4.8692459950046098E-2</v>
      </c>
      <c r="AU24" s="3">
        <f>Graphs!K56</f>
        <v>-1.1324635759231701E-3</v>
      </c>
      <c r="AV24" s="3">
        <f>Graphs!L56</f>
        <v>5.0669060485936501E-2</v>
      </c>
      <c r="AW24" s="3" t="str">
        <f>Graphs!N56</f>
        <v>Subj25</v>
      </c>
      <c r="AX24" s="3">
        <f>Graphs!AG56</f>
        <v>-0.29020513318899999</v>
      </c>
      <c r="AY24" s="3">
        <f>Graphs!AH56</f>
        <v>0.121614756333987</v>
      </c>
      <c r="AZ24" s="3">
        <f>Graphs!AI56</f>
        <v>0.29001128941096499</v>
      </c>
      <c r="BA24" s="3">
        <f>Graphs!AJ56</f>
        <v>0.189287156633967</v>
      </c>
      <c r="BB24" s="3" t="str">
        <f>Graphs!AL56</f>
        <v>Subj25</v>
      </c>
      <c r="BC24" s="3">
        <f>Graphs!AM56</f>
        <v>-8.4583119056369799E-3</v>
      </c>
      <c r="BD24" s="3">
        <f>Graphs!AN56</f>
        <v>4.2291559528184898E-2</v>
      </c>
      <c r="BE24" s="3">
        <f>Graphs!AO56</f>
        <v>-5.9208183339458903E-2</v>
      </c>
      <c r="BF24" s="3">
        <f>Graphs!AP56</f>
        <v>-3.3833247622547899E-2</v>
      </c>
      <c r="BV24" s="3"/>
      <c r="BW24" s="3"/>
      <c r="BX24" s="3"/>
      <c r="BY24" s="3"/>
      <c r="BZ24" s="3"/>
      <c r="CA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</row>
    <row r="25" spans="1:111" s="39" customFormat="1">
      <c r="A25" s="50" t="s">
        <v>57</v>
      </c>
      <c r="B25" s="34">
        <v>0.63888888888888884</v>
      </c>
      <c r="C25" s="36">
        <v>0.68107202961199698</v>
      </c>
      <c r="D25" s="42">
        <v>0.84375</v>
      </c>
      <c r="E25" s="39">
        <v>-4</v>
      </c>
      <c r="F25" s="39">
        <v>-0.14821000065860301</v>
      </c>
      <c r="G25" s="47">
        <v>-0.1875</v>
      </c>
      <c r="H25" s="45">
        <f t="shared" si="4"/>
        <v>0.5679012345679012</v>
      </c>
      <c r="I25" s="45">
        <f t="shared" si="8"/>
        <v>0.78335698543646004</v>
      </c>
      <c r="J25" s="42">
        <f t="shared" si="9"/>
        <v>0.72</v>
      </c>
      <c r="K25" s="45">
        <f t="shared" si="1"/>
        <v>0.24</v>
      </c>
      <c r="L25" s="45">
        <f t="shared" si="2"/>
        <v>8.5575026784969296E-2</v>
      </c>
      <c r="M25" s="42">
        <f t="shared" si="3"/>
        <v>0</v>
      </c>
      <c r="N25" s="39">
        <f t="shared" si="5"/>
        <v>0.69041940666812041</v>
      </c>
      <c r="O25" s="39">
        <f t="shared" si="6"/>
        <v>0.10852500892832311</v>
      </c>
      <c r="P25" s="39">
        <f t="shared" si="7"/>
        <v>4.2787513392484648E-2</v>
      </c>
      <c r="R25" s="3" t="str">
        <f>Graphs!AV57</f>
        <v>Subj26</v>
      </c>
      <c r="S25" s="3">
        <f>Graphs!AW57</f>
        <v>5.5454811186834999E-2</v>
      </c>
      <c r="T25" s="3">
        <f>Graphs!AX57</f>
        <v>-0.180066587132794</v>
      </c>
      <c r="U25" s="3">
        <f>Graphs!AY57</f>
        <v>7.63137691097618E-2</v>
      </c>
      <c r="V25" s="3">
        <f>Graphs!AZ57</f>
        <v>0.105705305423546</v>
      </c>
      <c r="W25" s="3" t="str">
        <f>Graphs!BB57</f>
        <v>Subj26</v>
      </c>
      <c r="X25" s="3">
        <f>Graphs!BC57</f>
        <v>8.4215688561672705E-2</v>
      </c>
      <c r="Y25" s="3">
        <f>Graphs!BD57</f>
        <v>-0.18111427441075501</v>
      </c>
      <c r="Z25" s="3">
        <f>Graphs!BE57</f>
        <v>-2.0915838008077899E-2</v>
      </c>
      <c r="AA25" s="3">
        <f>Graphs!BF57</f>
        <v>0.11078342300541601</v>
      </c>
      <c r="AB25" s="3" t="str">
        <f>Graphs!BH57</f>
        <v>Subj26</v>
      </c>
      <c r="AC25" s="3">
        <f>Graphs!CA57</f>
        <v>2.97858016269846E-2</v>
      </c>
      <c r="AD25" s="3">
        <f>Graphs!CB57</f>
        <v>3.8529937060516298E-3</v>
      </c>
      <c r="AE25" s="3">
        <f>Graphs!CC57</f>
        <v>0.224868254353363</v>
      </c>
      <c r="AF25" s="3">
        <f>Graphs!CD57</f>
        <v>-6.4564014185623797E-2</v>
      </c>
      <c r="AG25" s="3" t="str">
        <f>Graphs!CF57</f>
        <v>Subj26</v>
      </c>
      <c r="AH25" s="3">
        <f>Graphs!CG57</f>
        <v>-0.21484112240317901</v>
      </c>
      <c r="AI25" s="3">
        <f>Graphs!CH57</f>
        <v>8.2891456675242406E-2</v>
      </c>
      <c r="AJ25" s="3">
        <f>Graphs!CI57</f>
        <v>0.21822444716543399</v>
      </c>
      <c r="AK25" s="3">
        <f>Graphs!CJ57</f>
        <v>-4.7366546671567103E-2</v>
      </c>
      <c r="AL25" s="3"/>
      <c r="AM25" s="3" t="str">
        <f>Graphs!CL57</f>
        <v>Subj26</v>
      </c>
      <c r="AN25" s="3">
        <f>Graphs!C57</f>
        <v>4.4149839654322703E-2</v>
      </c>
      <c r="AO25" s="3">
        <f>Graphs!D57</f>
        <v>-0.15850584548228</v>
      </c>
      <c r="AP25" s="3">
        <f>Graphs!E57</f>
        <v>0.16380743938474299</v>
      </c>
      <c r="AQ25" s="3">
        <f>Graphs!F57</f>
        <v>-2.7932382028702799E-2</v>
      </c>
      <c r="AR25" s="3" t="str">
        <f>Graphs!H57</f>
        <v>Subj26</v>
      </c>
      <c r="AS25" s="3">
        <f>Graphs!I57</f>
        <v>2.51990514716155E-2</v>
      </c>
      <c r="AT25" s="3">
        <f>Graphs!J57</f>
        <v>-7.6500346223864896E-2</v>
      </c>
      <c r="AU25" s="3">
        <f>Graphs!K57</f>
        <v>0.173659468171702</v>
      </c>
      <c r="AV25" s="3">
        <f>Graphs!L57</f>
        <v>-8.9666103747634202E-2</v>
      </c>
      <c r="AW25" s="3" t="str">
        <f>Graphs!N57</f>
        <v>Subj26</v>
      </c>
      <c r="AX25" s="3">
        <f>Graphs!AG57</f>
        <v>9.8934708440247696E-2</v>
      </c>
      <c r="AY25" s="3">
        <f>Graphs!AH57</f>
        <v>-0.27307541478606101</v>
      </c>
      <c r="AZ25" s="3">
        <f>Graphs!AI57</f>
        <v>0.21459406797193101</v>
      </c>
      <c r="BA25" s="3">
        <f>Graphs!AJ57</f>
        <v>-8.1971769029092797E-2</v>
      </c>
      <c r="BB25" s="3" t="str">
        <f>Graphs!AL57</f>
        <v>Subj26</v>
      </c>
      <c r="BC25" s="3">
        <f>Graphs!AM57</f>
        <v>-2.1991610954656099E-2</v>
      </c>
      <c r="BD25" s="3">
        <f>Graphs!AN57</f>
        <v>-9.6424755724261596E-2</v>
      </c>
      <c r="BE25" s="3">
        <f>Graphs!AO57</f>
        <v>-0.236832733357835</v>
      </c>
      <c r="BF25" s="3">
        <f>Graphs!AP57</f>
        <v>0.160707926207103</v>
      </c>
      <c r="BV25" s="3"/>
      <c r="BW25" s="3"/>
      <c r="BX25" s="3"/>
      <c r="BY25" s="3"/>
      <c r="BZ25" s="3"/>
      <c r="CA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</row>
    <row r="26" spans="1:111" s="39" customFormat="1">
      <c r="A26" s="29" t="s">
        <v>58</v>
      </c>
      <c r="B26" s="35">
        <v>0.58333333333333337</v>
      </c>
      <c r="C26" s="38">
        <v>0.32388432977396597</v>
      </c>
      <c r="D26" s="44">
        <v>0.5625</v>
      </c>
      <c r="E26" s="39">
        <v>-8</v>
      </c>
      <c r="F26" s="39">
        <v>-0.21775401274534303</v>
      </c>
      <c r="G26" s="47">
        <v>0.125</v>
      </c>
      <c r="H26" s="45">
        <f t="shared" si="4"/>
        <v>0.46913580246913589</v>
      </c>
      <c r="I26" s="45">
        <f t="shared" si="8"/>
        <v>0.34412455395271618</v>
      </c>
      <c r="J26" s="42">
        <f t="shared" si="9"/>
        <v>0</v>
      </c>
      <c r="K26" s="45">
        <f t="shared" si="1"/>
        <v>0.08</v>
      </c>
      <c r="L26" s="45">
        <f t="shared" si="2"/>
        <v>5.3321057376474893E-3</v>
      </c>
      <c r="M26" s="42">
        <f t="shared" si="3"/>
        <v>0.5</v>
      </c>
      <c r="N26" s="39">
        <f t="shared" si="5"/>
        <v>0.27108678547395071</v>
      </c>
      <c r="O26" s="39">
        <f t="shared" si="6"/>
        <v>0.19511070191254917</v>
      </c>
      <c r="P26" s="39">
        <f t="shared" si="7"/>
        <v>0.25266605286882377</v>
      </c>
      <c r="R26" s="3" t="str">
        <f>Graphs!AV58</f>
        <v>Subj27</v>
      </c>
      <c r="S26" s="3">
        <f>Graphs!AW58</f>
        <v>6.7093303698794501E-2</v>
      </c>
      <c r="T26" s="3">
        <f>Graphs!AX58</f>
        <v>1.5661589326541301E-2</v>
      </c>
      <c r="U26" s="3">
        <f>Graphs!AY58</f>
        <v>5.0639602046066101E-2</v>
      </c>
      <c r="V26" s="3">
        <f>Graphs!AZ58</f>
        <v>0.13106679656900999</v>
      </c>
      <c r="W26" s="3" t="str">
        <f>Graphs!BB58</f>
        <v>Subj27</v>
      </c>
      <c r="X26" s="3">
        <f>Graphs!BC58</f>
        <v>-2.1377855356537301E-2</v>
      </c>
      <c r="Y26" s="3">
        <f>Graphs!BD58</f>
        <v>5.7630585044678898E-2</v>
      </c>
      <c r="Z26" s="3">
        <f>Graphs!BE58</f>
        <v>2.93954195689013E-2</v>
      </c>
      <c r="AA26" s="3">
        <f>Graphs!BF58</f>
        <v>2.3423932185429201E-2</v>
      </c>
      <c r="AB26" s="3" t="str">
        <f>Graphs!BH58</f>
        <v>Subj27</v>
      </c>
      <c r="AC26" s="3">
        <f>Graphs!CA58</f>
        <v>-0.12336488625747501</v>
      </c>
      <c r="AD26" s="3">
        <f>Graphs!CB58</f>
        <v>1.6579128952201001E-2</v>
      </c>
      <c r="AE26" s="3">
        <f>Graphs!CC58</f>
        <v>-0.155048965302616</v>
      </c>
      <c r="AF26" s="3">
        <f>Graphs!CD58</f>
        <v>-7.2664115246366498E-2</v>
      </c>
      <c r="AG26" s="3" t="str">
        <f>Graphs!CF58</f>
        <v>Subj27</v>
      </c>
      <c r="AH26" s="3">
        <f>Graphs!CG58</f>
        <v>7.2741482388477996E-2</v>
      </c>
      <c r="AI26" s="3">
        <f>Graphs!CH58</f>
        <v>-4.5674884290439699E-2</v>
      </c>
      <c r="AJ26" s="3">
        <f>Graphs!CI58</f>
        <v>-9.9808080486516404E-2</v>
      </c>
      <c r="AK26" s="3">
        <f>Graphs!CJ58</f>
        <v>5.4133196196076698E-2</v>
      </c>
      <c r="AL26" s="3"/>
      <c r="AM26" s="3" t="str">
        <f>Graphs!CL58</f>
        <v>Subj27</v>
      </c>
      <c r="AN26" s="3">
        <f>Graphs!C58</f>
        <v>0.14145458540804201</v>
      </c>
      <c r="AO26" s="3">
        <f>Graphs!D58</f>
        <v>-1.4362247177444901E-2</v>
      </c>
      <c r="AP26" s="3">
        <f>Graphs!E58</f>
        <v>0.14592932521562599</v>
      </c>
      <c r="AQ26" s="3">
        <f>Graphs!F58</f>
        <v>-3.5394913943833803E-2</v>
      </c>
      <c r="AR26" s="3" t="str">
        <f>Graphs!H58</f>
        <v>Subj27</v>
      </c>
      <c r="AS26" s="3">
        <f>Graphs!I58</f>
        <v>9.4515548999133406E-2</v>
      </c>
      <c r="AT26" s="3">
        <f>Graphs!J58</f>
        <v>-4.2092212114911001E-2</v>
      </c>
      <c r="AU26" s="3">
        <f>Graphs!K58</f>
        <v>0.155703320245485</v>
      </c>
      <c r="AV26" s="3">
        <f>Graphs!L58</f>
        <v>-2.3344034448477501E-2</v>
      </c>
      <c r="AW26" s="3" t="str">
        <f>Graphs!N58</f>
        <v>Subj27</v>
      </c>
      <c r="AX26" s="3">
        <f>Graphs!AG58</f>
        <v>0.22942390761402701</v>
      </c>
      <c r="AY26" s="3">
        <f>Graphs!AH58</f>
        <v>-9.7384763228864302E-2</v>
      </c>
      <c r="AZ26" s="3">
        <f>Graphs!AI58</f>
        <v>9.2022000450904001E-2</v>
      </c>
      <c r="BA26" s="3">
        <f>Graphs!AJ58</f>
        <v>7.9461619308631201E-2</v>
      </c>
      <c r="BB26" s="3" t="str">
        <f>Graphs!AL58</f>
        <v>Subj27</v>
      </c>
      <c r="BC26" s="3">
        <f>Graphs!AM58</f>
        <v>-2.8758260479165701E-2</v>
      </c>
      <c r="BD26" s="3">
        <f>Graphs!AN58</f>
        <v>-1.18416366678918E-2</v>
      </c>
      <c r="BE26" s="3">
        <f>Graphs!AO58</f>
        <v>-0.22668275907107099</v>
      </c>
      <c r="BF26" s="3">
        <f>Graphs!AP58</f>
        <v>7.7816469531860194E-2</v>
      </c>
      <c r="BV26" s="3"/>
      <c r="BW26" s="3"/>
      <c r="BX26" s="3"/>
      <c r="BY26" s="3"/>
      <c r="BZ26" s="3"/>
      <c r="CA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</row>
    <row r="27" spans="1:111" s="39" customFormat="1">
      <c r="A27" s="50" t="s">
        <v>59</v>
      </c>
      <c r="B27" s="33">
        <v>0.8125</v>
      </c>
      <c r="C27" s="36">
        <v>0.68484849903854195</v>
      </c>
      <c r="D27" s="42">
        <v>0.75</v>
      </c>
      <c r="E27" s="39">
        <v>-3</v>
      </c>
      <c r="F27" s="39">
        <v>0.312941707683837</v>
      </c>
      <c r="G27" s="47">
        <v>0.1875</v>
      </c>
      <c r="H27" s="45">
        <f t="shared" si="4"/>
        <v>0.87654320987654322</v>
      </c>
      <c r="I27" s="45">
        <f t="shared" si="8"/>
        <v>0.788000896325322</v>
      </c>
      <c r="J27" s="42">
        <f t="shared" si="9"/>
        <v>0.48</v>
      </c>
      <c r="K27" s="45">
        <f t="shared" si="1"/>
        <v>0.28000000000000003</v>
      </c>
      <c r="L27" s="45">
        <f t="shared" si="2"/>
        <v>0.61767202569273849</v>
      </c>
      <c r="M27" s="42">
        <f t="shared" si="3"/>
        <v>0.6</v>
      </c>
      <c r="N27" s="39">
        <f t="shared" si="5"/>
        <v>0.71484803540062181</v>
      </c>
      <c r="O27" s="39">
        <f t="shared" si="6"/>
        <v>0.49922400856424615</v>
      </c>
      <c r="P27" s="39">
        <f t="shared" si="7"/>
        <v>0.60883601284636923</v>
      </c>
      <c r="R27" s="3" t="str">
        <f>Graphs!AV59</f>
        <v>Subj28</v>
      </c>
      <c r="S27" s="3">
        <f>Graphs!AW59</f>
        <v>2.2443182575301E-2</v>
      </c>
      <c r="T27" s="3">
        <f>Graphs!AX59</f>
        <v>-8.2615925950566098E-3</v>
      </c>
      <c r="U27" s="3">
        <f>Graphs!AY59</f>
        <v>9.5748314516299504E-2</v>
      </c>
      <c r="V27" s="3">
        <f>Graphs!AZ59</f>
        <v>8.4561464997341407E-3</v>
      </c>
      <c r="W27" s="3" t="str">
        <f>Graphs!BB59</f>
        <v>Subj28</v>
      </c>
      <c r="X27" s="3">
        <f>Graphs!BC59</f>
        <v>6.7940866926089805E-2</v>
      </c>
      <c r="Y27" s="3">
        <f>Graphs!BD59</f>
        <v>-0.142499350760565</v>
      </c>
      <c r="Z27" s="3">
        <f>Graphs!BE59</f>
        <v>0.102415003513395</v>
      </c>
      <c r="AA27" s="3">
        <f>Graphs!BF59</f>
        <v>3.0649466657577E-2</v>
      </c>
      <c r="AB27" s="3" t="str">
        <f>Graphs!BH59</f>
        <v>Subj28</v>
      </c>
      <c r="AC27" s="3">
        <f>Graphs!CA59</f>
        <v>0.11063092450303701</v>
      </c>
      <c r="AD27" s="3">
        <f>Graphs!CB59</f>
        <v>0.50851920005617102</v>
      </c>
      <c r="AE27" s="3">
        <f>Graphs!CC59</f>
        <v>-0.37978017191871</v>
      </c>
      <c r="AF27" s="3">
        <f>Graphs!CD59</f>
        <v>-0.13047304987040201</v>
      </c>
      <c r="AG27" s="3" t="str">
        <f>Graphs!CF59</f>
        <v>Subj28</v>
      </c>
      <c r="AH27" s="3">
        <f>Graphs!CG59</f>
        <v>-1.6916623811274002E-2</v>
      </c>
      <c r="AI27" s="3">
        <f>Graphs!CH59</f>
        <v>0.26220766907474602</v>
      </c>
      <c r="AJ27" s="3">
        <f>Graphs!CI59</f>
        <v>-5.9208183339458903E-2</v>
      </c>
      <c r="AK27" s="3">
        <f>Graphs!CJ59</f>
        <v>-0.22668275907107099</v>
      </c>
      <c r="AL27" s="3"/>
      <c r="AM27" s="3" t="str">
        <f>Graphs!CL59</f>
        <v>Subj28</v>
      </c>
      <c r="AN27" s="3">
        <f>Graphs!C59</f>
        <v>5.5607674969081602E-2</v>
      </c>
      <c r="AO27" s="3">
        <f>Graphs!D59</f>
        <v>1.0255770118001301E-2</v>
      </c>
      <c r="AP27" s="3">
        <f>Graphs!E59</f>
        <v>0.12605008516982499</v>
      </c>
      <c r="AQ27" s="3">
        <f>Graphs!F59</f>
        <v>-0.109686712115697</v>
      </c>
      <c r="AR27" s="3" t="str">
        <f>Graphs!H59</f>
        <v>Subj28</v>
      </c>
      <c r="AS27" s="3">
        <f>Graphs!I59</f>
        <v>-4.0945853280387599E-2</v>
      </c>
      <c r="AT27" s="3">
        <f>Graphs!J59</f>
        <v>-1.07966159324209E-2</v>
      </c>
      <c r="AU27" s="3">
        <f>Graphs!K59</f>
        <v>9.0871517431208901E-2</v>
      </c>
      <c r="AV27" s="3">
        <f>Graphs!L59</f>
        <v>-0.120617792279767</v>
      </c>
      <c r="AW27" s="3" t="str">
        <f>Graphs!N59</f>
        <v>Subj28</v>
      </c>
      <c r="AX27" s="3">
        <f>Graphs!AG59</f>
        <v>0.135500192044537</v>
      </c>
      <c r="AY27" s="3">
        <f>Graphs!AH59</f>
        <v>7.8799722851134804E-2</v>
      </c>
      <c r="AZ27" s="3">
        <f>Graphs!AI59</f>
        <v>9.5195441532238606E-2</v>
      </c>
      <c r="BA27" s="3">
        <f>Graphs!AJ59</f>
        <v>8.2489661589220997E-2</v>
      </c>
      <c r="BB27" s="3" t="str">
        <f>Graphs!AL59</f>
        <v>Subj28</v>
      </c>
      <c r="BC27" s="3">
        <f>Graphs!AM59</f>
        <v>0.17762455001837699</v>
      </c>
      <c r="BD27" s="3">
        <f>Graphs!AN59</f>
        <v>3.72165723848027E-2</v>
      </c>
      <c r="BE27" s="3">
        <f>Graphs!AO59</f>
        <v>-3.3833247622547902E-3</v>
      </c>
      <c r="BF27" s="3">
        <f>Graphs!AP59</f>
        <v>6.9358157626223202E-2</v>
      </c>
      <c r="BV27" s="3"/>
      <c r="BW27" s="3"/>
      <c r="BX27" s="3"/>
      <c r="BY27" s="3"/>
      <c r="BZ27" s="3"/>
      <c r="CA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</row>
    <row r="28" spans="1:111" s="39" customFormat="1">
      <c r="A28" s="50" t="s">
        <v>60</v>
      </c>
      <c r="B28" s="33">
        <v>0.86111111111111116</v>
      </c>
      <c r="C28" s="36">
        <v>0.79531826069664902</v>
      </c>
      <c r="D28" s="42">
        <v>0.8125</v>
      </c>
      <c r="E28" s="39">
        <v>6</v>
      </c>
      <c r="F28" s="39">
        <v>0.16479937245020204</v>
      </c>
      <c r="G28" s="47">
        <v>0.125</v>
      </c>
      <c r="H28" s="45">
        <f t="shared" si="4"/>
        <v>0.96296296296296313</v>
      </c>
      <c r="I28" s="45">
        <f t="shared" si="8"/>
        <v>0.92384516543235617</v>
      </c>
      <c r="J28" s="42">
        <f t="shared" si="9"/>
        <v>0.64</v>
      </c>
      <c r="K28" s="45">
        <f t="shared" si="1"/>
        <v>0.64</v>
      </c>
      <c r="L28" s="45">
        <f t="shared" si="2"/>
        <v>0.44673892371565221</v>
      </c>
      <c r="M28" s="42">
        <f t="shared" si="3"/>
        <v>0.5</v>
      </c>
      <c r="N28" s="39">
        <f t="shared" si="5"/>
        <v>0.84226937613177311</v>
      </c>
      <c r="O28" s="39">
        <f t="shared" si="6"/>
        <v>0.52891297457188402</v>
      </c>
      <c r="P28" s="39">
        <f t="shared" si="7"/>
        <v>0.47336946185782613</v>
      </c>
      <c r="R28" s="3" t="str">
        <f>Graphs!AV60</f>
        <v>Subj30</v>
      </c>
      <c r="S28" s="3">
        <f>Graphs!AW60</f>
        <v>6.5974618746898694E-2</v>
      </c>
      <c r="T28" s="3">
        <f>Graphs!AX60</f>
        <v>-2.8648062463766499E-2</v>
      </c>
      <c r="U28" s="3">
        <f>Graphs!AY60</f>
        <v>-2.80921941646879E-2</v>
      </c>
      <c r="V28" s="3">
        <f>Graphs!AZ60</f>
        <v>7.4646164212525803E-2</v>
      </c>
      <c r="W28" s="3" t="str">
        <f>Graphs!BB60</f>
        <v>Subj30</v>
      </c>
      <c r="X28" s="3">
        <f>Graphs!BC60</f>
        <v>5.9992779006727203E-3</v>
      </c>
      <c r="Y28" s="3">
        <f>Graphs!BD60</f>
        <v>-4.8831412536048897E-2</v>
      </c>
      <c r="Z28" s="3">
        <f>Graphs!BE60</f>
        <v>-5.9106956270959098E-2</v>
      </c>
      <c r="AA28" s="3">
        <f>Graphs!BF60</f>
        <v>3.3782847471941102E-2</v>
      </c>
      <c r="AB28" s="3" t="str">
        <f>Graphs!BH60</f>
        <v>Subj30</v>
      </c>
      <c r="AC28" s="3">
        <f>Graphs!CA60</f>
        <v>0.192336282870604</v>
      </c>
      <c r="AD28" s="3">
        <f>Graphs!CB60</f>
        <v>-6.7655102770206393E-2</v>
      </c>
      <c r="AE28" s="3">
        <f>Graphs!CC60</f>
        <v>-5.2721201537680104E-3</v>
      </c>
      <c r="AF28" s="3">
        <f>Graphs!CD60</f>
        <v>0.207563527767234</v>
      </c>
      <c r="AG28" s="3" t="str">
        <f>Graphs!CF60</f>
        <v>Subj30</v>
      </c>
      <c r="AH28" s="3">
        <f>Graphs!CG60</f>
        <v>-0.104883067629899</v>
      </c>
      <c r="AI28" s="3">
        <f>Graphs!CH60</f>
        <v>7.9508131912987598E-2</v>
      </c>
      <c r="AJ28" s="3">
        <f>Graphs!CI60</f>
        <v>6.9358157626223202E-2</v>
      </c>
      <c r="AK28" s="3">
        <f>Graphs!CJ60</f>
        <v>-0.10826639239215299</v>
      </c>
      <c r="AL28" s="3"/>
      <c r="AM28" s="3" t="str">
        <f>Graphs!CL60</f>
        <v>Subj30</v>
      </c>
      <c r="AN28" s="3">
        <f>Graphs!C60</f>
        <v>8.0691231965006202E-2</v>
      </c>
      <c r="AO28" s="3">
        <f>Graphs!D60</f>
        <v>6.7690862120303993E-2</v>
      </c>
      <c r="AP28" s="3">
        <f>Graphs!E60</f>
        <v>0.197889114472004</v>
      </c>
      <c r="AQ28" s="3">
        <f>Graphs!F60</f>
        <v>0.163522556881465</v>
      </c>
      <c r="AR28" s="3" t="str">
        <f>Graphs!H60</f>
        <v>Subj30</v>
      </c>
      <c r="AS28" s="3">
        <f>Graphs!I60</f>
        <v>3.3522311373185699E-3</v>
      </c>
      <c r="AT28" s="3">
        <f>Graphs!J60</f>
        <v>-0.101789716876382</v>
      </c>
      <c r="AU28" s="3">
        <f>Graphs!K60</f>
        <v>0.24213182873925301</v>
      </c>
      <c r="AV28" s="3">
        <f>Graphs!L60</f>
        <v>0.26806038128738302</v>
      </c>
      <c r="AW28" s="3" t="str">
        <f>Graphs!N60</f>
        <v>Subj30</v>
      </c>
      <c r="AX28" s="3">
        <f>Graphs!AG60</f>
        <v>-0.160964514868084</v>
      </c>
      <c r="AY28" s="3">
        <f>Graphs!AH60</f>
        <v>-0.15706497288726101</v>
      </c>
      <c r="AZ28" s="3">
        <f>Graphs!AI60</f>
        <v>4.8789268812840902E-2</v>
      </c>
      <c r="BA28" s="3">
        <f>Graphs!AJ60</f>
        <v>-0.21385960316452399</v>
      </c>
      <c r="BB28" s="3" t="str">
        <f>Graphs!AL60</f>
        <v>Subj30</v>
      </c>
      <c r="BC28" s="3">
        <f>Graphs!AM60</f>
        <v>0.13194966572793701</v>
      </c>
      <c r="BD28" s="3">
        <f>Graphs!AN60</f>
        <v>5.5824858577204102E-2</v>
      </c>
      <c r="BE28" s="3">
        <f>Graphs!AO60</f>
        <v>-0.22160777192768899</v>
      </c>
      <c r="BF28" s="3">
        <f>Graphs!AP60</f>
        <v>-0.34340746336886102</v>
      </c>
      <c r="BV28" s="3"/>
      <c r="BW28" s="3"/>
      <c r="BX28" s="3"/>
      <c r="BY28" s="3"/>
      <c r="BZ28" s="3"/>
      <c r="CA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</row>
    <row r="30" spans="1:111">
      <c r="AQ30" s="3"/>
    </row>
    <row r="31" spans="1:111" s="87" customFormat="1">
      <c r="P31" s="105" t="s">
        <v>91</v>
      </c>
      <c r="S31" s="88">
        <f>CORREL($N5:$N28,S5:S28)</f>
        <v>-0.23477397949156908</v>
      </c>
      <c r="T31" s="88">
        <f t="shared" ref="T31:AB31" si="10">CORREL($N5:$N28,T5:T28)</f>
        <v>-0.18067325045194044</v>
      </c>
      <c r="U31" s="88">
        <f t="shared" si="10"/>
        <v>-7.7147181472818183E-2</v>
      </c>
      <c r="V31" s="88">
        <f t="shared" si="10"/>
        <v>-0.12375754497786362</v>
      </c>
      <c r="W31" s="88" t="e">
        <f t="shared" si="10"/>
        <v>#DIV/0!</v>
      </c>
      <c r="X31" s="88">
        <f t="shared" si="10"/>
        <v>0.20354343325096758</v>
      </c>
      <c r="Y31" s="102">
        <f t="shared" si="10"/>
        <v>-0.49811918503083646</v>
      </c>
      <c r="Z31" s="88">
        <f t="shared" si="10"/>
        <v>-0.16733731388227049</v>
      </c>
      <c r="AA31" s="103">
        <f t="shared" si="10"/>
        <v>-9.6262853651977162E-2</v>
      </c>
      <c r="AB31" s="88" t="e">
        <f t="shared" si="10"/>
        <v>#DIV/0!</v>
      </c>
      <c r="AC31" s="88">
        <f t="shared" ref="AC31:BF31" si="11">CORREL($N5:$N28,AC5:AC28)</f>
        <v>5.9993518625462018E-2</v>
      </c>
      <c r="AD31" s="88">
        <f t="shared" si="11"/>
        <v>1.2831348533133459E-2</v>
      </c>
      <c r="AE31" s="88">
        <f t="shared" si="11"/>
        <v>7.6274474380590457E-2</v>
      </c>
      <c r="AF31" s="88">
        <f t="shared" si="11"/>
        <v>0.17395971990016434</v>
      </c>
      <c r="AG31" s="88" t="e">
        <f t="shared" si="11"/>
        <v>#DIV/0!</v>
      </c>
      <c r="AH31" s="88">
        <f t="shared" si="11"/>
        <v>-0.16787453422226603</v>
      </c>
      <c r="AI31" s="103">
        <f t="shared" si="11"/>
        <v>0.2857445425943122</v>
      </c>
      <c r="AJ31" s="88">
        <f t="shared" si="11"/>
        <v>8.0950411931858715E-2</v>
      </c>
      <c r="AK31" s="88">
        <f t="shared" si="11"/>
        <v>0.2825886485532198</v>
      </c>
      <c r="AL31" s="88" t="e">
        <f t="shared" si="11"/>
        <v>#DIV/0!</v>
      </c>
      <c r="AM31" s="88" t="e">
        <f t="shared" si="11"/>
        <v>#DIV/0!</v>
      </c>
      <c r="AN31" s="146">
        <f t="shared" si="11"/>
        <v>-0.39148037238327232</v>
      </c>
      <c r="AO31" s="88">
        <f t="shared" si="11"/>
        <v>3.2453548668983159E-2</v>
      </c>
      <c r="AP31" s="103">
        <f t="shared" si="11"/>
        <v>0.10449771409471735</v>
      </c>
      <c r="AQ31" s="88">
        <f t="shared" si="11"/>
        <v>-5.87792124077538E-2</v>
      </c>
      <c r="AR31" s="88" t="e">
        <f t="shared" si="11"/>
        <v>#DIV/0!</v>
      </c>
      <c r="AS31" s="146">
        <f t="shared" si="11"/>
        <v>-0.31418569565381571</v>
      </c>
      <c r="AT31" s="88">
        <f t="shared" si="11"/>
        <v>-0.16768067210557103</v>
      </c>
      <c r="AU31" s="103">
        <f t="shared" si="11"/>
        <v>9.9522288536554274E-2</v>
      </c>
      <c r="AV31" s="147">
        <f t="shared" si="11"/>
        <v>0.19910778660824482</v>
      </c>
      <c r="AW31" s="88" t="e">
        <f t="shared" si="11"/>
        <v>#DIV/0!</v>
      </c>
      <c r="AX31" s="88">
        <f t="shared" si="11"/>
        <v>-0.1913539268668937</v>
      </c>
      <c r="AY31" s="88">
        <f t="shared" si="11"/>
        <v>-0.1139124832387074</v>
      </c>
      <c r="AZ31" s="88">
        <f t="shared" si="11"/>
        <v>-3.9291808708701477E-2</v>
      </c>
      <c r="BA31" s="88">
        <f t="shared" si="11"/>
        <v>-0.19497872424703599</v>
      </c>
      <c r="BB31" s="88" t="e">
        <f t="shared" si="11"/>
        <v>#DIV/0!</v>
      </c>
      <c r="BC31" s="88">
        <f t="shared" si="11"/>
        <v>0.27877671858300962</v>
      </c>
      <c r="BD31" s="88">
        <f t="shared" si="11"/>
        <v>0.31732704914367948</v>
      </c>
      <c r="BE31" s="88">
        <f t="shared" si="11"/>
        <v>0.10071855649214524</v>
      </c>
      <c r="BF31" s="147">
        <f t="shared" si="11"/>
        <v>-0.35660830352949846</v>
      </c>
      <c r="BV31" s="88"/>
      <c r="BW31" s="88"/>
      <c r="BX31" s="147"/>
      <c r="BY31" s="88"/>
      <c r="BZ31" s="147"/>
      <c r="CA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</row>
    <row r="32" spans="1:111" s="87" customFormat="1">
      <c r="P32" s="105" t="s">
        <v>326</v>
      </c>
      <c r="S32" s="88">
        <f>CORREL($P5:$P28,S5:S28)</f>
        <v>-0.13664728005509869</v>
      </c>
      <c r="T32" s="88">
        <f t="shared" ref="T32:AB32" si="12">CORREL($P5:$P28,T5:T28)</f>
        <v>6.3362105590606774E-2</v>
      </c>
      <c r="U32" s="88">
        <f t="shared" si="12"/>
        <v>9.7772485831766585E-3</v>
      </c>
      <c r="V32" s="88">
        <f t="shared" si="12"/>
        <v>-0.4156882563882634</v>
      </c>
      <c r="W32" s="88" t="e">
        <f t="shared" si="12"/>
        <v>#DIV/0!</v>
      </c>
      <c r="X32" s="88">
        <f t="shared" si="12"/>
        <v>-0.30273626266211601</v>
      </c>
      <c r="Y32" s="88">
        <f t="shared" si="12"/>
        <v>0.36879521822640732</v>
      </c>
      <c r="Z32" s="88">
        <f t="shared" si="12"/>
        <v>-0.13114045522821616</v>
      </c>
      <c r="AA32" s="103">
        <f t="shared" si="12"/>
        <v>-0.1384088488967638</v>
      </c>
      <c r="AB32" s="88" t="e">
        <f t="shared" si="12"/>
        <v>#DIV/0!</v>
      </c>
      <c r="AC32" s="88">
        <f t="shared" ref="AC32:BF32" si="13">CORREL($P5:$P28,AC5:AC28)</f>
        <v>0.2844892554660548</v>
      </c>
      <c r="AD32" s="88">
        <f t="shared" si="13"/>
        <v>9.2991987700174833E-2</v>
      </c>
      <c r="AE32" s="88">
        <f t="shared" si="13"/>
        <v>-0.10589042428630858</v>
      </c>
      <c r="AF32" s="88">
        <f t="shared" si="13"/>
        <v>0.1813042071302437</v>
      </c>
      <c r="AG32" s="88" t="e">
        <f t="shared" si="13"/>
        <v>#DIV/0!</v>
      </c>
      <c r="AH32" s="88">
        <f t="shared" si="13"/>
        <v>0.25801648351667489</v>
      </c>
      <c r="AI32" s="146">
        <f t="shared" si="13"/>
        <v>-0.33727109050189774</v>
      </c>
      <c r="AJ32" s="88">
        <f t="shared" si="13"/>
        <v>-2.2489721062826703E-2</v>
      </c>
      <c r="AK32" s="88">
        <f t="shared" si="13"/>
        <v>-0.40117495935668429</v>
      </c>
      <c r="AL32" s="88" t="e">
        <f t="shared" si="13"/>
        <v>#DIV/0!</v>
      </c>
      <c r="AM32" s="88" t="e">
        <f t="shared" si="13"/>
        <v>#DIV/0!</v>
      </c>
      <c r="AN32" s="103">
        <f t="shared" si="13"/>
        <v>7.5462268108201877E-2</v>
      </c>
      <c r="AO32" s="88">
        <f t="shared" si="13"/>
        <v>0.54224236502313516</v>
      </c>
      <c r="AP32" s="103">
        <f t="shared" si="13"/>
        <v>-0.13656216586489217</v>
      </c>
      <c r="AQ32" s="88">
        <f t="shared" si="13"/>
        <v>8.9647481452541353E-2</v>
      </c>
      <c r="AR32" s="88" t="e">
        <f t="shared" si="13"/>
        <v>#DIV/0!</v>
      </c>
      <c r="AS32" s="103">
        <f t="shared" si="13"/>
        <v>-7.4987306084275715E-2</v>
      </c>
      <c r="AT32" s="88">
        <f t="shared" si="13"/>
        <v>-5.4972343996703942E-2</v>
      </c>
      <c r="AU32" s="146">
        <f t="shared" si="13"/>
        <v>-0.39771943630848766</v>
      </c>
      <c r="AV32" s="88">
        <f t="shared" si="13"/>
        <v>-2.947746060657519E-2</v>
      </c>
      <c r="AW32" s="88" t="e">
        <f t="shared" si="13"/>
        <v>#DIV/0!</v>
      </c>
      <c r="AX32" s="88">
        <f t="shared" si="13"/>
        <v>-0.10958446211152743</v>
      </c>
      <c r="AY32" s="88">
        <f t="shared" si="13"/>
        <v>0.34348636194528548</v>
      </c>
      <c r="AZ32" s="88">
        <f t="shared" si="13"/>
        <v>3.8814063743999108E-3</v>
      </c>
      <c r="BA32" s="88">
        <f t="shared" si="13"/>
        <v>0.10777966512677779</v>
      </c>
      <c r="BB32" s="88" t="e">
        <f t="shared" si="13"/>
        <v>#DIV/0!</v>
      </c>
      <c r="BC32" s="88">
        <f t="shared" si="13"/>
        <v>0.17806035677569701</v>
      </c>
      <c r="BD32" s="88">
        <f t="shared" si="13"/>
        <v>0.30354580464949577</v>
      </c>
      <c r="BE32" s="88">
        <f t="shared" si="13"/>
        <v>0.47155357157436079</v>
      </c>
      <c r="BF32" s="88">
        <f t="shared" si="13"/>
        <v>6.5746011058607529E-2</v>
      </c>
      <c r="BV32" s="88"/>
      <c r="BW32" s="88"/>
      <c r="BX32" s="88"/>
      <c r="BY32" s="88"/>
      <c r="BZ32" s="88"/>
      <c r="CA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</row>
    <row r="33" spans="2:107" s="87" customFormat="1">
      <c r="AA33" s="105"/>
      <c r="AI33" s="149"/>
      <c r="AN33" s="105"/>
      <c r="AP33" s="105"/>
      <c r="AS33" s="105"/>
      <c r="AU33" s="105"/>
    </row>
    <row r="34" spans="2:107" s="87" customFormat="1">
      <c r="B34" s="88"/>
      <c r="C34" s="88"/>
      <c r="D34" s="105" t="s">
        <v>141</v>
      </c>
      <c r="H34" s="88">
        <f t="shared" ref="H34:P34" si="14">CORREL($R47:$R70,H5:H28)</f>
        <v>-0.31574360230409204</v>
      </c>
      <c r="I34" s="88">
        <f t="shared" si="14"/>
        <v>-0.21876142651716993</v>
      </c>
      <c r="J34" s="102">
        <f t="shared" si="14"/>
        <v>-0.51059704822322904</v>
      </c>
      <c r="K34" s="88">
        <f t="shared" si="14"/>
        <v>0.16466730835013724</v>
      </c>
      <c r="L34" s="102">
        <f t="shared" si="14"/>
        <v>0.46574179555565731</v>
      </c>
      <c r="M34" s="102">
        <f t="shared" si="14"/>
        <v>0.5575641455162933</v>
      </c>
      <c r="N34" s="88">
        <f t="shared" si="14"/>
        <v>-0.39416217354897626</v>
      </c>
      <c r="O34" s="102">
        <f t="shared" si="14"/>
        <v>0.63036961109364109</v>
      </c>
      <c r="P34" s="102">
        <f t="shared" si="14"/>
        <v>0.60318659675655106</v>
      </c>
      <c r="Q34" s="88"/>
      <c r="R34" s="88"/>
      <c r="S34" s="103">
        <f t="shared" ref="S34" si="15">CORREL($R47:$R70,S5:S28)</f>
        <v>-8.3255847783967538E-3</v>
      </c>
      <c r="T34" s="88">
        <f t="shared" ref="T34:BF34" si="16">CORREL($R47:$R70,T5:T28)</f>
        <v>7.5016959105480313E-2</v>
      </c>
      <c r="U34" s="88">
        <f t="shared" si="16"/>
        <v>-2.4999419535382426E-3</v>
      </c>
      <c r="V34" s="88">
        <f t="shared" si="16"/>
        <v>-0.12748705717400702</v>
      </c>
      <c r="W34" s="88" t="e">
        <f t="shared" si="16"/>
        <v>#DIV/0!</v>
      </c>
      <c r="X34" s="88">
        <f t="shared" si="16"/>
        <v>-0.48446732652978808</v>
      </c>
      <c r="Y34" s="88">
        <f t="shared" si="16"/>
        <v>0.40750761703962779</v>
      </c>
      <c r="Z34" s="88">
        <f t="shared" si="16"/>
        <v>-8.3248690046476448E-2</v>
      </c>
      <c r="AA34" s="103">
        <f t="shared" si="16"/>
        <v>-2.6978448326303622E-2</v>
      </c>
      <c r="AB34" s="88" t="e">
        <f t="shared" si="16"/>
        <v>#DIV/0!</v>
      </c>
      <c r="AC34" s="88">
        <f t="shared" si="16"/>
        <v>0.31505187220477437</v>
      </c>
      <c r="AD34" s="88">
        <f t="shared" si="16"/>
        <v>-8.4751169928653211E-2</v>
      </c>
      <c r="AE34" s="88">
        <f t="shared" si="16"/>
        <v>-0.10686689783008739</v>
      </c>
      <c r="AF34" s="147">
        <f t="shared" si="16"/>
        <v>-0.306555966230732</v>
      </c>
      <c r="AG34" s="88" t="e">
        <f t="shared" si="16"/>
        <v>#DIV/0!</v>
      </c>
      <c r="AH34" s="88">
        <f t="shared" si="16"/>
        <v>0.32181645931806108</v>
      </c>
      <c r="AI34" s="146">
        <f t="shared" si="16"/>
        <v>-0.28268933804633811</v>
      </c>
      <c r="AJ34" s="88">
        <f t="shared" si="16"/>
        <v>6.0159637275540585E-2</v>
      </c>
      <c r="AK34" s="88">
        <f t="shared" si="16"/>
        <v>-7.892811464672507E-2</v>
      </c>
      <c r="AL34" s="88" t="e">
        <f t="shared" si="16"/>
        <v>#DIV/0!</v>
      </c>
      <c r="AM34" s="88" t="e">
        <f t="shared" si="16"/>
        <v>#DIV/0!</v>
      </c>
      <c r="AN34" s="103">
        <f t="shared" si="16"/>
        <v>6.936967318395533E-2</v>
      </c>
      <c r="AO34" s="88">
        <f t="shared" si="16"/>
        <v>3.270240767984578E-2</v>
      </c>
      <c r="AP34" s="103">
        <f t="shared" si="16"/>
        <v>0.13586568850112346</v>
      </c>
      <c r="AQ34" s="88">
        <f t="shared" si="16"/>
        <v>-0.21984096784926296</v>
      </c>
      <c r="AR34" s="88" t="e">
        <f t="shared" si="16"/>
        <v>#DIV/0!</v>
      </c>
      <c r="AS34" s="103">
        <f t="shared" si="16"/>
        <v>-0.16814716705594099</v>
      </c>
      <c r="AT34" s="88">
        <f t="shared" si="16"/>
        <v>-3.4976706546737839E-2</v>
      </c>
      <c r="AU34" s="103">
        <f t="shared" si="16"/>
        <v>-0.12288083505671986</v>
      </c>
      <c r="AV34" s="88">
        <f t="shared" si="16"/>
        <v>7.6250651876705983E-4</v>
      </c>
      <c r="AW34" s="88" t="e">
        <f t="shared" si="16"/>
        <v>#DIV/0!</v>
      </c>
      <c r="AX34" s="88">
        <f t="shared" si="16"/>
        <v>-0.18342909114806832</v>
      </c>
      <c r="AY34" s="147">
        <f t="shared" si="16"/>
        <v>0.30056600574336823</v>
      </c>
      <c r="AZ34" s="88">
        <f t="shared" si="16"/>
        <v>0.30163358379299549</v>
      </c>
      <c r="BA34" s="88">
        <f t="shared" si="16"/>
        <v>2.5627874020389779E-2</v>
      </c>
      <c r="BB34" s="88" t="e">
        <f t="shared" si="16"/>
        <v>#DIV/0!</v>
      </c>
      <c r="BC34" s="88">
        <f t="shared" si="16"/>
        <v>4.8905150197015891E-2</v>
      </c>
      <c r="BD34" s="88">
        <f t="shared" si="16"/>
        <v>-3.3786081986426339E-2</v>
      </c>
      <c r="BE34" s="88">
        <f t="shared" si="16"/>
        <v>8.5668677823676362E-2</v>
      </c>
      <c r="BF34" s="88">
        <f t="shared" si="16"/>
        <v>-0.1078358229900821</v>
      </c>
      <c r="BV34" s="88"/>
      <c r="BW34" s="88"/>
      <c r="BX34" s="88"/>
      <c r="BY34" s="88"/>
      <c r="BZ34" s="88"/>
      <c r="CA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</row>
    <row r="35" spans="2:107" s="87" customFormat="1">
      <c r="D35" s="105" t="s">
        <v>467</v>
      </c>
      <c r="H35" s="102">
        <f>CORREL($I5:$I28,H5:H28)</f>
        <v>0.65333931786394761</v>
      </c>
      <c r="I35" s="88">
        <f t="shared" ref="I35:P35" si="17">CORREL($I5:$I28,I5:I28)</f>
        <v>1.0000000000000002</v>
      </c>
      <c r="J35" s="102">
        <f t="shared" si="17"/>
        <v>0.74644049940967561</v>
      </c>
      <c r="K35" s="102">
        <f t="shared" si="17"/>
        <v>0.41358340307447644</v>
      </c>
      <c r="L35" s="88">
        <f t="shared" si="17"/>
        <v>3.6030479585204341E-2</v>
      </c>
      <c r="M35" s="88">
        <f t="shared" si="17"/>
        <v>-0.24725392823616171</v>
      </c>
      <c r="N35" s="88">
        <f t="shared" si="17"/>
        <v>0.90041801432752866</v>
      </c>
      <c r="O35" s="88">
        <f t="shared" si="17"/>
        <v>0.1780359084468616</v>
      </c>
      <c r="P35" s="88">
        <f t="shared" si="17"/>
        <v>-0.11292214215568946</v>
      </c>
      <c r="S35" s="103">
        <f t="shared" ref="S35" si="18">CORREL($I5:$I28,S5:S28)</f>
        <v>-0.10251001882378923</v>
      </c>
      <c r="AA35" s="103">
        <f t="shared" ref="AA35" si="19">CORREL($I5:$I28,AA5:AA28)</f>
        <v>-1.3654254903906633E-2</v>
      </c>
      <c r="AI35" s="146">
        <f t="shared" ref="AI35" si="20">CORREL($I5:$I28,AI5:AI28)</f>
        <v>0.34032556766486521</v>
      </c>
      <c r="AN35" s="145">
        <f t="shared" ref="AN35:AP35" si="21">CORREL($I5:$I28,AN5:AN28)</f>
        <v>-0.55591902083019762</v>
      </c>
      <c r="AO35" s="103"/>
      <c r="AP35" s="103">
        <f t="shared" si="21"/>
        <v>0.19369226153973787</v>
      </c>
      <c r="AS35" s="146">
        <f t="shared" ref="AS35:AU35" si="22">CORREL($I5:$I28,AS5:AS28)</f>
        <v>-0.38359403116473262</v>
      </c>
      <c r="AT35" s="103"/>
      <c r="AU35" s="103">
        <f t="shared" si="22"/>
        <v>7.302085487159074E-2</v>
      </c>
    </row>
    <row r="36" spans="2:107">
      <c r="D36" s="32" t="s">
        <v>468</v>
      </c>
      <c r="H36" s="102">
        <f>CORREL($J5:$J28,H5:H28)</f>
        <v>0.54232453855892593</v>
      </c>
      <c r="I36" s="102">
        <f t="shared" ref="I36:P36" si="23">CORREL($J5:$J28,I5:I28)</f>
        <v>0.74644049940967561</v>
      </c>
      <c r="J36" s="88">
        <f t="shared" si="23"/>
        <v>0.99999999999999989</v>
      </c>
      <c r="K36" s="88">
        <f t="shared" si="23"/>
        <v>0.34762810709613606</v>
      </c>
      <c r="L36" s="88">
        <f t="shared" si="23"/>
        <v>-0.20990656121045939</v>
      </c>
      <c r="M36" s="88">
        <f t="shared" si="23"/>
        <v>-0.19873739900114387</v>
      </c>
      <c r="N36" s="88">
        <f t="shared" si="23"/>
        <v>0.86167581949775385</v>
      </c>
      <c r="O36" s="88">
        <f t="shared" si="23"/>
        <v>2.3458119094526182E-2</v>
      </c>
      <c r="P36" s="88">
        <f t="shared" si="23"/>
        <v>-0.24585556780293769</v>
      </c>
      <c r="S36" s="103">
        <f t="shared" ref="S36" si="24">CORREL($J5:$J28,S5:S28)</f>
        <v>-0.28425336861873862</v>
      </c>
      <c r="AA36" s="103">
        <f t="shared" ref="AA36" si="25">CORREL($J5:$J28,AA5:AA28)</f>
        <v>-3.0167581473931386E-2</v>
      </c>
      <c r="AI36" s="103">
        <f t="shared" ref="AI36" si="26">CORREL($J5:$J28,AI5:AI28)</f>
        <v>0.17148912914215106</v>
      </c>
      <c r="AN36" s="146">
        <f t="shared" ref="AN36:AP36" si="27">CORREL($J5:$J28,AN5:AN28)</f>
        <v>-0.33738017594294084</v>
      </c>
      <c r="AO36" s="103"/>
      <c r="AP36" s="103">
        <f t="shared" si="27"/>
        <v>-0.15034285912664141</v>
      </c>
      <c r="AS36" s="103">
        <f t="shared" ref="AS36:AU36" si="28">CORREL($J5:$J28,AS5:AS28)</f>
        <v>-0.23337442964548716</v>
      </c>
      <c r="AT36" s="103"/>
      <c r="AU36" s="103">
        <f t="shared" si="28"/>
        <v>-7.3399462306863214E-2</v>
      </c>
    </row>
    <row r="37" spans="2:107">
      <c r="D37" s="32" t="s">
        <v>477</v>
      </c>
      <c r="H37" s="147">
        <f>CORREL($K5:$K28,H5:H28)</f>
        <v>0.44273609733325386</v>
      </c>
      <c r="I37" s="147">
        <f>CORREL($K5:$K28,I5:I28)</f>
        <v>0.41358340307447644</v>
      </c>
      <c r="J37" s="147">
        <f>CORREL($K5:$K28,J5:J28)</f>
        <v>0.34762810709613606</v>
      </c>
      <c r="K37" s="88">
        <f t="shared" ref="K37:P37" si="29">CORREL($K5:$K28,K5:K28)</f>
        <v>0.99999999999999989</v>
      </c>
      <c r="L37" s="88">
        <f t="shared" si="29"/>
        <v>-9.6653454922378743E-2</v>
      </c>
      <c r="M37" s="88">
        <f t="shared" si="29"/>
        <v>-0.10488239037691759</v>
      </c>
      <c r="N37" s="88">
        <f t="shared" si="29"/>
        <v>0.46232778595241064</v>
      </c>
      <c r="O37" s="88">
        <f t="shared" si="29"/>
        <v>0.55792270950540246</v>
      </c>
      <c r="P37" s="88">
        <f t="shared" si="29"/>
        <v>-0.12057869466444682</v>
      </c>
      <c r="S37" s="88">
        <f t="shared" ref="S37" si="30">CORREL($K5:$K28,S5:S28)</f>
        <v>-3.2399793995398052E-2</v>
      </c>
      <c r="AA37" s="88">
        <f t="shared" ref="AA37" si="31">CORREL($K5:$K28,AA5:AA28)</f>
        <v>6.7519584946848649E-2</v>
      </c>
      <c r="AI37" s="88">
        <f t="shared" ref="AI37" si="32">CORREL($K5:$K28,AI5:AI28)</f>
        <v>0.10459001701702307</v>
      </c>
      <c r="AN37" s="88">
        <f t="shared" ref="AN37" si="33">CORREL($K5:$K28,AN5:AN28)</f>
        <v>-0.12808295765186462</v>
      </c>
      <c r="AO37" s="103"/>
      <c r="AP37" s="88">
        <f t="shared" ref="AP37" si="34">CORREL($K5:$K28,AP5:AP28)</f>
        <v>0.18918122174076457</v>
      </c>
      <c r="AS37" s="88">
        <f t="shared" ref="AS37" si="35">CORREL($K5:$K28,AS5:AS28)</f>
        <v>1.0612750230916521E-2</v>
      </c>
      <c r="AT37" s="103"/>
      <c r="AU37" s="88">
        <f t="shared" ref="AU37" si="36">CORREL($K5:$K28,AU5:AU28)</f>
        <v>0.14445058852475218</v>
      </c>
    </row>
    <row r="38" spans="2:107">
      <c r="D38" s="32" t="s">
        <v>469</v>
      </c>
      <c r="H38" s="88">
        <f>CORREL($L5:$L28,H5:H28)</f>
        <v>-0.15734851724656149</v>
      </c>
      <c r="I38" s="88">
        <f t="shared" ref="I38:P38" si="37">CORREL($L5:$L28,I5:I28)</f>
        <v>3.6030479585204341E-2</v>
      </c>
      <c r="J38" s="88">
        <f t="shared" si="37"/>
        <v>-0.20990656121045939</v>
      </c>
      <c r="K38" s="88">
        <f t="shared" si="37"/>
        <v>-9.6653454922378743E-2</v>
      </c>
      <c r="L38" s="88">
        <f t="shared" si="37"/>
        <v>0.99999999999999978</v>
      </c>
      <c r="M38" s="88">
        <f t="shared" si="37"/>
        <v>0.3834014328100393</v>
      </c>
      <c r="N38" s="88">
        <f t="shared" si="37"/>
        <v>-0.13518575537838398</v>
      </c>
      <c r="O38" s="88">
        <f t="shared" si="37"/>
        <v>0.6558329103217454</v>
      </c>
      <c r="P38" s="88">
        <f t="shared" si="37"/>
        <v>0.86065486090811338</v>
      </c>
      <c r="S38" s="103">
        <f t="shared" ref="S38" si="38">CORREL($L5:$L28,S5:S28)</f>
        <v>3.0382230883524122E-2</v>
      </c>
      <c r="AA38" s="103">
        <f t="shared" ref="AA38" si="39">CORREL($L5:$L28,AA5:AA28)</f>
        <v>-2.9329305299344312E-3</v>
      </c>
      <c r="AI38" s="103">
        <f t="shared" ref="AI38" si="40">CORREL($L5:$L28,AI5:AI28)</f>
        <v>-0.22004732281869158</v>
      </c>
      <c r="AN38" s="103">
        <f t="shared" ref="AN38:AP38" si="41">CORREL($L5:$L28,AN5:AN28)</f>
        <v>-0.10499609104537416</v>
      </c>
      <c r="AO38" s="103"/>
      <c r="AP38" s="103">
        <f t="shared" si="41"/>
        <v>-0.1485893027917484</v>
      </c>
      <c r="AS38" s="103">
        <f t="shared" ref="AS38:AU38" si="42">CORREL($L5:$L28,AS5:AS28)</f>
        <v>5.586023317395656E-2</v>
      </c>
      <c r="AT38" s="103"/>
      <c r="AU38" s="146">
        <f t="shared" si="42"/>
        <v>-0.31765512780165278</v>
      </c>
    </row>
    <row r="39" spans="2:107">
      <c r="D39" s="32" t="s">
        <v>470</v>
      </c>
      <c r="H39" s="88">
        <f>CORREL($M5:$M28,H5:H28)</f>
        <v>-0.22893188887429661</v>
      </c>
      <c r="I39" s="88">
        <f t="shared" ref="I39:P39" si="43">CORREL($M5:$M28,I5:I28)</f>
        <v>-0.24725392823616171</v>
      </c>
      <c r="J39" s="88">
        <f t="shared" si="43"/>
        <v>-0.19873739900114387</v>
      </c>
      <c r="K39" s="88">
        <f t="shared" si="43"/>
        <v>-0.10488239037691759</v>
      </c>
      <c r="L39" s="88">
        <f t="shared" si="43"/>
        <v>0.3834014328100393</v>
      </c>
      <c r="M39" s="88">
        <f t="shared" si="43"/>
        <v>1</v>
      </c>
      <c r="N39" s="88">
        <f t="shared" si="43"/>
        <v>-0.25737712113627809</v>
      </c>
      <c r="O39" s="88">
        <f t="shared" si="43"/>
        <v>0.59991746042323857</v>
      </c>
      <c r="P39" s="88">
        <f t="shared" si="43"/>
        <v>0.80025379382992334</v>
      </c>
      <c r="S39" s="103">
        <f t="shared" ref="S39" si="44">CORREL($M5:$M28,S5:S28)</f>
        <v>-0.28363546167555315</v>
      </c>
      <c r="AA39" s="103">
        <f t="shared" ref="AA39" si="45">CORREL($M5:$M28,AA5:AA28)</f>
        <v>-0.24759604718578243</v>
      </c>
      <c r="AI39" s="146">
        <f t="shared" ref="AI39" si="46">CORREL($M5:$M28,AI5:AI28)</f>
        <v>-0.35260702982416176</v>
      </c>
      <c r="AN39" s="103">
        <f t="shared" ref="AN39:AP39" si="47">CORREL($M5:$M28,AN5:AN28)</f>
        <v>0.25968923168833696</v>
      </c>
      <c r="AO39" s="103"/>
      <c r="AP39" s="103">
        <f t="shared" si="47"/>
        <v>-7.2636152517929375E-2</v>
      </c>
      <c r="AS39" s="103">
        <f t="shared" ref="AS39:AU39" si="48">CORREL($M5:$M28,AS5:AS28)</f>
        <v>-0.20117331636918359</v>
      </c>
      <c r="AT39" s="146"/>
      <c r="AU39" s="146">
        <f t="shared" si="48"/>
        <v>-0.34659398353960336</v>
      </c>
      <c r="BJ39" s="18" t="s">
        <v>192</v>
      </c>
    </row>
    <row r="40" spans="2:107">
      <c r="D40" s="32"/>
      <c r="H40" s="88"/>
      <c r="I40" s="88"/>
      <c r="J40" s="88"/>
      <c r="K40" s="88"/>
      <c r="L40" s="88"/>
      <c r="M40" s="88"/>
      <c r="N40" s="88"/>
      <c r="O40" s="88"/>
      <c r="P40" s="88"/>
      <c r="S40" s="103"/>
      <c r="AA40" s="103"/>
      <c r="AI40" s="146"/>
      <c r="AN40" s="103"/>
      <c r="AO40" s="103"/>
      <c r="AP40" s="103"/>
      <c r="AS40" s="103"/>
      <c r="AT40" s="146"/>
      <c r="AU40" s="146"/>
      <c r="BJ40" s="18"/>
    </row>
    <row r="41" spans="2:107">
      <c r="R41" t="s">
        <v>476</v>
      </c>
      <c r="S41">
        <f>TDIST(ABS(S37/SQRT((1-S37^2)/(24-2))),23,2)</f>
        <v>0.88047471198148253</v>
      </c>
      <c r="AA41">
        <f>TDIST(ABS(AA37/SQRT((1-AA37^2)/(24-2))),23,2)</f>
        <v>0.75378911954191863</v>
      </c>
      <c r="AI41">
        <f>TDIST(ABS(AI37/SQRT((1-AI37^2)/(24-2))),23,2)</f>
        <v>0.62649458734035379</v>
      </c>
      <c r="AN41">
        <f>TDIST(ABS(AN37/SQRT((1-AN37^2)/(24-2))),23,2)</f>
        <v>0.55061130247926837</v>
      </c>
      <c r="AP41">
        <f>TDIST(ABS(AP37/SQRT((1-AP37^2)/(24-2))),23,2)</f>
        <v>0.37554534984129517</v>
      </c>
      <c r="AS41">
        <f>TDIST(ABS(AS37/SQRT((1-AS37^2)/(24-2))),23,2)</f>
        <v>0.96072668502332237</v>
      </c>
      <c r="AU41">
        <f>TDIST(ABS(AU37/SQRT((1-AU37^2)/(24-2))),23,2)</f>
        <v>0.50036648576117804</v>
      </c>
      <c r="BJ41" t="s">
        <v>199</v>
      </c>
      <c r="BK41" t="s">
        <v>193</v>
      </c>
      <c r="BL41" t="s">
        <v>195</v>
      </c>
      <c r="BM41" t="s">
        <v>194</v>
      </c>
      <c r="BN41" t="s">
        <v>196</v>
      </c>
      <c r="BO41" t="s">
        <v>197</v>
      </c>
      <c r="BP41" t="s">
        <v>198</v>
      </c>
      <c r="BR41" t="s">
        <v>200</v>
      </c>
      <c r="BS41" t="s">
        <v>193</v>
      </c>
      <c r="BT41" t="s">
        <v>195</v>
      </c>
      <c r="BU41" t="s">
        <v>194</v>
      </c>
      <c r="BV41" t="s">
        <v>196</v>
      </c>
      <c r="BW41" t="s">
        <v>197</v>
      </c>
      <c r="BX41" t="s">
        <v>198</v>
      </c>
    </row>
    <row r="42" spans="2:107">
      <c r="S42">
        <f>TDIST(ABS(S38/SQRT((1-S38^2)/(24-2))),23,2)</f>
        <v>0.88787051866258504</v>
      </c>
      <c r="AA42">
        <f>TDIST(ABS(AA38/SQRT((1-AA38^2)/(24-2))),23,2)</f>
        <v>0.98914270484375311</v>
      </c>
      <c r="AI42">
        <f>TDIST(ABS(AI38/SQRT((1-AI38^2)/(24-2))),23,2)</f>
        <v>0.30102038858442437</v>
      </c>
      <c r="AN42">
        <f>TDIST(ABS(AN38/SQRT((1-AN38^2)/(24-2))),23,2)</f>
        <v>0.62514819284899892</v>
      </c>
      <c r="AP42">
        <f>TDIST(ABS(AP38/SQRT((1-AP38^2)/(24-2))),23,2)</f>
        <v>0.48802981465268425</v>
      </c>
      <c r="AS42">
        <f>TDIST(ABS(AS38/SQRT((1-AS38^2)/(24-2))),23,2)</f>
        <v>0.79533576509349679</v>
      </c>
      <c r="AU42">
        <f>TDIST(ABS(AU38/SQRT((1-AU38^2)/(24-2))),23,2)</f>
        <v>0.12976507380764116</v>
      </c>
      <c r="BK42" s="39">
        <f t="shared" ref="BK42:BK65" si="49">BW5</f>
        <v>0</v>
      </c>
      <c r="BL42" s="39" t="str">
        <f t="shared" ref="BL42:BL65" si="50">BB5</f>
        <v>Subj01</v>
      </c>
      <c r="BM42" s="39" t="e">
        <f>#REF!</f>
        <v>#REF!</v>
      </c>
      <c r="BN42" s="39">
        <f t="shared" ref="BN42:BN65" si="51">AZ5</f>
        <v>-0.31669853311610502</v>
      </c>
      <c r="BO42" s="39">
        <f t="shared" ref="BO42:BO65" si="52">CT5</f>
        <v>0</v>
      </c>
      <c r="BP42" s="39">
        <f t="shared" ref="BP42:BP65" si="53">DC5</f>
        <v>0</v>
      </c>
      <c r="BR42" t="s">
        <v>193</v>
      </c>
      <c r="BS42" t="e">
        <f t="shared" ref="BS42:BX42" si="54">CORREL($BK42:$BK65,BK42:BK65)</f>
        <v>#DIV/0!</v>
      </c>
      <c r="BT42" t="e">
        <f t="shared" si="54"/>
        <v>#DIV/0!</v>
      </c>
      <c r="BU42" t="e">
        <f t="shared" si="54"/>
        <v>#REF!</v>
      </c>
      <c r="BV42" t="e">
        <f t="shared" si="54"/>
        <v>#DIV/0!</v>
      </c>
      <c r="BW42" t="e">
        <f t="shared" si="54"/>
        <v>#DIV/0!</v>
      </c>
      <c r="BX42" t="e">
        <f t="shared" si="54"/>
        <v>#DIV/0!</v>
      </c>
    </row>
    <row r="43" spans="2:107">
      <c r="M43" s="87"/>
      <c r="N43" s="89" t="s">
        <v>98</v>
      </c>
      <c r="O43" s="87"/>
      <c r="P43" s="87"/>
      <c r="Q43" s="87"/>
      <c r="R43" s="87"/>
      <c r="S43">
        <f>TDIST(ABS(S39/SQRT((1-S39^2)/(24-2))),23,2)</f>
        <v>0.17863443677136767</v>
      </c>
      <c r="AA43">
        <f>TDIST(ABS(AA39/SQRT((1-AA39^2)/(24-2))),23,2)</f>
        <v>0.24286890290158558</v>
      </c>
      <c r="AI43">
        <f>TDIST(ABS(AI39/SQRT((1-AI39^2)/(24-2))),23,2)</f>
        <v>9.0430048802087076E-2</v>
      </c>
      <c r="AN43">
        <f>TDIST(ABS(AN39/SQRT((1-AN39^2)/(24-2))),23,2)</f>
        <v>0.2198359255746182</v>
      </c>
      <c r="AP43">
        <f>TDIST(ABS(AP39/SQRT((1-AP39^2)/(24-2))),23,2)</f>
        <v>0.73575620783757278</v>
      </c>
      <c r="AS43">
        <f>TDIST(ABS(AS39/SQRT((1-AS39^2)/(24-2))),23,2)</f>
        <v>0.34542622787687483</v>
      </c>
      <c r="AU43">
        <f>TDIST(ABS(AU39/SQRT((1-AU39^2)/(24-2))),23,2)</f>
        <v>9.6467643330734446E-2</v>
      </c>
      <c r="BK43" s="39">
        <f t="shared" si="49"/>
        <v>0</v>
      </c>
      <c r="BL43" s="39" t="str">
        <f t="shared" si="50"/>
        <v>Subj02</v>
      </c>
      <c r="BM43" s="39" t="e">
        <f>#REF!</f>
        <v>#REF!</v>
      </c>
      <c r="BN43" s="39">
        <f t="shared" si="51"/>
        <v>-3.8420446350373498E-2</v>
      </c>
      <c r="BO43" s="39">
        <f t="shared" si="52"/>
        <v>0</v>
      </c>
      <c r="BP43" s="39">
        <f t="shared" si="53"/>
        <v>0</v>
      </c>
      <c r="BR43" t="s">
        <v>195</v>
      </c>
      <c r="BS43" s="77" t="e">
        <f t="shared" ref="BS43:BX43" si="55">CORREL($BL42:$BL65,BK42:BK65)</f>
        <v>#DIV/0!</v>
      </c>
      <c r="BT43" t="e">
        <f t="shared" si="55"/>
        <v>#DIV/0!</v>
      </c>
      <c r="BU43" t="e">
        <f t="shared" si="55"/>
        <v>#REF!</v>
      </c>
      <c r="BV43" t="e">
        <f t="shared" si="55"/>
        <v>#DIV/0!</v>
      </c>
      <c r="BW43" t="e">
        <f t="shared" si="55"/>
        <v>#DIV/0!</v>
      </c>
      <c r="BX43" t="e">
        <f t="shared" si="55"/>
        <v>#DIV/0!</v>
      </c>
    </row>
    <row r="44" spans="2:107">
      <c r="N44" s="48" t="s">
        <v>85</v>
      </c>
      <c r="O44" s="48" t="s">
        <v>86</v>
      </c>
      <c r="Q44" s="32" t="s">
        <v>140</v>
      </c>
      <c r="BK44" s="39">
        <f t="shared" si="49"/>
        <v>0</v>
      </c>
      <c r="BL44" s="39" t="str">
        <f t="shared" si="50"/>
        <v>Subj04</v>
      </c>
      <c r="BM44" s="39" t="e">
        <f>#REF!</f>
        <v>#REF!</v>
      </c>
      <c r="BN44" s="39">
        <f t="shared" si="51"/>
        <v>-2.0444116986306601E-2</v>
      </c>
      <c r="BO44" s="39">
        <f t="shared" si="52"/>
        <v>0</v>
      </c>
      <c r="BP44" s="39">
        <f t="shared" si="53"/>
        <v>0</v>
      </c>
      <c r="BR44" t="s">
        <v>194</v>
      </c>
      <c r="BS44" s="3" t="e">
        <f t="shared" ref="BS44:BX44" si="56">CORREL($BM42:$BM65,BK42:BK65)</f>
        <v>#REF!</v>
      </c>
      <c r="BT44" s="3" t="e">
        <f t="shared" si="56"/>
        <v>#REF!</v>
      </c>
      <c r="BU44" t="e">
        <f t="shared" si="56"/>
        <v>#REF!</v>
      </c>
      <c r="BV44" t="e">
        <f t="shared" si="56"/>
        <v>#REF!</v>
      </c>
      <c r="BW44" t="e">
        <f t="shared" si="56"/>
        <v>#REF!</v>
      </c>
      <c r="BX44" t="e">
        <f t="shared" si="56"/>
        <v>#REF!</v>
      </c>
    </row>
    <row r="45" spans="2:107">
      <c r="N45" s="39">
        <f>MEDIAN(N5:N28)</f>
        <v>0.7428440125273128</v>
      </c>
      <c r="O45" s="39">
        <f>MEDIAN(O5:O28)</f>
        <v>0.42818294695033232</v>
      </c>
      <c r="BK45" s="39">
        <f t="shared" si="49"/>
        <v>0</v>
      </c>
      <c r="BL45" s="39" t="str">
        <f t="shared" si="50"/>
        <v>Subj05</v>
      </c>
      <c r="BM45" s="39" t="e">
        <f>#REF!</f>
        <v>#REF!</v>
      </c>
      <c r="BN45" s="39">
        <f t="shared" si="51"/>
        <v>-1.6954208420608099E-2</v>
      </c>
      <c r="BO45" s="39">
        <f t="shared" si="52"/>
        <v>0</v>
      </c>
      <c r="BP45" s="39">
        <f t="shared" si="53"/>
        <v>0</v>
      </c>
      <c r="BR45" t="s">
        <v>196</v>
      </c>
      <c r="BS45" s="3" t="e">
        <f t="shared" ref="BS45:BX45" si="57">CORREL($BN42:$BN65,BK42:BK65)</f>
        <v>#DIV/0!</v>
      </c>
      <c r="BT45" s="3" t="e">
        <f t="shared" si="57"/>
        <v>#DIV/0!</v>
      </c>
      <c r="BU45" s="77" t="e">
        <f t="shared" si="57"/>
        <v>#REF!</v>
      </c>
      <c r="BV45">
        <f t="shared" si="57"/>
        <v>0.99999999999999978</v>
      </c>
      <c r="BW45" t="e">
        <f t="shared" si="57"/>
        <v>#DIV/0!</v>
      </c>
      <c r="BX45" t="e">
        <f t="shared" si="57"/>
        <v>#DIV/0!</v>
      </c>
    </row>
    <row r="46" spans="2:107">
      <c r="BK46" s="39">
        <f t="shared" si="49"/>
        <v>0</v>
      </c>
      <c r="BL46" s="39" t="str">
        <f t="shared" si="50"/>
        <v>Subj06</v>
      </c>
      <c r="BM46" s="39" t="e">
        <f>#REF!</f>
        <v>#REF!</v>
      </c>
      <c r="BN46" s="39">
        <f t="shared" si="51"/>
        <v>-2.9095392989008501E-2</v>
      </c>
      <c r="BO46" s="39">
        <f t="shared" si="52"/>
        <v>0</v>
      </c>
      <c r="BP46" s="39">
        <f t="shared" si="53"/>
        <v>0</v>
      </c>
      <c r="BR46" t="s">
        <v>197</v>
      </c>
      <c r="BS46" t="e">
        <f t="shared" ref="BS46:BX46" si="58">CORREL($BO42:$BO65,BK42:BK65)</f>
        <v>#DIV/0!</v>
      </c>
      <c r="BT46" t="e">
        <f t="shared" si="58"/>
        <v>#DIV/0!</v>
      </c>
      <c r="BU46" s="3" t="e">
        <f t="shared" si="58"/>
        <v>#REF!</v>
      </c>
      <c r="BV46" s="3" t="e">
        <f t="shared" si="58"/>
        <v>#DIV/0!</v>
      </c>
      <c r="BW46" t="e">
        <f t="shared" si="58"/>
        <v>#DIV/0!</v>
      </c>
      <c r="BX46" t="e">
        <f t="shared" si="58"/>
        <v>#DIV/0!</v>
      </c>
    </row>
    <row r="47" spans="2:107">
      <c r="M47">
        <v>1</v>
      </c>
      <c r="N47" s="32" t="b">
        <f t="shared" ref="N47:O70" si="59">N5&gt;N$45</f>
        <v>1</v>
      </c>
      <c r="O47" t="b">
        <f t="shared" si="59"/>
        <v>0</v>
      </c>
      <c r="Q47" s="71">
        <v>1</v>
      </c>
      <c r="R47" s="71">
        <f>(Q47-1)*10</f>
        <v>0</v>
      </c>
      <c r="BK47" s="39">
        <f t="shared" si="49"/>
        <v>0</v>
      </c>
      <c r="BL47" s="39" t="str">
        <f t="shared" si="50"/>
        <v>Subj08</v>
      </c>
      <c r="BM47" s="39" t="e">
        <f>#REF!</f>
        <v>#REF!</v>
      </c>
      <c r="BN47" s="39">
        <f t="shared" si="51"/>
        <v>0.22608558424342601</v>
      </c>
      <c r="BO47" s="39">
        <f t="shared" si="52"/>
        <v>0</v>
      </c>
      <c r="BP47" s="39">
        <f t="shared" si="53"/>
        <v>0</v>
      </c>
      <c r="BR47" t="s">
        <v>198</v>
      </c>
      <c r="BS47" t="e">
        <f t="shared" ref="BS47:BX47" si="60">CORREL($BP42:$BP65,BK42:BK65)</f>
        <v>#DIV/0!</v>
      </c>
      <c r="BT47" t="e">
        <f t="shared" si="60"/>
        <v>#DIV/0!</v>
      </c>
      <c r="BU47" s="3" t="e">
        <f t="shared" si="60"/>
        <v>#REF!</v>
      </c>
      <c r="BV47" s="3" t="e">
        <f t="shared" si="60"/>
        <v>#DIV/0!</v>
      </c>
      <c r="BW47" s="77" t="e">
        <f t="shared" si="60"/>
        <v>#DIV/0!</v>
      </c>
      <c r="BX47" t="e">
        <f t="shared" si="60"/>
        <v>#DIV/0!</v>
      </c>
    </row>
    <row r="48" spans="2:107">
      <c r="M48">
        <v>2</v>
      </c>
      <c r="N48" s="32" t="b">
        <f t="shared" si="59"/>
        <v>1</v>
      </c>
      <c r="O48" s="32" t="b">
        <f t="shared" si="59"/>
        <v>1</v>
      </c>
      <c r="Q48" s="71">
        <v>1.3333333333333333</v>
      </c>
      <c r="R48" s="71">
        <f t="shared" ref="R48:R70" si="61">(Q48-1)*10</f>
        <v>3.3333333333333326</v>
      </c>
      <c r="BK48" s="39">
        <f t="shared" si="49"/>
        <v>0</v>
      </c>
      <c r="BL48" s="39" t="str">
        <f t="shared" si="50"/>
        <v>Subj09</v>
      </c>
      <c r="BM48" s="39" t="e">
        <f>#REF!</f>
        <v>#REF!</v>
      </c>
      <c r="BN48" s="39">
        <f t="shared" si="51"/>
        <v>2.1610445924863102E-2</v>
      </c>
      <c r="BO48" s="39">
        <f t="shared" si="52"/>
        <v>0</v>
      </c>
      <c r="BP48" s="39">
        <f t="shared" si="53"/>
        <v>0</v>
      </c>
    </row>
    <row r="49" spans="13:68">
      <c r="M49">
        <v>3</v>
      </c>
      <c r="N49" t="b">
        <f t="shared" si="59"/>
        <v>0</v>
      </c>
      <c r="O49" s="32" t="b">
        <f t="shared" si="59"/>
        <v>1</v>
      </c>
      <c r="Q49" s="71">
        <v>1.25</v>
      </c>
      <c r="R49" s="71">
        <f t="shared" si="61"/>
        <v>2.5</v>
      </c>
      <c r="BK49" s="39">
        <f t="shared" si="49"/>
        <v>0</v>
      </c>
      <c r="BL49" s="39" t="str">
        <f t="shared" si="50"/>
        <v>Subj11</v>
      </c>
      <c r="BM49" s="39" t="e">
        <f>#REF!</f>
        <v>#REF!</v>
      </c>
      <c r="BN49" s="39">
        <f t="shared" si="51"/>
        <v>0.111131366460094</v>
      </c>
      <c r="BO49" s="39">
        <f t="shared" si="52"/>
        <v>0</v>
      </c>
      <c r="BP49" s="39">
        <f t="shared" si="53"/>
        <v>0</v>
      </c>
    </row>
    <row r="50" spans="13:68">
      <c r="M50">
        <v>4</v>
      </c>
      <c r="N50" t="b">
        <f t="shared" si="59"/>
        <v>0</v>
      </c>
      <c r="O50" t="b">
        <f t="shared" si="59"/>
        <v>0</v>
      </c>
      <c r="Q50" s="71">
        <v>1</v>
      </c>
      <c r="R50" s="71">
        <f t="shared" si="61"/>
        <v>0</v>
      </c>
      <c r="BK50" s="39">
        <f t="shared" si="49"/>
        <v>0</v>
      </c>
      <c r="BL50" s="39" t="str">
        <f t="shared" si="50"/>
        <v>Subj12</v>
      </c>
      <c r="BM50" s="39" t="e">
        <f>#REF!</f>
        <v>#REF!</v>
      </c>
      <c r="BN50" s="39" t="str">
        <f t="shared" si="51"/>
        <v>NaN</v>
      </c>
      <c r="BO50" s="39">
        <f t="shared" si="52"/>
        <v>0</v>
      </c>
      <c r="BP50" s="39">
        <f t="shared" si="53"/>
        <v>0</v>
      </c>
    </row>
    <row r="51" spans="13:68">
      <c r="M51">
        <v>5</v>
      </c>
      <c r="N51" s="32" t="b">
        <f t="shared" si="59"/>
        <v>1</v>
      </c>
      <c r="O51" t="b">
        <f t="shared" si="59"/>
        <v>0</v>
      </c>
      <c r="Q51" s="71">
        <v>1.5</v>
      </c>
      <c r="R51" s="71">
        <f t="shared" si="61"/>
        <v>5</v>
      </c>
      <c r="BK51" s="39">
        <f t="shared" si="49"/>
        <v>0</v>
      </c>
      <c r="BL51" s="39" t="str">
        <f t="shared" si="50"/>
        <v>Subj13</v>
      </c>
      <c r="BM51" s="39" t="e">
        <f>#REF!</f>
        <v>#REF!</v>
      </c>
      <c r="BN51" s="39">
        <f t="shared" si="51"/>
        <v>-5.8114361820615898E-2</v>
      </c>
      <c r="BO51" s="39">
        <f t="shared" si="52"/>
        <v>0</v>
      </c>
      <c r="BP51" s="39">
        <f t="shared" si="53"/>
        <v>0</v>
      </c>
    </row>
    <row r="52" spans="13:68">
      <c r="M52">
        <v>6</v>
      </c>
      <c r="N52" s="32" t="b">
        <f t="shared" si="59"/>
        <v>1</v>
      </c>
      <c r="O52" s="32" t="b">
        <f t="shared" si="59"/>
        <v>1</v>
      </c>
      <c r="Q52" s="71">
        <v>1.25</v>
      </c>
      <c r="R52" s="71">
        <f t="shared" si="61"/>
        <v>2.5</v>
      </c>
      <c r="BK52" s="39">
        <f t="shared" si="49"/>
        <v>0</v>
      </c>
      <c r="BL52" s="39" t="str">
        <f t="shared" si="50"/>
        <v>Subj14</v>
      </c>
      <c r="BM52" s="39" t="e">
        <f>#REF!</f>
        <v>#REF!</v>
      </c>
      <c r="BN52" s="39">
        <f t="shared" si="51"/>
        <v>2.4180809916651801E-3</v>
      </c>
      <c r="BO52" s="39">
        <f t="shared" si="52"/>
        <v>0</v>
      </c>
      <c r="BP52" s="39">
        <f t="shared" si="53"/>
        <v>0</v>
      </c>
    </row>
    <row r="53" spans="13:68">
      <c r="M53">
        <v>7</v>
      </c>
      <c r="N53" t="b">
        <f t="shared" si="59"/>
        <v>0</v>
      </c>
      <c r="O53" s="32" t="b">
        <f t="shared" si="59"/>
        <v>1</v>
      </c>
      <c r="Q53" s="71">
        <v>1.1000000000000001</v>
      </c>
      <c r="R53" s="71">
        <f t="shared" si="61"/>
        <v>1.0000000000000009</v>
      </c>
      <c r="BK53" s="39">
        <f t="shared" si="49"/>
        <v>0</v>
      </c>
      <c r="BL53" s="39" t="str">
        <f t="shared" si="50"/>
        <v>Subj15</v>
      </c>
      <c r="BM53" s="39" t="e">
        <f>#REF!</f>
        <v>#REF!</v>
      </c>
      <c r="BN53" s="39">
        <f t="shared" si="51"/>
        <v>4.9200287219740298E-2</v>
      </c>
      <c r="BO53" s="39">
        <f t="shared" si="52"/>
        <v>0</v>
      </c>
      <c r="BP53" s="39">
        <f t="shared" si="53"/>
        <v>0</v>
      </c>
    </row>
    <row r="54" spans="13:68">
      <c r="M54">
        <v>8</v>
      </c>
      <c r="N54" s="32" t="b">
        <f t="shared" si="59"/>
        <v>1</v>
      </c>
      <c r="O54" s="32" t="b">
        <f t="shared" si="59"/>
        <v>1</v>
      </c>
      <c r="Q54" s="71">
        <v>1.3333333333333333</v>
      </c>
      <c r="R54" s="71">
        <f t="shared" si="61"/>
        <v>3.3333333333333326</v>
      </c>
      <c r="BK54" s="39">
        <f t="shared" si="49"/>
        <v>0</v>
      </c>
      <c r="BL54" s="39" t="str">
        <f t="shared" si="50"/>
        <v>Subj17</v>
      </c>
      <c r="BM54" s="39" t="e">
        <f>#REF!</f>
        <v>#REF!</v>
      </c>
      <c r="BN54" s="39">
        <f t="shared" si="51"/>
        <v>-3.5743701912652297E-2</v>
      </c>
      <c r="BO54" s="39">
        <f t="shared" si="52"/>
        <v>0</v>
      </c>
      <c r="BP54" s="39">
        <f t="shared" si="53"/>
        <v>0</v>
      </c>
    </row>
    <row r="55" spans="13:68">
      <c r="M55">
        <v>9</v>
      </c>
      <c r="N55" t="b">
        <f t="shared" si="59"/>
        <v>0</v>
      </c>
      <c r="O55" t="b">
        <f t="shared" si="59"/>
        <v>0</v>
      </c>
      <c r="Q55" s="71">
        <v>1.1666666666666667</v>
      </c>
      <c r="R55" s="71">
        <f t="shared" si="61"/>
        <v>1.6666666666666674</v>
      </c>
      <c r="BK55" s="39">
        <f t="shared" si="49"/>
        <v>0</v>
      </c>
      <c r="BL55" s="39" t="str">
        <f t="shared" si="50"/>
        <v>Subj18</v>
      </c>
      <c r="BM55" s="39" t="e">
        <f>#REF!</f>
        <v>#REF!</v>
      </c>
      <c r="BN55" s="39">
        <f t="shared" si="51"/>
        <v>0.10678311066021499</v>
      </c>
      <c r="BO55" s="39">
        <f t="shared" si="52"/>
        <v>0</v>
      </c>
      <c r="BP55" s="39">
        <f t="shared" si="53"/>
        <v>0</v>
      </c>
    </row>
    <row r="56" spans="13:68">
      <c r="M56">
        <v>10</v>
      </c>
      <c r="N56" s="32" t="b">
        <f t="shared" si="59"/>
        <v>1</v>
      </c>
      <c r="O56" t="b">
        <f t="shared" si="59"/>
        <v>0</v>
      </c>
      <c r="Q56" s="71">
        <v>1.3333333333333333</v>
      </c>
      <c r="R56" s="71">
        <f t="shared" si="61"/>
        <v>3.3333333333333326</v>
      </c>
      <c r="BK56" s="39">
        <f t="shared" si="49"/>
        <v>0</v>
      </c>
      <c r="BL56" s="39" t="str">
        <f t="shared" si="50"/>
        <v>Subj19</v>
      </c>
      <c r="BM56" s="39" t="e">
        <f>#REF!</f>
        <v>#REF!</v>
      </c>
      <c r="BN56" s="39">
        <f t="shared" si="51"/>
        <v>-7.2677822002413905E-2</v>
      </c>
      <c r="BO56" s="39">
        <f t="shared" si="52"/>
        <v>0</v>
      </c>
      <c r="BP56" s="39">
        <f t="shared" si="53"/>
        <v>0</v>
      </c>
    </row>
    <row r="57" spans="13:68">
      <c r="M57">
        <v>11</v>
      </c>
      <c r="N57" s="32" t="b">
        <f t="shared" si="59"/>
        <v>1</v>
      </c>
      <c r="O57" s="32" t="b">
        <f t="shared" si="59"/>
        <v>1</v>
      </c>
      <c r="Q57" s="71">
        <v>1.5714285714285714</v>
      </c>
      <c r="R57" s="71">
        <f t="shared" si="61"/>
        <v>5.7142857142857135</v>
      </c>
      <c r="BK57" s="39">
        <f t="shared" si="49"/>
        <v>0</v>
      </c>
      <c r="BL57" s="39" t="str">
        <f t="shared" si="50"/>
        <v>Subj20</v>
      </c>
      <c r="BM57" s="39" t="e">
        <f>#REF!</f>
        <v>#REF!</v>
      </c>
      <c r="BN57" s="39">
        <f t="shared" si="51"/>
        <v>5.9550795709708698E-2</v>
      </c>
      <c r="BO57" s="39">
        <f t="shared" si="52"/>
        <v>0</v>
      </c>
      <c r="BP57" s="39">
        <f t="shared" si="53"/>
        <v>0</v>
      </c>
    </row>
    <row r="58" spans="13:68">
      <c r="M58">
        <v>12</v>
      </c>
      <c r="N58" s="32" t="b">
        <f t="shared" si="59"/>
        <v>1</v>
      </c>
      <c r="O58" s="32" t="b">
        <f t="shared" si="59"/>
        <v>1</v>
      </c>
      <c r="Q58" s="71">
        <v>1.1428571428571428</v>
      </c>
      <c r="R58" s="71">
        <f t="shared" si="61"/>
        <v>1.4285714285714279</v>
      </c>
      <c r="BK58" s="39">
        <f t="shared" si="49"/>
        <v>0</v>
      </c>
      <c r="BL58" s="39" t="str">
        <f t="shared" si="50"/>
        <v>Subj21</v>
      </c>
      <c r="BM58" s="39" t="e">
        <f>#REF!</f>
        <v>#REF!</v>
      </c>
      <c r="BN58" s="39">
        <f t="shared" si="51"/>
        <v>0.31760604553530802</v>
      </c>
      <c r="BO58" s="39">
        <f t="shared" si="52"/>
        <v>0</v>
      </c>
      <c r="BP58" s="39">
        <f t="shared" si="53"/>
        <v>0</v>
      </c>
    </row>
    <row r="59" spans="13:68">
      <c r="M59">
        <v>13</v>
      </c>
      <c r="N59" t="b">
        <f t="shared" si="59"/>
        <v>0</v>
      </c>
      <c r="O59" s="32" t="b">
        <f t="shared" si="59"/>
        <v>1</v>
      </c>
      <c r="Q59" s="71">
        <v>1.4285714285714286</v>
      </c>
      <c r="R59" s="71">
        <f t="shared" si="61"/>
        <v>4.2857142857142865</v>
      </c>
      <c r="BK59" s="39">
        <f t="shared" si="49"/>
        <v>0</v>
      </c>
      <c r="BL59" s="39" t="str">
        <f t="shared" si="50"/>
        <v>Subj22</v>
      </c>
      <c r="BM59" s="39" t="e">
        <f>#REF!</f>
        <v>#REF!</v>
      </c>
      <c r="BN59" s="39">
        <f t="shared" si="51"/>
        <v>-8.9353863665239799E-2</v>
      </c>
      <c r="BO59" s="39">
        <f t="shared" si="52"/>
        <v>0</v>
      </c>
      <c r="BP59" s="39">
        <f t="shared" si="53"/>
        <v>0</v>
      </c>
    </row>
    <row r="60" spans="13:68">
      <c r="M60">
        <v>14</v>
      </c>
      <c r="N60" s="32" t="b">
        <f t="shared" si="59"/>
        <v>1</v>
      </c>
      <c r="O60" t="b">
        <f t="shared" si="59"/>
        <v>0</v>
      </c>
      <c r="Q60" s="71">
        <v>1</v>
      </c>
      <c r="R60" s="71">
        <f t="shared" si="61"/>
        <v>0</v>
      </c>
      <c r="BK60" s="39">
        <f t="shared" si="49"/>
        <v>0</v>
      </c>
      <c r="BL60" s="39" t="str">
        <f t="shared" si="50"/>
        <v>Subj23</v>
      </c>
      <c r="BM60" s="39" t="e">
        <f>#REF!</f>
        <v>#REF!</v>
      </c>
      <c r="BN60" s="39">
        <f t="shared" si="51"/>
        <v>1.53738642378294E-2</v>
      </c>
      <c r="BO60" s="39">
        <f t="shared" si="52"/>
        <v>0</v>
      </c>
      <c r="BP60" s="39">
        <f t="shared" si="53"/>
        <v>0</v>
      </c>
    </row>
    <row r="61" spans="13:68">
      <c r="M61">
        <v>15</v>
      </c>
      <c r="N61" t="b">
        <f t="shared" si="59"/>
        <v>0</v>
      </c>
      <c r="O61" s="32" t="b">
        <f t="shared" si="59"/>
        <v>1</v>
      </c>
      <c r="Q61" s="71">
        <v>1.5</v>
      </c>
      <c r="R61" s="71">
        <f t="shared" si="61"/>
        <v>5</v>
      </c>
      <c r="BK61" s="39">
        <f t="shared" si="49"/>
        <v>0</v>
      </c>
      <c r="BL61" s="39" t="str">
        <f t="shared" si="50"/>
        <v>Subj25</v>
      </c>
      <c r="BM61" s="39" t="e">
        <f>#REF!</f>
        <v>#REF!</v>
      </c>
      <c r="BN61" s="39">
        <f t="shared" si="51"/>
        <v>0.29001128941096499</v>
      </c>
      <c r="BO61" s="39">
        <f t="shared" si="52"/>
        <v>0</v>
      </c>
      <c r="BP61" s="39">
        <f t="shared" si="53"/>
        <v>0</v>
      </c>
    </row>
    <row r="62" spans="13:68">
      <c r="M62">
        <v>16</v>
      </c>
      <c r="N62" t="b">
        <f t="shared" si="59"/>
        <v>0</v>
      </c>
      <c r="O62" t="b">
        <f t="shared" si="59"/>
        <v>0</v>
      </c>
      <c r="Q62" s="71">
        <v>1.3333333333333333</v>
      </c>
      <c r="R62" s="71">
        <f t="shared" si="61"/>
        <v>3.3333333333333326</v>
      </c>
      <c r="BK62" s="39">
        <f t="shared" si="49"/>
        <v>0</v>
      </c>
      <c r="BL62" s="39" t="str">
        <f t="shared" si="50"/>
        <v>Subj26</v>
      </c>
      <c r="BM62" s="39" t="e">
        <f>#REF!</f>
        <v>#REF!</v>
      </c>
      <c r="BN62" s="39">
        <f t="shared" si="51"/>
        <v>0.21459406797193101</v>
      </c>
      <c r="BO62" s="39">
        <f t="shared" si="52"/>
        <v>0</v>
      </c>
      <c r="BP62" s="39">
        <f t="shared" si="53"/>
        <v>0</v>
      </c>
    </row>
    <row r="63" spans="13:68">
      <c r="M63">
        <v>17</v>
      </c>
      <c r="N63" s="32" t="b">
        <f t="shared" si="59"/>
        <v>1</v>
      </c>
      <c r="O63" t="b">
        <f t="shared" si="59"/>
        <v>0</v>
      </c>
      <c r="Q63" s="71">
        <v>1</v>
      </c>
      <c r="R63" s="71">
        <f t="shared" si="61"/>
        <v>0</v>
      </c>
      <c r="BK63" s="39">
        <f t="shared" si="49"/>
        <v>0</v>
      </c>
      <c r="BL63" s="39" t="str">
        <f t="shared" si="50"/>
        <v>Subj27</v>
      </c>
      <c r="BM63" s="39" t="e">
        <f>#REF!</f>
        <v>#REF!</v>
      </c>
      <c r="BN63" s="39">
        <f t="shared" si="51"/>
        <v>9.2022000450904001E-2</v>
      </c>
      <c r="BO63" s="39">
        <f t="shared" si="52"/>
        <v>0</v>
      </c>
      <c r="BP63" s="39">
        <f t="shared" si="53"/>
        <v>0</v>
      </c>
    </row>
    <row r="64" spans="13:68">
      <c r="M64">
        <v>18</v>
      </c>
      <c r="N64" t="b">
        <f t="shared" si="59"/>
        <v>0</v>
      </c>
      <c r="O64" t="b">
        <f t="shared" si="59"/>
        <v>0</v>
      </c>
      <c r="Q64" s="71">
        <v>1</v>
      </c>
      <c r="R64" s="71">
        <f t="shared" si="61"/>
        <v>0</v>
      </c>
      <c r="BK64" s="39">
        <f t="shared" si="49"/>
        <v>0</v>
      </c>
      <c r="BL64" s="39" t="str">
        <f t="shared" si="50"/>
        <v>Subj28</v>
      </c>
      <c r="BM64" s="39" t="e">
        <f>#REF!</f>
        <v>#REF!</v>
      </c>
      <c r="BN64" s="39">
        <f t="shared" si="51"/>
        <v>9.5195441532238606E-2</v>
      </c>
      <c r="BO64" s="39">
        <f t="shared" si="52"/>
        <v>0</v>
      </c>
      <c r="BP64" s="39">
        <f t="shared" si="53"/>
        <v>0</v>
      </c>
    </row>
    <row r="65" spans="13:68">
      <c r="M65">
        <v>19</v>
      </c>
      <c r="N65" s="32" t="b">
        <f t="shared" si="59"/>
        <v>1</v>
      </c>
      <c r="O65" t="b">
        <f t="shared" si="59"/>
        <v>0</v>
      </c>
      <c r="Q65" s="71">
        <v>0.8</v>
      </c>
      <c r="R65" s="71">
        <f t="shared" si="61"/>
        <v>-1.9999999999999996</v>
      </c>
      <c r="BK65" s="39">
        <f t="shared" si="49"/>
        <v>0</v>
      </c>
      <c r="BL65" s="39" t="str">
        <f t="shared" si="50"/>
        <v>Subj30</v>
      </c>
      <c r="BM65" s="39" t="e">
        <f>#REF!</f>
        <v>#REF!</v>
      </c>
      <c r="BN65" s="39">
        <f t="shared" si="51"/>
        <v>4.8789268812840902E-2</v>
      </c>
      <c r="BO65" s="39">
        <f t="shared" si="52"/>
        <v>0</v>
      </c>
      <c r="BP65" s="39">
        <f t="shared" si="53"/>
        <v>0</v>
      </c>
    </row>
    <row r="66" spans="13:68">
      <c r="M66">
        <v>20</v>
      </c>
      <c r="N66" t="b">
        <f t="shared" si="59"/>
        <v>0</v>
      </c>
      <c r="O66" s="32" t="b">
        <f t="shared" si="59"/>
        <v>1</v>
      </c>
      <c r="Q66" s="71">
        <v>3</v>
      </c>
      <c r="R66" s="71">
        <f t="shared" si="61"/>
        <v>20</v>
      </c>
    </row>
    <row r="67" spans="13:68">
      <c r="M67">
        <v>21</v>
      </c>
      <c r="N67" t="b">
        <f t="shared" si="59"/>
        <v>0</v>
      </c>
      <c r="O67" t="b">
        <f t="shared" si="59"/>
        <v>0</v>
      </c>
      <c r="Q67" s="71">
        <v>1</v>
      </c>
      <c r="R67" s="71">
        <f>(Q67-1)*10</f>
        <v>0</v>
      </c>
      <c r="Z67" t="e">
        <f>CORREL(Z41:Z64,AA41:AA64)</f>
        <v>#DIV/0!</v>
      </c>
    </row>
    <row r="68" spans="13:68">
      <c r="M68">
        <v>22</v>
      </c>
      <c r="N68" t="b">
        <f t="shared" si="59"/>
        <v>0</v>
      </c>
      <c r="O68" t="b">
        <f t="shared" si="59"/>
        <v>0</v>
      </c>
      <c r="Q68" s="71"/>
      <c r="R68" s="71"/>
    </row>
    <row r="69" spans="13:68">
      <c r="M69">
        <v>23</v>
      </c>
      <c r="N69" t="b">
        <f t="shared" si="59"/>
        <v>0</v>
      </c>
      <c r="O69" s="32" t="b">
        <f t="shared" si="59"/>
        <v>1</v>
      </c>
      <c r="Q69" s="71">
        <v>1.3333333333333333</v>
      </c>
      <c r="R69" s="71">
        <f t="shared" si="61"/>
        <v>3.3333333333333326</v>
      </c>
    </row>
    <row r="70" spans="13:68">
      <c r="M70">
        <v>24</v>
      </c>
      <c r="N70" s="32" t="b">
        <f t="shared" si="59"/>
        <v>1</v>
      </c>
      <c r="O70" s="32" t="b">
        <f t="shared" si="59"/>
        <v>1</v>
      </c>
      <c r="Q70" s="71">
        <v>1.25</v>
      </c>
      <c r="R70" s="71">
        <f t="shared" si="61"/>
        <v>2.5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V134"/>
  <sheetViews>
    <sheetView topLeftCell="A126" zoomScale="90" zoomScaleNormal="90" workbookViewId="0">
      <selection activeCell="C147" sqref="C147"/>
    </sheetView>
  </sheetViews>
  <sheetFormatPr defaultColWidth="10.875" defaultRowHeight="15.75"/>
  <cols>
    <col min="1" max="1" width="33.5" style="51" customWidth="1"/>
    <col min="2" max="3" width="12.875" style="3" bestFit="1" customWidth="1"/>
    <col min="4" max="5" width="13" style="3" bestFit="1" customWidth="1"/>
    <col min="6" max="6" width="13.375" style="3" bestFit="1" customWidth="1"/>
    <col min="7" max="7" width="13" style="3" bestFit="1" customWidth="1"/>
    <col min="8" max="9" width="13.5" style="25" customWidth="1"/>
    <col min="10" max="10" width="14" style="56" customWidth="1"/>
    <col min="11" max="11" width="13.5" style="56" customWidth="1"/>
    <col min="12" max="18" width="10.875" style="3"/>
    <col min="19" max="22" width="10.875" style="25"/>
    <col min="23" max="16384" width="10.875" style="3"/>
  </cols>
  <sheetData>
    <row r="4" spans="1:22">
      <c r="A4" s="51" t="s">
        <v>19</v>
      </c>
    </row>
    <row r="5" spans="1:22">
      <c r="A5" s="51" t="s">
        <v>17</v>
      </c>
    </row>
    <row r="6" spans="1:22">
      <c r="A6" s="52"/>
      <c r="B6" s="4" t="s">
        <v>263</v>
      </c>
      <c r="C6" s="4" t="s">
        <v>264</v>
      </c>
      <c r="D6" s="4" t="s">
        <v>265</v>
      </c>
      <c r="E6" s="4" t="s">
        <v>325</v>
      </c>
      <c r="F6" s="4" t="s">
        <v>266</v>
      </c>
      <c r="G6" s="4" t="s">
        <v>267</v>
      </c>
      <c r="H6" s="26" t="s">
        <v>268</v>
      </c>
      <c r="I6" s="26"/>
    </row>
    <row r="7" spans="1:22">
      <c r="A7" s="52" t="s">
        <v>23</v>
      </c>
      <c r="B7" s="28">
        <v>0.85208083859179196</v>
      </c>
      <c r="C7" s="28">
        <v>0.15354459741618501</v>
      </c>
      <c r="D7" s="28">
        <v>-0.17034285776084299</v>
      </c>
      <c r="E7" s="29"/>
      <c r="F7" s="29">
        <v>0.102589121327037</v>
      </c>
      <c r="G7" s="29">
        <v>0.30229498442436997</v>
      </c>
      <c r="H7" s="63">
        <v>-0.39356749957194598</v>
      </c>
      <c r="I7" s="94"/>
      <c r="J7" s="91"/>
      <c r="K7" s="91"/>
    </row>
    <row r="8" spans="1:22">
      <c r="A8" s="52" t="s">
        <v>24</v>
      </c>
      <c r="B8" s="28">
        <v>-0.76759929398278504</v>
      </c>
      <c r="C8" s="28">
        <v>-0.35255799423961398</v>
      </c>
      <c r="D8" s="28">
        <v>-1.11967729586177</v>
      </c>
      <c r="E8" s="28"/>
      <c r="F8" s="28">
        <v>-0.21163240788853699</v>
      </c>
      <c r="G8" s="28">
        <v>-0.467932789786137</v>
      </c>
      <c r="H8" s="91">
        <v>-1.2188862934661999</v>
      </c>
      <c r="I8" s="91"/>
      <c r="J8" s="91"/>
      <c r="K8" s="91"/>
    </row>
    <row r="9" spans="1:22">
      <c r="A9" s="52" t="s">
        <v>25</v>
      </c>
      <c r="B9" s="28">
        <v>-0.28943335543037402</v>
      </c>
      <c r="C9" s="28">
        <v>-1.8606671418529001E-2</v>
      </c>
      <c r="D9" s="28">
        <v>-0.481462828826625</v>
      </c>
      <c r="E9" s="28"/>
      <c r="F9" s="28">
        <v>-0.51522906596597795</v>
      </c>
      <c r="G9" s="28">
        <v>-0.60392531004035799</v>
      </c>
      <c r="H9" s="91">
        <v>-0.55857698088744701</v>
      </c>
      <c r="I9" s="91"/>
      <c r="J9" s="91"/>
      <c r="K9" s="91"/>
    </row>
    <row r="10" spans="1:22">
      <c r="A10" s="52" t="s">
        <v>26</v>
      </c>
      <c r="B10" s="28">
        <v>2.5833414071798302</v>
      </c>
      <c r="C10" s="28">
        <v>1.0863158981048</v>
      </c>
      <c r="D10" s="28">
        <v>1.74937574779615</v>
      </c>
      <c r="E10" s="28"/>
      <c r="F10" s="28">
        <v>0.94858983686892295</v>
      </c>
      <c r="G10" s="28">
        <v>0.62577339832670997</v>
      </c>
      <c r="H10" s="91">
        <v>1.2178729350306099</v>
      </c>
      <c r="I10" s="91"/>
      <c r="J10" s="91"/>
      <c r="K10" s="91"/>
    </row>
    <row r="11" spans="1:22">
      <c r="A11" s="52" t="s">
        <v>27</v>
      </c>
      <c r="B11" s="28">
        <v>-0.31199354181298999</v>
      </c>
      <c r="C11" s="28">
        <v>-0.162363269276975</v>
      </c>
      <c r="D11" s="28">
        <v>-0.87081659974064696</v>
      </c>
      <c r="E11" s="28"/>
      <c r="F11" s="28">
        <v>-0.60429615892586297</v>
      </c>
      <c r="G11" s="28">
        <v>-0.40375496801687399</v>
      </c>
      <c r="H11" s="91">
        <v>-1.06739799566101</v>
      </c>
      <c r="I11" s="91"/>
      <c r="J11" s="91"/>
      <c r="K11" s="91"/>
    </row>
    <row r="12" spans="1:22">
      <c r="A12" s="52" t="s">
        <v>28</v>
      </c>
      <c r="B12" s="28">
        <v>-0.99988860857440198</v>
      </c>
      <c r="C12" s="28">
        <v>-0.82032991923857501</v>
      </c>
      <c r="D12" s="28">
        <v>0.13696629540761901</v>
      </c>
      <c r="E12" s="28"/>
      <c r="F12" s="28">
        <v>-0.86625549425487403</v>
      </c>
      <c r="G12" s="28">
        <v>-0.42436536153894899</v>
      </c>
      <c r="H12" s="91">
        <v>0.1504458121676</v>
      </c>
      <c r="I12" s="91"/>
      <c r="J12" s="91"/>
      <c r="K12" s="91"/>
    </row>
    <row r="13" spans="1:22">
      <c r="A13" s="52" t="s">
        <v>29</v>
      </c>
      <c r="B13" s="28">
        <v>0.84006382488179998</v>
      </c>
      <c r="C13" s="28">
        <v>2.3666812968440401E-3</v>
      </c>
      <c r="D13" s="28">
        <v>-1.0389216110249999</v>
      </c>
      <c r="E13" s="28"/>
      <c r="F13" s="28">
        <v>-0.187059285116848</v>
      </c>
      <c r="G13" s="28">
        <v>0.34944748041685703</v>
      </c>
      <c r="H13" s="91">
        <v>-0.93017260156571901</v>
      </c>
      <c r="I13" s="91"/>
      <c r="J13" s="91"/>
      <c r="K13" s="91"/>
    </row>
    <row r="14" spans="1:22">
      <c r="A14" s="52" t="s">
        <v>22</v>
      </c>
      <c r="B14" s="28">
        <v>-1.5301178429461999</v>
      </c>
      <c r="C14" s="28">
        <v>-1.3532933902484401</v>
      </c>
      <c r="D14" s="28">
        <v>-1.3100228116963999</v>
      </c>
      <c r="E14" s="28"/>
      <c r="F14" s="28">
        <v>0.22843949743313699</v>
      </c>
      <c r="G14" s="28">
        <v>-0.64388243673834999</v>
      </c>
      <c r="H14" s="91">
        <v>-0.91746628748485803</v>
      </c>
      <c r="I14" s="91"/>
      <c r="J14" s="91"/>
      <c r="K14" s="91"/>
    </row>
    <row r="15" spans="1:22">
      <c r="A15" s="53" t="s">
        <v>45</v>
      </c>
      <c r="B15" s="28" t="s">
        <v>44</v>
      </c>
      <c r="C15" s="28" t="s">
        <v>44</v>
      </c>
      <c r="D15" s="28" t="s">
        <v>44</v>
      </c>
      <c r="E15" s="28"/>
      <c r="F15" s="28">
        <v>-0.292014405946247</v>
      </c>
      <c r="G15" s="28">
        <v>-1.3326046199072201E-2</v>
      </c>
      <c r="H15" s="91">
        <v>0.23939109374768999</v>
      </c>
      <c r="I15" s="91"/>
      <c r="J15" s="91"/>
      <c r="K15" s="91"/>
      <c r="M15" s="4"/>
      <c r="N15" s="4"/>
      <c r="O15" s="4"/>
      <c r="P15" s="4"/>
      <c r="Q15" s="4"/>
      <c r="R15" s="4"/>
      <c r="S15" s="26"/>
      <c r="T15" s="26"/>
      <c r="U15" s="26"/>
      <c r="V15" s="26"/>
    </row>
    <row r="16" spans="1:22">
      <c r="A16" s="52" t="s">
        <v>46</v>
      </c>
      <c r="B16" s="28">
        <v>0.10942188470158699</v>
      </c>
      <c r="C16" s="28">
        <v>0.101433113534004</v>
      </c>
      <c r="D16" s="28">
        <v>-1.02445809077472E-2</v>
      </c>
      <c r="E16" s="28"/>
      <c r="F16" s="28">
        <v>-0.36372097840067003</v>
      </c>
      <c r="G16" s="28">
        <v>0.33966147211380299</v>
      </c>
      <c r="H16" s="91">
        <v>-0.14398823203984601</v>
      </c>
      <c r="I16" s="91"/>
      <c r="J16" s="91"/>
      <c r="K16" s="91"/>
      <c r="M16" s="4"/>
      <c r="N16" s="4"/>
      <c r="O16" s="4"/>
      <c r="P16" s="4"/>
      <c r="Q16" s="4"/>
      <c r="R16" s="4"/>
      <c r="S16" s="26"/>
      <c r="T16" s="26"/>
      <c r="U16" s="26"/>
      <c r="V16" s="26"/>
    </row>
    <row r="17" spans="1:22">
      <c r="A17" s="53" t="s">
        <v>47</v>
      </c>
      <c r="B17" s="28">
        <v>1.0716514385398499</v>
      </c>
      <c r="C17" s="28">
        <v>-0.14447808081546101</v>
      </c>
      <c r="D17" s="28">
        <v>-0.18535586464567999</v>
      </c>
      <c r="E17" s="28"/>
      <c r="F17" s="28">
        <v>0.43788631537696399</v>
      </c>
      <c r="G17" s="28">
        <v>-0.61104267783579402</v>
      </c>
      <c r="H17" s="91">
        <v>-0.183930422626436</v>
      </c>
      <c r="I17" s="91"/>
      <c r="J17" s="91"/>
      <c r="K17" s="91"/>
      <c r="M17" s="4"/>
      <c r="N17" s="4"/>
      <c r="O17" s="4"/>
      <c r="P17" s="4"/>
      <c r="Q17" s="4"/>
      <c r="R17" s="4"/>
      <c r="S17" s="26"/>
      <c r="T17" s="26"/>
      <c r="U17" s="26"/>
      <c r="V17" s="26"/>
    </row>
    <row r="18" spans="1:22">
      <c r="A18" s="52" t="s">
        <v>48</v>
      </c>
      <c r="B18" s="28">
        <v>-1.8637678912282001</v>
      </c>
      <c r="C18" s="28">
        <v>-0.52098438721615803</v>
      </c>
      <c r="D18" s="28">
        <v>-1.49619975911919</v>
      </c>
      <c r="E18" s="28"/>
      <c r="F18" s="28">
        <v>-1.2427691840752999</v>
      </c>
      <c r="G18" s="28">
        <v>-1.2665888657094899</v>
      </c>
      <c r="H18" s="91">
        <v>-1.38756304675248</v>
      </c>
      <c r="I18" s="91"/>
      <c r="J18" s="91"/>
      <c r="K18" s="91"/>
      <c r="M18" s="4"/>
      <c r="N18" s="4"/>
      <c r="O18" s="4"/>
      <c r="P18" s="4"/>
      <c r="Q18" s="4"/>
      <c r="R18" s="4"/>
      <c r="S18" s="26"/>
      <c r="T18" s="26"/>
      <c r="U18" s="26"/>
      <c r="V18" s="26"/>
    </row>
    <row r="19" spans="1:22">
      <c r="A19" s="52" t="s">
        <v>49</v>
      </c>
      <c r="B19" s="28">
        <v>-2.0543648804351702</v>
      </c>
      <c r="C19" s="28">
        <v>-1.13153072374873</v>
      </c>
      <c r="D19" s="28">
        <v>0.71951164873782603</v>
      </c>
      <c r="E19" s="28"/>
      <c r="F19" s="28">
        <v>-0.624530321531929</v>
      </c>
      <c r="G19" s="28">
        <v>-2.9378438813146199E-2</v>
      </c>
      <c r="H19" s="91">
        <v>0.39185913442634002</v>
      </c>
      <c r="I19" s="91"/>
      <c r="J19" s="91"/>
      <c r="K19" s="91"/>
      <c r="M19" s="4"/>
      <c r="N19" s="4"/>
      <c r="O19" s="4"/>
      <c r="P19" s="4"/>
      <c r="Q19" s="4"/>
      <c r="R19" s="4"/>
      <c r="S19" s="26"/>
      <c r="T19" s="26"/>
      <c r="U19" s="26"/>
      <c r="V19" s="26"/>
    </row>
    <row r="20" spans="1:22">
      <c r="A20" s="53" t="s">
        <v>50</v>
      </c>
      <c r="B20" s="28">
        <v>0.64572599731385705</v>
      </c>
      <c r="C20" s="28">
        <v>0.21187156537547699</v>
      </c>
      <c r="D20" s="28">
        <v>0.60644846895709603</v>
      </c>
      <c r="E20" s="28"/>
      <c r="F20" s="28">
        <v>4.8274967541219703E-2</v>
      </c>
      <c r="G20" s="28">
        <v>0.17274729736847799</v>
      </c>
      <c r="H20" s="91">
        <v>0.27348642584634902</v>
      </c>
      <c r="I20" s="91"/>
      <c r="J20" s="91"/>
      <c r="K20" s="91"/>
      <c r="M20" s="4"/>
      <c r="N20" s="4"/>
      <c r="O20" s="4"/>
      <c r="P20" s="4"/>
      <c r="Q20" s="4"/>
      <c r="R20" s="4"/>
      <c r="S20" s="26"/>
      <c r="T20" s="26"/>
      <c r="U20" s="26"/>
      <c r="V20" s="26"/>
    </row>
    <row r="21" spans="1:22">
      <c r="A21" s="52" t="s">
        <v>51</v>
      </c>
      <c r="B21" s="28">
        <v>-0.53696290428983096</v>
      </c>
      <c r="C21" s="28">
        <v>-0.82138001540675798</v>
      </c>
      <c r="D21" s="28">
        <v>0.23206340340897399</v>
      </c>
      <c r="E21" s="28"/>
      <c r="F21" s="28">
        <v>-0.70606725266203296</v>
      </c>
      <c r="G21" s="28">
        <v>-0.84456457583699396</v>
      </c>
      <c r="H21" s="91">
        <v>-4.9380930112674797E-2</v>
      </c>
      <c r="I21" s="91"/>
      <c r="J21" s="91"/>
      <c r="K21" s="91"/>
      <c r="M21" s="4"/>
      <c r="N21" s="4"/>
      <c r="O21" s="4"/>
      <c r="P21" s="4"/>
      <c r="Q21" s="4"/>
      <c r="R21" s="4"/>
      <c r="S21" s="26"/>
      <c r="T21" s="26"/>
      <c r="U21" s="26"/>
      <c r="V21" s="26"/>
    </row>
    <row r="22" spans="1:22">
      <c r="A22" s="53" t="s">
        <v>52</v>
      </c>
      <c r="B22" s="28">
        <v>-8.5947681264951795E-2</v>
      </c>
      <c r="C22" s="28">
        <v>-0.48878549741930299</v>
      </c>
      <c r="D22" s="28">
        <v>0.58180538071203103</v>
      </c>
      <c r="E22" s="28"/>
      <c r="F22" s="28">
        <v>-0.47662430866214001</v>
      </c>
      <c r="G22" s="28">
        <v>0.12837721116724399</v>
      </c>
      <c r="H22" s="91">
        <v>0.54898204833269104</v>
      </c>
      <c r="I22" s="91"/>
      <c r="J22" s="91"/>
      <c r="K22" s="91"/>
      <c r="M22" s="4"/>
      <c r="N22" s="4"/>
      <c r="O22" s="4"/>
      <c r="P22" s="4"/>
      <c r="Q22" s="4"/>
      <c r="R22" s="4"/>
      <c r="S22" s="26"/>
      <c r="T22" s="26"/>
      <c r="U22" s="26"/>
      <c r="V22" s="26"/>
    </row>
    <row r="23" spans="1:22">
      <c r="A23" s="52" t="s">
        <v>53</v>
      </c>
      <c r="B23" s="28">
        <v>1.1999013243825201</v>
      </c>
      <c r="C23" s="28">
        <v>0.60015536773949896</v>
      </c>
      <c r="D23" s="28">
        <v>1.13804938243469</v>
      </c>
      <c r="E23" s="28"/>
      <c r="F23" s="28">
        <v>0.455725256241858</v>
      </c>
      <c r="G23" s="28">
        <v>0.46726854566484699</v>
      </c>
      <c r="H23" s="91">
        <v>0.76357523459941201</v>
      </c>
      <c r="I23" s="91"/>
      <c r="J23" s="91"/>
      <c r="K23" s="91"/>
      <c r="M23" s="4"/>
      <c r="N23" s="4"/>
      <c r="O23" s="4"/>
      <c r="P23" s="4"/>
      <c r="Q23" s="4"/>
      <c r="R23" s="4"/>
      <c r="S23" s="26"/>
      <c r="T23" s="26"/>
      <c r="U23" s="26"/>
      <c r="V23" s="26"/>
    </row>
    <row r="24" spans="1:22">
      <c r="A24" s="53" t="s">
        <v>54</v>
      </c>
      <c r="B24" s="28">
        <v>0.37966808252502199</v>
      </c>
      <c r="C24" s="28">
        <v>-0.28898062766995303</v>
      </c>
      <c r="D24" s="28">
        <v>-0.13440828010207001</v>
      </c>
      <c r="E24" s="28"/>
      <c r="F24" s="28">
        <v>0.73137575689237599</v>
      </c>
      <c r="G24" s="28">
        <v>-0.75896695631090605</v>
      </c>
      <c r="H24" s="91">
        <v>-0.241291848078836</v>
      </c>
      <c r="I24" s="91"/>
      <c r="J24" s="91"/>
      <c r="K24" s="91"/>
      <c r="M24" s="4"/>
      <c r="N24" s="4"/>
      <c r="O24" s="4"/>
      <c r="P24" s="4"/>
      <c r="Q24" s="4"/>
      <c r="R24" s="4"/>
      <c r="S24" s="26"/>
      <c r="T24" s="26"/>
      <c r="U24" s="26"/>
      <c r="V24" s="26"/>
    </row>
    <row r="25" spans="1:22">
      <c r="A25" s="52" t="s">
        <v>55</v>
      </c>
      <c r="B25" s="28">
        <v>0.495580430052942</v>
      </c>
      <c r="C25" s="28">
        <v>-5.8940171770227603E-2</v>
      </c>
      <c r="D25" s="28">
        <v>1.75647428142838E-3</v>
      </c>
      <c r="E25" s="28"/>
      <c r="F25" s="28">
        <v>1.0053535483218701</v>
      </c>
      <c r="G25" s="28">
        <v>0.27943964897422102</v>
      </c>
      <c r="H25" s="91">
        <v>0.112877551141428</v>
      </c>
      <c r="I25" s="91"/>
      <c r="J25" s="91"/>
      <c r="K25" s="91"/>
      <c r="M25" s="4"/>
      <c r="N25" s="4"/>
      <c r="O25" s="4"/>
      <c r="P25" s="4"/>
      <c r="Q25" s="4"/>
      <c r="R25" s="4"/>
      <c r="S25" s="26"/>
      <c r="T25" s="26"/>
      <c r="U25" s="26"/>
      <c r="V25" s="26"/>
    </row>
    <row r="26" spans="1:22">
      <c r="A26" s="52" t="s">
        <v>56</v>
      </c>
      <c r="B26" s="28">
        <v>0.40572014410048701</v>
      </c>
      <c r="C26" s="28">
        <v>0.143151462280075</v>
      </c>
      <c r="D26" s="28">
        <v>-0.97445353785064104</v>
      </c>
      <c r="E26" s="28"/>
      <c r="F26" s="28">
        <v>0.76221354380948503</v>
      </c>
      <c r="G26" s="28">
        <v>8.5084654069505605E-2</v>
      </c>
      <c r="H26" s="91">
        <v>-0.67488541904836896</v>
      </c>
      <c r="I26" s="91"/>
      <c r="J26" s="91"/>
      <c r="K26" s="91"/>
      <c r="M26" s="4"/>
      <c r="N26" s="4"/>
      <c r="O26" s="4"/>
      <c r="P26" s="4"/>
      <c r="Q26" s="4"/>
      <c r="R26" s="4"/>
      <c r="S26" s="26"/>
      <c r="T26" s="26"/>
      <c r="U26" s="26"/>
      <c r="V26" s="26"/>
    </row>
    <row r="27" spans="1:22">
      <c r="A27" s="53" t="s">
        <v>57</v>
      </c>
      <c r="B27" s="28">
        <v>-1.47227339022589</v>
      </c>
      <c r="C27" s="28">
        <v>-8.9290678664110598E-2</v>
      </c>
      <c r="D27" s="28">
        <v>-9.5176499709486995E-2</v>
      </c>
      <c r="E27" s="28"/>
      <c r="F27" s="28">
        <v>-0.85574276686442297</v>
      </c>
      <c r="G27" s="28">
        <v>-0.17533404722344101</v>
      </c>
      <c r="H27" s="91">
        <v>-0.13086826462298601</v>
      </c>
      <c r="I27" s="91"/>
      <c r="J27" s="91"/>
      <c r="K27" s="91"/>
      <c r="M27" s="4"/>
      <c r="N27" s="4"/>
      <c r="O27" s="4"/>
      <c r="P27" s="4"/>
      <c r="Q27" s="4"/>
      <c r="R27" s="4"/>
      <c r="S27" s="26"/>
      <c r="T27" s="26"/>
      <c r="U27" s="26"/>
      <c r="V27" s="26"/>
    </row>
    <row r="28" spans="1:22">
      <c r="A28" s="52" t="s">
        <v>58</v>
      </c>
      <c r="B28" s="28">
        <v>-0.17836202308069901</v>
      </c>
      <c r="C28" s="28">
        <v>-0.454610695970878</v>
      </c>
      <c r="D28" s="28">
        <v>-0.124325561150908</v>
      </c>
      <c r="E28" s="28"/>
      <c r="F28" s="28">
        <v>0.55252790189668299</v>
      </c>
      <c r="G28" s="28">
        <v>-3.4436397207900898E-2</v>
      </c>
      <c r="H28" s="91">
        <v>-6.0262245597550602E-3</v>
      </c>
      <c r="I28" s="91"/>
      <c r="J28" s="91"/>
      <c r="K28" s="91"/>
      <c r="M28" s="4"/>
      <c r="N28" s="4"/>
      <c r="O28" s="4"/>
      <c r="P28" s="4"/>
      <c r="Q28" s="4"/>
      <c r="R28" s="4"/>
      <c r="S28" s="26"/>
      <c r="T28" s="26"/>
      <c r="U28" s="26"/>
      <c r="V28" s="26"/>
    </row>
    <row r="29" spans="1:22">
      <c r="A29" s="53" t="s">
        <v>59</v>
      </c>
      <c r="B29" s="28">
        <v>-0.74649127975455498</v>
      </c>
      <c r="C29" s="28">
        <v>-0.70266052458900996</v>
      </c>
      <c r="D29" s="28">
        <v>-0.90436605542898196</v>
      </c>
      <c r="E29" s="28"/>
      <c r="F29" s="28">
        <v>-2.0650872457772501E-2</v>
      </c>
      <c r="G29" s="28">
        <v>-0.38232123364810799</v>
      </c>
      <c r="H29" s="91">
        <v>-0.91342094280757002</v>
      </c>
      <c r="I29" s="91"/>
      <c r="J29" s="91"/>
      <c r="K29" s="91"/>
      <c r="M29" s="4"/>
      <c r="N29" s="4"/>
      <c r="O29" s="4"/>
      <c r="P29" s="4"/>
      <c r="Q29" s="4"/>
      <c r="R29" s="4"/>
      <c r="S29" s="26"/>
      <c r="T29" s="26"/>
      <c r="U29" s="26"/>
      <c r="V29" s="26"/>
    </row>
    <row r="30" spans="1:22" ht="16.5" thickBot="1">
      <c r="A30" s="53" t="s">
        <v>60</v>
      </c>
      <c r="B30" s="28">
        <v>-0.50219316836912198</v>
      </c>
      <c r="C30" s="28">
        <v>0.12736332601925801</v>
      </c>
      <c r="D30" s="28">
        <v>0.18623522041365501</v>
      </c>
      <c r="E30" s="28"/>
      <c r="F30" s="28">
        <v>-0.14480939413187999</v>
      </c>
      <c r="G30" s="28">
        <v>0.19181274784845301</v>
      </c>
      <c r="H30" s="91">
        <v>0.259484490577015</v>
      </c>
      <c r="I30" s="91"/>
      <c r="J30" s="91"/>
      <c r="K30" s="91"/>
      <c r="M30" s="4"/>
      <c r="N30" s="4"/>
      <c r="O30" s="4"/>
      <c r="P30" s="4"/>
      <c r="Q30" s="4"/>
      <c r="R30" s="4"/>
      <c r="S30" s="26"/>
      <c r="T30" s="26"/>
      <c r="U30" s="26"/>
      <c r="V30" s="26"/>
    </row>
    <row r="31" spans="1:22" ht="16.5" thickBot="1">
      <c r="A31" s="54" t="s">
        <v>21</v>
      </c>
      <c r="B31" s="30">
        <f t="shared" ref="B31:H31" si="0">AVERAGE(B7:B30)</f>
        <v>-0.11983654300545578</v>
      </c>
      <c r="C31" s="30">
        <f t="shared" si="0"/>
        <v>-0.21663437547506872</v>
      </c>
      <c r="D31" s="30">
        <f t="shared" si="0"/>
        <v>-0.15493748355115305</v>
      </c>
      <c r="E31" s="30" t="e">
        <f t="shared" si="0"/>
        <v>#DIV/0!</v>
      </c>
      <c r="F31" s="30">
        <f t="shared" si="0"/>
        <v>-7.6601089632289246E-2</v>
      </c>
      <c r="G31" s="30">
        <f t="shared" si="0"/>
        <v>-0.15491302768879295</v>
      </c>
      <c r="H31" s="92">
        <f t="shared" si="0"/>
        <v>-0.20247701097570822</v>
      </c>
      <c r="I31" s="92"/>
      <c r="J31" s="91"/>
      <c r="K31" s="91"/>
    </row>
    <row r="32" spans="1:22" ht="16.5" thickBot="1">
      <c r="A32" s="54"/>
      <c r="B32" s="10">
        <v>0.60546310935436898</v>
      </c>
      <c r="C32" s="10">
        <v>6.9334410339083399E-2</v>
      </c>
      <c r="D32" s="10">
        <v>0.36648146842263402</v>
      </c>
      <c r="E32" s="10">
        <v>0.81453038846240799</v>
      </c>
      <c r="F32" s="10">
        <v>0.54882063510447399</v>
      </c>
      <c r="G32" s="10">
        <v>0.128183094039094</v>
      </c>
      <c r="H32" s="93">
        <v>0.14453212836676299</v>
      </c>
      <c r="I32" s="93"/>
      <c r="J32" s="91"/>
      <c r="K32" s="91"/>
    </row>
    <row r="33" spans="1:22" ht="16.5" thickBot="1">
      <c r="A33" s="54" t="s">
        <v>99</v>
      </c>
      <c r="B33" s="10">
        <v>0.66039680514238797</v>
      </c>
      <c r="C33" s="10">
        <v>0.24535224298483399</v>
      </c>
      <c r="D33" s="10">
        <v>0.28517794207741198</v>
      </c>
      <c r="E33" s="10">
        <v>0.43768826942696598</v>
      </c>
      <c r="F33" s="10">
        <v>0.60110885363515898</v>
      </c>
      <c r="G33" s="10">
        <v>0.2905627698371</v>
      </c>
      <c r="H33" s="91">
        <v>0.142993138324231</v>
      </c>
      <c r="I33" s="91"/>
      <c r="J33" s="91"/>
      <c r="K33" s="91"/>
    </row>
    <row r="34" spans="1:22" ht="16.5" thickBot="1">
      <c r="A34" s="59" t="s">
        <v>102</v>
      </c>
      <c r="B34" s="12">
        <v>0.78139937675058502</v>
      </c>
      <c r="C34" s="12">
        <v>0.188807925773814</v>
      </c>
      <c r="D34" s="12">
        <v>0.86943665047357899</v>
      </c>
      <c r="E34" s="12">
        <v>0.47604603432982201</v>
      </c>
      <c r="F34" s="12">
        <v>0.76398327336590399</v>
      </c>
      <c r="G34" s="12">
        <v>0.30259758754106603</v>
      </c>
      <c r="H34" s="91">
        <v>0.62497089889347102</v>
      </c>
      <c r="I34" s="91"/>
      <c r="J34" s="91"/>
      <c r="K34" s="91"/>
    </row>
    <row r="35" spans="1:22" ht="16.5" thickBot="1">
      <c r="A35" s="54" t="s">
        <v>100</v>
      </c>
      <c r="B35" s="10">
        <v>6.6765682051353401E-2</v>
      </c>
      <c r="C35" s="10">
        <v>8.4529367249741305E-3</v>
      </c>
      <c r="D35" s="10">
        <v>2.95425007246604E-2</v>
      </c>
      <c r="E35" s="10">
        <v>0.21590768400260399</v>
      </c>
      <c r="F35" s="10">
        <v>0.146105118023444</v>
      </c>
      <c r="G35" s="10">
        <v>1.48930784634526E-2</v>
      </c>
      <c r="H35" s="91">
        <v>1.44497320923948E-2</v>
      </c>
      <c r="I35" s="91"/>
      <c r="J35" s="91"/>
      <c r="K35" s="91"/>
    </row>
    <row r="36" spans="1:22" ht="16.5" thickBot="1">
      <c r="A36" s="59" t="s">
        <v>103</v>
      </c>
      <c r="B36" s="12">
        <v>0.23972438405183799</v>
      </c>
      <c r="C36" s="12">
        <v>0.69992694193844196</v>
      </c>
      <c r="D36" s="12">
        <v>0.29186377097021998</v>
      </c>
      <c r="E36" s="12">
        <v>0.35916568824698503</v>
      </c>
      <c r="F36" s="12">
        <v>0.57843763126653203</v>
      </c>
      <c r="G36" s="12">
        <v>0.50143937617961898</v>
      </c>
      <c r="H36" s="91">
        <v>0.57553164710103</v>
      </c>
      <c r="I36" s="91"/>
      <c r="J36" s="91"/>
      <c r="K36" s="91"/>
    </row>
    <row r="37" spans="1:22">
      <c r="A37" s="51" t="s">
        <v>18</v>
      </c>
    </row>
    <row r="38" spans="1:22">
      <c r="A38" s="52"/>
      <c r="B38" s="4" t="s">
        <v>263</v>
      </c>
      <c r="C38" s="4" t="s">
        <v>264</v>
      </c>
      <c r="D38" s="4" t="s">
        <v>265</v>
      </c>
      <c r="E38" s="4" t="s">
        <v>325</v>
      </c>
      <c r="F38" s="4" t="s">
        <v>266</v>
      </c>
      <c r="G38" s="4" t="s">
        <v>267</v>
      </c>
      <c r="H38" s="26" t="s">
        <v>268</v>
      </c>
      <c r="I38" s="26"/>
    </row>
    <row r="39" spans="1:22">
      <c r="A39" s="52" t="s">
        <v>23</v>
      </c>
      <c r="B39" s="28">
        <v>-2.33862172223628</v>
      </c>
      <c r="C39" s="28">
        <v>-8.9658314399421193E-2</v>
      </c>
      <c r="D39" s="28">
        <v>-1.28762135243742</v>
      </c>
      <c r="E39" s="29"/>
      <c r="F39" s="29">
        <v>-1.0585545135088601</v>
      </c>
      <c r="G39" s="29">
        <v>-0.44384498167171799</v>
      </c>
      <c r="H39" s="63">
        <v>-1.05337144083343</v>
      </c>
      <c r="I39" s="94"/>
      <c r="J39" s="91"/>
      <c r="K39" s="91"/>
    </row>
    <row r="40" spans="1:22">
      <c r="A40" s="52" t="s">
        <v>24</v>
      </c>
      <c r="B40" s="28">
        <v>-1.3466442778747301</v>
      </c>
      <c r="C40" s="28">
        <v>-2.02694655605592E-2</v>
      </c>
      <c r="D40" s="28">
        <v>0.18985982929822101</v>
      </c>
      <c r="E40" s="28"/>
      <c r="F40" s="28">
        <v>-0.70395357482251697</v>
      </c>
      <c r="G40" s="28">
        <v>0.177571850656532</v>
      </c>
      <c r="H40" s="91">
        <v>0.25716396643314499</v>
      </c>
      <c r="I40" s="91"/>
      <c r="J40" s="91"/>
      <c r="K40" s="91"/>
    </row>
    <row r="41" spans="1:22">
      <c r="A41" s="52" t="s">
        <v>25</v>
      </c>
      <c r="B41" s="28">
        <v>1.2574515375556099</v>
      </c>
      <c r="C41" s="28">
        <v>0.42823122968198701</v>
      </c>
      <c r="D41" s="28">
        <v>-1.45392064750195E-2</v>
      </c>
      <c r="E41" s="28"/>
      <c r="F41" s="28">
        <v>1.29296731887385</v>
      </c>
      <c r="G41" s="28">
        <v>0.55512198835494897</v>
      </c>
      <c r="H41" s="91">
        <v>-9.5202219006605401E-2</v>
      </c>
      <c r="I41" s="91"/>
      <c r="J41" s="91"/>
      <c r="K41" s="91"/>
    </row>
    <row r="42" spans="1:22">
      <c r="A42" s="52" t="s">
        <v>26</v>
      </c>
      <c r="B42" s="28">
        <v>-0.72305350752241804</v>
      </c>
      <c r="C42" s="28">
        <v>-7.2839031287003303E-4</v>
      </c>
      <c r="D42" s="28">
        <v>-1.46527736912481</v>
      </c>
      <c r="E42" s="28"/>
      <c r="F42" s="28">
        <v>-9.1722869721706998E-2</v>
      </c>
      <c r="G42" s="28">
        <v>-0.50212617024546502</v>
      </c>
      <c r="H42" s="91">
        <v>-1.0809440968511601</v>
      </c>
      <c r="I42" s="91"/>
      <c r="J42" s="91"/>
      <c r="K42" s="91"/>
    </row>
    <row r="43" spans="1:22">
      <c r="A43" s="52" t="s">
        <v>27</v>
      </c>
      <c r="B43" s="28">
        <v>0.33507535199634703</v>
      </c>
      <c r="C43" s="28">
        <v>-7.5109107792231997E-2</v>
      </c>
      <c r="D43" s="28">
        <v>0.69507008253596703</v>
      </c>
      <c r="E43" s="28"/>
      <c r="F43" s="28">
        <v>0.21307111637317599</v>
      </c>
      <c r="G43" s="28">
        <v>-0.17956636223025299</v>
      </c>
      <c r="H43" s="91">
        <v>0.69604733176063804</v>
      </c>
      <c r="I43" s="91"/>
      <c r="J43" s="91"/>
      <c r="K43" s="91"/>
    </row>
    <row r="44" spans="1:22">
      <c r="A44" s="52" t="s">
        <v>28</v>
      </c>
      <c r="B44" s="28">
        <v>-0.64030593745410502</v>
      </c>
      <c r="C44" s="28">
        <v>0.23113385886448701</v>
      </c>
      <c r="D44" s="28">
        <v>0.19496712524676699</v>
      </c>
      <c r="E44" s="28"/>
      <c r="F44" s="28">
        <v>-0.18738585847197101</v>
      </c>
      <c r="G44" s="28">
        <v>7.0065433611453107E-2</v>
      </c>
      <c r="H44" s="91">
        <v>0.106110596177168</v>
      </c>
      <c r="I44" s="91"/>
      <c r="J44" s="91"/>
      <c r="K44" s="91"/>
    </row>
    <row r="45" spans="1:22">
      <c r="A45" s="52" t="s">
        <v>29</v>
      </c>
      <c r="B45" s="28">
        <v>-0.54442609741261605</v>
      </c>
      <c r="C45" s="28">
        <v>-0.64491971039678897</v>
      </c>
      <c r="D45" s="28">
        <v>-0.23699351736198901</v>
      </c>
      <c r="E45" s="28"/>
      <c r="F45" s="28">
        <v>-0.14380583037243899</v>
      </c>
      <c r="G45" s="28">
        <v>-0.77312933149747598</v>
      </c>
      <c r="H45" s="91">
        <v>-0.29096898588206399</v>
      </c>
      <c r="I45" s="91"/>
      <c r="J45" s="91"/>
      <c r="K45" s="91"/>
    </row>
    <row r="46" spans="1:22">
      <c r="A46" s="52" t="s">
        <v>22</v>
      </c>
      <c r="B46" s="28">
        <v>1.2294745955709401</v>
      </c>
      <c r="C46" s="28">
        <v>0.15104440911207301</v>
      </c>
      <c r="D46" s="28">
        <v>0.29994837230071397</v>
      </c>
      <c r="E46" s="28"/>
      <c r="F46" s="28">
        <v>-0.29828466214239602</v>
      </c>
      <c r="G46" s="28">
        <v>-0.14941441498231101</v>
      </c>
      <c r="H46" s="91">
        <v>0.16024714714148999</v>
      </c>
      <c r="I46" s="91"/>
      <c r="J46" s="91"/>
      <c r="K46" s="91"/>
    </row>
    <row r="47" spans="1:22">
      <c r="A47" s="53" t="s">
        <v>45</v>
      </c>
      <c r="B47" s="28" t="s">
        <v>44</v>
      </c>
      <c r="C47" s="28" t="s">
        <v>44</v>
      </c>
      <c r="D47" s="28" t="s">
        <v>44</v>
      </c>
      <c r="E47" s="28"/>
      <c r="F47" s="28">
        <v>-0.35566827378002902</v>
      </c>
      <c r="G47" s="28">
        <v>-0.37419994472526003</v>
      </c>
      <c r="H47" s="91">
        <v>-0.43253729769028698</v>
      </c>
      <c r="I47" s="91"/>
      <c r="J47" s="91"/>
      <c r="K47" s="91"/>
      <c r="M47" s="4"/>
      <c r="N47" s="4"/>
      <c r="O47" s="4"/>
      <c r="P47" s="4"/>
      <c r="Q47" s="4"/>
      <c r="R47" s="4"/>
      <c r="S47" s="26"/>
      <c r="T47" s="26"/>
      <c r="U47" s="26"/>
      <c r="V47" s="26"/>
    </row>
    <row r="48" spans="1:22">
      <c r="A48" s="52" t="s">
        <v>46</v>
      </c>
      <c r="B48" s="28">
        <v>-0.16421299272333301</v>
      </c>
      <c r="C48" s="28">
        <v>-7.5321904333541204E-2</v>
      </c>
      <c r="D48" s="28">
        <v>-0.75210883520543603</v>
      </c>
      <c r="E48" s="28"/>
      <c r="F48" s="28">
        <v>0.41248227356542</v>
      </c>
      <c r="G48" s="28">
        <v>-0.53601681509986498</v>
      </c>
      <c r="H48" s="91">
        <v>-0.66209542592870996</v>
      </c>
      <c r="I48" s="91"/>
      <c r="J48" s="91"/>
      <c r="K48" s="91"/>
      <c r="M48" s="4"/>
      <c r="N48" s="4"/>
      <c r="O48" s="4"/>
      <c r="P48" s="4"/>
      <c r="Q48" s="4"/>
      <c r="R48" s="4"/>
      <c r="S48" s="26"/>
      <c r="T48" s="26"/>
      <c r="U48" s="26"/>
      <c r="V48" s="26"/>
    </row>
    <row r="49" spans="1:22">
      <c r="A49" s="53" t="s">
        <v>47</v>
      </c>
      <c r="B49" s="28">
        <v>-0.47546300466987301</v>
      </c>
      <c r="C49" s="28">
        <v>-9.7827052406500997E-2</v>
      </c>
      <c r="D49" s="28">
        <v>0.13238932560663699</v>
      </c>
      <c r="E49" s="28"/>
      <c r="F49" s="28">
        <v>-0.207317833611742</v>
      </c>
      <c r="G49" s="28">
        <v>-6.3191867631103404E-2</v>
      </c>
      <c r="H49" s="91">
        <v>4.1736790533177602E-2</v>
      </c>
      <c r="I49" s="91"/>
      <c r="J49" s="91"/>
      <c r="K49" s="91"/>
      <c r="M49" s="4"/>
      <c r="N49" s="4"/>
      <c r="O49" s="4"/>
      <c r="P49" s="4"/>
      <c r="Q49" s="4"/>
      <c r="R49" s="4"/>
      <c r="S49" s="26"/>
      <c r="T49" s="26"/>
      <c r="U49" s="26"/>
      <c r="V49" s="26"/>
    </row>
    <row r="50" spans="1:22">
      <c r="A50" s="52" t="s">
        <v>48</v>
      </c>
      <c r="B50" s="28">
        <v>1.3493000925518599</v>
      </c>
      <c r="C50" s="28">
        <v>0.188962982003577</v>
      </c>
      <c r="D50" s="28">
        <v>-4.4848189163021697E-2</v>
      </c>
      <c r="E50" s="28"/>
      <c r="F50" s="28">
        <v>0.21328376834280799</v>
      </c>
      <c r="G50" s="28">
        <v>-1.5979214855469801E-2</v>
      </c>
      <c r="H50" s="91">
        <v>-0.24609365421434601</v>
      </c>
      <c r="I50" s="91"/>
      <c r="J50" s="91"/>
      <c r="K50" s="91"/>
      <c r="M50" s="4"/>
      <c r="N50" s="4"/>
      <c r="O50" s="4"/>
      <c r="P50" s="4"/>
      <c r="Q50" s="4"/>
      <c r="R50" s="4"/>
      <c r="S50" s="26"/>
      <c r="T50" s="26"/>
      <c r="U50" s="26"/>
      <c r="V50" s="26"/>
    </row>
    <row r="51" spans="1:22">
      <c r="A51" s="52" t="s">
        <v>49</v>
      </c>
      <c r="B51" s="28">
        <v>0.77444554668385501</v>
      </c>
      <c r="C51" s="28">
        <v>0.78061529152095299</v>
      </c>
      <c r="D51" s="28">
        <v>-0.55685411628263004</v>
      </c>
      <c r="E51" s="28"/>
      <c r="F51" s="28">
        <v>0.57870600472204403</v>
      </c>
      <c r="G51" s="28">
        <v>0.15555117021081999</v>
      </c>
      <c r="H51" s="91">
        <v>-0.262121939043718</v>
      </c>
      <c r="I51" s="91"/>
      <c r="J51" s="91"/>
      <c r="K51" s="91"/>
      <c r="M51" s="4"/>
      <c r="N51" s="4"/>
      <c r="O51" s="4"/>
      <c r="P51" s="4"/>
      <c r="Q51" s="4"/>
      <c r="R51" s="4"/>
      <c r="S51" s="26"/>
      <c r="T51" s="26"/>
      <c r="U51" s="26"/>
      <c r="V51" s="26"/>
    </row>
    <row r="52" spans="1:22">
      <c r="A52" s="53" t="s">
        <v>50</v>
      </c>
      <c r="B52" s="28">
        <v>-1.2811084880214201</v>
      </c>
      <c r="C52" s="28">
        <v>-0.22991629168827801</v>
      </c>
      <c r="D52" s="28">
        <v>0.36449007716495502</v>
      </c>
      <c r="E52" s="28"/>
      <c r="F52" s="28">
        <v>-8.6082529261475402E-2</v>
      </c>
      <c r="G52" s="28">
        <v>0.30452557007549302</v>
      </c>
      <c r="H52" s="91">
        <v>0.69546074454206996</v>
      </c>
      <c r="I52" s="91"/>
      <c r="J52" s="91"/>
      <c r="K52" s="91"/>
      <c r="M52" s="4"/>
      <c r="N52" s="4"/>
      <c r="O52" s="4"/>
      <c r="P52" s="4"/>
      <c r="Q52" s="4"/>
      <c r="R52" s="4"/>
      <c r="S52" s="26"/>
      <c r="T52" s="26"/>
      <c r="U52" s="26"/>
      <c r="V52" s="26"/>
    </row>
    <row r="53" spans="1:22">
      <c r="A53" s="52" t="s">
        <v>51</v>
      </c>
      <c r="B53" s="28">
        <v>-1.2163185603381099</v>
      </c>
      <c r="C53" s="28">
        <v>-0.10642680551231</v>
      </c>
      <c r="D53" s="28">
        <v>-0.67406123394961504</v>
      </c>
      <c r="E53" s="28"/>
      <c r="F53" s="28">
        <v>-0.83290993573144101</v>
      </c>
      <c r="G53" s="28">
        <v>-0.30610560426022898</v>
      </c>
      <c r="H53" s="91">
        <v>-0.62080621818895498</v>
      </c>
      <c r="I53" s="91"/>
      <c r="J53" s="91"/>
      <c r="K53" s="91"/>
      <c r="M53" s="4"/>
      <c r="N53" s="4"/>
      <c r="O53" s="4"/>
      <c r="P53" s="4"/>
      <c r="Q53" s="4"/>
      <c r="R53" s="4"/>
      <c r="S53" s="26"/>
      <c r="T53" s="26"/>
      <c r="U53" s="26"/>
      <c r="V53" s="26"/>
    </row>
    <row r="54" spans="1:22">
      <c r="A54" s="53" t="s">
        <v>52</v>
      </c>
      <c r="B54" s="28">
        <v>-0.63259630806511302</v>
      </c>
      <c r="C54" s="28">
        <v>-0.71926250664750102</v>
      </c>
      <c r="D54" s="28">
        <v>-0.47842168146628</v>
      </c>
      <c r="E54" s="28"/>
      <c r="F54" s="28">
        <v>-1.25349742261635</v>
      </c>
      <c r="G54" s="28">
        <v>-1.3377852410878399</v>
      </c>
      <c r="H54" s="91">
        <v>-0.58050101805478305</v>
      </c>
      <c r="I54" s="91"/>
      <c r="J54" s="91"/>
      <c r="K54" s="91"/>
      <c r="M54" s="4"/>
      <c r="N54" s="4"/>
      <c r="O54" s="4"/>
      <c r="P54" s="4"/>
      <c r="Q54" s="4"/>
      <c r="R54" s="4"/>
      <c r="S54" s="26"/>
      <c r="T54" s="26"/>
      <c r="U54" s="26"/>
      <c r="V54" s="26"/>
    </row>
    <row r="55" spans="1:22">
      <c r="A55" s="52" t="s">
        <v>53</v>
      </c>
      <c r="B55" s="28">
        <v>-0.54020020111463996</v>
      </c>
      <c r="C55" s="28">
        <v>-0.272334794285707</v>
      </c>
      <c r="D55" s="28">
        <v>-0.38699435147922501</v>
      </c>
      <c r="E55" s="28"/>
      <c r="F55" s="28">
        <v>4.5580795553978502E-2</v>
      </c>
      <c r="G55" s="28">
        <v>-0.501438559447415</v>
      </c>
      <c r="H55" s="91">
        <v>-0.25375829164404401</v>
      </c>
      <c r="I55" s="91"/>
      <c r="J55" s="91"/>
      <c r="K55" s="91"/>
      <c r="M55" s="4"/>
      <c r="N55" s="4"/>
      <c r="O55" s="4"/>
      <c r="P55" s="4"/>
      <c r="Q55" s="4"/>
      <c r="R55" s="4"/>
      <c r="S55" s="26"/>
      <c r="T55" s="26"/>
      <c r="U55" s="26"/>
      <c r="V55" s="26"/>
    </row>
    <row r="56" spans="1:22">
      <c r="A56" s="53" t="s">
        <v>54</v>
      </c>
      <c r="B56" s="28">
        <v>1.9174101437255699</v>
      </c>
      <c r="C56" s="28">
        <v>1.2647928503993899</v>
      </c>
      <c r="D56" s="28">
        <v>0.38379147539148101</v>
      </c>
      <c r="E56" s="28"/>
      <c r="F56" s="28">
        <v>0.47994281417690199</v>
      </c>
      <c r="G56" s="28">
        <v>0.89468966836109798</v>
      </c>
      <c r="H56" s="91">
        <v>0.332032966890838</v>
      </c>
      <c r="I56" s="91"/>
      <c r="J56" s="91"/>
      <c r="K56" s="91"/>
      <c r="M56" s="4"/>
      <c r="N56" s="4"/>
      <c r="O56" s="4"/>
      <c r="P56" s="4"/>
      <c r="Q56" s="4"/>
      <c r="R56" s="4"/>
      <c r="S56" s="26"/>
      <c r="T56" s="26"/>
      <c r="U56" s="26"/>
      <c r="V56" s="26"/>
    </row>
    <row r="57" spans="1:22">
      <c r="A57" s="52" t="s">
        <v>55</v>
      </c>
      <c r="B57" s="28">
        <v>0.63864663620945095</v>
      </c>
      <c r="C57" s="28">
        <v>0.64913245637435502</v>
      </c>
      <c r="D57" s="28">
        <v>-0.13979581949301101</v>
      </c>
      <c r="E57" s="28"/>
      <c r="F57" s="28">
        <v>-0.113908754624426</v>
      </c>
      <c r="G57" s="28">
        <v>0.203885058234446</v>
      </c>
      <c r="H57" s="91">
        <v>-0.35344902178272602</v>
      </c>
      <c r="I57" s="91"/>
      <c r="J57" s="91"/>
      <c r="K57" s="91"/>
      <c r="M57" s="4"/>
      <c r="N57" s="4"/>
      <c r="O57" s="4"/>
      <c r="P57" s="4"/>
      <c r="Q57" s="4"/>
      <c r="R57" s="4"/>
      <c r="S57" s="26"/>
      <c r="T57" s="26"/>
      <c r="U57" s="26"/>
      <c r="V57" s="26"/>
    </row>
    <row r="58" spans="1:22">
      <c r="A58" s="52" t="s">
        <v>56</v>
      </c>
      <c r="B58" s="28">
        <v>-1.5974075986864</v>
      </c>
      <c r="C58" s="28">
        <v>-0.128967029203195</v>
      </c>
      <c r="D58" s="28">
        <v>9.6978521584533198E-2</v>
      </c>
      <c r="E58" s="28"/>
      <c r="F58" s="28">
        <v>-0.82453405427280801</v>
      </c>
      <c r="G58" s="28">
        <v>-0.11225998896756199</v>
      </c>
      <c r="H58" s="91">
        <v>0.27350561113562399</v>
      </c>
      <c r="I58" s="91"/>
      <c r="J58" s="91"/>
      <c r="K58" s="91"/>
      <c r="M58" s="4"/>
      <c r="N58" s="4"/>
      <c r="O58" s="4"/>
      <c r="P58" s="4"/>
      <c r="Q58" s="4"/>
      <c r="R58" s="4"/>
      <c r="S58" s="26"/>
      <c r="T58" s="26"/>
      <c r="U58" s="26"/>
      <c r="V58" s="26"/>
    </row>
    <row r="59" spans="1:22">
      <c r="A59" s="53" t="s">
        <v>57</v>
      </c>
      <c r="B59" s="28">
        <v>-0.24132007624953999</v>
      </c>
      <c r="C59" s="28">
        <v>0.185864242379466</v>
      </c>
      <c r="D59" s="28">
        <v>-1.14026998248883</v>
      </c>
      <c r="E59" s="28"/>
      <c r="F59" s="28">
        <v>-0.242770808308851</v>
      </c>
      <c r="G59" s="28">
        <v>0.55752528853248795</v>
      </c>
      <c r="H59" s="91">
        <v>-1.07157366518397</v>
      </c>
      <c r="I59" s="91"/>
      <c r="J59" s="91"/>
      <c r="K59" s="91"/>
      <c r="M59" s="4"/>
      <c r="N59" s="4"/>
      <c r="O59" s="4"/>
      <c r="P59" s="4"/>
      <c r="Q59" s="4"/>
      <c r="R59" s="4"/>
      <c r="S59" s="26"/>
      <c r="T59" s="26"/>
      <c r="U59" s="26"/>
      <c r="V59" s="26"/>
    </row>
    <row r="60" spans="1:22">
      <c r="A60" s="52" t="s">
        <v>58</v>
      </c>
      <c r="B60" s="28">
        <v>0.16169238679111</v>
      </c>
      <c r="C60" s="28">
        <v>0.151017016675323</v>
      </c>
      <c r="D60" s="28">
        <v>-0.206096720660571</v>
      </c>
      <c r="E60" s="28"/>
      <c r="F60" s="28">
        <v>-0.16581006754713601</v>
      </c>
      <c r="G60" s="28">
        <v>3.0133839291520401E-2</v>
      </c>
      <c r="H60" s="91">
        <v>-0.14483987766783701</v>
      </c>
      <c r="I60" s="91"/>
      <c r="J60" s="91"/>
      <c r="K60" s="91"/>
      <c r="M60" s="4"/>
      <c r="N60" s="4"/>
      <c r="O60" s="4"/>
      <c r="P60" s="4"/>
      <c r="Q60" s="4"/>
      <c r="R60" s="4"/>
      <c r="S60" s="26"/>
      <c r="T60" s="26"/>
      <c r="U60" s="26"/>
      <c r="V60" s="26"/>
    </row>
    <row r="61" spans="1:22">
      <c r="A61" s="53" t="s">
        <v>59</v>
      </c>
      <c r="B61" s="28">
        <v>-0.35941381618380502</v>
      </c>
      <c r="C61" s="28">
        <v>0.38346656788257</v>
      </c>
      <c r="D61" s="28">
        <v>-7.8189044150058201E-2</v>
      </c>
      <c r="E61" s="28"/>
      <c r="F61" s="28">
        <v>-0.46765964260208398</v>
      </c>
      <c r="G61" s="28">
        <v>0.38563066565082399</v>
      </c>
      <c r="H61" s="91">
        <v>-0.198129226618912</v>
      </c>
      <c r="I61" s="91"/>
      <c r="J61" s="91"/>
      <c r="K61" s="91"/>
      <c r="M61" s="4"/>
      <c r="N61" s="4"/>
      <c r="O61" s="4"/>
      <c r="P61" s="4"/>
      <c r="Q61" s="4"/>
      <c r="R61" s="4"/>
      <c r="S61" s="26"/>
      <c r="T61" s="26"/>
      <c r="U61" s="26"/>
      <c r="V61" s="26"/>
    </row>
    <row r="62" spans="1:22" ht="16.5" thickBot="1">
      <c r="A62" s="53" t="s">
        <v>60</v>
      </c>
      <c r="B62" s="28">
        <v>0.64204234631732104</v>
      </c>
      <c r="C62" s="28">
        <v>0.36217997211613701</v>
      </c>
      <c r="D62" s="28">
        <v>0.75637258191825796</v>
      </c>
      <c r="E62" s="28"/>
      <c r="F62" s="28">
        <v>-0.246413345421897</v>
      </c>
      <c r="G62" s="28">
        <v>0.21652278135588901</v>
      </c>
      <c r="H62" s="91">
        <v>0.762890835565049</v>
      </c>
      <c r="I62" s="91"/>
      <c r="J62" s="91"/>
      <c r="K62" s="91"/>
      <c r="M62" s="4"/>
      <c r="N62" s="4"/>
      <c r="O62" s="4"/>
      <c r="P62" s="4"/>
      <c r="Q62" s="4"/>
      <c r="R62" s="4"/>
      <c r="S62" s="26"/>
      <c r="T62" s="26"/>
      <c r="U62" s="26"/>
      <c r="V62" s="26"/>
    </row>
    <row r="63" spans="1:22" ht="16.5" thickBot="1">
      <c r="A63" s="54" t="s">
        <v>21</v>
      </c>
      <c r="B63" s="30">
        <f t="shared" ref="B63:H63" si="1">AVERAGE(B39:B62)</f>
        <v>-0.1650240848326226</v>
      </c>
      <c r="C63" s="30">
        <f t="shared" si="1"/>
        <v>0.10068258715093102</v>
      </c>
      <c r="D63" s="30">
        <f t="shared" si="1"/>
        <v>-0.18905234907349489</v>
      </c>
      <c r="E63" s="30" t="e">
        <f t="shared" si="1"/>
        <v>#DIV/0!</v>
      </c>
      <c r="F63" s="30">
        <f t="shared" si="1"/>
        <v>-0.16851024521708127</v>
      </c>
      <c r="G63" s="30">
        <f t="shared" si="1"/>
        <v>-7.2659799265268943E-2</v>
      </c>
      <c r="H63" s="92">
        <f t="shared" si="1"/>
        <v>-0.16754984951718119</v>
      </c>
      <c r="I63" s="92"/>
      <c r="J63" s="91"/>
      <c r="K63" s="91"/>
    </row>
    <row r="64" spans="1:22" ht="16.5" thickBot="1">
      <c r="A64" s="54" t="s">
        <v>30</v>
      </c>
      <c r="B64" s="10">
        <v>0.46425384813771098</v>
      </c>
      <c r="C64" s="10">
        <v>0.27801067174137301</v>
      </c>
      <c r="D64" s="10">
        <v>0.13829276254852099</v>
      </c>
      <c r="E64" s="10">
        <v>0.43879795517384801</v>
      </c>
      <c r="F64" s="10">
        <v>0.15058839472743599</v>
      </c>
      <c r="G64" s="10">
        <v>0.46854763033770802</v>
      </c>
      <c r="H64" s="93">
        <v>0.13372415752082301</v>
      </c>
      <c r="I64" s="93"/>
      <c r="J64" s="91"/>
      <c r="K64" s="91"/>
    </row>
    <row r="65" spans="1:11" ht="16.5" thickBot="1">
      <c r="A65" s="54" t="s">
        <v>99</v>
      </c>
      <c r="B65" s="10">
        <v>0.514624197238433</v>
      </c>
      <c r="C65" s="10">
        <v>0.44958132275438001</v>
      </c>
      <c r="D65" s="10">
        <v>0.99163703624587196</v>
      </c>
      <c r="E65" s="10">
        <v>6.8322565778343503E-2</v>
      </c>
      <c r="F65" s="10">
        <v>0.17648074219451301</v>
      </c>
      <c r="G65" s="10">
        <v>0.38516264885653501</v>
      </c>
      <c r="H65" s="91">
        <v>0.93940956198530501</v>
      </c>
      <c r="I65" s="91"/>
      <c r="J65" s="91"/>
      <c r="K65" s="91"/>
    </row>
    <row r="66" spans="1:11" ht="16.5" thickBot="1">
      <c r="A66" s="54" t="s">
        <v>102</v>
      </c>
      <c r="B66" s="12">
        <v>0.738666630105971</v>
      </c>
      <c r="C66" s="12">
        <v>0.42426908892647702</v>
      </c>
      <c r="D66" s="12">
        <v>3.6109373233162503E-2</v>
      </c>
      <c r="E66" s="12">
        <v>0.54764376438900497</v>
      </c>
      <c r="F66" s="12">
        <v>0.41725323797439701</v>
      </c>
      <c r="G66" s="12">
        <v>0.71370315153395003</v>
      </c>
      <c r="H66" s="91">
        <v>2.05351614826687E-2</v>
      </c>
      <c r="I66" s="91"/>
      <c r="J66" s="91"/>
      <c r="K66" s="91"/>
    </row>
    <row r="67" spans="1:11" ht="16.5" thickBot="1">
      <c r="A67" s="54" t="s">
        <v>100</v>
      </c>
      <c r="B67" s="10">
        <v>0.80830063416056097</v>
      </c>
      <c r="C67" s="10">
        <v>0.248891108568109</v>
      </c>
      <c r="D67" s="10">
        <v>0.96152407624710501</v>
      </c>
      <c r="E67" s="10">
        <v>0.67702554609929999</v>
      </c>
      <c r="F67" s="10">
        <v>0.40658730137908899</v>
      </c>
      <c r="G67" s="10">
        <v>0.90805145230745099</v>
      </c>
      <c r="H67" s="91">
        <v>0.92983233504502005</v>
      </c>
      <c r="I67" s="91"/>
      <c r="J67" s="91"/>
      <c r="K67" s="91"/>
    </row>
    <row r="68" spans="1:11" ht="16.5" thickBot="1">
      <c r="A68" s="54" t="s">
        <v>103</v>
      </c>
      <c r="B68" s="12">
        <v>0.446032364815936</v>
      </c>
      <c r="C68" s="12">
        <v>0.65622798424672202</v>
      </c>
      <c r="D68" s="12">
        <v>9.2136517119013203E-2</v>
      </c>
      <c r="E68" s="12">
        <v>0.49466421880723299</v>
      </c>
      <c r="F68" s="12">
        <v>0.24391021227832599</v>
      </c>
      <c r="G68" s="12">
        <v>0.380598969241629</v>
      </c>
      <c r="H68" s="91">
        <v>0.10205222450104399</v>
      </c>
      <c r="I68" s="91"/>
      <c r="J68" s="91"/>
      <c r="K68" s="91"/>
    </row>
    <row r="70" spans="1:11">
      <c r="A70" s="51" t="s">
        <v>20</v>
      </c>
    </row>
    <row r="71" spans="1:11">
      <c r="A71" s="51" t="s">
        <v>17</v>
      </c>
    </row>
    <row r="72" spans="1:11">
      <c r="A72" s="52"/>
      <c r="B72" s="4" t="s">
        <v>263</v>
      </c>
      <c r="C72" s="4" t="s">
        <v>264</v>
      </c>
      <c r="D72" s="4" t="s">
        <v>265</v>
      </c>
      <c r="E72" s="4" t="s">
        <v>325</v>
      </c>
      <c r="F72" s="4" t="s">
        <v>266</v>
      </c>
      <c r="G72" s="4" t="s">
        <v>267</v>
      </c>
      <c r="H72" s="26" t="s">
        <v>268</v>
      </c>
      <c r="I72" s="26"/>
    </row>
    <row r="73" spans="1:11">
      <c r="A73" s="52" t="s">
        <v>23</v>
      </c>
      <c r="B73" s="28">
        <v>0.40612482065800598</v>
      </c>
      <c r="C73" s="28">
        <v>7.0504491630854302E-2</v>
      </c>
      <c r="D73" s="28">
        <v>1.0975820699240999E-2</v>
      </c>
      <c r="E73" s="29"/>
      <c r="F73" s="29">
        <v>0.35636291418690202</v>
      </c>
      <c r="G73" s="29">
        <v>0.41787658169399999</v>
      </c>
      <c r="H73" s="63">
        <v>1.6001704420195901E-2</v>
      </c>
      <c r="I73" s="94"/>
      <c r="J73" s="91"/>
      <c r="K73" s="91"/>
    </row>
    <row r="74" spans="1:11">
      <c r="A74" s="52" t="s">
        <v>24</v>
      </c>
      <c r="B74" s="28">
        <v>2.45077771140495E-2</v>
      </c>
      <c r="C74" s="28">
        <v>0.81224981565319498</v>
      </c>
      <c r="D74" s="28">
        <v>0.39366394410375499</v>
      </c>
      <c r="E74" s="28"/>
      <c r="F74" s="28">
        <v>0.24851388883311301</v>
      </c>
      <c r="G74" s="28">
        <v>0.89676555742800701</v>
      </c>
      <c r="H74" s="91">
        <v>0.99245459998026497</v>
      </c>
      <c r="I74" s="91"/>
      <c r="J74" s="91"/>
      <c r="K74" s="91"/>
    </row>
    <row r="75" spans="1:11">
      <c r="A75" s="52" t="s">
        <v>25</v>
      </c>
      <c r="B75" s="28">
        <v>3.1920937101822297E-2</v>
      </c>
      <c r="C75" s="28">
        <v>0.11715450465912</v>
      </c>
      <c r="D75" s="28">
        <v>-0.375685380971991</v>
      </c>
      <c r="E75" s="28"/>
      <c r="F75" s="28">
        <v>9.8209406526293605E-2</v>
      </c>
      <c r="G75" s="28">
        <v>0.224241555579938</v>
      </c>
      <c r="H75" s="91">
        <v>-0.50547372222877995</v>
      </c>
      <c r="I75" s="91"/>
      <c r="J75" s="91"/>
      <c r="K75" s="91"/>
    </row>
    <row r="76" spans="1:11">
      <c r="A76" s="52" t="s">
        <v>26</v>
      </c>
      <c r="B76" s="28">
        <v>-0.15644761849893299</v>
      </c>
      <c r="C76" s="28">
        <v>7.4206240104977103E-2</v>
      </c>
      <c r="D76" s="28">
        <v>-3.1091223731636999E-2</v>
      </c>
      <c r="E76" s="28"/>
      <c r="F76" s="28">
        <v>0.77683145049260904</v>
      </c>
      <c r="G76" s="28">
        <v>-0.56836698392871798</v>
      </c>
      <c r="H76" s="91">
        <v>-0.186763462163508</v>
      </c>
      <c r="I76" s="91"/>
      <c r="J76" s="91"/>
      <c r="K76" s="91"/>
    </row>
    <row r="77" spans="1:11">
      <c r="A77" s="52" t="s">
        <v>27</v>
      </c>
      <c r="B77" s="28">
        <v>-0.78293485506786997</v>
      </c>
      <c r="C77" s="28">
        <v>-0.57220059629995401</v>
      </c>
      <c r="D77" s="28">
        <v>0.32730948607786597</v>
      </c>
      <c r="E77" s="28"/>
      <c r="F77" s="28">
        <v>-0.16579411496757501</v>
      </c>
      <c r="G77" s="28">
        <v>-0.28124097124571601</v>
      </c>
      <c r="H77" s="91">
        <v>0.57847359338193205</v>
      </c>
      <c r="I77" s="91"/>
      <c r="J77" s="91"/>
      <c r="K77" s="91"/>
    </row>
    <row r="78" spans="1:11">
      <c r="A78" s="52" t="s">
        <v>28</v>
      </c>
      <c r="B78" s="28">
        <v>1.9601149140298399</v>
      </c>
      <c r="C78" s="28">
        <v>0.78195140961092002</v>
      </c>
      <c r="D78" s="28">
        <v>0.53239098887541303</v>
      </c>
      <c r="E78" s="28"/>
      <c r="F78" s="28">
        <v>0.62905070738517699</v>
      </c>
      <c r="G78" s="28">
        <v>0.817758142314851</v>
      </c>
      <c r="H78" s="91">
        <v>0.35154680892475898</v>
      </c>
      <c r="I78" s="91"/>
      <c r="J78" s="91"/>
      <c r="K78" s="91"/>
    </row>
    <row r="79" spans="1:11">
      <c r="A79" s="52" t="s">
        <v>29</v>
      </c>
      <c r="B79" s="28">
        <v>0.74282783484552095</v>
      </c>
      <c r="C79" s="28">
        <v>3.10631452825328E-2</v>
      </c>
      <c r="D79" s="28">
        <v>-0.24325154996942699</v>
      </c>
      <c r="E79" s="28"/>
      <c r="F79" s="28">
        <v>0.12250025367014999</v>
      </c>
      <c r="G79" s="28">
        <v>0.11582185553386801</v>
      </c>
      <c r="H79" s="91">
        <v>-0.237745411889628</v>
      </c>
      <c r="I79" s="91"/>
      <c r="J79" s="91"/>
      <c r="K79" s="91"/>
    </row>
    <row r="80" spans="1:11">
      <c r="A80" s="52" t="s">
        <v>22</v>
      </c>
      <c r="B80" s="28">
        <v>-1.56773511081934</v>
      </c>
      <c r="C80" s="28">
        <v>-0.62203805148718005</v>
      </c>
      <c r="D80" s="28">
        <v>0.19902299892157299</v>
      </c>
      <c r="E80" s="28"/>
      <c r="F80" s="28">
        <v>-0.81880983763956505</v>
      </c>
      <c r="G80" s="28">
        <v>-0.38860506228636998</v>
      </c>
      <c r="H80" s="91">
        <v>0.269339547115378</v>
      </c>
      <c r="I80" s="91"/>
      <c r="J80" s="91"/>
      <c r="K80" s="91"/>
    </row>
    <row r="81" spans="1:22">
      <c r="A81" s="53" t="s">
        <v>45</v>
      </c>
      <c r="B81" s="28" t="s">
        <v>44</v>
      </c>
      <c r="C81" s="28" t="s">
        <v>44</v>
      </c>
      <c r="D81" s="28" t="s">
        <v>44</v>
      </c>
      <c r="E81" s="28"/>
      <c r="F81" s="28" t="s">
        <v>44</v>
      </c>
      <c r="G81" s="28" t="s">
        <v>44</v>
      </c>
      <c r="H81" s="91" t="s">
        <v>44</v>
      </c>
      <c r="I81" s="91"/>
      <c r="J81" s="91"/>
      <c r="K81" s="91"/>
      <c r="M81" s="4"/>
      <c r="N81" s="4"/>
      <c r="O81" s="4"/>
      <c r="P81" s="4"/>
      <c r="Q81" s="4"/>
      <c r="R81" s="4"/>
      <c r="S81" s="26"/>
      <c r="T81" s="26"/>
      <c r="U81" s="26"/>
      <c r="V81" s="26"/>
    </row>
    <row r="82" spans="1:22">
      <c r="A82" s="52" t="s">
        <v>46</v>
      </c>
      <c r="B82" s="28">
        <v>-1.7155970033630701</v>
      </c>
      <c r="C82" s="28">
        <v>-0.53744366643950403</v>
      </c>
      <c r="D82" s="28">
        <v>-0.91914608517428897</v>
      </c>
      <c r="E82" s="28"/>
      <c r="F82" s="28">
        <v>-0.27013296649442098</v>
      </c>
      <c r="G82" s="28">
        <v>-0.61159475018270304</v>
      </c>
      <c r="H82" s="91">
        <v>-0.52473924624908297</v>
      </c>
      <c r="I82" s="91"/>
      <c r="J82" s="91"/>
      <c r="K82" s="91"/>
      <c r="M82" s="4"/>
      <c r="N82" s="4"/>
      <c r="O82" s="4"/>
      <c r="P82" s="4"/>
      <c r="Q82" s="4"/>
      <c r="R82" s="4"/>
      <c r="S82" s="26"/>
      <c r="T82" s="26"/>
      <c r="U82" s="26"/>
      <c r="V82" s="26"/>
    </row>
    <row r="83" spans="1:22">
      <c r="A83" s="53" t="s">
        <v>47</v>
      </c>
      <c r="B83" s="28">
        <v>0.155752965151332</v>
      </c>
      <c r="C83" s="28">
        <v>-9.3896408507134793E-2</v>
      </c>
      <c r="D83" s="28">
        <v>0.22349482497898901</v>
      </c>
      <c r="E83" s="28"/>
      <c r="F83" s="28">
        <v>0.29238563684513802</v>
      </c>
      <c r="G83" s="28">
        <v>-0.24317919805645899</v>
      </c>
      <c r="H83" s="91">
        <v>9.0498355275485706E-2</v>
      </c>
      <c r="I83" s="91"/>
      <c r="J83" s="91"/>
      <c r="K83" s="91"/>
      <c r="M83" s="4"/>
      <c r="N83" s="4"/>
      <c r="O83" s="4"/>
      <c r="P83" s="4"/>
      <c r="Q83" s="4"/>
      <c r="R83" s="4"/>
      <c r="S83" s="26"/>
      <c r="T83" s="26"/>
      <c r="U83" s="26"/>
      <c r="V83" s="26"/>
    </row>
    <row r="84" spans="1:22">
      <c r="A84" s="52" t="s">
        <v>48</v>
      </c>
      <c r="B84" s="28">
        <v>-0.57749333238461997</v>
      </c>
      <c r="C84" s="28">
        <v>-0.318938264531898</v>
      </c>
      <c r="D84" s="28">
        <v>-1.0131315521511699</v>
      </c>
      <c r="E84" s="28"/>
      <c r="F84" s="28">
        <v>-0.49124136853031802</v>
      </c>
      <c r="G84" s="28">
        <v>-0.47098825742199601</v>
      </c>
      <c r="H84" s="91">
        <v>-1.01973034261609</v>
      </c>
      <c r="I84" s="91"/>
      <c r="J84" s="91"/>
      <c r="K84" s="91"/>
      <c r="M84" s="4"/>
      <c r="N84" s="4"/>
      <c r="O84" s="4"/>
      <c r="P84" s="4"/>
      <c r="Q84" s="4"/>
      <c r="R84" s="4"/>
      <c r="S84" s="26"/>
      <c r="T84" s="26"/>
      <c r="U84" s="26"/>
      <c r="V84" s="26"/>
    </row>
    <row r="85" spans="1:22">
      <c r="A85" s="52" t="s">
        <v>49</v>
      </c>
      <c r="B85" s="28">
        <v>1.1386936247255699</v>
      </c>
      <c r="C85" s="28">
        <v>1.12990193136036</v>
      </c>
      <c r="D85" s="28">
        <v>0.86777792291599298</v>
      </c>
      <c r="E85" s="28"/>
      <c r="F85" s="28">
        <v>0.337453907256131</v>
      </c>
      <c r="G85" s="28">
        <v>0.70116653296630804</v>
      </c>
      <c r="H85" s="91">
        <v>0.76621656175586395</v>
      </c>
      <c r="I85" s="91"/>
      <c r="J85" s="91"/>
      <c r="K85" s="91"/>
      <c r="M85" s="4"/>
      <c r="N85" s="4"/>
      <c r="O85" s="4"/>
      <c r="P85" s="4"/>
      <c r="Q85" s="4"/>
      <c r="R85" s="4"/>
      <c r="S85" s="26"/>
      <c r="T85" s="26"/>
      <c r="U85" s="26"/>
      <c r="V85" s="26"/>
    </row>
    <row r="86" spans="1:22">
      <c r="A86" s="53" t="s">
        <v>50</v>
      </c>
      <c r="B86" s="28">
        <v>0.93298763670492901</v>
      </c>
      <c r="C86" s="28">
        <v>0.30420449477154798</v>
      </c>
      <c r="D86" s="28">
        <v>7.4121019802987599E-4</v>
      </c>
      <c r="E86" s="28"/>
      <c r="F86" s="28">
        <v>0.24199345855508</v>
      </c>
      <c r="G86" s="28">
        <v>-0.191012692605145</v>
      </c>
      <c r="H86" s="91">
        <v>-0.164907136014663</v>
      </c>
      <c r="I86" s="91"/>
      <c r="J86" s="91"/>
      <c r="K86" s="91"/>
      <c r="M86" s="4"/>
      <c r="N86" s="4"/>
      <c r="O86" s="4"/>
      <c r="P86" s="4"/>
      <c r="Q86" s="4"/>
      <c r="R86" s="4"/>
      <c r="S86" s="26"/>
      <c r="T86" s="26"/>
      <c r="U86" s="26"/>
      <c r="V86" s="26"/>
    </row>
    <row r="87" spans="1:22">
      <c r="A87" s="52" t="s">
        <v>51</v>
      </c>
      <c r="B87" s="28">
        <v>-1.4899591085128501</v>
      </c>
      <c r="C87" s="28">
        <v>-1.01442840970121</v>
      </c>
      <c r="D87" s="28">
        <v>-0.54702680773101697</v>
      </c>
      <c r="E87" s="28"/>
      <c r="F87" s="28">
        <v>-1.2324314250796999</v>
      </c>
      <c r="G87" s="28">
        <v>-0.23545773500227399</v>
      </c>
      <c r="H87" s="91">
        <v>-0.33415709238033697</v>
      </c>
      <c r="I87" s="91"/>
      <c r="J87" s="91"/>
      <c r="K87" s="91"/>
      <c r="M87" s="4"/>
      <c r="N87" s="4"/>
      <c r="O87" s="4"/>
      <c r="P87" s="4"/>
      <c r="Q87" s="4"/>
      <c r="R87" s="4"/>
      <c r="S87" s="26"/>
      <c r="T87" s="26"/>
      <c r="U87" s="26"/>
      <c r="V87" s="26"/>
    </row>
    <row r="88" spans="1:22">
      <c r="A88" s="53" t="s">
        <v>52</v>
      </c>
      <c r="B88" s="28">
        <v>6.8059990887995803E-2</v>
      </c>
      <c r="C88" s="28">
        <v>-0.37651584851555497</v>
      </c>
      <c r="D88" s="28">
        <v>-1.6759478602279001</v>
      </c>
      <c r="E88" s="28"/>
      <c r="F88" s="28">
        <v>-1.43616501290351</v>
      </c>
      <c r="G88" s="28">
        <v>-1.58700740464032</v>
      </c>
      <c r="H88" s="91">
        <v>-2.0501526425499499</v>
      </c>
      <c r="I88" s="91"/>
      <c r="J88" s="91"/>
      <c r="K88" s="91"/>
      <c r="M88" s="4"/>
      <c r="N88" s="4"/>
      <c r="O88" s="4"/>
      <c r="P88" s="4"/>
      <c r="Q88" s="4"/>
      <c r="R88" s="4"/>
      <c r="S88" s="26"/>
      <c r="T88" s="26"/>
      <c r="U88" s="26"/>
      <c r="V88" s="26"/>
    </row>
    <row r="89" spans="1:22">
      <c r="A89" s="52" t="s">
        <v>53</v>
      </c>
      <c r="B89" s="28">
        <v>0.44894633946940299</v>
      </c>
      <c r="C89" s="28">
        <v>3.4883695240132503E-2</v>
      </c>
      <c r="D89" s="28">
        <v>0.54652899103006403</v>
      </c>
      <c r="E89" s="28"/>
      <c r="F89" s="28">
        <v>-0.467355164745823</v>
      </c>
      <c r="G89" s="28">
        <v>-0.25398168425075701</v>
      </c>
      <c r="H89" s="91">
        <v>0.63414661451941401</v>
      </c>
      <c r="I89" s="91"/>
      <c r="J89" s="91"/>
      <c r="K89" s="91"/>
      <c r="M89" s="4"/>
      <c r="N89" s="4"/>
      <c r="O89" s="4"/>
      <c r="P89" s="4"/>
      <c r="Q89" s="4"/>
      <c r="R89" s="4"/>
      <c r="S89" s="26"/>
      <c r="T89" s="26"/>
      <c r="U89" s="26"/>
      <c r="V89" s="26"/>
    </row>
    <row r="90" spans="1:22">
      <c r="A90" s="53" t="s">
        <v>54</v>
      </c>
      <c r="B90" s="28">
        <v>-1.7308757668733601</v>
      </c>
      <c r="C90" s="28">
        <v>-0.40132131078280497</v>
      </c>
      <c r="D90" s="28">
        <v>-0.83468448546249396</v>
      </c>
      <c r="E90" s="28"/>
      <c r="F90" s="28">
        <v>-0.70995595092768804</v>
      </c>
      <c r="G90" s="28">
        <v>-0.29724694697884801</v>
      </c>
      <c r="H90" s="91">
        <v>-0.732868393561803</v>
      </c>
      <c r="I90" s="91"/>
      <c r="J90" s="91"/>
      <c r="K90" s="91"/>
      <c r="M90" s="4"/>
      <c r="N90" s="4"/>
      <c r="O90" s="4"/>
      <c r="P90" s="4"/>
      <c r="Q90" s="4"/>
      <c r="R90" s="4"/>
      <c r="S90" s="26"/>
      <c r="T90" s="26"/>
      <c r="U90" s="26"/>
      <c r="V90" s="26"/>
    </row>
    <row r="91" spans="1:22">
      <c r="A91" s="52" t="s">
        <v>55</v>
      </c>
      <c r="B91" s="28">
        <v>-0.26122423744294798</v>
      </c>
      <c r="C91" s="28">
        <v>-0.34168403955642102</v>
      </c>
      <c r="D91" s="28">
        <v>-0.111689803925692</v>
      </c>
      <c r="E91" s="28"/>
      <c r="F91" s="28">
        <v>6.3530275449156806E-2</v>
      </c>
      <c r="G91" s="28">
        <v>0.12607717456718101</v>
      </c>
      <c r="H91" s="91">
        <v>1.7403127393336E-2</v>
      </c>
      <c r="I91" s="91"/>
      <c r="J91" s="91"/>
      <c r="K91" s="91"/>
      <c r="M91" s="4"/>
      <c r="N91" s="4"/>
      <c r="O91" s="4"/>
      <c r="P91" s="4"/>
      <c r="Q91" s="4"/>
      <c r="R91" s="4"/>
      <c r="S91" s="26"/>
      <c r="T91" s="26"/>
      <c r="U91" s="26"/>
      <c r="V91" s="26"/>
    </row>
    <row r="92" spans="1:22">
      <c r="A92" s="52" t="s">
        <v>56</v>
      </c>
      <c r="B92" s="28">
        <v>0.27379466182872397</v>
      </c>
      <c r="C92" s="28">
        <v>-0.31030535755446198</v>
      </c>
      <c r="D92" s="28">
        <v>-0.88160610610386403</v>
      </c>
      <c r="E92" s="28"/>
      <c r="F92" s="28">
        <v>8.3719681203365294E-3</v>
      </c>
      <c r="G92" s="28">
        <v>-0.43633942930759101</v>
      </c>
      <c r="H92" s="91">
        <v>-0.80920234774472199</v>
      </c>
      <c r="I92" s="91"/>
      <c r="J92" s="91"/>
      <c r="K92" s="91"/>
      <c r="M92" s="4"/>
      <c r="N92" s="4"/>
      <c r="O92" s="4"/>
      <c r="P92" s="4"/>
      <c r="Q92" s="4"/>
      <c r="R92" s="4"/>
      <c r="S92" s="26"/>
      <c r="T92" s="26"/>
      <c r="U92" s="26"/>
      <c r="V92" s="26"/>
    </row>
    <row r="93" spans="1:22">
      <c r="A93" s="53" t="s">
        <v>57</v>
      </c>
      <c r="B93" s="28">
        <v>-0.365997516866855</v>
      </c>
      <c r="C93" s="28">
        <v>0.20185861590842299</v>
      </c>
      <c r="D93" s="28">
        <v>-0.95954491462092895</v>
      </c>
      <c r="E93" s="28"/>
      <c r="F93" s="28">
        <v>-0.27785963118076301</v>
      </c>
      <c r="G93" s="28">
        <v>-0.14760571484453999</v>
      </c>
      <c r="H93" s="91">
        <v>-0.82879619203042199</v>
      </c>
      <c r="I93" s="91"/>
      <c r="J93" s="91"/>
      <c r="K93" s="91"/>
      <c r="M93" s="4"/>
      <c r="N93" s="4"/>
      <c r="O93" s="4"/>
      <c r="P93" s="4"/>
      <c r="Q93" s="4"/>
      <c r="R93" s="4"/>
      <c r="S93" s="26"/>
      <c r="T93" s="26"/>
      <c r="U93" s="26"/>
      <c r="V93" s="26"/>
    </row>
    <row r="94" spans="1:22">
      <c r="A94" s="52" t="s">
        <v>58</v>
      </c>
      <c r="B94" s="28">
        <v>0.23221688045654401</v>
      </c>
      <c r="C94" s="28">
        <v>0.26120550992782199</v>
      </c>
      <c r="D94" s="28">
        <v>0.93620525832637203</v>
      </c>
      <c r="E94" s="28"/>
      <c r="F94" s="28">
        <v>0.45684911852236798</v>
      </c>
      <c r="G94" s="28">
        <v>0.216310836821067</v>
      </c>
      <c r="H94" s="91">
        <v>0.96144531247555298</v>
      </c>
      <c r="I94" s="91"/>
      <c r="J94" s="91"/>
      <c r="K94" s="91"/>
      <c r="M94" s="4"/>
      <c r="N94" s="4"/>
      <c r="O94" s="4"/>
      <c r="P94" s="4"/>
      <c r="Q94" s="4"/>
      <c r="R94" s="4"/>
      <c r="S94" s="26"/>
      <c r="T94" s="26"/>
      <c r="U94" s="26"/>
      <c r="V94" s="26"/>
    </row>
    <row r="95" spans="1:22">
      <c r="A95" s="53" t="s">
        <v>59</v>
      </c>
      <c r="B95" s="28">
        <v>1.4013020673766701</v>
      </c>
      <c r="C95" s="28">
        <v>0.75623983251433002</v>
      </c>
      <c r="D95" s="28">
        <v>-0.15203421000391201</v>
      </c>
      <c r="E95" s="28"/>
      <c r="F95" s="28">
        <v>0.71251515832962498</v>
      </c>
      <c r="G95" s="28">
        <v>0.14836693448916799</v>
      </c>
      <c r="H95" s="91">
        <v>-0.40078309565899001</v>
      </c>
      <c r="I95" s="91"/>
      <c r="J95" s="91"/>
      <c r="K95" s="91"/>
      <c r="M95" s="4"/>
      <c r="N95" s="4"/>
      <c r="O95" s="4"/>
      <c r="P95" s="4"/>
      <c r="Q95" s="4"/>
      <c r="R95" s="4"/>
      <c r="S95" s="26"/>
      <c r="T95" s="26"/>
      <c r="U95" s="26"/>
      <c r="V95" s="26"/>
    </row>
    <row r="96" spans="1:22" ht="16.5" thickBot="1">
      <c r="A96" s="53" t="s">
        <v>60</v>
      </c>
      <c r="B96" s="28">
        <v>-2.0669325402379002</v>
      </c>
      <c r="C96" s="28">
        <v>-0.58595968295587197</v>
      </c>
      <c r="D96" s="28">
        <v>-0.92152149924193505</v>
      </c>
      <c r="E96" s="28"/>
      <c r="F96" s="28">
        <v>-0.23520007278188099</v>
      </c>
      <c r="G96" s="28">
        <v>1.00537385401549E-2</v>
      </c>
      <c r="H96" s="91">
        <v>-0.94387961724889502</v>
      </c>
      <c r="I96" s="91"/>
      <c r="J96" s="91"/>
      <c r="K96" s="91"/>
      <c r="M96" s="4"/>
      <c r="N96" s="4"/>
      <c r="O96" s="4"/>
      <c r="P96" s="4"/>
      <c r="Q96" s="4"/>
      <c r="R96" s="4"/>
      <c r="S96" s="26"/>
      <c r="T96" s="26"/>
      <c r="U96" s="26"/>
      <c r="V96" s="26"/>
    </row>
    <row r="97" spans="1:11" ht="16.5" thickBot="1">
      <c r="A97" s="54" t="s">
        <v>21</v>
      </c>
      <c r="B97" s="30">
        <f t="shared" ref="B97:H97" si="2">AVERAGE(B73:B96)</f>
        <v>-0.12599767998771041</v>
      </c>
      <c r="C97" s="30">
        <f t="shared" si="2"/>
        <v>-2.6056867376860044E-2</v>
      </c>
      <c r="D97" s="30">
        <f t="shared" si="2"/>
        <v>-0.20122826231256349</v>
      </c>
      <c r="E97" s="30" t="e">
        <f t="shared" si="2"/>
        <v>#DIV/0!</v>
      </c>
      <c r="F97" s="30">
        <f t="shared" si="2"/>
        <v>-7.653814787300714E-2</v>
      </c>
      <c r="G97" s="30">
        <f t="shared" si="2"/>
        <v>-8.8616866122473659E-2</v>
      </c>
      <c r="H97" s="92">
        <f t="shared" si="2"/>
        <v>-0.17659445552585604</v>
      </c>
      <c r="I97" s="92"/>
      <c r="J97" s="91"/>
      <c r="K97" s="91"/>
    </row>
    <row r="98" spans="1:11" ht="16.5" thickBot="1">
      <c r="A98" s="54" t="s">
        <v>30</v>
      </c>
      <c r="B98" s="10">
        <v>0.57463172056272804</v>
      </c>
      <c r="C98" s="10">
        <v>0.81799765291721305</v>
      </c>
      <c r="D98" s="10">
        <v>0.16822981357975</v>
      </c>
      <c r="E98" s="10">
        <v>0.93170453986223001</v>
      </c>
      <c r="F98" s="10">
        <v>0.53617126012878402</v>
      </c>
      <c r="G98" s="10">
        <v>0.43524011978883798</v>
      </c>
      <c r="H98" s="93">
        <v>0.25706427778405599</v>
      </c>
      <c r="I98" s="93"/>
      <c r="J98" s="91"/>
      <c r="K98" s="91"/>
    </row>
    <row r="99" spans="1:11" ht="16.5" thickBot="1">
      <c r="A99" s="54" t="s">
        <v>99</v>
      </c>
      <c r="B99" s="10">
        <v>0.46791288732917002</v>
      </c>
      <c r="C99" s="10">
        <v>0.55678137195404198</v>
      </c>
      <c r="D99" s="10">
        <v>0.71991901650165402</v>
      </c>
      <c r="E99" s="10">
        <v>0.97689764952326896</v>
      </c>
      <c r="F99" s="10">
        <v>0.68336044404179097</v>
      </c>
      <c r="G99" s="10">
        <v>0.92116903585603604</v>
      </c>
      <c r="H99" s="91">
        <v>0.89168671698164603</v>
      </c>
      <c r="I99" s="91"/>
      <c r="J99" s="91"/>
      <c r="K99" s="91"/>
    </row>
    <row r="100" spans="1:11" ht="16.5" thickBot="1">
      <c r="A100" s="54" t="s">
        <v>102</v>
      </c>
      <c r="B100" s="12">
        <v>0.96463895341137496</v>
      </c>
      <c r="C100" s="12">
        <v>0.81288091740809498</v>
      </c>
      <c r="D100" s="12">
        <v>0.15950392990805101</v>
      </c>
      <c r="E100" s="12">
        <v>0.912974169501371</v>
      </c>
      <c r="F100" s="12">
        <v>0.65197664593997096</v>
      </c>
      <c r="G100" s="12">
        <v>0.36433254756491601</v>
      </c>
      <c r="H100" s="91">
        <v>0.133797021196643</v>
      </c>
      <c r="I100" s="91"/>
      <c r="J100" s="91"/>
      <c r="K100" s="91"/>
    </row>
    <row r="101" spans="1:11" ht="16.5" thickBot="1">
      <c r="A101" s="54" t="s">
        <v>100</v>
      </c>
      <c r="B101" s="10">
        <v>0.99515247009034702</v>
      </c>
      <c r="C101" s="10">
        <v>0.77672482044513702</v>
      </c>
      <c r="D101" s="10">
        <v>0.38669600457243802</v>
      </c>
      <c r="E101" s="10">
        <v>0.76982599116532102</v>
      </c>
      <c r="F101" s="10">
        <v>0.87243563295660598</v>
      </c>
      <c r="G101" s="10">
        <v>0.51417461072162496</v>
      </c>
      <c r="H101" s="91">
        <v>0.44733552657999698</v>
      </c>
      <c r="I101" s="91"/>
      <c r="J101" s="91"/>
      <c r="K101" s="91"/>
    </row>
    <row r="102" spans="1:11" ht="16.5" thickBot="1">
      <c r="A102" s="54" t="s">
        <v>103</v>
      </c>
      <c r="B102" s="12">
        <v>0.326229117052039</v>
      </c>
      <c r="C102" s="12">
        <v>0.27068461237448199</v>
      </c>
      <c r="D102" s="12">
        <v>0.31235329652288002</v>
      </c>
      <c r="E102" s="12">
        <v>0.87587724404627598</v>
      </c>
      <c r="F102" s="12">
        <v>0.49851900864883403</v>
      </c>
      <c r="G102" s="12">
        <v>0.101616610017777</v>
      </c>
      <c r="H102" s="91">
        <v>0.428786229699118</v>
      </c>
      <c r="I102" s="91"/>
      <c r="J102" s="91"/>
      <c r="K102" s="91"/>
    </row>
    <row r="103" spans="1:11">
      <c r="A103" s="51" t="s">
        <v>18</v>
      </c>
    </row>
    <row r="104" spans="1:11">
      <c r="A104" s="52"/>
      <c r="B104" s="4" t="s">
        <v>263</v>
      </c>
      <c r="C104" s="4" t="s">
        <v>264</v>
      </c>
      <c r="D104" s="4" t="s">
        <v>265</v>
      </c>
      <c r="E104" s="4" t="s">
        <v>325</v>
      </c>
      <c r="F104" s="4" t="s">
        <v>266</v>
      </c>
      <c r="G104" s="4" t="s">
        <v>267</v>
      </c>
      <c r="H104" s="26" t="s">
        <v>268</v>
      </c>
      <c r="I104" s="26"/>
    </row>
    <row r="105" spans="1:11">
      <c r="A105" s="52" t="s">
        <v>23</v>
      </c>
      <c r="B105" s="28">
        <v>-1.26598030544817</v>
      </c>
      <c r="C105" s="28">
        <v>-0.49898619443411002</v>
      </c>
      <c r="D105" s="28">
        <v>-0.489490003418177</v>
      </c>
      <c r="E105" s="29"/>
      <c r="F105" s="29">
        <v>-0.61922641268465695</v>
      </c>
      <c r="G105" s="29">
        <v>-0.51113176984712505</v>
      </c>
      <c r="H105" s="63">
        <v>-0.25801991717889899</v>
      </c>
      <c r="I105" s="94"/>
      <c r="J105" s="91"/>
      <c r="K105" s="91"/>
    </row>
    <row r="106" spans="1:11">
      <c r="A106" s="52" t="s">
        <v>24</v>
      </c>
      <c r="B106" s="28">
        <v>-0.71844714093953399</v>
      </c>
      <c r="C106" s="28">
        <v>-1.10279997769743</v>
      </c>
      <c r="D106" s="28">
        <v>-0.47757706900942098</v>
      </c>
      <c r="E106" s="28"/>
      <c r="F106" s="28">
        <v>-0.31737169932806902</v>
      </c>
      <c r="G106" s="28">
        <v>-1.10966430427623</v>
      </c>
      <c r="H106" s="91">
        <v>-0.67819160363404096</v>
      </c>
      <c r="I106" s="91"/>
      <c r="J106" s="91"/>
      <c r="K106" s="91"/>
    </row>
    <row r="107" spans="1:11">
      <c r="A107" s="52" t="s">
        <v>25</v>
      </c>
      <c r="B107" s="28">
        <v>0.650203353434335</v>
      </c>
      <c r="C107" s="28">
        <v>-3.0804696263658099E-4</v>
      </c>
      <c r="D107" s="28">
        <v>0.23895870640641101</v>
      </c>
      <c r="E107" s="28"/>
      <c r="F107" s="28">
        <v>0.43860124186146998</v>
      </c>
      <c r="G107" s="28">
        <v>-9.5439058961928794E-2</v>
      </c>
      <c r="H107" s="91">
        <v>0.275847835920285</v>
      </c>
      <c r="I107" s="91"/>
      <c r="J107" s="91"/>
      <c r="K107" s="91"/>
    </row>
    <row r="108" spans="1:11">
      <c r="A108" s="52" t="s">
        <v>26</v>
      </c>
      <c r="B108" s="28">
        <v>-0.44974171117995898</v>
      </c>
      <c r="C108" s="28">
        <v>-0.290336181287421</v>
      </c>
      <c r="D108" s="28">
        <v>-0.90166364467469995</v>
      </c>
      <c r="E108" s="28"/>
      <c r="F108" s="28">
        <v>-0.59442758495919401</v>
      </c>
      <c r="G108" s="28">
        <v>-4.7276350138708997E-2</v>
      </c>
      <c r="H108" s="91">
        <v>-0.50968600307358403</v>
      </c>
      <c r="I108" s="91"/>
      <c r="J108" s="91"/>
      <c r="K108" s="91"/>
    </row>
    <row r="109" spans="1:11">
      <c r="A109" s="52" t="s">
        <v>27</v>
      </c>
      <c r="B109" s="28">
        <v>0.79552647954784295</v>
      </c>
      <c r="C109" s="28">
        <v>0.30481968104606499</v>
      </c>
      <c r="D109" s="28">
        <v>-0.590222313087434</v>
      </c>
      <c r="E109" s="28"/>
      <c r="F109" s="28">
        <v>0.452887227856554</v>
      </c>
      <c r="G109" s="28">
        <v>0.113366057752864</v>
      </c>
      <c r="H109" s="91">
        <v>-0.71130814740434301</v>
      </c>
      <c r="I109" s="91"/>
      <c r="J109" s="91"/>
      <c r="K109" s="91"/>
    </row>
    <row r="110" spans="1:11">
      <c r="A110" s="52" t="s">
        <v>28</v>
      </c>
      <c r="B110" s="28">
        <v>0.52331590357702196</v>
      </c>
      <c r="C110" s="28">
        <v>0.21910310998326199</v>
      </c>
      <c r="D110" s="28">
        <v>0.19211145078806999</v>
      </c>
      <c r="E110" s="28"/>
      <c r="F110" s="28">
        <v>0.224560793126002</v>
      </c>
      <c r="G110" s="28">
        <v>-0.12016539803124</v>
      </c>
      <c r="H110" s="91">
        <v>0.206445749933337</v>
      </c>
      <c r="I110" s="91"/>
      <c r="J110" s="91"/>
      <c r="K110" s="91"/>
    </row>
    <row r="111" spans="1:11">
      <c r="A111" s="52" t="s">
        <v>29</v>
      </c>
      <c r="B111" s="28">
        <v>2.2576612171833401E-2</v>
      </c>
      <c r="C111" s="28">
        <v>0.39351150224450998</v>
      </c>
      <c r="D111" s="28">
        <v>0.88195823532529205</v>
      </c>
      <c r="E111" s="28"/>
      <c r="F111" s="28">
        <v>0.19601404035463901</v>
      </c>
      <c r="G111" s="28">
        <v>0.13013644315418799</v>
      </c>
      <c r="H111" s="91">
        <v>0.76722466542385503</v>
      </c>
      <c r="I111" s="91"/>
      <c r="J111" s="91"/>
      <c r="K111" s="91"/>
    </row>
    <row r="112" spans="1:11">
      <c r="A112" s="52" t="s">
        <v>22</v>
      </c>
      <c r="B112" s="28">
        <v>0.87968001883476998</v>
      </c>
      <c r="C112" s="28">
        <v>0.33142120804637698</v>
      </c>
      <c r="D112" s="28">
        <v>-0.31425776141550199</v>
      </c>
      <c r="E112" s="28"/>
      <c r="F112" s="28">
        <v>0.26369328766129901</v>
      </c>
      <c r="G112" s="28">
        <v>7.4748917248798494E-2</v>
      </c>
      <c r="H112" s="91">
        <v>-0.38372322041162998</v>
      </c>
      <c r="I112" s="91"/>
      <c r="J112" s="91"/>
      <c r="K112" s="91"/>
    </row>
    <row r="113" spans="1:22">
      <c r="A113" s="53" t="s">
        <v>45</v>
      </c>
      <c r="B113" s="28" t="s">
        <v>44</v>
      </c>
      <c r="C113" s="28" t="s">
        <v>44</v>
      </c>
      <c r="D113" s="28" t="s">
        <v>44</v>
      </c>
      <c r="E113" s="28"/>
      <c r="F113" s="28" t="s">
        <v>44</v>
      </c>
      <c r="G113" s="28" t="s">
        <v>44</v>
      </c>
      <c r="H113" s="91" t="s">
        <v>44</v>
      </c>
      <c r="I113" s="91"/>
      <c r="J113" s="91"/>
      <c r="K113" s="91"/>
      <c r="M113" s="4"/>
      <c r="N113" s="4"/>
      <c r="O113" s="4"/>
      <c r="P113" s="4"/>
      <c r="Q113" s="4"/>
      <c r="R113" s="4"/>
      <c r="S113" s="26"/>
      <c r="T113" s="26"/>
      <c r="U113" s="26"/>
      <c r="V113" s="26"/>
    </row>
    <row r="114" spans="1:22">
      <c r="A114" s="52" t="s">
        <v>46</v>
      </c>
      <c r="B114" s="28">
        <v>0.84822978027863405</v>
      </c>
      <c r="C114" s="28">
        <v>8.7688547812867904E-2</v>
      </c>
      <c r="D114" s="28">
        <v>1.1702562115062001</v>
      </c>
      <c r="E114" s="28"/>
      <c r="F114" s="28">
        <v>-0.30482637251028799</v>
      </c>
      <c r="G114" s="28">
        <v>0.34109259167918898</v>
      </c>
      <c r="H114" s="91">
        <v>0.91818764554336696</v>
      </c>
      <c r="I114" s="91"/>
      <c r="J114" s="91"/>
      <c r="K114" s="91"/>
      <c r="M114" s="4"/>
      <c r="N114" s="4"/>
      <c r="O114" s="4"/>
      <c r="P114" s="4"/>
      <c r="Q114" s="4"/>
      <c r="R114" s="4"/>
      <c r="S114" s="26"/>
      <c r="T114" s="26"/>
      <c r="U114" s="26"/>
      <c r="V114" s="26"/>
    </row>
    <row r="115" spans="1:22">
      <c r="A115" s="53" t="s">
        <v>47</v>
      </c>
      <c r="B115" s="28">
        <v>-1.9802882670010201E-2</v>
      </c>
      <c r="C115" s="28">
        <v>-5.1859980268054599E-2</v>
      </c>
      <c r="D115" s="28">
        <v>-0.22348518322920399</v>
      </c>
      <c r="E115" s="28"/>
      <c r="F115" s="28">
        <v>-0.39233214755076901</v>
      </c>
      <c r="G115" s="28">
        <v>0.17924717196554399</v>
      </c>
      <c r="H115" s="91">
        <v>0.151250069763046</v>
      </c>
      <c r="I115" s="91"/>
      <c r="J115" s="91"/>
      <c r="K115" s="91"/>
      <c r="M115" s="4"/>
      <c r="N115" s="4"/>
      <c r="O115" s="4"/>
      <c r="P115" s="4"/>
      <c r="Q115" s="4"/>
      <c r="R115" s="4"/>
      <c r="S115" s="26"/>
      <c r="T115" s="26"/>
      <c r="U115" s="26"/>
      <c r="V115" s="26"/>
    </row>
    <row r="116" spans="1:22">
      <c r="A116" s="52" t="s">
        <v>48</v>
      </c>
      <c r="B116" s="28">
        <v>3.3708091083681203E-2</v>
      </c>
      <c r="C116" s="28">
        <v>-0.12827464757021501</v>
      </c>
      <c r="D116" s="28">
        <v>0.372057866001269</v>
      </c>
      <c r="E116" s="28"/>
      <c r="F116" s="28">
        <v>0.46059023986570502</v>
      </c>
      <c r="G116" s="28">
        <v>0.22880192975048</v>
      </c>
      <c r="H116" s="91">
        <v>0.49464964840444697</v>
      </c>
      <c r="I116" s="91"/>
      <c r="J116" s="91"/>
      <c r="K116" s="91"/>
      <c r="M116" s="4"/>
      <c r="N116" s="4"/>
      <c r="O116" s="4"/>
      <c r="P116" s="4"/>
      <c r="Q116" s="4"/>
      <c r="R116" s="4"/>
      <c r="S116" s="26"/>
      <c r="T116" s="26"/>
      <c r="U116" s="26"/>
      <c r="V116" s="26"/>
    </row>
    <row r="117" spans="1:22">
      <c r="A117" s="52" t="s">
        <v>49</v>
      </c>
      <c r="B117" s="28">
        <v>-1.30274634636939</v>
      </c>
      <c r="C117" s="28">
        <v>-0.70296081226027995</v>
      </c>
      <c r="D117" s="28">
        <v>-1.3160170684754799</v>
      </c>
      <c r="E117" s="28"/>
      <c r="F117" s="28">
        <v>-0.48769180998671802</v>
      </c>
      <c r="G117" s="28">
        <v>-0.38193471749313201</v>
      </c>
      <c r="H117" s="91">
        <v>-1.12899335818831</v>
      </c>
      <c r="I117" s="91"/>
      <c r="J117" s="91"/>
      <c r="K117" s="91"/>
      <c r="M117" s="4"/>
      <c r="N117" s="4"/>
      <c r="O117" s="4"/>
      <c r="P117" s="4"/>
      <c r="Q117" s="4"/>
      <c r="R117" s="4"/>
      <c r="S117" s="26"/>
      <c r="T117" s="26"/>
      <c r="U117" s="26"/>
      <c r="V117" s="26"/>
    </row>
    <row r="118" spans="1:22">
      <c r="A118" s="53" t="s">
        <v>50</v>
      </c>
      <c r="B118" s="28">
        <v>-0.147974610053934</v>
      </c>
      <c r="C118" s="28">
        <v>5.8092915093293403E-2</v>
      </c>
      <c r="D118" s="28">
        <v>-0.27185936702880997</v>
      </c>
      <c r="E118" s="28"/>
      <c r="F118" s="28">
        <v>-5.76054075267166E-3</v>
      </c>
      <c r="G118" s="28">
        <v>0.12071687179268301</v>
      </c>
      <c r="H118" s="91">
        <v>-0.176498987106606</v>
      </c>
      <c r="I118" s="91"/>
      <c r="J118" s="91"/>
      <c r="K118" s="91"/>
      <c r="M118" s="4"/>
      <c r="N118" s="4"/>
      <c r="O118" s="4"/>
      <c r="P118" s="4"/>
      <c r="Q118" s="4"/>
      <c r="R118" s="4"/>
      <c r="S118" s="26"/>
      <c r="T118" s="26"/>
      <c r="U118" s="26"/>
      <c r="V118" s="26"/>
    </row>
    <row r="119" spans="1:22">
      <c r="A119" s="52" t="s">
        <v>51</v>
      </c>
      <c r="B119" s="28">
        <v>0.35880890627624501</v>
      </c>
      <c r="C119" s="28">
        <v>0.94672522706445295</v>
      </c>
      <c r="D119" s="28">
        <v>1.2989598461426799E-2</v>
      </c>
      <c r="E119" s="28"/>
      <c r="F119" s="28">
        <v>0.78627837334526696</v>
      </c>
      <c r="G119" s="28">
        <v>0.21775786476384401</v>
      </c>
      <c r="H119" s="91">
        <v>-0.24370321501046399</v>
      </c>
      <c r="I119" s="91"/>
      <c r="J119" s="91"/>
      <c r="K119" s="91"/>
      <c r="M119" s="4"/>
      <c r="N119" s="4"/>
      <c r="O119" s="4"/>
      <c r="P119" s="4"/>
      <c r="Q119" s="4"/>
      <c r="R119" s="4"/>
      <c r="S119" s="26"/>
      <c r="T119" s="26"/>
      <c r="U119" s="26"/>
      <c r="V119" s="26"/>
    </row>
    <row r="120" spans="1:22">
      <c r="A120" s="53" t="s">
        <v>52</v>
      </c>
      <c r="B120" s="28">
        <v>-1.1174448681995301E-2</v>
      </c>
      <c r="C120" s="28">
        <v>0.37336854196939401</v>
      </c>
      <c r="D120" s="28">
        <v>1.2996363252250001</v>
      </c>
      <c r="E120" s="28"/>
      <c r="F120" s="28">
        <v>1.7495874125650199</v>
      </c>
      <c r="G120" s="28">
        <v>1.67544446272776</v>
      </c>
      <c r="H120" s="91">
        <v>1.77215352394851</v>
      </c>
      <c r="I120" s="91"/>
      <c r="J120" s="91"/>
      <c r="K120" s="91"/>
      <c r="M120" s="4"/>
      <c r="N120" s="4"/>
      <c r="O120" s="4"/>
      <c r="P120" s="4"/>
      <c r="Q120" s="4"/>
      <c r="R120" s="4"/>
      <c r="S120" s="26"/>
      <c r="T120" s="26"/>
      <c r="U120" s="26"/>
      <c r="V120" s="26"/>
    </row>
    <row r="121" spans="1:22">
      <c r="A121" s="52" t="s">
        <v>53</v>
      </c>
      <c r="B121" s="28">
        <v>-0.131236519923841</v>
      </c>
      <c r="C121" s="28">
        <v>-5.0178569169656802E-2</v>
      </c>
      <c r="D121" s="28">
        <v>-0.52467214408796303</v>
      </c>
      <c r="E121" s="28"/>
      <c r="F121" s="28">
        <v>5.7046389200259E-2</v>
      </c>
      <c r="G121" s="28">
        <v>-6.5367362333345197E-2</v>
      </c>
      <c r="H121" s="91">
        <v>-0.49681186900590502</v>
      </c>
      <c r="I121" s="91"/>
      <c r="J121" s="91"/>
      <c r="K121" s="91"/>
      <c r="M121" s="4"/>
      <c r="N121" s="4"/>
      <c r="O121" s="4"/>
      <c r="P121" s="4"/>
      <c r="Q121" s="4"/>
      <c r="R121" s="4"/>
      <c r="S121" s="26"/>
      <c r="T121" s="26"/>
      <c r="U121" s="26"/>
      <c r="V121" s="26"/>
    </row>
    <row r="122" spans="1:22">
      <c r="A122" s="53" t="s">
        <v>54</v>
      </c>
      <c r="B122" s="28">
        <v>0.3594652146101</v>
      </c>
      <c r="C122" s="28">
        <v>-1.6108735591647401</v>
      </c>
      <c r="D122" s="28">
        <v>-0.30711607481527597</v>
      </c>
      <c r="E122" s="28"/>
      <c r="F122" s="28">
        <v>-0.73834680990316004</v>
      </c>
      <c r="G122" s="28">
        <v>-1.6384224861860299</v>
      </c>
      <c r="H122" s="91">
        <v>-0.52587518557149504</v>
      </c>
      <c r="I122" s="91"/>
      <c r="J122" s="91"/>
      <c r="K122" s="91"/>
      <c r="M122" s="4"/>
      <c r="N122" s="4"/>
      <c r="O122" s="4"/>
      <c r="P122" s="4"/>
      <c r="Q122" s="4"/>
      <c r="R122" s="4"/>
      <c r="S122" s="26"/>
      <c r="T122" s="26"/>
      <c r="U122" s="26"/>
      <c r="V122" s="26"/>
    </row>
    <row r="123" spans="1:22">
      <c r="A123" s="52" t="s">
        <v>55</v>
      </c>
      <c r="B123" s="28">
        <v>0.86749007438716896</v>
      </c>
      <c r="C123" s="28">
        <v>0.23890842119522901</v>
      </c>
      <c r="D123" s="28">
        <v>0.39486372887156901</v>
      </c>
      <c r="E123" s="28"/>
      <c r="F123" s="28">
        <v>9.5418768120580394E-2</v>
      </c>
      <c r="G123" s="28">
        <v>-9.9698644853196995E-3</v>
      </c>
      <c r="H123" s="91">
        <v>0.25712719412986201</v>
      </c>
      <c r="I123" s="91"/>
      <c r="J123" s="91"/>
      <c r="K123" s="91"/>
      <c r="M123" s="4"/>
      <c r="N123" s="4"/>
      <c r="O123" s="4"/>
      <c r="P123" s="4"/>
      <c r="Q123" s="4"/>
      <c r="R123" s="4"/>
      <c r="S123" s="26"/>
      <c r="T123" s="26"/>
      <c r="U123" s="26"/>
      <c r="V123" s="26"/>
    </row>
    <row r="124" spans="1:22">
      <c r="A124" s="52" t="s">
        <v>56</v>
      </c>
      <c r="B124" s="28">
        <v>-0.37175057790707799</v>
      </c>
      <c r="C124" s="28">
        <v>0.31080578985856799</v>
      </c>
      <c r="D124" s="28">
        <v>1.29645499818027</v>
      </c>
      <c r="E124" s="28"/>
      <c r="F124" s="28">
        <v>-0.52459378877771101</v>
      </c>
      <c r="G124" s="28">
        <v>0.42246415618341399</v>
      </c>
      <c r="H124" s="91">
        <v>1.1610034442972399</v>
      </c>
      <c r="I124" s="91"/>
      <c r="J124" s="91"/>
      <c r="K124" s="91"/>
      <c r="M124" s="4"/>
      <c r="N124" s="4"/>
      <c r="O124" s="4"/>
      <c r="P124" s="4"/>
      <c r="Q124" s="4"/>
      <c r="R124" s="4"/>
      <c r="S124" s="26"/>
      <c r="T124" s="26"/>
      <c r="U124" s="26"/>
      <c r="V124" s="26"/>
    </row>
    <row r="125" spans="1:22">
      <c r="A125" s="53" t="s">
        <v>57</v>
      </c>
      <c r="B125" s="28">
        <v>0.19514774198352799</v>
      </c>
      <c r="C125" s="28">
        <v>-9.4203375652432402E-3</v>
      </c>
      <c r="D125" s="28">
        <v>-7.6912989802658593E-2</v>
      </c>
      <c r="E125" s="28"/>
      <c r="F125" s="28">
        <v>0.39948726738512103</v>
      </c>
      <c r="G125" s="28">
        <v>-2.3747781342826801E-2</v>
      </c>
      <c r="H125" s="91">
        <v>-0.10627373252064</v>
      </c>
      <c r="I125" s="91"/>
      <c r="J125" s="91"/>
      <c r="K125" s="91"/>
      <c r="M125" s="4"/>
      <c r="N125" s="4"/>
      <c r="O125" s="4"/>
      <c r="P125" s="4"/>
      <c r="Q125" s="4"/>
      <c r="R125" s="4"/>
      <c r="S125" s="26"/>
      <c r="T125" s="26"/>
      <c r="U125" s="26"/>
      <c r="V125" s="26"/>
    </row>
    <row r="126" spans="1:22">
      <c r="A126" s="52" t="s">
        <v>58</v>
      </c>
      <c r="B126" s="28">
        <v>-0.97998861842323104</v>
      </c>
      <c r="C126" s="28">
        <v>-0.77052079538116203</v>
      </c>
      <c r="D126" s="28">
        <v>-0.83696215292089604</v>
      </c>
      <c r="E126" s="28"/>
      <c r="F126" s="28">
        <v>-0.45986093727522498</v>
      </c>
      <c r="G126" s="28">
        <v>-0.42497795530827698</v>
      </c>
      <c r="H126" s="91">
        <v>-0.81021595125319401</v>
      </c>
      <c r="I126" s="91"/>
      <c r="J126" s="91"/>
      <c r="K126" s="91"/>
      <c r="M126" s="4"/>
      <c r="N126" s="4"/>
      <c r="O126" s="4"/>
      <c r="P126" s="4"/>
      <c r="Q126" s="4"/>
      <c r="R126" s="4"/>
      <c r="S126" s="26"/>
      <c r="T126" s="26"/>
      <c r="U126" s="26"/>
      <c r="V126" s="26"/>
    </row>
    <row r="127" spans="1:22">
      <c r="A127" s="53" t="s">
        <v>59</v>
      </c>
      <c r="B127" s="28">
        <v>-1.04339617274702</v>
      </c>
      <c r="C127" s="28">
        <v>-0.56690199953736697</v>
      </c>
      <c r="D127" s="28">
        <v>-0.14257321670884299</v>
      </c>
      <c r="E127" s="28"/>
      <c r="F127" s="28">
        <v>-0.45637128297908902</v>
      </c>
      <c r="G127" s="28">
        <v>-0.14571228530257899</v>
      </c>
      <c r="H127" s="91">
        <v>-0.112923499421449</v>
      </c>
      <c r="I127" s="91"/>
      <c r="J127" s="91"/>
      <c r="K127" s="91"/>
      <c r="M127" s="4"/>
      <c r="N127" s="4"/>
      <c r="O127" s="4"/>
      <c r="P127" s="4"/>
      <c r="Q127" s="4"/>
      <c r="R127" s="4"/>
      <c r="S127" s="26"/>
      <c r="T127" s="26"/>
      <c r="U127" s="26"/>
      <c r="V127" s="26"/>
    </row>
    <row r="128" spans="1:22" ht="16.5" thickBot="1">
      <c r="A128" s="53" t="s">
        <v>60</v>
      </c>
      <c r="B128" s="28">
        <v>-0.20606167930949601</v>
      </c>
      <c r="C128" s="28">
        <v>-0.41536081161233601</v>
      </c>
      <c r="D128" s="28">
        <v>-0.54789962586946805</v>
      </c>
      <c r="E128" s="28"/>
      <c r="F128" s="28">
        <v>0.13433336282498201</v>
      </c>
      <c r="G128" s="28">
        <v>-0.343485589853954</v>
      </c>
      <c r="H128" s="91">
        <v>-0.35911587603041001</v>
      </c>
      <c r="I128" s="91"/>
      <c r="J128" s="91"/>
      <c r="K128" s="91"/>
      <c r="M128" s="4"/>
      <c r="N128" s="4"/>
      <c r="O128" s="4"/>
      <c r="P128" s="4"/>
      <c r="Q128" s="4"/>
      <c r="R128" s="4"/>
      <c r="S128" s="26"/>
      <c r="T128" s="26"/>
      <c r="U128" s="26"/>
      <c r="V128" s="26"/>
    </row>
    <row r="129" spans="1:11" ht="16.5" thickBot="1">
      <c r="A129" s="54" t="s">
        <v>21</v>
      </c>
      <c r="B129" s="30">
        <f t="shared" ref="B129:H129" si="3">AVERAGE(B105:B128)</f>
        <v>-4.8441253802978174E-2</v>
      </c>
      <c r="C129" s="30">
        <f t="shared" si="3"/>
        <v>-0.12757986819985362</v>
      </c>
      <c r="D129" s="30">
        <f t="shared" si="3"/>
        <v>-5.0496586686014096E-2</v>
      </c>
      <c r="E129" s="30" t="e">
        <f t="shared" si="3"/>
        <v>#DIV/0!</v>
      </c>
      <c r="F129" s="30">
        <f t="shared" si="3"/>
        <v>1.5551696411275948E-2</v>
      </c>
      <c r="G129" s="30">
        <f t="shared" si="3"/>
        <v>-6.1457324197475301E-2</v>
      </c>
      <c r="H129" s="92">
        <f t="shared" si="3"/>
        <v>-2.162829514987049E-2</v>
      </c>
      <c r="I129" s="92"/>
      <c r="J129" s="91"/>
      <c r="K129" s="91"/>
    </row>
    <row r="130" spans="1:11" ht="16.5" thickBot="1">
      <c r="A130" s="54" t="s">
        <v>30</v>
      </c>
      <c r="B130" s="10">
        <v>0.73503498649745902</v>
      </c>
      <c r="C130" s="10">
        <v>0.28911280149294</v>
      </c>
      <c r="D130" s="10">
        <v>0.733217372714418</v>
      </c>
      <c r="E130" s="10">
        <v>8.9403448797427801E-2</v>
      </c>
      <c r="F130" s="10">
        <v>0.89741421119657605</v>
      </c>
      <c r="G130" s="10">
        <v>0.62705166468873796</v>
      </c>
      <c r="H130" s="93">
        <v>0.88201640078433696</v>
      </c>
      <c r="I130" s="93"/>
      <c r="J130" s="91"/>
      <c r="K130" s="91"/>
    </row>
    <row r="131" spans="1:11" ht="16.5" thickBot="1">
      <c r="A131" s="54" t="s">
        <v>99</v>
      </c>
      <c r="B131" s="10">
        <v>0.55190411011928897</v>
      </c>
      <c r="C131" s="10">
        <v>0.49791353601357702</v>
      </c>
      <c r="D131" s="10">
        <v>0.49586506717059697</v>
      </c>
      <c r="E131" s="10">
        <v>0.16404074865284199</v>
      </c>
      <c r="F131" s="10">
        <v>0.96788919161176601</v>
      </c>
      <c r="G131" s="10">
        <v>0.44359928756661998</v>
      </c>
      <c r="H131" s="25">
        <v>0.55950070560387699</v>
      </c>
    </row>
    <row r="132" spans="1:11" ht="16.5" thickBot="1">
      <c r="A132" s="54" t="s">
        <v>102</v>
      </c>
      <c r="B132" s="12">
        <v>0.25919306619445598</v>
      </c>
      <c r="C132" s="12">
        <v>0.43213161118570198</v>
      </c>
      <c r="D132" s="12">
        <v>0.95990035995</v>
      </c>
      <c r="E132" s="12">
        <v>0.21718917197141299</v>
      </c>
      <c r="F132" s="12">
        <v>0.90589857661780404</v>
      </c>
      <c r="G132" s="12">
        <v>0.90648919401041095</v>
      </c>
      <c r="H132" s="25">
        <v>0.856682858807852</v>
      </c>
    </row>
    <row r="133" spans="1:11" ht="16.5" thickBot="1">
      <c r="A133" s="54" t="s">
        <v>100</v>
      </c>
      <c r="B133" s="10">
        <v>0.61809936395724796</v>
      </c>
      <c r="C133" s="10">
        <v>0.70139648038139402</v>
      </c>
      <c r="D133" s="10">
        <v>0.99099764172072502</v>
      </c>
      <c r="E133" s="10">
        <v>0.122378675070756</v>
      </c>
      <c r="F133" s="10">
        <v>0.83607980315381503</v>
      </c>
      <c r="G133" s="10">
        <v>0.51461897403381696</v>
      </c>
      <c r="H133" s="25">
        <v>0.94674880934740602</v>
      </c>
    </row>
    <row r="134" spans="1:11" ht="16.5" thickBot="1">
      <c r="A134" s="54" t="s">
        <v>103</v>
      </c>
      <c r="B134" s="12">
        <v>0.97373692206650198</v>
      </c>
      <c r="C134" s="12">
        <v>0.28844432033446299</v>
      </c>
      <c r="D134" s="12">
        <v>0.65883035477238805</v>
      </c>
      <c r="E134" s="12">
        <v>0.29434703120567401</v>
      </c>
      <c r="F134" s="12">
        <v>0.98941465832216902</v>
      </c>
      <c r="G134" s="12">
        <v>0.85915677346567898</v>
      </c>
      <c r="H134" s="25">
        <v>0.80723308623200996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V184"/>
  <sheetViews>
    <sheetView topLeftCell="A114" zoomScale="80" zoomScaleNormal="80" workbookViewId="0">
      <selection activeCell="U153" sqref="U153"/>
    </sheetView>
  </sheetViews>
  <sheetFormatPr defaultColWidth="10.875" defaultRowHeight="15.75"/>
  <cols>
    <col min="1" max="16384" width="10.875" style="87"/>
  </cols>
  <sheetData>
    <row r="1" spans="3:22">
      <c r="C1" s="87" t="s">
        <v>105</v>
      </c>
      <c r="J1" s="87" t="s">
        <v>104</v>
      </c>
      <c r="R1" s="87" t="s">
        <v>430</v>
      </c>
    </row>
    <row r="2" spans="3:22">
      <c r="C2" s="78" t="s">
        <v>107</v>
      </c>
      <c r="D2" s="78" t="s">
        <v>108</v>
      </c>
      <c r="E2" s="78" t="s">
        <v>109</v>
      </c>
      <c r="F2" s="78" t="s">
        <v>273</v>
      </c>
      <c r="G2" s="78" t="s">
        <v>433</v>
      </c>
      <c r="H2" s="107"/>
      <c r="J2" s="78" t="s">
        <v>107</v>
      </c>
      <c r="K2" s="78" t="s">
        <v>108</v>
      </c>
      <c r="L2" s="78" t="s">
        <v>109</v>
      </c>
      <c r="M2" s="78" t="s">
        <v>273</v>
      </c>
      <c r="N2" s="78" t="s">
        <v>433</v>
      </c>
      <c r="O2" s="78"/>
      <c r="R2" s="78" t="s">
        <v>107</v>
      </c>
      <c r="S2" s="78" t="s">
        <v>108</v>
      </c>
      <c r="T2" s="78" t="s">
        <v>109</v>
      </c>
      <c r="U2" s="78" t="s">
        <v>273</v>
      </c>
      <c r="V2" s="78" t="s">
        <v>433</v>
      </c>
    </row>
    <row r="3" spans="3:22">
      <c r="C3" s="78">
        <v>-1.3359655149346301E-2</v>
      </c>
      <c r="D3" s="78">
        <v>-1.03497669104079E-2</v>
      </c>
      <c r="E3" s="78">
        <v>5.8028706171603097E-3</v>
      </c>
      <c r="F3" s="78">
        <v>-3.4428188706585299E-3</v>
      </c>
      <c r="G3" s="78">
        <v>5.50524867851249E-3</v>
      </c>
      <c r="J3" s="78">
        <v>1.2484763232147801E-4</v>
      </c>
      <c r="K3" s="78">
        <v>-1.3276027865293899E-4</v>
      </c>
      <c r="L3" s="78">
        <v>-3.6451506889787302E-3</v>
      </c>
      <c r="M3" s="78">
        <v>7.8354842614776592E-3</v>
      </c>
      <c r="N3" s="78">
        <v>-1.7530348725155499E-2</v>
      </c>
      <c r="O3" s="78"/>
      <c r="R3" s="78">
        <v>-2.1862772024198101E-2</v>
      </c>
      <c r="S3" s="78">
        <v>-1.54693101379904E-2</v>
      </c>
      <c r="T3" s="78">
        <v>2.5524133211227901E-2</v>
      </c>
      <c r="U3" s="78">
        <v>1.7859089251171498E-2</v>
      </c>
      <c r="V3" s="78">
        <v>1.33972071860882E-3</v>
      </c>
    </row>
    <row r="4" spans="3:22">
      <c r="C4" s="78">
        <v>2.4543887089152599E-2</v>
      </c>
      <c r="D4" s="78">
        <v>1.71240442312138E-2</v>
      </c>
      <c r="E4" s="78">
        <v>7.9823868696581503E-3</v>
      </c>
      <c r="F4" s="78">
        <v>1.2152426690207101E-2</v>
      </c>
      <c r="G4" s="78">
        <v>6.7750122682348401E-3</v>
      </c>
      <c r="J4" s="78">
        <v>1.0564519263755E-2</v>
      </c>
      <c r="K4" s="78">
        <v>9.3069364179649301E-3</v>
      </c>
      <c r="L4" s="78">
        <v>1.5259345223796199E-2</v>
      </c>
      <c r="M4" s="78">
        <v>-8.1348321732361396E-5</v>
      </c>
      <c r="N4" s="78">
        <v>-3.5201979416745201E-3</v>
      </c>
      <c r="O4" s="78"/>
      <c r="R4" s="78">
        <v>6.2664066365613496E-4</v>
      </c>
      <c r="S4" s="78">
        <v>3.9802443727769898E-3</v>
      </c>
      <c r="T4" s="78">
        <v>1.53797208416242E-3</v>
      </c>
      <c r="U4" s="78">
        <v>-9.8888583100966397E-3</v>
      </c>
      <c r="V4" s="78">
        <v>-1.2183423806851799E-2</v>
      </c>
    </row>
    <row r="5" spans="3:22">
      <c r="C5" s="78">
        <v>3.4930780493743199E-3</v>
      </c>
      <c r="D5" s="78">
        <v>-8.7007503263275294E-3</v>
      </c>
      <c r="E5" s="78">
        <v>-1.0223860037614999E-3</v>
      </c>
      <c r="F5" s="78">
        <v>-3.5528428305712698E-3</v>
      </c>
      <c r="G5" s="78">
        <v>-8.1855680636907097E-3</v>
      </c>
      <c r="J5" s="78">
        <v>1.60171801743033E-2</v>
      </c>
      <c r="K5" s="78">
        <v>1.8634518563802101E-2</v>
      </c>
      <c r="L5" s="78">
        <v>1.1958262809379601E-2</v>
      </c>
      <c r="M5" s="78">
        <v>1.58795503972507E-2</v>
      </c>
      <c r="N5" s="78">
        <v>8.8927445933673598E-3</v>
      </c>
      <c r="O5" s="78"/>
      <c r="R5" s="78">
        <v>-1.0044964227036501E-2</v>
      </c>
      <c r="S5" s="78">
        <v>-1.21001688444962E-2</v>
      </c>
      <c r="T5" s="78">
        <v>1.44367211133083E-2</v>
      </c>
      <c r="U5" s="78">
        <v>-2.0366057141988099E-5</v>
      </c>
      <c r="V5" s="78">
        <v>-1.6553870460708699E-2</v>
      </c>
    </row>
    <row r="6" spans="3:22">
      <c r="C6" s="78">
        <v>-7.60697805277415E-3</v>
      </c>
      <c r="D6" s="78">
        <v>1.26503673403222E-2</v>
      </c>
      <c r="E6" s="78">
        <v>8.4578131359998605E-3</v>
      </c>
      <c r="F6" s="78">
        <v>-1.960342009371E-3</v>
      </c>
      <c r="G6" s="78">
        <v>1.62217088188592E-3</v>
      </c>
      <c r="J6" s="78">
        <v>-9.0796400867391004E-4</v>
      </c>
      <c r="K6" s="78">
        <v>4.0083556142852198E-3</v>
      </c>
      <c r="L6" s="78">
        <v>7.2042305617402496E-3</v>
      </c>
      <c r="M6" s="78">
        <v>1.7795853298678901E-2</v>
      </c>
      <c r="N6" s="78">
        <v>1.8354799194860501E-2</v>
      </c>
      <c r="O6" s="78"/>
      <c r="R6" s="78">
        <v>-2.3370474838146499E-2</v>
      </c>
      <c r="S6" s="78">
        <v>-1.7171500720883699E-2</v>
      </c>
      <c r="T6" s="78">
        <v>-1.2790465972888699E-2</v>
      </c>
      <c r="U6" s="78">
        <v>-2.72590517753937E-2</v>
      </c>
      <c r="V6" s="78">
        <v>4.2249368781761901E-3</v>
      </c>
    </row>
    <row r="7" spans="3:22">
      <c r="C7" s="78">
        <v>2.0603795798678302E-3</v>
      </c>
      <c r="D7" s="78">
        <v>5.9907100483648302E-3</v>
      </c>
      <c r="E7" s="78">
        <v>-1.7730034861403699E-3</v>
      </c>
      <c r="F7" s="78">
        <v>-2.4870133853453899E-4</v>
      </c>
      <c r="G7" s="78">
        <v>-3.2493974396012801E-3</v>
      </c>
      <c r="J7" s="78">
        <v>1.1738242582938801E-2</v>
      </c>
      <c r="K7" s="78">
        <v>9.7515234885899409E-3</v>
      </c>
      <c r="L7" s="78">
        <v>6.4048555367274499E-3</v>
      </c>
      <c r="M7" s="78">
        <v>8.3415556798005202E-3</v>
      </c>
      <c r="N7" s="78">
        <v>7.7733067370421901E-3</v>
      </c>
      <c r="O7" s="78"/>
      <c r="R7" s="78">
        <v>6.8208897466634898E-3</v>
      </c>
      <c r="S7" s="78">
        <v>2.23614218995597E-2</v>
      </c>
      <c r="T7" s="78">
        <v>3.36884984671409E-3</v>
      </c>
      <c r="U7" s="78">
        <v>1.7766873694937901E-2</v>
      </c>
      <c r="V7" s="78">
        <v>3.7809405591835302E-3</v>
      </c>
    </row>
    <row r="8" spans="3:22">
      <c r="C8" s="78">
        <v>-1.4095793955575199E-3</v>
      </c>
      <c r="D8" s="78">
        <v>-4.9676547553020702E-3</v>
      </c>
      <c r="E8" s="78">
        <v>2.1475619243710399E-3</v>
      </c>
      <c r="F8" s="78">
        <v>-1.20146664073684E-2</v>
      </c>
      <c r="G8" s="78">
        <v>-6.7450075628985497E-3</v>
      </c>
      <c r="J8" s="78">
        <v>7.62320215139337E-3</v>
      </c>
      <c r="K8" s="78">
        <v>6.4647508237822603E-3</v>
      </c>
      <c r="L8" s="78">
        <v>9.3518115670488296E-3</v>
      </c>
      <c r="M8" s="78">
        <v>9.5114278547685591E-3</v>
      </c>
      <c r="N8" s="78">
        <v>2.8987110530030598E-3</v>
      </c>
      <c r="O8" s="78"/>
      <c r="R8" s="78">
        <v>-2.0939157561626801E-2</v>
      </c>
      <c r="S8" s="78">
        <v>-1.2303374908228E-2</v>
      </c>
      <c r="T8" s="78">
        <v>-3.99057740245646E-3</v>
      </c>
      <c r="U8" s="78">
        <v>-3.1488721819242498E-2</v>
      </c>
      <c r="V8" s="78">
        <v>-2.01931205476331E-2</v>
      </c>
    </row>
    <row r="9" spans="3:22">
      <c r="C9" s="87">
        <v>6.6861016323714198E-3</v>
      </c>
      <c r="D9" s="78">
        <v>5.2982105989812303E-3</v>
      </c>
      <c r="E9" s="78">
        <v>2.6112004387945499E-3</v>
      </c>
      <c r="F9" s="78">
        <v>3.3086411917852198E-3</v>
      </c>
      <c r="G9" s="78">
        <v>-1.0836630398986301E-3</v>
      </c>
      <c r="J9" s="78">
        <v>1.23761567033945E-2</v>
      </c>
      <c r="K9" s="78">
        <v>8.1054014324726995E-4</v>
      </c>
      <c r="L9" s="78">
        <v>1.11370596210609E-2</v>
      </c>
      <c r="M9" s="78">
        <v>4.8022072842896701E-3</v>
      </c>
      <c r="N9" s="78">
        <v>-6.1541222357403003E-3</v>
      </c>
      <c r="O9" s="78"/>
      <c r="R9" s="87">
        <v>3.8094728457929099E-2</v>
      </c>
      <c r="S9" s="78">
        <v>1.1439605802725E-2</v>
      </c>
      <c r="T9" s="78">
        <v>-2.5137540885559E-3</v>
      </c>
      <c r="U9" s="78">
        <v>8.0510082681640796E-3</v>
      </c>
      <c r="V9" s="78">
        <v>2.0039836131345599E-2</v>
      </c>
    </row>
    <row r="10" spans="3:22">
      <c r="C10" s="78">
        <v>-2.0194523272955198E-3</v>
      </c>
      <c r="D10" s="78">
        <v>-6.5081977584839799E-3</v>
      </c>
      <c r="E10" s="78">
        <v>1.1096131440517999E-2</v>
      </c>
      <c r="F10" s="78">
        <v>-4.5774665056833299E-3</v>
      </c>
      <c r="G10" s="78">
        <v>-1.1484501383601501E-2</v>
      </c>
      <c r="J10" s="78">
        <v>7.0948259132179296E-4</v>
      </c>
      <c r="K10" s="78">
        <v>-2.14054485766225E-2</v>
      </c>
      <c r="L10" s="78">
        <v>-4.6249826489476002E-3</v>
      </c>
      <c r="M10" s="78">
        <v>-2.6313523433396401E-3</v>
      </c>
      <c r="N10" s="78">
        <v>-2.1098400975678301E-3</v>
      </c>
      <c r="O10" s="78"/>
      <c r="R10" s="78">
        <v>-2.21020848478382E-2</v>
      </c>
      <c r="S10" s="78">
        <v>-1.15736489173304E-2</v>
      </c>
      <c r="T10" s="78">
        <v>1.8221482978656601E-2</v>
      </c>
      <c r="U10" s="78">
        <v>-1.5410170727529801E-3</v>
      </c>
      <c r="V10" s="78">
        <v>-9.4393623022781606E-3</v>
      </c>
    </row>
    <row r="11" spans="3:22">
      <c r="C11" s="78" t="s">
        <v>44</v>
      </c>
      <c r="D11" s="78" t="s">
        <v>44</v>
      </c>
      <c r="E11" s="78" t="s">
        <v>44</v>
      </c>
      <c r="F11" s="78" t="s">
        <v>44</v>
      </c>
      <c r="G11" s="78" t="s">
        <v>44</v>
      </c>
      <c r="J11" s="78" t="s">
        <v>44</v>
      </c>
      <c r="K11" s="78" t="s">
        <v>44</v>
      </c>
      <c r="L11" s="78" t="s">
        <v>44</v>
      </c>
      <c r="M11" s="78" t="s">
        <v>44</v>
      </c>
      <c r="N11" s="78" t="s">
        <v>44</v>
      </c>
      <c r="O11" s="78"/>
      <c r="R11" s="78" t="s">
        <v>44</v>
      </c>
      <c r="S11" s="78" t="s">
        <v>44</v>
      </c>
      <c r="T11" s="78" t="s">
        <v>44</v>
      </c>
      <c r="U11" s="78" t="s">
        <v>44</v>
      </c>
      <c r="V11" s="78" t="s">
        <v>44</v>
      </c>
    </row>
    <row r="12" spans="3:22">
      <c r="C12" s="78">
        <v>1.3915317765686599E-2</v>
      </c>
      <c r="D12" s="78">
        <v>2.8959036113252201E-3</v>
      </c>
      <c r="E12" s="78">
        <v>1.90568574820624E-2</v>
      </c>
      <c r="F12" s="78">
        <v>-9.53274470392243E-4</v>
      </c>
      <c r="G12" s="78">
        <v>-1.28920877372841E-2</v>
      </c>
      <c r="J12" s="78">
        <v>9.3841673002650894E-3</v>
      </c>
      <c r="K12" s="78">
        <v>-1.22430533546169E-2</v>
      </c>
      <c r="L12" s="78">
        <v>-1.8129199597402099E-2</v>
      </c>
      <c r="M12" s="78">
        <v>-1.1724973837946E-2</v>
      </c>
      <c r="N12" s="78">
        <v>-1.2449584772114299E-2</v>
      </c>
      <c r="O12" s="78"/>
      <c r="R12" s="78">
        <v>-1.60980123281763E-2</v>
      </c>
      <c r="S12" s="78">
        <v>-3.0083039616671798E-3</v>
      </c>
      <c r="T12" s="78">
        <v>-1.5170763848094199E-2</v>
      </c>
      <c r="U12" s="78">
        <v>-9.4997024913103297E-3</v>
      </c>
      <c r="V12" s="78">
        <v>-1.3356796067098499E-2</v>
      </c>
    </row>
    <row r="13" spans="3:22">
      <c r="C13" s="78">
        <v>-2.3965534294697301E-4</v>
      </c>
      <c r="D13" s="78">
        <v>4.3215364190943902E-3</v>
      </c>
      <c r="E13" s="78">
        <v>2.1817058451549399E-2</v>
      </c>
      <c r="F13" s="78">
        <v>-8.8731558615248902E-4</v>
      </c>
      <c r="G13" s="78">
        <v>-8.1480232636946901E-3</v>
      </c>
      <c r="J13" s="78">
        <v>6.15642434805703E-3</v>
      </c>
      <c r="K13" s="78">
        <v>1.0752971420385201E-2</v>
      </c>
      <c r="L13" s="78">
        <v>4.32427509472801E-3</v>
      </c>
      <c r="M13" s="78">
        <v>1.49603502855467E-2</v>
      </c>
      <c r="N13" s="78">
        <v>1.1171932139374299E-2</v>
      </c>
      <c r="O13" s="78"/>
      <c r="R13" s="78">
        <v>-9.1038663897591802E-3</v>
      </c>
      <c r="S13" s="78">
        <v>1.09447102710424E-2</v>
      </c>
      <c r="T13" s="78">
        <v>1.46059362338229E-2</v>
      </c>
      <c r="U13" s="78">
        <v>-2.5349765087123201E-2</v>
      </c>
      <c r="V13" s="78">
        <v>-9.5380532622482295E-3</v>
      </c>
    </row>
    <row r="14" spans="3:22">
      <c r="C14" s="78">
        <v>-1.4859472110347099E-3</v>
      </c>
      <c r="D14" s="78">
        <v>1.1733848713392E-3</v>
      </c>
      <c r="E14" s="78">
        <v>3.40056892451459E-3</v>
      </c>
      <c r="F14" s="78">
        <v>-1.6868706126775799E-3</v>
      </c>
      <c r="G14" s="78">
        <v>8.4332813533042495E-3</v>
      </c>
      <c r="J14" s="78">
        <v>-9.7282173082565305E-3</v>
      </c>
      <c r="K14" s="78">
        <v>5.2127160511492802E-3</v>
      </c>
      <c r="L14" s="78">
        <v>1.2615957569580401E-2</v>
      </c>
      <c r="M14" s="78">
        <v>-3.2358121020135299E-4</v>
      </c>
      <c r="N14" s="78">
        <v>1.0903386635218899E-2</v>
      </c>
      <c r="O14" s="78"/>
      <c r="R14" s="78">
        <v>-1.26238021967916E-2</v>
      </c>
      <c r="S14" s="78">
        <v>-1.75908143119161E-2</v>
      </c>
      <c r="T14" s="78">
        <v>1.3250081215939299E-3</v>
      </c>
      <c r="U14" s="78">
        <v>3.7110504072275898E-4</v>
      </c>
      <c r="V14" s="78">
        <v>2.2051712830033699E-2</v>
      </c>
    </row>
    <row r="15" spans="3:22">
      <c r="C15" s="78">
        <v>7.9661142440203003E-3</v>
      </c>
      <c r="D15" s="78">
        <v>2.5767926146975598E-2</v>
      </c>
      <c r="E15" s="78">
        <v>1.5324712894885801E-4</v>
      </c>
      <c r="F15" s="78">
        <v>-3.0698383454956998E-3</v>
      </c>
      <c r="G15" s="78">
        <v>-7.2922934729525001E-3</v>
      </c>
      <c r="J15" s="78">
        <v>2.1946793244441202E-3</v>
      </c>
      <c r="K15" s="78">
        <v>-8.8109044331381899E-3</v>
      </c>
      <c r="L15" s="78">
        <v>6.9174130124359202E-3</v>
      </c>
      <c r="M15" s="78">
        <v>-8.8550156894566107E-3</v>
      </c>
      <c r="N15" s="78">
        <v>-1.2704475881824299E-3</v>
      </c>
      <c r="O15" s="78"/>
      <c r="R15" s="78">
        <v>-3.8201376787159701E-3</v>
      </c>
      <c r="S15" s="78">
        <v>1.51648479516369E-2</v>
      </c>
      <c r="T15" s="78">
        <v>1.42036910953515E-2</v>
      </c>
      <c r="U15" s="78">
        <v>-1.21764411280954E-2</v>
      </c>
      <c r="V15" s="78">
        <v>-2.8180928781972099E-2</v>
      </c>
    </row>
    <row r="16" spans="3:22">
      <c r="C16" s="78">
        <v>7.0185266146846302E-3</v>
      </c>
      <c r="D16" s="78">
        <v>2.7930300333145201E-3</v>
      </c>
      <c r="E16" s="78">
        <v>6.3949110132276101E-4</v>
      </c>
      <c r="F16" s="78">
        <v>1.00680310616464E-2</v>
      </c>
      <c r="G16" s="78">
        <v>-4.6570303893744402E-3</v>
      </c>
      <c r="J16" s="78">
        <v>-3.4000711624719501E-2</v>
      </c>
      <c r="K16" s="78">
        <v>3.6647020079315601E-3</v>
      </c>
      <c r="L16" s="78">
        <v>-2.38066645310267E-2</v>
      </c>
      <c r="M16" s="78">
        <v>1.69959644864216E-2</v>
      </c>
      <c r="N16" s="78">
        <v>6.0135626344672496E-3</v>
      </c>
      <c r="O16" s="78"/>
      <c r="R16" s="78">
        <v>2.6980140280504798E-3</v>
      </c>
      <c r="S16" s="78">
        <v>-1.6866182478056501E-2</v>
      </c>
      <c r="T16" s="78">
        <v>1.80776435004247E-3</v>
      </c>
      <c r="U16" s="78">
        <v>2.1404976081727499E-2</v>
      </c>
      <c r="V16" s="78">
        <v>-1.3249479546248E-2</v>
      </c>
    </row>
    <row r="17" spans="2:22">
      <c r="C17" s="78">
        <v>-3.6261321270630899E-3</v>
      </c>
      <c r="D17" s="78">
        <v>7.0349803296745599E-3</v>
      </c>
      <c r="E17" s="78">
        <v>-2.23820191059672E-3</v>
      </c>
      <c r="F17" s="78">
        <v>-4.4225376814648601E-3</v>
      </c>
      <c r="G17" s="78">
        <v>-2.3186510141089099E-2</v>
      </c>
      <c r="J17" s="78">
        <v>6.9675737999769904E-3</v>
      </c>
      <c r="K17" s="78">
        <v>9.1323099374097105E-3</v>
      </c>
      <c r="L17" s="78">
        <v>-2.5665019977450399E-3</v>
      </c>
      <c r="M17" s="78">
        <v>1.1119219977093701E-2</v>
      </c>
      <c r="N17" s="78">
        <v>4.4032634782114497E-3</v>
      </c>
      <c r="O17" s="78"/>
      <c r="R17" s="78">
        <v>-7.3508081661362397E-3</v>
      </c>
      <c r="S17" s="78">
        <v>-1.03846422772243E-2</v>
      </c>
      <c r="T17" s="78">
        <v>-9.98821084915269E-3</v>
      </c>
      <c r="U17" s="78">
        <v>-1.8294370983094999E-2</v>
      </c>
      <c r="V17" s="78">
        <v>-5.3289716649901397E-2</v>
      </c>
    </row>
    <row r="18" spans="2:22">
      <c r="C18" s="78">
        <v>3.3262777061748003E-2</v>
      </c>
      <c r="D18" s="78">
        <v>-5.1994777190210398E-3</v>
      </c>
      <c r="E18" s="78">
        <v>1.6205198976760101E-3</v>
      </c>
      <c r="F18" s="78">
        <v>2.3084804642349399E-3</v>
      </c>
      <c r="G18" s="78">
        <v>-6.9888385509639696E-3</v>
      </c>
      <c r="J18" s="78">
        <v>4.95679382302511E-3</v>
      </c>
      <c r="K18" s="78">
        <v>1.18098155780778E-2</v>
      </c>
      <c r="L18" s="78">
        <v>-8.5244998388216999E-4</v>
      </c>
      <c r="M18" s="78">
        <v>9.7824596703518004E-3</v>
      </c>
      <c r="N18" s="78">
        <v>-2.2195569800179701E-4</v>
      </c>
      <c r="O18" s="78"/>
      <c r="R18" s="78">
        <v>2.6102927763909298E-2</v>
      </c>
      <c r="S18" s="78">
        <v>-2.4066483393277799E-2</v>
      </c>
      <c r="T18" s="78">
        <v>1.1415826825203699E-2</v>
      </c>
      <c r="U18" s="78">
        <v>-6.5085616859905599E-3</v>
      </c>
      <c r="V18" s="78">
        <v>8.2540367763019595E-3</v>
      </c>
    </row>
    <row r="19" spans="2:22">
      <c r="C19" s="78">
        <v>3.16426638208626E-3</v>
      </c>
      <c r="D19" s="78">
        <v>3.0255201683306301E-3</v>
      </c>
      <c r="E19" s="78">
        <v>3.4992733173193999E-2</v>
      </c>
      <c r="F19" s="78">
        <v>5.7207651285277102E-3</v>
      </c>
      <c r="G19" s="78">
        <v>6.7646509920900495E-4</v>
      </c>
      <c r="J19" s="78">
        <v>8.7550944464838097E-3</v>
      </c>
      <c r="K19" s="78">
        <v>8.6585009623232501E-3</v>
      </c>
      <c r="L19" s="78">
        <v>-1.14064982732387E-2</v>
      </c>
      <c r="M19" s="78">
        <v>1.1019085187814999E-2</v>
      </c>
      <c r="N19" s="78">
        <v>1.04483715430499E-2</v>
      </c>
      <c r="O19" s="78"/>
      <c r="R19" s="78">
        <v>-2.4323931143483701E-2</v>
      </c>
      <c r="S19" s="78">
        <v>-2.3848261684326199E-2</v>
      </c>
      <c r="T19" s="78">
        <v>-2.1712344770502901E-3</v>
      </c>
      <c r="U19" s="78">
        <v>-1.2945471484676899E-2</v>
      </c>
      <c r="V19" s="78">
        <v>-6.1847935702610901E-3</v>
      </c>
    </row>
    <row r="20" spans="2:22">
      <c r="C20" s="78">
        <v>1.8556808358847999E-3</v>
      </c>
      <c r="D20" s="78">
        <v>1.04888848338862E-2</v>
      </c>
      <c r="E20" s="78">
        <v>-8.0070573816234999E-3</v>
      </c>
      <c r="F20" s="78">
        <v>2.0311384150160502E-3</v>
      </c>
      <c r="G20" s="78">
        <v>-4.1599210558756899E-3</v>
      </c>
      <c r="J20" s="78">
        <v>1.7683579367344E-2</v>
      </c>
      <c r="K20" s="78">
        <v>1.2223098379674301E-2</v>
      </c>
      <c r="L20" s="78">
        <v>1.6568804579920701E-2</v>
      </c>
      <c r="M20" s="78">
        <v>2.3221328588874501E-2</v>
      </c>
      <c r="N20" s="78">
        <v>1.4206932001572701E-2</v>
      </c>
      <c r="O20" s="78"/>
      <c r="R20" s="78">
        <v>9.7173270133382693E-3</v>
      </c>
      <c r="S20" s="78">
        <v>4.93203907784069E-2</v>
      </c>
      <c r="T20" s="78">
        <v>-1.6281452624429201E-2</v>
      </c>
      <c r="U20" s="78">
        <v>9.6160247488456894E-3</v>
      </c>
      <c r="V20" s="78">
        <v>-8.8862510905672702E-3</v>
      </c>
    </row>
    <row r="21" spans="2:22">
      <c r="C21" s="78">
        <v>-4.9477582246184801E-3</v>
      </c>
      <c r="D21" s="78">
        <v>-2.0887100029489099E-3</v>
      </c>
      <c r="E21" s="78">
        <v>-2.7468098884515699E-3</v>
      </c>
      <c r="F21" s="78">
        <v>-1.6482025291976302E-2</v>
      </c>
      <c r="G21" s="78">
        <v>-1.8684682857466401E-2</v>
      </c>
      <c r="J21" s="78">
        <v>1.48683589093662E-3</v>
      </c>
      <c r="K21" s="78">
        <v>6.7487426519583903E-3</v>
      </c>
      <c r="L21" s="78">
        <v>2.25208146866705E-3</v>
      </c>
      <c r="M21" s="78">
        <v>4.1685454179421896E-3</v>
      </c>
      <c r="N21" s="78">
        <v>7.1723934832263704E-3</v>
      </c>
      <c r="O21" s="78"/>
      <c r="R21" s="78">
        <v>-9.6231461513210693E-3</v>
      </c>
      <c r="S21" s="78">
        <v>-1.0208385708269201E-2</v>
      </c>
      <c r="T21" s="78">
        <v>5.9688630342666204E-3</v>
      </c>
      <c r="U21" s="78">
        <v>-3.6567138225704697E-2</v>
      </c>
      <c r="V21" s="78">
        <v>-9.5768256586863006E-3</v>
      </c>
    </row>
    <row r="22" spans="2:22">
      <c r="C22" s="78">
        <v>5.3295669702789301E-3</v>
      </c>
      <c r="D22" s="78">
        <v>1.55803974294069E-2</v>
      </c>
      <c r="E22" s="78">
        <v>6.8691582946486304E-3</v>
      </c>
      <c r="F22" s="78">
        <v>2.2238731972381398E-3</v>
      </c>
      <c r="G22" s="78">
        <v>-1.5949028045350401E-4</v>
      </c>
      <c r="J22" s="78">
        <v>-3.4786857469657297E-2</v>
      </c>
      <c r="K22" s="78">
        <v>1.7394473579188802E-2</v>
      </c>
      <c r="L22" s="78">
        <v>-6.7120383288538201E-3</v>
      </c>
      <c r="M22" s="78">
        <v>1.3133239943143299E-2</v>
      </c>
      <c r="N22" s="78">
        <v>9.2689386695214895E-3</v>
      </c>
      <c r="O22" s="78"/>
      <c r="R22" s="78">
        <v>-9.9159258346636798E-5</v>
      </c>
      <c r="S22" s="78">
        <v>4.2313072175759296E-3</v>
      </c>
      <c r="T22" s="78">
        <v>9.5869579937264294E-3</v>
      </c>
      <c r="U22" s="78">
        <v>-9.6053920493020892E-3</v>
      </c>
      <c r="V22" s="78">
        <v>5.7282625695867298E-3</v>
      </c>
    </row>
    <row r="23" spans="2:22">
      <c r="C23" s="78">
        <v>-1.57456344432574E-3</v>
      </c>
      <c r="D23" s="78">
        <v>-1.1743057795296699E-2</v>
      </c>
      <c r="E23" s="78">
        <v>3.25570517356501E-2</v>
      </c>
      <c r="F23" s="78">
        <v>-1.2194768769530199E-3</v>
      </c>
      <c r="G23" s="78">
        <v>8.5622847481175192E-3</v>
      </c>
      <c r="J23" s="78">
        <v>-6.07703267243348E-3</v>
      </c>
      <c r="K23" s="78">
        <v>-6.4075846734885297E-3</v>
      </c>
      <c r="L23" s="78">
        <v>-1.23173071105374E-2</v>
      </c>
      <c r="M23" s="78">
        <v>-4.2160864532062104E-3</v>
      </c>
      <c r="N23" s="78">
        <v>2.3242438898116199E-3</v>
      </c>
      <c r="O23" s="78"/>
      <c r="R23" s="78">
        <v>-9.3338691778249907E-3</v>
      </c>
      <c r="S23" s="78">
        <v>-1.1432454462311999E-2</v>
      </c>
      <c r="T23" s="78">
        <v>3.1129360146409002E-3</v>
      </c>
      <c r="U23" s="78">
        <v>3.1353245165551297E-2</v>
      </c>
      <c r="V23" s="78">
        <v>-2.8463448068770398E-3</v>
      </c>
    </row>
    <row r="24" spans="2:22">
      <c r="C24" s="78">
        <v>2.4129679613834801E-4</v>
      </c>
      <c r="D24" s="78">
        <v>-1.2354793511656401E-2</v>
      </c>
      <c r="E24" s="78">
        <v>2.2035389729037302E-2</v>
      </c>
      <c r="F24" s="78">
        <v>-3.0198936903914199E-3</v>
      </c>
      <c r="G24" s="78">
        <v>-1.93226680578613E-2</v>
      </c>
      <c r="J24" s="78">
        <v>6.4468932140290397E-3</v>
      </c>
      <c r="K24" s="78">
        <v>-3.6014064540487601E-3</v>
      </c>
      <c r="L24" s="78">
        <v>5.0236510819737503E-3</v>
      </c>
      <c r="M24" s="78">
        <v>1.04188355729566E-2</v>
      </c>
      <c r="N24" s="78">
        <v>7.8405569716473496E-3</v>
      </c>
      <c r="O24" s="78"/>
      <c r="R24" s="78">
        <v>-2.53947407772919E-2</v>
      </c>
      <c r="S24" s="78">
        <v>6.9548212972651499E-3</v>
      </c>
      <c r="T24" s="78">
        <v>2.3084922703726599E-2</v>
      </c>
      <c r="U24" s="78">
        <v>1.5932708678630399E-2</v>
      </c>
      <c r="V24" s="78">
        <v>-2.02706616994957E-2</v>
      </c>
    </row>
    <row r="25" spans="2:22">
      <c r="C25" s="78">
        <v>-2.77711535037259E-3</v>
      </c>
      <c r="D25" s="78">
        <v>-1.1277106420376401E-2</v>
      </c>
      <c r="E25" s="78">
        <v>6.8460946044357996E-3</v>
      </c>
      <c r="F25" s="78">
        <v>-2.7279893038598801E-6</v>
      </c>
      <c r="G25" s="78">
        <v>-1.8169022984901001E-3</v>
      </c>
      <c r="J25" s="78">
        <v>-6.9414294832206604E-3</v>
      </c>
      <c r="K25" s="78">
        <v>-8.5177811977488703E-4</v>
      </c>
      <c r="L25" s="78">
        <v>-1.8126774208481901E-4</v>
      </c>
      <c r="M25" s="78">
        <v>-4.9065863340918099E-3</v>
      </c>
      <c r="N25" s="78">
        <v>6.1961734739702599E-3</v>
      </c>
      <c r="O25" s="78"/>
      <c r="R25" s="78">
        <v>-2.9508618404416398E-3</v>
      </c>
      <c r="S25" s="78">
        <v>-5.1155231865465303E-3</v>
      </c>
      <c r="T25" s="78">
        <v>1.21859749868404E-2</v>
      </c>
      <c r="U25" s="78">
        <v>-1.8609866706844402E-2</v>
      </c>
      <c r="V25" s="78">
        <v>-1.9556926802701598E-2</v>
      </c>
    </row>
    <row r="26" spans="2:22">
      <c r="C26" s="78">
        <v>7.7768430420320804E-3</v>
      </c>
      <c r="D26" s="78">
        <v>-9.6780111933550302E-3</v>
      </c>
      <c r="E26" s="78">
        <v>7.1570059599214003E-3</v>
      </c>
      <c r="F26" s="78">
        <v>4.9659878860612797E-3</v>
      </c>
      <c r="G26" s="78">
        <v>-1.8468328736822501E-3</v>
      </c>
      <c r="J26" s="78">
        <v>-1.66297091687333E-3</v>
      </c>
      <c r="K26" s="78">
        <v>1.16010038649851E-2</v>
      </c>
      <c r="L26" s="78">
        <v>-5.2609644687867305E-4</v>
      </c>
      <c r="M26" s="78">
        <v>-2.9588852599149299E-3</v>
      </c>
      <c r="N26" s="78">
        <v>3.0741753786271702E-3</v>
      </c>
      <c r="O26" s="78"/>
      <c r="R26" s="78">
        <v>-1.8027607927059E-2</v>
      </c>
      <c r="S26" s="78">
        <v>-3.68366721351528E-2</v>
      </c>
      <c r="T26" s="78">
        <v>2.0555045456708402E-3</v>
      </c>
      <c r="U26" s="78">
        <v>-9.8367096548562603E-3</v>
      </c>
      <c r="V26" s="78">
        <v>5.4138946861597096E-3</v>
      </c>
    </row>
    <row r="27" spans="2:22">
      <c r="C27" s="78"/>
      <c r="D27" s="78"/>
      <c r="E27" s="78"/>
      <c r="F27" s="78"/>
      <c r="G27" s="78"/>
      <c r="J27" s="78"/>
      <c r="K27" s="78"/>
      <c r="L27" s="78"/>
      <c r="M27" s="78"/>
      <c r="N27" s="78"/>
      <c r="O27" s="78"/>
      <c r="R27" s="78"/>
      <c r="S27" s="78"/>
      <c r="T27" s="78"/>
      <c r="U27" s="78"/>
      <c r="V27" s="78"/>
    </row>
    <row r="28" spans="2:22">
      <c r="B28" s="105" t="s">
        <v>21</v>
      </c>
      <c r="C28" s="78">
        <f t="shared" ref="C28:G28" si="0">AVERAGE(C3:C26)</f>
        <v>3.4029130190430892E-3</v>
      </c>
      <c r="D28" s="78">
        <f t="shared" si="0"/>
        <v>1.3598856377849259E-3</v>
      </c>
      <c r="E28" s="78">
        <f t="shared" si="0"/>
        <v>7.8024209669082401E-3</v>
      </c>
      <c r="F28" s="78">
        <f t="shared" si="0"/>
        <v>-6.4180236835990011E-4</v>
      </c>
      <c r="G28" s="78">
        <f t="shared" si="0"/>
        <v>-4.7099545843310737E-3</v>
      </c>
      <c r="H28" s="88"/>
      <c r="I28" s="105" t="s">
        <v>21</v>
      </c>
      <c r="J28" s="78">
        <f t="shared" ref="J28:N28" si="1">AVERAGE(J3:J26)</f>
        <v>1.2643690926154505E-3</v>
      </c>
      <c r="K28" s="78">
        <f t="shared" si="1"/>
        <v>4.0313923301918443E-3</v>
      </c>
      <c r="L28" s="78">
        <f t="shared" si="1"/>
        <v>1.0543300338036227E-3</v>
      </c>
      <c r="M28" s="78">
        <f t="shared" si="1"/>
        <v>6.2298816720227166E-3</v>
      </c>
      <c r="N28" s="78">
        <f t="shared" si="1"/>
        <v>3.8124780355884864E-3</v>
      </c>
      <c r="O28" s="78"/>
      <c r="Q28" s="105" t="s">
        <v>21</v>
      </c>
      <c r="R28" s="78">
        <f t="shared" ref="R28:V28" si="2">AVERAGE(R3:R26)</f>
        <v>-6.6525595156803289E-3</v>
      </c>
      <c r="S28" s="78">
        <f t="shared" si="2"/>
        <v>-4.5034077189864503E-3</v>
      </c>
      <c r="T28" s="78">
        <f t="shared" si="2"/>
        <v>4.3276559076664426E-3</v>
      </c>
      <c r="U28" s="78">
        <f t="shared" si="2"/>
        <v>-4.6624523305163262E-3</v>
      </c>
      <c r="V28" s="78">
        <f t="shared" si="2"/>
        <v>-7.4988353871362065E-3</v>
      </c>
    </row>
    <row r="29" spans="2:22">
      <c r="B29" s="105" t="s">
        <v>101</v>
      </c>
      <c r="C29" s="55">
        <v>5.8650162431014299E-2</v>
      </c>
      <c r="D29" s="78">
        <v>0.26850192474988999</v>
      </c>
      <c r="E29" s="19">
        <v>1.4659717388806901E-3</v>
      </c>
      <c r="F29" s="78">
        <v>0.68918035636834396</v>
      </c>
      <c r="G29" s="78">
        <v>0.99252856146560897</v>
      </c>
      <c r="H29" s="78"/>
      <c r="I29" s="105"/>
      <c r="J29" s="78">
        <v>0.32595796277982098</v>
      </c>
      <c r="K29" s="19">
        <v>2.8561100336899702E-2</v>
      </c>
      <c r="L29" s="78">
        <v>0.31827579397133399</v>
      </c>
      <c r="M29" s="19">
        <v>1.9363184899511799E-3</v>
      </c>
      <c r="N29" s="19">
        <v>1.9650698437287801E-2</v>
      </c>
      <c r="O29" s="78"/>
      <c r="Q29" s="105" t="s">
        <v>101</v>
      </c>
      <c r="R29" s="57">
        <v>0.970621604939363</v>
      </c>
      <c r="S29" s="4">
        <v>0.87312599037358496</v>
      </c>
      <c r="T29" s="19">
        <v>4.30157024218671E-2</v>
      </c>
      <c r="U29" s="4">
        <v>0.88651066926049105</v>
      </c>
      <c r="V29" s="57">
        <v>0.98152815145195904</v>
      </c>
    </row>
    <row r="32" spans="2:22">
      <c r="C32" s="87" t="s">
        <v>121</v>
      </c>
      <c r="J32" s="87" t="s">
        <v>122</v>
      </c>
    </row>
    <row r="33" spans="3:22">
      <c r="C33" s="78" t="s">
        <v>107</v>
      </c>
      <c r="D33" s="78" t="s">
        <v>108</v>
      </c>
      <c r="E33" s="78" t="s">
        <v>109</v>
      </c>
      <c r="F33" s="78" t="s">
        <v>273</v>
      </c>
      <c r="G33" s="78" t="s">
        <v>433</v>
      </c>
      <c r="H33" s="107"/>
      <c r="J33" s="78" t="s">
        <v>107</v>
      </c>
      <c r="K33" s="78" t="s">
        <v>108</v>
      </c>
      <c r="L33" s="78" t="s">
        <v>109</v>
      </c>
      <c r="M33" s="78" t="s">
        <v>273</v>
      </c>
      <c r="N33" s="78" t="s">
        <v>433</v>
      </c>
      <c r="O33" s="78"/>
      <c r="R33" s="78"/>
      <c r="S33" s="78"/>
      <c r="T33" s="78"/>
      <c r="U33" s="78"/>
      <c r="V33" s="78"/>
    </row>
    <row r="34" spans="3:22">
      <c r="C34" s="78">
        <v>-2.9301677768807199E-3</v>
      </c>
      <c r="D34" s="78">
        <v>-8.00858492402951E-3</v>
      </c>
      <c r="E34" s="78">
        <v>-7.0401095162392104E-3</v>
      </c>
      <c r="F34" s="78">
        <v>-9.3753424661937E-3</v>
      </c>
      <c r="G34" s="78">
        <v>-5.74985171998475E-3</v>
      </c>
      <c r="J34" s="78">
        <v>-1.8330000199163001E-2</v>
      </c>
      <c r="K34" s="78">
        <v>-1.7023891176644601E-2</v>
      </c>
      <c r="L34" s="78">
        <v>-2.8431264502709998E-3</v>
      </c>
      <c r="M34" s="78">
        <v>-2.9919538553702801E-2</v>
      </c>
      <c r="N34" s="78">
        <v>-3.06661661166979E-2</v>
      </c>
      <c r="O34" s="78"/>
      <c r="R34" s="78"/>
      <c r="S34" s="78"/>
      <c r="T34" s="78"/>
      <c r="U34" s="78"/>
      <c r="V34" s="78"/>
    </row>
    <row r="35" spans="3:22">
      <c r="C35" s="78">
        <v>8.6062214148447495E-3</v>
      </c>
      <c r="D35" s="78">
        <v>-5.1739707331178199E-3</v>
      </c>
      <c r="E35" s="78">
        <v>-2.03386945277775E-2</v>
      </c>
      <c r="F35" s="78">
        <v>2.4741553509838701E-5</v>
      </c>
      <c r="G35" s="78">
        <v>-7.92511772914287E-3</v>
      </c>
      <c r="J35" s="78">
        <v>-8.0085012225190808E-3</v>
      </c>
      <c r="K35" s="78">
        <v>-4.6857684082178804E-3</v>
      </c>
      <c r="L35" s="78">
        <v>-2.8263864803692001E-2</v>
      </c>
      <c r="M35" s="78">
        <v>-2.51441107955327E-2</v>
      </c>
      <c r="N35" s="78">
        <v>-5.4055337453344102E-3</v>
      </c>
      <c r="O35" s="78"/>
      <c r="R35" s="78"/>
      <c r="S35" s="78"/>
      <c r="T35" s="78"/>
      <c r="U35" s="78"/>
      <c r="V35" s="78"/>
    </row>
    <row r="36" spans="3:22">
      <c r="C36" s="78">
        <v>-2.4764162170804599E-2</v>
      </c>
      <c r="D36" s="78">
        <v>-1.6396113756701101E-2</v>
      </c>
      <c r="E36" s="78">
        <v>-1.8825051785753201E-2</v>
      </c>
      <c r="F36" s="78">
        <v>-1.7122150378662201E-2</v>
      </c>
      <c r="G36" s="78">
        <v>-1.3989357810106099E-2</v>
      </c>
      <c r="J36" s="78">
        <v>-2.0527543750670799E-2</v>
      </c>
      <c r="K36" s="78">
        <v>-2.0998789024526902E-3</v>
      </c>
      <c r="L36" s="78">
        <v>-9.9239024545343304E-3</v>
      </c>
      <c r="M36" s="78">
        <v>-4.8812756018637203E-3</v>
      </c>
      <c r="N36" s="78">
        <v>4.28870557271513E-3</v>
      </c>
      <c r="O36" s="78"/>
      <c r="R36" s="78"/>
      <c r="S36" s="78"/>
      <c r="T36" s="78"/>
      <c r="U36" s="78"/>
      <c r="V36" s="78"/>
    </row>
    <row r="37" spans="3:22">
      <c r="C37" s="78">
        <v>-9.5567805252658507E-3</v>
      </c>
      <c r="D37" s="78">
        <v>7.0819142101006599E-3</v>
      </c>
      <c r="E37" s="78">
        <v>-8.4827980329680794E-3</v>
      </c>
      <c r="F37" s="78">
        <v>-1.4949443840556799E-2</v>
      </c>
      <c r="G37" s="78">
        <v>-1.5958444206682201E-2</v>
      </c>
      <c r="J37" s="78">
        <v>-1.06436677916509E-2</v>
      </c>
      <c r="K37" s="78">
        <v>-1.49736451286297E-2</v>
      </c>
      <c r="L37" s="78">
        <v>2.0162680007115201E-3</v>
      </c>
      <c r="M37" s="78">
        <v>-2.9966147184035102E-2</v>
      </c>
      <c r="N37" s="78">
        <v>-2.85122069714169E-2</v>
      </c>
      <c r="O37" s="78"/>
      <c r="R37" s="78"/>
      <c r="S37" s="78"/>
      <c r="T37" s="78"/>
      <c r="U37" s="78"/>
      <c r="V37" s="78"/>
    </row>
    <row r="38" spans="3:22">
      <c r="C38" s="78">
        <v>-1.4737434321688E-2</v>
      </c>
      <c r="D38" s="78">
        <v>-4.4072669599853403E-3</v>
      </c>
      <c r="E38" s="78">
        <v>-2.0910878500901599E-2</v>
      </c>
      <c r="F38" s="78">
        <v>-1.0654935799728401E-2</v>
      </c>
      <c r="G38" s="78">
        <v>-1.9943967214310198E-3</v>
      </c>
      <c r="J38" s="78">
        <v>-2.3117702749290901E-2</v>
      </c>
      <c r="K38" s="78">
        <v>-7.2942506470067402E-3</v>
      </c>
      <c r="L38" s="78">
        <v>-1.3460643598185801E-2</v>
      </c>
      <c r="M38" s="78">
        <v>-6.3062188421759901E-3</v>
      </c>
      <c r="N38" s="78">
        <v>-1.1538838126888201E-2</v>
      </c>
      <c r="O38" s="78"/>
      <c r="R38" s="78"/>
      <c r="S38" s="78"/>
      <c r="T38" s="78"/>
      <c r="U38" s="78"/>
      <c r="V38" s="78"/>
    </row>
    <row r="39" spans="3:22">
      <c r="C39" s="78">
        <v>-1.75869787604074E-2</v>
      </c>
      <c r="D39" s="78">
        <v>-6.7857265321639203E-3</v>
      </c>
      <c r="E39" s="78">
        <v>-1.3978124576041299E-2</v>
      </c>
      <c r="F39" s="78">
        <v>-1.6791552034349701E-2</v>
      </c>
      <c r="G39" s="78">
        <v>-3.6063800290151403E-2</v>
      </c>
      <c r="J39" s="78">
        <v>-2.1234856400293999E-2</v>
      </c>
      <c r="K39" s="78">
        <v>-8.6825474069814005E-3</v>
      </c>
      <c r="L39" s="78">
        <v>-4.3388721137598398E-3</v>
      </c>
      <c r="M39" s="78">
        <v>-2.8531775480335E-2</v>
      </c>
      <c r="N39" s="78">
        <v>-2.68643606249734E-2</v>
      </c>
      <c r="O39" s="78"/>
      <c r="R39" s="78"/>
      <c r="S39" s="78"/>
      <c r="T39" s="78"/>
      <c r="U39" s="78"/>
      <c r="V39" s="78"/>
    </row>
    <row r="40" spans="3:22">
      <c r="C40" s="78">
        <v>-1.51788008854498E-2</v>
      </c>
      <c r="D40" s="78">
        <v>-2.7310978061119099E-3</v>
      </c>
      <c r="E40" s="78">
        <v>3.0238728559783298E-3</v>
      </c>
      <c r="F40" s="78">
        <v>-1.13171278382072E-2</v>
      </c>
      <c r="G40" s="78">
        <v>-9.4613691321330795E-3</v>
      </c>
      <c r="J40" s="78">
        <v>-2.1013554353983301E-2</v>
      </c>
      <c r="K40" s="78">
        <v>-6.6778426160851497E-3</v>
      </c>
      <c r="L40" s="78">
        <v>-1.0522520931894E-2</v>
      </c>
      <c r="M40" s="78">
        <v>-6.6499130169928797E-3</v>
      </c>
      <c r="N40" s="78">
        <v>-1.1329632976999701E-2</v>
      </c>
      <c r="O40" s="78"/>
      <c r="R40" s="78"/>
      <c r="S40" s="78"/>
      <c r="T40" s="78"/>
      <c r="U40" s="78"/>
      <c r="V40" s="78"/>
    </row>
    <row r="41" spans="3:22">
      <c r="C41" s="78">
        <v>1.6138886915900499E-4</v>
      </c>
      <c r="D41" s="78">
        <v>1.8842541504613598E-2</v>
      </c>
      <c r="E41" s="78">
        <v>6.0761842792093502E-3</v>
      </c>
      <c r="F41" s="78">
        <v>-5.9055528756932199E-3</v>
      </c>
      <c r="G41" s="78">
        <v>1.1489465555758501E-2</v>
      </c>
      <c r="J41" s="78">
        <v>-1.2265185598822699E-2</v>
      </c>
      <c r="K41" s="78">
        <v>8.3344058437740207E-3</v>
      </c>
      <c r="L41" s="78">
        <v>1.32521500304397E-2</v>
      </c>
      <c r="M41" s="78">
        <v>-1.56017942649022E-2</v>
      </c>
      <c r="N41" s="78">
        <v>-3.0366767930250301E-3</v>
      </c>
      <c r="O41" s="78"/>
      <c r="R41" s="78"/>
      <c r="S41" s="78"/>
      <c r="T41" s="78"/>
      <c r="U41" s="78"/>
      <c r="V41" s="78"/>
    </row>
    <row r="42" spans="3:22">
      <c r="C42" s="78" t="s">
        <v>44</v>
      </c>
      <c r="D42" s="78" t="s">
        <v>44</v>
      </c>
      <c r="E42" s="78" t="s">
        <v>44</v>
      </c>
      <c r="F42" s="78" t="s">
        <v>44</v>
      </c>
      <c r="G42" s="78" t="s">
        <v>44</v>
      </c>
      <c r="J42" s="78" t="s">
        <v>44</v>
      </c>
      <c r="K42" s="78" t="s">
        <v>44</v>
      </c>
      <c r="L42" s="78" t="s">
        <v>44</v>
      </c>
      <c r="M42" s="78" t="s">
        <v>44</v>
      </c>
      <c r="N42" s="78" t="s">
        <v>44</v>
      </c>
      <c r="O42" s="78"/>
      <c r="R42" s="78"/>
      <c r="S42" s="78"/>
      <c r="T42" s="78"/>
      <c r="U42" s="78"/>
      <c r="V42" s="78"/>
    </row>
    <row r="43" spans="3:22">
      <c r="C43" s="78">
        <v>-2.0696593896652599E-2</v>
      </c>
      <c r="D43" s="78">
        <v>-9.1815336303666308E-3</v>
      </c>
      <c r="E43" s="78">
        <v>-3.5225431327542199E-3</v>
      </c>
      <c r="F43" s="78">
        <v>-1.1314426174318199E-2</v>
      </c>
      <c r="G43" s="78">
        <v>-1.8402596869214499E-2</v>
      </c>
      <c r="J43" s="78">
        <v>-1.6676461195579698E-2</v>
      </c>
      <c r="K43" s="78">
        <v>-1.7802539936051201E-2</v>
      </c>
      <c r="L43" s="78">
        <v>-2.9133951868407101E-3</v>
      </c>
      <c r="M43" s="78">
        <v>-1.8742717841800299E-2</v>
      </c>
      <c r="N43" s="78">
        <v>-1.9124481661239701E-2</v>
      </c>
      <c r="O43" s="78"/>
      <c r="R43" s="78"/>
      <c r="S43" s="78"/>
      <c r="T43" s="78"/>
      <c r="U43" s="78"/>
      <c r="V43" s="78"/>
    </row>
    <row r="44" spans="3:22">
      <c r="C44" s="78">
        <v>3.8403441218030098E-3</v>
      </c>
      <c r="D44" s="78">
        <v>-2.02330452504338E-2</v>
      </c>
      <c r="E44" s="78">
        <v>2.0872486435110499E-3</v>
      </c>
      <c r="F44" s="78">
        <v>-3.3328294506115297E-2</v>
      </c>
      <c r="G44" s="78">
        <v>-2.3251514778634099E-2</v>
      </c>
      <c r="J44" s="78">
        <v>2.97085544484581E-5</v>
      </c>
      <c r="K44" s="78">
        <v>-1.2224091730094601E-2</v>
      </c>
      <c r="L44" s="78">
        <v>-5.5069342006375298E-3</v>
      </c>
      <c r="M44" s="78">
        <v>-1.00594588526764E-2</v>
      </c>
      <c r="N44" s="78">
        <v>-9.79297134031837E-3</v>
      </c>
      <c r="O44" s="78"/>
      <c r="R44" s="78"/>
      <c r="S44" s="78"/>
      <c r="T44" s="78"/>
      <c r="U44" s="78"/>
      <c r="V44" s="78"/>
    </row>
    <row r="45" spans="3:22">
      <c r="C45" s="78">
        <v>-6.38502711957354E-3</v>
      </c>
      <c r="D45" s="78">
        <v>-6.1801272425179203E-3</v>
      </c>
      <c r="E45" s="78">
        <v>-1.60926742441149E-2</v>
      </c>
      <c r="F45" s="78">
        <v>-1.7286383104546499E-2</v>
      </c>
      <c r="G45" s="78">
        <v>-8.18405088397859E-3</v>
      </c>
      <c r="J45" s="78">
        <v>1.03078010204012E-2</v>
      </c>
      <c r="K45" s="78">
        <v>1.1036816925370001E-2</v>
      </c>
      <c r="L45" s="78">
        <v>-7.9750568618226093E-3</v>
      </c>
      <c r="M45" s="78">
        <v>3.51521578384151E-4</v>
      </c>
      <c r="N45" s="78">
        <v>-1.8168471052820499E-3</v>
      </c>
      <c r="O45" s="78"/>
      <c r="R45" s="78"/>
      <c r="S45" s="78"/>
      <c r="T45" s="78"/>
      <c r="U45" s="78"/>
      <c r="V45" s="78"/>
    </row>
    <row r="46" spans="3:22">
      <c r="C46" s="78">
        <v>-6.3773487064153103E-4</v>
      </c>
      <c r="D46" s="78">
        <v>4.0266167373081098E-3</v>
      </c>
      <c r="E46" s="78">
        <v>1.0377944154687201E-2</v>
      </c>
      <c r="F46" s="78">
        <v>-1.0337845774860899E-2</v>
      </c>
      <c r="G46" s="78">
        <v>-1.5374884806657101E-2</v>
      </c>
      <c r="J46" s="78">
        <v>-1.6023050893249201E-2</v>
      </c>
      <c r="K46" s="78">
        <v>-1.1550223441167899E-2</v>
      </c>
      <c r="L46" s="78">
        <v>-1.28654051360029E-2</v>
      </c>
      <c r="M46" s="78">
        <v>-1.3373118994660999E-2</v>
      </c>
      <c r="N46" s="78">
        <v>-2.4705420404694999E-2</v>
      </c>
      <c r="O46" s="78"/>
      <c r="R46" s="78"/>
      <c r="S46" s="78"/>
      <c r="T46" s="78"/>
      <c r="U46" s="78"/>
      <c r="V46" s="78"/>
    </row>
    <row r="47" spans="3:22">
      <c r="C47" s="78">
        <v>-5.3662154477459902E-3</v>
      </c>
      <c r="D47" s="78">
        <v>-2.3656053397803599E-2</v>
      </c>
      <c r="E47" s="78">
        <v>-7.7667149095453896E-3</v>
      </c>
      <c r="F47" s="78">
        <v>-2.87913476794577E-2</v>
      </c>
      <c r="G47" s="78">
        <v>-2.99442471958817E-2</v>
      </c>
      <c r="H47" s="108"/>
      <c r="J47" s="78">
        <v>-1.3233470999199699E-2</v>
      </c>
      <c r="K47" s="78">
        <v>-2.1506680778720599E-2</v>
      </c>
      <c r="L47" s="78">
        <v>-4.6247502395003904E-3</v>
      </c>
      <c r="M47" s="78">
        <v>-3.4367460630797403E-2</v>
      </c>
      <c r="N47" s="78">
        <v>-1.3870514912253201E-2</v>
      </c>
      <c r="O47" s="78"/>
      <c r="R47" s="78"/>
      <c r="S47" s="78"/>
      <c r="T47" s="78"/>
      <c r="U47" s="78"/>
      <c r="V47" s="78"/>
    </row>
    <row r="48" spans="3:22">
      <c r="C48" s="78">
        <v>-5.5220587962907198E-3</v>
      </c>
      <c r="D48" s="78">
        <v>-8.6174546489095599E-3</v>
      </c>
      <c r="E48" s="78">
        <v>-7.1473229147818399E-3</v>
      </c>
      <c r="F48" s="78">
        <v>-1.0160531308040399E-2</v>
      </c>
      <c r="G48" s="78">
        <v>-1.6609118625423702E-2</v>
      </c>
      <c r="J48" s="78">
        <v>-3.3337623375096102E-3</v>
      </c>
      <c r="K48" s="78">
        <v>-9.0086299237719606E-3</v>
      </c>
      <c r="L48" s="78">
        <v>-3.9288229041568703E-3</v>
      </c>
      <c r="M48" s="78">
        <v>-8.8237964622632902E-3</v>
      </c>
      <c r="N48" s="78">
        <v>-1.4662861627902399E-2</v>
      </c>
      <c r="O48" s="78"/>
      <c r="R48" s="78"/>
      <c r="S48" s="78"/>
      <c r="T48" s="78"/>
      <c r="U48" s="78"/>
      <c r="V48" s="78"/>
    </row>
    <row r="49" spans="2:22">
      <c r="C49" s="78">
        <v>8.1726754570775207E-3</v>
      </c>
      <c r="D49" s="78">
        <v>-1.30615495534871E-2</v>
      </c>
      <c r="E49" s="78">
        <v>-1.7025317057166801E-2</v>
      </c>
      <c r="F49" s="78">
        <v>-1.09185613181608E-2</v>
      </c>
      <c r="G49" s="78">
        <v>-1.9835900658749999E-2</v>
      </c>
      <c r="J49" s="78">
        <v>-1.8397422607162799E-2</v>
      </c>
      <c r="K49" s="78">
        <v>-1.2126249185503901E-2</v>
      </c>
      <c r="L49" s="78">
        <v>-1.08735088236713E-2</v>
      </c>
      <c r="M49" s="78">
        <v>-1.33571083964552E-2</v>
      </c>
      <c r="N49" s="78">
        <v>-2.0007377204519401E-2</v>
      </c>
      <c r="O49" s="78"/>
      <c r="R49" s="78"/>
      <c r="S49" s="78"/>
      <c r="T49" s="78"/>
      <c r="U49" s="78"/>
      <c r="V49" s="78"/>
    </row>
    <row r="50" spans="2:22">
      <c r="C50" s="78">
        <v>-9.5613306960262798E-3</v>
      </c>
      <c r="D50" s="78">
        <v>-8.3548244803309801E-3</v>
      </c>
      <c r="E50" s="78">
        <v>9.8326346276169209E-4</v>
      </c>
      <c r="F50" s="78">
        <v>-9.95833309487381E-3</v>
      </c>
      <c r="G50" s="78">
        <v>-3.2573108352720197E-2</v>
      </c>
      <c r="J50" s="78">
        <v>-2.2593978292427E-2</v>
      </c>
      <c r="K50" s="78">
        <v>-1.28543756127945E-2</v>
      </c>
      <c r="L50" s="78">
        <v>-2.1579795843860199E-2</v>
      </c>
      <c r="M50" s="78">
        <v>-9.3558820093012397E-3</v>
      </c>
      <c r="N50" s="78">
        <v>-4.3040579574391002E-2</v>
      </c>
      <c r="O50" s="78"/>
      <c r="R50" s="78"/>
      <c r="S50" s="78"/>
      <c r="T50" s="78"/>
      <c r="U50" s="78"/>
      <c r="V50" s="78"/>
    </row>
    <row r="51" spans="2:22">
      <c r="C51" s="78">
        <v>4.6582373159903198E-3</v>
      </c>
      <c r="D51" s="78">
        <v>1.8297374170379501E-3</v>
      </c>
      <c r="E51" s="78">
        <v>4.6795662414298301E-4</v>
      </c>
      <c r="F51" s="78">
        <v>-8.2127738369038097E-3</v>
      </c>
      <c r="G51" s="78">
        <v>3.9872293216631398E-3</v>
      </c>
      <c r="J51" s="78">
        <v>-1.36623771355783E-2</v>
      </c>
      <c r="K51" s="78">
        <v>-1.4793436951047199E-2</v>
      </c>
      <c r="L51" s="78">
        <v>-2.4478603596780099E-2</v>
      </c>
      <c r="M51" s="78">
        <v>-1.8074720105548999E-2</v>
      </c>
      <c r="N51" s="78">
        <v>-1.0518785125646E-2</v>
      </c>
      <c r="O51" s="78"/>
      <c r="R51" s="78"/>
      <c r="S51" s="78"/>
      <c r="T51" s="78"/>
      <c r="U51" s="78"/>
      <c r="V51" s="78"/>
    </row>
    <row r="52" spans="2:22">
      <c r="C52" s="78">
        <v>-1.9875714652903699E-2</v>
      </c>
      <c r="D52" s="78">
        <v>-2.2172271151394599E-2</v>
      </c>
      <c r="E52" s="78">
        <v>-1.3040647206556399E-2</v>
      </c>
      <c r="F52" s="78">
        <v>-6.6790819049663301E-3</v>
      </c>
      <c r="G52" s="78">
        <v>-1.1760627294512899E-2</v>
      </c>
      <c r="J52" s="78">
        <v>-1.19463967989925E-2</v>
      </c>
      <c r="K52" s="78">
        <v>-8.9529486211230493E-3</v>
      </c>
      <c r="L52" s="78">
        <v>-1.10254316110903E-2</v>
      </c>
      <c r="M52" s="78">
        <v>-1.0417206774807199E-2</v>
      </c>
      <c r="N52" s="78">
        <v>-1.8614810951689799E-2</v>
      </c>
      <c r="O52" s="78"/>
      <c r="R52" s="78"/>
      <c r="S52" s="78"/>
      <c r="T52" s="78"/>
      <c r="U52" s="78"/>
      <c r="V52" s="78"/>
    </row>
    <row r="53" spans="2:22">
      <c r="C53" s="78">
        <v>-2.4609046390266402E-2</v>
      </c>
      <c r="D53" s="78">
        <v>-1.2616006501725201E-3</v>
      </c>
      <c r="E53" s="78">
        <v>1.5718902482841399E-2</v>
      </c>
      <c r="F53" s="78">
        <v>-1.36963126764442E-2</v>
      </c>
      <c r="G53" s="78">
        <v>-2.2179849632749101E-2</v>
      </c>
      <c r="J53" s="78">
        <v>1.90909583250297E-3</v>
      </c>
      <c r="K53" s="78">
        <v>-2.5678482118322202E-2</v>
      </c>
      <c r="L53" s="78">
        <v>1.1645103521215699E-2</v>
      </c>
      <c r="M53" s="78">
        <v>-1.6304478629385399E-2</v>
      </c>
      <c r="N53" s="78">
        <v>1.5604286295608099E-3</v>
      </c>
      <c r="O53" s="78"/>
      <c r="R53" s="78"/>
      <c r="S53" s="78"/>
      <c r="T53" s="78"/>
      <c r="U53" s="78"/>
      <c r="V53" s="78"/>
    </row>
    <row r="54" spans="2:22">
      <c r="C54" s="78">
        <v>6.9361665529306404E-4</v>
      </c>
      <c r="D54" s="78">
        <v>-3.6917526079077098E-3</v>
      </c>
      <c r="E54" s="78">
        <v>1.6832219185521101E-2</v>
      </c>
      <c r="F54" s="78">
        <v>7.48759037196026E-3</v>
      </c>
      <c r="G54" s="78">
        <v>-1.20379033252266E-2</v>
      </c>
      <c r="J54" s="78">
        <v>-4.8821650795418201E-3</v>
      </c>
      <c r="K54" s="78">
        <v>-1.7594935845983199E-2</v>
      </c>
      <c r="L54" s="78">
        <v>1.19830432793302E-3</v>
      </c>
      <c r="M54" s="78">
        <v>-1.57558517987487E-2</v>
      </c>
      <c r="N54" s="78">
        <v>-1.72142393997574E-2</v>
      </c>
      <c r="O54" s="78"/>
      <c r="R54" s="78"/>
      <c r="S54" s="78"/>
      <c r="T54" s="78"/>
      <c r="U54" s="78"/>
      <c r="V54" s="78"/>
    </row>
    <row r="55" spans="2:22">
      <c r="C55" s="78">
        <v>-1.1193988842003099E-2</v>
      </c>
      <c r="D55" s="78">
        <v>-9.70039528989192E-3</v>
      </c>
      <c r="E55" s="78">
        <v>1.9985203136826599E-3</v>
      </c>
      <c r="F55" s="78">
        <v>-2.1574776853415599E-2</v>
      </c>
      <c r="G55" s="78">
        <v>-1.80550775773866E-2</v>
      </c>
      <c r="J55" s="78">
        <v>-2.5803213755003E-2</v>
      </c>
      <c r="K55" s="78">
        <v>-1.4530507349401501E-2</v>
      </c>
      <c r="L55" s="78">
        <v>-1.3894175018490501E-2</v>
      </c>
      <c r="M55" s="78">
        <v>-2.3554436289236799E-2</v>
      </c>
      <c r="N55" s="78">
        <v>-1.37171689605491E-2</v>
      </c>
      <c r="O55" s="78"/>
      <c r="R55" s="78"/>
      <c r="S55" s="78"/>
      <c r="T55" s="78"/>
      <c r="U55" s="78"/>
      <c r="V55" s="78"/>
    </row>
    <row r="56" spans="2:22">
      <c r="C56" s="78">
        <v>-8.0429955904052601E-3</v>
      </c>
      <c r="D56" s="78">
        <v>-1.6422703817082301E-2</v>
      </c>
      <c r="E56" s="78">
        <v>-1.4638468107648701E-2</v>
      </c>
      <c r="F56" s="78">
        <v>-1.0393869752348701E-2</v>
      </c>
      <c r="G56" s="78">
        <v>-5.6615499686651499E-3</v>
      </c>
      <c r="J56" s="78">
        <v>2.6188001798548E-3</v>
      </c>
      <c r="K56" s="78">
        <v>-1.8168471052820499E-3</v>
      </c>
      <c r="L56" s="78">
        <v>-1.21813968015459E-2</v>
      </c>
      <c r="M56" s="78">
        <v>-1.20141749980636E-2</v>
      </c>
      <c r="N56" s="78">
        <v>-1.37347806185755E-2</v>
      </c>
      <c r="O56" s="78"/>
      <c r="R56" s="78"/>
      <c r="S56" s="78"/>
      <c r="T56" s="78"/>
      <c r="U56" s="78"/>
      <c r="V56" s="78"/>
    </row>
    <row r="57" spans="2:22">
      <c r="C57" s="78">
        <v>-1.6787712827770598E-2</v>
      </c>
      <c r="D57" s="78">
        <v>-1.80418536436141E-2</v>
      </c>
      <c r="E57" s="78">
        <v>-3.8574072621546198E-3</v>
      </c>
      <c r="F57" s="78">
        <v>-9.2145223683797392E-3</v>
      </c>
      <c r="G57" s="78">
        <v>-1.53171545151341E-2</v>
      </c>
      <c r="J57" s="78">
        <v>-1.25789933236555E-2</v>
      </c>
      <c r="K57" s="78">
        <v>-1.08614119272491E-2</v>
      </c>
      <c r="L57" s="78">
        <v>-1.19296746186443E-3</v>
      </c>
      <c r="M57" s="78">
        <v>-1.1592028892038499E-2</v>
      </c>
      <c r="N57" s="78">
        <v>-3.0282267550831E-2</v>
      </c>
      <c r="O57" s="78"/>
      <c r="R57" s="78"/>
      <c r="S57" s="78"/>
      <c r="T57" s="78"/>
      <c r="U57" s="78"/>
      <c r="V57" s="78"/>
    </row>
    <row r="58" spans="2:22">
      <c r="C58" s="78"/>
      <c r="D58" s="78"/>
      <c r="E58" s="78"/>
      <c r="F58" s="78"/>
      <c r="G58" s="78"/>
      <c r="J58" s="78"/>
      <c r="K58" s="78"/>
      <c r="L58" s="78"/>
      <c r="M58" s="78"/>
      <c r="N58" s="78"/>
      <c r="O58" s="78"/>
      <c r="R58" s="78"/>
      <c r="S58" s="78"/>
      <c r="T58" s="78"/>
      <c r="U58" s="78"/>
      <c r="V58" s="78"/>
    </row>
    <row r="59" spans="2:22">
      <c r="B59" s="105" t="s">
        <v>21</v>
      </c>
      <c r="C59" s="78">
        <f t="shared" ref="C59:G59" si="3">AVERAGE(C34:C57)</f>
        <v>-8.1434895537655805E-3</v>
      </c>
      <c r="D59" s="78">
        <f t="shared" si="3"/>
        <v>-7.4911789655200886E-3</v>
      </c>
      <c r="E59" s="78">
        <f t="shared" si="3"/>
        <v>-5.0043756422638256E-3</v>
      </c>
      <c r="F59" s="78">
        <f t="shared" si="3"/>
        <v>-1.2194384072206655E-2</v>
      </c>
      <c r="G59" s="78">
        <f t="shared" si="3"/>
        <v>-1.4124053357267135E-2</v>
      </c>
      <c r="H59" s="88"/>
      <c r="I59" s="105" t="s">
        <v>21</v>
      </c>
      <c r="J59" s="78">
        <f t="shared" ref="J59:N59" si="4">AVERAGE(J34:J57)</f>
        <v>-1.2148126039003757E-2</v>
      </c>
      <c r="K59" s="78">
        <f t="shared" si="4"/>
        <v>-1.0146433132321182E-2</v>
      </c>
      <c r="L59" s="78">
        <f t="shared" si="4"/>
        <v>-7.5774499199261188E-3</v>
      </c>
      <c r="M59" s="78">
        <f t="shared" si="4"/>
        <v>-1.5758334471171316E-2</v>
      </c>
      <c r="N59" s="78">
        <f t="shared" si="4"/>
        <v>-1.5765538590900418E-2</v>
      </c>
      <c r="O59" s="78"/>
      <c r="Q59" s="105"/>
      <c r="R59" s="78"/>
      <c r="S59" s="78"/>
      <c r="T59" s="78"/>
      <c r="U59" s="78"/>
      <c r="V59" s="78"/>
    </row>
    <row r="60" spans="2:22">
      <c r="B60" s="105" t="s">
        <v>101</v>
      </c>
      <c r="C60" s="57">
        <v>0.99960767538508899</v>
      </c>
      <c r="D60" s="57">
        <v>0.99923845759867203</v>
      </c>
      <c r="E60" s="57">
        <v>0.97910567205197196</v>
      </c>
      <c r="F60" s="57">
        <v>0.99999972716232599</v>
      </c>
      <c r="G60" s="57">
        <v>0.99999824022890405</v>
      </c>
      <c r="H60" s="78"/>
      <c r="I60" s="105"/>
      <c r="J60" s="57">
        <v>0.99999823270622401</v>
      </c>
      <c r="K60" s="57">
        <v>0.99999528038777097</v>
      </c>
      <c r="L60" s="57">
        <v>0.99931752815895902</v>
      </c>
      <c r="M60" s="57">
        <v>0.99999998447319305</v>
      </c>
      <c r="N60" s="57">
        <v>0.99999942472464198</v>
      </c>
      <c r="O60" s="78"/>
      <c r="Q60" s="105"/>
      <c r="R60" s="78"/>
      <c r="S60" s="78"/>
      <c r="T60" s="78"/>
      <c r="U60" s="78"/>
      <c r="V60" s="78"/>
    </row>
    <row r="63" spans="2:22">
      <c r="C63" s="87" t="s">
        <v>427</v>
      </c>
      <c r="J63" s="87" t="s">
        <v>429</v>
      </c>
      <c r="R63" s="87" t="s">
        <v>431</v>
      </c>
    </row>
    <row r="64" spans="2:22">
      <c r="C64" s="78" t="s">
        <v>107</v>
      </c>
      <c r="D64" s="78" t="s">
        <v>108</v>
      </c>
      <c r="E64" s="78" t="s">
        <v>109</v>
      </c>
      <c r="F64" s="78" t="s">
        <v>273</v>
      </c>
      <c r="G64" s="78" t="s">
        <v>433</v>
      </c>
      <c r="J64" s="78" t="s">
        <v>107</v>
      </c>
      <c r="K64" s="78" t="s">
        <v>108</v>
      </c>
      <c r="L64" s="78" t="s">
        <v>109</v>
      </c>
      <c r="M64" s="78" t="s">
        <v>273</v>
      </c>
      <c r="N64" s="78" t="s">
        <v>433</v>
      </c>
      <c r="O64" s="78"/>
      <c r="R64" s="78" t="s">
        <v>107</v>
      </c>
      <c r="S64" s="78" t="s">
        <v>108</v>
      </c>
      <c r="T64" s="78" t="s">
        <v>109</v>
      </c>
      <c r="U64" s="78" t="s">
        <v>273</v>
      </c>
      <c r="V64" s="78" t="s">
        <v>433</v>
      </c>
    </row>
    <row r="65" spans="3:22">
      <c r="C65" s="78">
        <v>-5.4860429709500998E-3</v>
      </c>
      <c r="D65" s="78">
        <v>-1.0886760452989501E-2</v>
      </c>
      <c r="E65" s="78">
        <v>4.7302865891274198E-3</v>
      </c>
      <c r="F65" s="78">
        <v>-2.05792361963831E-3</v>
      </c>
      <c r="G65" s="78">
        <v>9.7812548074107403E-3</v>
      </c>
      <c r="J65" s="78">
        <v>7.5857057748992202E-3</v>
      </c>
      <c r="K65" s="78">
        <v>-9.7446354130537403E-3</v>
      </c>
      <c r="L65" s="78">
        <v>2.7319333537696201E-3</v>
      </c>
      <c r="M65" s="78">
        <v>-8.5911034602893892E-3</v>
      </c>
      <c r="N65" s="78">
        <v>1.0504764098538099E-2</v>
      </c>
      <c r="O65" s="78"/>
      <c r="R65" s="78">
        <v>-6.7346105312746703E-3</v>
      </c>
      <c r="S65" s="78">
        <v>-8.0127731253700797E-3</v>
      </c>
      <c r="T65" s="78">
        <v>-1.0931625132149301E-2</v>
      </c>
      <c r="U65" s="78">
        <v>-5.5556085548505397E-3</v>
      </c>
      <c r="V65" s="78">
        <v>-1.9885627963782002E-2</v>
      </c>
    </row>
    <row r="66" spans="3:22">
      <c r="C66" s="78">
        <v>1.520113187491E-2</v>
      </c>
      <c r="D66" s="78">
        <v>1.9228730025438699E-2</v>
      </c>
      <c r="E66" s="78">
        <v>2.5153335738140601E-4</v>
      </c>
      <c r="F66" s="78">
        <v>1.52458568108477E-2</v>
      </c>
      <c r="G66" s="78">
        <v>3.4169713400527802E-3</v>
      </c>
      <c r="J66" s="78">
        <v>-1.3386047803970199E-2</v>
      </c>
      <c r="K66" s="78">
        <v>-6.3123135144647503E-3</v>
      </c>
      <c r="L66" s="78">
        <v>-1.52208909792805E-2</v>
      </c>
      <c r="M66" s="78">
        <v>6.9784996886743797E-3</v>
      </c>
      <c r="N66" s="78">
        <v>4.3297160981204197E-3</v>
      </c>
      <c r="O66" s="78"/>
      <c r="R66" s="78">
        <v>-6.0960737860382601E-3</v>
      </c>
      <c r="S66" s="78">
        <v>2.8379321732076201E-2</v>
      </c>
      <c r="T66" s="78">
        <v>1.1496474587350401E-2</v>
      </c>
      <c r="U66" s="78">
        <v>-7.4338172085416205E-4</v>
      </c>
      <c r="V66" s="78">
        <v>-7.63179291889128E-3</v>
      </c>
    </row>
    <row r="67" spans="3:22">
      <c r="C67" s="78">
        <v>5.7921690755271199E-3</v>
      </c>
      <c r="D67" s="78">
        <v>-6.7168875029942499E-3</v>
      </c>
      <c r="E67" s="78">
        <v>-8.9150417317746802E-4</v>
      </c>
      <c r="F67" s="78">
        <v>-8.6238047026453192E-3</v>
      </c>
      <c r="G67" s="78">
        <v>-6.1606130713100201E-3</v>
      </c>
      <c r="J67" s="78">
        <v>-1.7201208237584201E-2</v>
      </c>
      <c r="K67" s="78">
        <v>-1.10238800791259E-2</v>
      </c>
      <c r="L67" s="78">
        <v>8.0139954602011199E-4</v>
      </c>
      <c r="M67" s="78">
        <v>-1.1062262739476801E-2</v>
      </c>
      <c r="N67" s="78">
        <v>-7.8238302796109892E-3</v>
      </c>
      <c r="O67" s="78"/>
      <c r="R67" s="78">
        <v>-2.8769104382852999E-3</v>
      </c>
      <c r="S67" s="78">
        <v>-8.5081371105246006E-3</v>
      </c>
      <c r="T67" s="78">
        <v>3.90937469438946E-2</v>
      </c>
      <c r="U67" s="78">
        <v>-1.12592268138294E-2</v>
      </c>
      <c r="V67" s="78">
        <v>-1.5491399845284399E-2</v>
      </c>
    </row>
    <row r="68" spans="3:22">
      <c r="C68" s="78">
        <v>7.44986024269548E-3</v>
      </c>
      <c r="D68" s="78">
        <v>1.54935220370428E-2</v>
      </c>
      <c r="E68" s="78">
        <v>2.6589020212056801E-2</v>
      </c>
      <c r="F68" s="78">
        <v>5.7789964634391497E-3</v>
      </c>
      <c r="G68" s="78">
        <v>9.5281664676457999E-3</v>
      </c>
      <c r="J68" s="78">
        <v>1.32214203934354E-2</v>
      </c>
      <c r="K68" s="78">
        <v>2.0197639924069101E-3</v>
      </c>
      <c r="L68" s="78">
        <v>3.23326410164032E-4</v>
      </c>
      <c r="M68" s="78">
        <v>-8.9243105552962408E-3</v>
      </c>
      <c r="N68" s="78">
        <v>-4.7297318237182803E-3</v>
      </c>
      <c r="O68" s="78"/>
      <c r="R68" s="78">
        <v>-2.6679127630326298E-3</v>
      </c>
      <c r="S68" s="78">
        <v>2.2042195336895599E-3</v>
      </c>
      <c r="T68" s="78">
        <v>-2.0103760086373E-3</v>
      </c>
      <c r="U68" s="78">
        <v>-6.50659632826028E-3</v>
      </c>
      <c r="V68" s="78">
        <v>-1.70044953151377E-3</v>
      </c>
    </row>
    <row r="69" spans="3:22">
      <c r="C69" s="78">
        <v>5.6774985224047302E-3</v>
      </c>
      <c r="D69" s="78">
        <v>1.9798577330253499E-2</v>
      </c>
      <c r="E69" s="78">
        <v>-2.4624260526745598E-4</v>
      </c>
      <c r="F69" s="78">
        <v>4.0803685451999798E-3</v>
      </c>
      <c r="G69" s="78">
        <v>3.8933031585135702E-3</v>
      </c>
      <c r="J69" s="78">
        <v>-8.2389710535451602E-5</v>
      </c>
      <c r="K69" s="78">
        <v>-4.5057442988585298E-3</v>
      </c>
      <c r="L69" s="78">
        <v>-3.5232241991428599E-3</v>
      </c>
      <c r="M69" s="78">
        <v>-4.63206505431048E-3</v>
      </c>
      <c r="N69" s="78">
        <v>-6.50308673719905E-3</v>
      </c>
      <c r="O69" s="78"/>
      <c r="R69" s="78">
        <v>3.1278953311295501E-2</v>
      </c>
      <c r="S69" s="78">
        <v>6.4085717072437806E-2</v>
      </c>
      <c r="T69" s="78">
        <v>3.4745152489204902E-3</v>
      </c>
      <c r="U69" s="78">
        <v>2.9394222750789401E-2</v>
      </c>
      <c r="V69" s="78">
        <v>-1.15232871042615E-3</v>
      </c>
    </row>
    <row r="70" spans="3:22">
      <c r="C70" s="78">
        <v>1.3019602244986499E-5</v>
      </c>
      <c r="D70" s="78">
        <v>-8.35616136774733E-3</v>
      </c>
      <c r="E70" s="78">
        <v>4.4005434947028098E-3</v>
      </c>
      <c r="F70" s="78">
        <v>-7.1742026863676001E-3</v>
      </c>
      <c r="G70" s="78">
        <v>5.2012095890556402E-3</v>
      </c>
      <c r="J70" s="78">
        <v>-5.1026896739004403E-3</v>
      </c>
      <c r="K70" s="78">
        <v>-7.0193145176019999E-3</v>
      </c>
      <c r="L70" s="78">
        <v>-5.8641104489411799E-3</v>
      </c>
      <c r="M70" s="78">
        <v>-1.99191566220378E-2</v>
      </c>
      <c r="N70" s="78">
        <v>-1.8714777144966999E-3</v>
      </c>
      <c r="O70" s="78"/>
      <c r="R70" s="78">
        <v>-1.7285563552648799E-2</v>
      </c>
      <c r="S70" s="78">
        <v>-1.89515264774941E-2</v>
      </c>
      <c r="T70" s="78">
        <v>2.2626415686527001E-3</v>
      </c>
      <c r="U70" s="78">
        <v>-1.24010310076438E-2</v>
      </c>
      <c r="V70" s="78">
        <v>-1.3395646115773201E-2</v>
      </c>
    </row>
    <row r="71" spans="3:22">
      <c r="C71" s="78">
        <v>1.3637290274410199E-2</v>
      </c>
      <c r="D71" s="78">
        <v>2.4098320693517201E-2</v>
      </c>
      <c r="E71" s="78">
        <v>1.1776951600524801E-2</v>
      </c>
      <c r="F71" s="78">
        <v>1.48814974895929E-2</v>
      </c>
      <c r="G71" s="78">
        <v>-2.2077732005012601E-4</v>
      </c>
      <c r="J71" s="78">
        <v>-1.31718649586853E-2</v>
      </c>
      <c r="K71" s="78">
        <v>-7.3475812701874399E-3</v>
      </c>
      <c r="L71" s="78">
        <v>-1.2078909204534201E-2</v>
      </c>
      <c r="M71" s="78">
        <v>-2.6913465406460699E-3</v>
      </c>
      <c r="N71" s="78">
        <v>-9.3486479666610202E-5</v>
      </c>
      <c r="O71" s="78"/>
      <c r="R71" s="78">
        <v>2.7728787200193599E-2</v>
      </c>
      <c r="S71" s="78">
        <v>1.86015601691999E-2</v>
      </c>
      <c r="T71" s="78">
        <v>-2.2464939813493499E-3</v>
      </c>
      <c r="U71" s="78">
        <v>2.35362179979033E-2</v>
      </c>
      <c r="V71" s="78">
        <v>2.4014155200124399E-3</v>
      </c>
    </row>
    <row r="72" spans="3:22">
      <c r="C72" s="78">
        <v>-2.4940821479057401E-3</v>
      </c>
      <c r="D72" s="78">
        <v>-7.8471320341205793E-3</v>
      </c>
      <c r="E72" s="78">
        <v>1.2466114286671199E-3</v>
      </c>
      <c r="F72" s="78">
        <v>6.0090110247713801E-3</v>
      </c>
      <c r="G72" s="78">
        <v>-8.7852528531630596E-3</v>
      </c>
      <c r="J72" s="78">
        <v>-4.4959396192837398E-3</v>
      </c>
      <c r="K72" s="78">
        <v>8.0526061363561108E-3</v>
      </c>
      <c r="L72" s="78">
        <v>-6.23212795670193E-3</v>
      </c>
      <c r="M72" s="78">
        <v>-1.5220054921332301E-3</v>
      </c>
      <c r="N72" s="78">
        <v>-5.15406923508307E-3</v>
      </c>
      <c r="O72" s="78"/>
      <c r="R72" s="78">
        <v>-8.3436672926470604E-4</v>
      </c>
      <c r="S72" s="78">
        <v>-4.6351611480099997E-3</v>
      </c>
      <c r="T72" s="78">
        <v>-2.6191773492131001E-2</v>
      </c>
      <c r="U72" s="78">
        <v>2.7156639064307899E-2</v>
      </c>
      <c r="V72" s="78">
        <v>1.18742493875561E-2</v>
      </c>
    </row>
    <row r="73" spans="3:22">
      <c r="C73" s="78" t="s">
        <v>44</v>
      </c>
      <c r="D73" s="78" t="s">
        <v>44</v>
      </c>
      <c r="E73" s="78" t="s">
        <v>44</v>
      </c>
      <c r="F73" s="78" t="s">
        <v>44</v>
      </c>
      <c r="G73" s="78" t="s">
        <v>44</v>
      </c>
      <c r="J73" s="78" t="s">
        <v>44</v>
      </c>
      <c r="K73" s="78" t="s">
        <v>44</v>
      </c>
      <c r="L73" s="78" t="s">
        <v>44</v>
      </c>
      <c r="M73" s="78" t="s">
        <v>44</v>
      </c>
      <c r="N73" s="78" t="s">
        <v>44</v>
      </c>
      <c r="O73" s="78"/>
      <c r="R73" s="78" t="s">
        <v>44</v>
      </c>
      <c r="S73" s="78" t="s">
        <v>44</v>
      </c>
      <c r="T73" s="78" t="s">
        <v>44</v>
      </c>
      <c r="U73" s="78" t="s">
        <v>44</v>
      </c>
      <c r="V73" s="78" t="s">
        <v>44</v>
      </c>
    </row>
    <row r="74" spans="3:22">
      <c r="C74" s="78">
        <v>1.9607858237939299E-2</v>
      </c>
      <c r="D74" s="78">
        <v>1.3592635754766901E-2</v>
      </c>
      <c r="E74" s="78">
        <v>2.81901295040707E-2</v>
      </c>
      <c r="F74" s="78">
        <v>5.5972435361454596E-3</v>
      </c>
      <c r="G74" s="78">
        <v>-2.7584286236609799E-3</v>
      </c>
      <c r="J74" s="78">
        <v>-8.09038075456287E-3</v>
      </c>
      <c r="K74" s="78">
        <v>8.8952005376439491E-3</v>
      </c>
      <c r="L74" s="78">
        <v>-2.0541183735526898E-3</v>
      </c>
      <c r="M74" s="78">
        <v>1.2335654999911299E-4</v>
      </c>
      <c r="N74" s="78">
        <v>6.7348267993970197E-4</v>
      </c>
      <c r="O74" s="78"/>
      <c r="R74" s="78">
        <v>-7.3188436438713401E-3</v>
      </c>
      <c r="S74" s="78">
        <v>2.8246997773631699E-3</v>
      </c>
      <c r="T74" s="78">
        <v>-8.4336697280679304E-4</v>
      </c>
      <c r="U74" s="78">
        <v>-6.6269545036391599E-3</v>
      </c>
      <c r="V74" s="78">
        <v>-1.20383306211278E-2</v>
      </c>
    </row>
    <row r="75" spans="3:22">
      <c r="C75" s="78">
        <v>8.9395111293980607E-3</v>
      </c>
      <c r="D75" s="78">
        <v>1.00007709875094E-3</v>
      </c>
      <c r="E75" s="78">
        <v>3.31224017926358E-2</v>
      </c>
      <c r="F75" s="78">
        <v>4.9838509006876596E-3</v>
      </c>
      <c r="G75" s="78">
        <v>-6.1622538239169602E-3</v>
      </c>
      <c r="J75" s="78">
        <v>-5.1559693667836103E-3</v>
      </c>
      <c r="K75" s="78">
        <v>-1.11656299039862E-2</v>
      </c>
      <c r="L75" s="78">
        <v>-9.74083514965266E-4</v>
      </c>
      <c r="M75" s="78">
        <v>-9.2829794150903304E-3</v>
      </c>
      <c r="N75" s="78">
        <v>-2.0648427168705401E-2</v>
      </c>
      <c r="O75" s="78"/>
      <c r="R75" s="78">
        <v>8.44332586642026E-3</v>
      </c>
      <c r="S75" s="78">
        <v>1.5082963596396E-2</v>
      </c>
      <c r="T75" s="78">
        <v>2.3562243532913401E-2</v>
      </c>
      <c r="U75" s="78">
        <v>-9.3926981845695902E-3</v>
      </c>
      <c r="V75" s="78">
        <v>-1.14179675708338E-2</v>
      </c>
    </row>
    <row r="76" spans="3:22">
      <c r="C76" s="78">
        <v>3.52397975321788E-3</v>
      </c>
      <c r="D76" s="78">
        <v>-6.26195059025993E-3</v>
      </c>
      <c r="E76" s="78">
        <v>3.2441543993676301E-3</v>
      </c>
      <c r="F76" s="78">
        <v>-8.0580648385290799E-4</v>
      </c>
      <c r="G76" s="78">
        <v>-7.3454355251489096E-3</v>
      </c>
      <c r="J76" s="78">
        <v>2.6746177811545101E-2</v>
      </c>
      <c r="K76" s="78">
        <v>1.34954953899214E-3</v>
      </c>
      <c r="L76" s="78">
        <v>-7.2699798915373502E-3</v>
      </c>
      <c r="M76" s="78">
        <v>1.01111328154541E-2</v>
      </c>
      <c r="N76" s="78">
        <v>-3.44797898380144E-3</v>
      </c>
      <c r="O76" s="78"/>
      <c r="R76" s="78">
        <v>2.17338122678894E-2</v>
      </c>
      <c r="S76" s="78">
        <v>-3.2540571496831299E-3</v>
      </c>
      <c r="T76" s="78">
        <v>2.6404424589904298E-2</v>
      </c>
      <c r="U76" s="78">
        <v>-5.4878986955033196E-3</v>
      </c>
      <c r="V76" s="78">
        <v>-7.5337841543875496E-3</v>
      </c>
    </row>
    <row r="77" spans="3:22">
      <c r="C77" s="78">
        <v>1.4056135394804201E-2</v>
      </c>
      <c r="D77" s="78">
        <v>3.5002281782419702E-2</v>
      </c>
      <c r="E77" s="78">
        <v>2.5732323395651801E-2</v>
      </c>
      <c r="F77" s="78">
        <v>-7.3977426547245997E-3</v>
      </c>
      <c r="G77" s="78">
        <v>-9.2674038106696402E-4</v>
      </c>
      <c r="J77" s="78">
        <v>-1.0773062694654501E-2</v>
      </c>
      <c r="K77" s="78">
        <v>-3.8679080896209701E-3</v>
      </c>
      <c r="L77" s="78">
        <v>-3.752076061156E-3</v>
      </c>
      <c r="M77" s="78">
        <v>-3.8329456663310199E-4</v>
      </c>
      <c r="N77" s="78">
        <v>-1.0064085554548701E-2</v>
      </c>
      <c r="O77" s="78"/>
      <c r="R77" s="78">
        <v>9.8665536263863006E-3</v>
      </c>
      <c r="S77" s="78">
        <v>2.81185631750176E-2</v>
      </c>
      <c r="T77" s="78">
        <v>5.2652676783271901E-2</v>
      </c>
      <c r="U77" s="78">
        <v>-2.8459404748092401E-2</v>
      </c>
      <c r="V77" s="78">
        <v>-2.9548604596414001E-2</v>
      </c>
    </row>
    <row r="78" spans="3:22">
      <c r="C78" s="78">
        <v>1.91867857389658E-2</v>
      </c>
      <c r="D78" s="78">
        <v>-4.8988917882868497E-3</v>
      </c>
      <c r="E78" s="78">
        <v>1.14907088338483E-2</v>
      </c>
      <c r="F78" s="78">
        <v>5.9833344906704902E-3</v>
      </c>
      <c r="G78" s="78">
        <v>-5.6233600397256603E-3</v>
      </c>
      <c r="J78" s="78">
        <v>2.6593787249161699E-2</v>
      </c>
      <c r="K78" s="78">
        <v>-3.0452270685548E-3</v>
      </c>
      <c r="L78" s="78">
        <v>1.06145917108294E-2</v>
      </c>
      <c r="M78" s="78">
        <v>-1.7284281995531801E-2</v>
      </c>
      <c r="N78" s="78">
        <v>-7.3661265555847099E-3</v>
      </c>
      <c r="O78" s="78"/>
      <c r="R78" s="78">
        <v>1.2823956861555999E-2</v>
      </c>
      <c r="S78" s="78">
        <v>-1.22655797832652E-2</v>
      </c>
      <c r="T78" s="78">
        <v>4.1695558025288898E-3</v>
      </c>
      <c r="U78" s="78">
        <v>-6.8973644144688998E-3</v>
      </c>
      <c r="V78" s="78">
        <v>-2.4702779302848098E-2</v>
      </c>
    </row>
    <row r="79" spans="3:22">
      <c r="C79" s="78">
        <v>-1.28909945600071E-3</v>
      </c>
      <c r="D79" s="78">
        <v>5.7382609017812601E-3</v>
      </c>
      <c r="E79" s="78">
        <v>-5.9712557136538096E-3</v>
      </c>
      <c r="F79" s="78">
        <v>-5.5039403575667303E-3</v>
      </c>
      <c r="G79" s="78">
        <v>-8.0978309848841901E-3</v>
      </c>
      <c r="J79" s="78">
        <v>6.4461587914508497E-3</v>
      </c>
      <c r="K79" s="78">
        <v>7.5108405858979096E-4</v>
      </c>
      <c r="L79" s="78">
        <v>1.9937093865290901E-2</v>
      </c>
      <c r="M79" s="78">
        <v>-1.15628334346673E-2</v>
      </c>
      <c r="N79" s="78">
        <v>-2.2926229046045798E-3</v>
      </c>
      <c r="O79" s="78"/>
      <c r="R79" s="78">
        <v>-9.7415570669163402E-3</v>
      </c>
      <c r="S79" s="78">
        <v>-5.48541627266082E-3</v>
      </c>
      <c r="T79" s="78">
        <v>-1.57054138397963E-2</v>
      </c>
      <c r="U79" s="78">
        <v>-1.4244788077575499E-2</v>
      </c>
      <c r="V79" s="78">
        <v>-2.65981117215063E-2</v>
      </c>
    </row>
    <row r="80" spans="3:22">
      <c r="C80" s="78">
        <v>2.8775755882762401E-2</v>
      </c>
      <c r="D80" s="78">
        <v>-4.3283625572514799E-3</v>
      </c>
      <c r="E80" s="78">
        <v>4.51242386833551E-3</v>
      </c>
      <c r="F80" s="78">
        <v>1.6934536442063901E-4</v>
      </c>
      <c r="G80" s="78">
        <v>-3.2559329806024001E-5</v>
      </c>
      <c r="J80" s="78">
        <v>7.6687795328468601E-3</v>
      </c>
      <c r="K80" s="78">
        <v>-9.7127892057526696E-3</v>
      </c>
      <c r="L80" s="78">
        <v>8.6095727404186494E-3</v>
      </c>
      <c r="M80" s="78">
        <v>-1.83028285922898E-3</v>
      </c>
      <c r="N80" s="78">
        <v>-6.9261320590074697E-3</v>
      </c>
      <c r="O80" s="78"/>
      <c r="R80" s="78">
        <v>3.06987836412656E-2</v>
      </c>
      <c r="S80" s="78">
        <v>-2.4529254282805502E-2</v>
      </c>
      <c r="T80" s="78">
        <v>2.1635234490750901E-2</v>
      </c>
      <c r="U80" s="78">
        <v>-2.1772494722293E-2</v>
      </c>
      <c r="V80" s="78">
        <v>-9.5464622266286999E-4</v>
      </c>
    </row>
    <row r="81" spans="2:22">
      <c r="C81" s="78">
        <v>8.4767982458544208E-3</v>
      </c>
      <c r="D81" s="78">
        <v>1.8689416390709401E-3</v>
      </c>
      <c r="E81" s="78">
        <v>5.93481284578804E-2</v>
      </c>
      <c r="F81" s="78">
        <v>3.4231637384041002E-4</v>
      </c>
      <c r="G81" s="78">
        <v>6.6423298832413496E-3</v>
      </c>
      <c r="J81" s="78">
        <v>-7.8492160391302208E-3</v>
      </c>
      <c r="K81" s="78">
        <v>-9.0732048753506198E-3</v>
      </c>
      <c r="L81" s="78">
        <v>7.9477948717542792E-3</v>
      </c>
      <c r="M81" s="78">
        <v>-1.2340367326528601E-2</v>
      </c>
      <c r="N81" s="78">
        <v>-1.7048133627788599E-2</v>
      </c>
      <c r="O81" s="78"/>
      <c r="R81" s="78">
        <v>-8.1822179695315092E-3</v>
      </c>
      <c r="S81" s="78">
        <v>-7.8402198911360597E-3</v>
      </c>
      <c r="T81" s="78">
        <v>1.33213273356729E-2</v>
      </c>
      <c r="U81" s="78">
        <v>-1.3218864511788701E-3</v>
      </c>
      <c r="V81" s="78">
        <v>-3.3704394386315601E-3</v>
      </c>
    </row>
    <row r="82" spans="2:22">
      <c r="C82" s="78">
        <v>-7.4535404206144303E-3</v>
      </c>
      <c r="D82" s="78">
        <v>2.8597153158118399E-3</v>
      </c>
      <c r="E82" s="78">
        <v>-1.1756559465188001E-2</v>
      </c>
      <c r="F82" s="78">
        <v>2.0668537823427999E-3</v>
      </c>
      <c r="G82" s="78">
        <v>6.9286690090577703E-3</v>
      </c>
      <c r="J82" s="78">
        <v>-1.54378100142143E-2</v>
      </c>
      <c r="K82" s="78">
        <v>-1.77350692401682E-2</v>
      </c>
      <c r="L82" s="78">
        <v>-1.80523152288905E-2</v>
      </c>
      <c r="M82" s="78">
        <v>-1.9062197225093901E-2</v>
      </c>
      <c r="N82" s="78">
        <v>-1.15210305372554E-2</v>
      </c>
      <c r="O82" s="78"/>
      <c r="R82" s="78">
        <v>-6.5011604241037501E-3</v>
      </c>
      <c r="S82" s="78">
        <v>4.27987126866314E-2</v>
      </c>
      <c r="T82" s="78">
        <v>-8.83529142511685E-3</v>
      </c>
      <c r="U82" s="78">
        <v>2.1506403451870399E-2</v>
      </c>
      <c r="V82" s="78">
        <v>2.8028674843871702E-2</v>
      </c>
    </row>
    <row r="83" spans="2:22">
      <c r="C83" s="78">
        <v>3.9274873575518302E-4</v>
      </c>
      <c r="D83" s="78">
        <v>-1.36332723100558E-3</v>
      </c>
      <c r="E83" s="78">
        <v>1.97056876488629E-3</v>
      </c>
      <c r="F83" s="78">
        <v>-1.1143965763477801E-2</v>
      </c>
      <c r="G83" s="78">
        <v>-1.0832210590905601E-2</v>
      </c>
      <c r="J83" s="78">
        <v>-6.2717267013412004E-3</v>
      </c>
      <c r="K83" s="78">
        <v>-7.1235937453276799E-3</v>
      </c>
      <c r="L83" s="78">
        <v>-1.51129634986898E-2</v>
      </c>
      <c r="M83" s="78">
        <v>-1.0071990102422899E-2</v>
      </c>
      <c r="N83" s="78">
        <v>-2.4663709473020297E-4</v>
      </c>
      <c r="O83" s="78"/>
      <c r="R83" s="78">
        <v>-8.7465028304831299E-3</v>
      </c>
      <c r="S83" s="78">
        <v>4.7498160757274196E-3</v>
      </c>
      <c r="T83" s="78">
        <v>1.20214432307632E-2</v>
      </c>
      <c r="U83" s="78">
        <v>-2.42440615010656E-2</v>
      </c>
      <c r="V83" s="78">
        <v>5.9644423652195798E-3</v>
      </c>
    </row>
    <row r="84" spans="2:22">
      <c r="C84" s="78">
        <v>3.8402760651824598E-3</v>
      </c>
      <c r="D84" s="78">
        <v>-1.03692181843593E-3</v>
      </c>
      <c r="E84" s="78">
        <v>-7.7560406498599006E-5</v>
      </c>
      <c r="F84" s="78">
        <v>-8.4563813421921702E-4</v>
      </c>
      <c r="G84" s="78">
        <v>3.3565990027812202E-3</v>
      </c>
      <c r="J84" s="78">
        <v>1.8310883107142802E-2</v>
      </c>
      <c r="K84" s="78">
        <v>-1.8353663726950499E-2</v>
      </c>
      <c r="L84" s="78">
        <v>6.7010007207864999E-4</v>
      </c>
      <c r="M84" s="78">
        <v>-1.25067197434157E-2</v>
      </c>
      <c r="N84" s="78">
        <v>-6.5477683189298598E-3</v>
      </c>
      <c r="O84" s="78"/>
      <c r="R84" s="78">
        <v>-2.63593891912304E-2</v>
      </c>
      <c r="S84" s="78">
        <v>9.98549873858353E-3</v>
      </c>
      <c r="T84" s="78">
        <v>1.22169339422496E-3</v>
      </c>
      <c r="U84" s="78">
        <v>-2.34338230768447E-2</v>
      </c>
      <c r="V84" s="78">
        <v>-1.3712635768665399E-2</v>
      </c>
    </row>
    <row r="85" spans="2:22">
      <c r="C85" s="78">
        <v>6.7044185244056701E-3</v>
      </c>
      <c r="D85" s="78">
        <v>5.4353596517150004E-3</v>
      </c>
      <c r="E85" s="78">
        <v>5.5028950726774502E-2</v>
      </c>
      <c r="F85" s="78">
        <v>1.1396792557005901E-2</v>
      </c>
      <c r="G85" s="78">
        <v>5.6711382897273697E-3</v>
      </c>
      <c r="J85" s="78">
        <v>-3.40032368075188E-3</v>
      </c>
      <c r="K85" s="78">
        <v>-2.1729906127385301E-3</v>
      </c>
      <c r="L85" s="78">
        <v>2.04153950169511E-2</v>
      </c>
      <c r="M85" s="78">
        <v>2.8052784374105002E-3</v>
      </c>
      <c r="N85" s="78">
        <v>-4.3896842545894897E-3</v>
      </c>
      <c r="O85" s="78"/>
      <c r="R85" s="78">
        <v>-7.8025155107885897E-3</v>
      </c>
      <c r="S85" s="78">
        <v>-1.4385180709096E-2</v>
      </c>
      <c r="T85" s="78">
        <v>2.9012056712494402E-3</v>
      </c>
      <c r="U85" s="78">
        <v>7.0156470807993298E-3</v>
      </c>
      <c r="V85" s="78">
        <v>-1.06270795305488E-2</v>
      </c>
    </row>
    <row r="86" spans="2:22">
      <c r="C86" s="78">
        <v>4.0450629799076102E-3</v>
      </c>
      <c r="D86" s="78">
        <v>-8.6280021491338104E-3</v>
      </c>
      <c r="E86" s="78">
        <v>1.16929862579346E-2</v>
      </c>
      <c r="F86" s="78">
        <v>5.8705868847789503E-3</v>
      </c>
      <c r="G86" s="78">
        <v>-1.0024688173138899E-2</v>
      </c>
      <c r="J86" s="78">
        <v>-8.0620307895908003E-3</v>
      </c>
      <c r="K86" s="78">
        <v>8.49814901749894E-4</v>
      </c>
      <c r="L86" s="78">
        <v>-9.3221981333894907E-3</v>
      </c>
      <c r="M86" s="78">
        <v>-3.75678838777334E-3</v>
      </c>
      <c r="N86" s="78">
        <v>-1.81128154222357E-3</v>
      </c>
      <c r="O86" s="78"/>
      <c r="R86" s="78">
        <v>4.3992599815357199E-3</v>
      </c>
      <c r="S86" s="78">
        <v>2.2024255370955599E-2</v>
      </c>
      <c r="T86" s="78">
        <v>3.3625653786284397E-2</v>
      </c>
      <c r="U86" s="78">
        <v>3.00539246570596E-2</v>
      </c>
      <c r="V86" s="78">
        <v>1.7391870240612901E-2</v>
      </c>
    </row>
    <row r="87" spans="2:22">
      <c r="C87" s="78">
        <v>-2.1590107107137199E-3</v>
      </c>
      <c r="D87" s="78">
        <v>-9.0010549708100292E-3</v>
      </c>
      <c r="E87" s="78">
        <v>2.9403017351565999E-3</v>
      </c>
      <c r="F87" s="78">
        <v>-2.78915342368868E-3</v>
      </c>
      <c r="G87" s="78">
        <v>-1.86348093484766E-3</v>
      </c>
      <c r="J87" s="78">
        <v>1.10882565411402E-2</v>
      </c>
      <c r="K87" s="78">
        <v>1.54460185831606E-2</v>
      </c>
      <c r="L87" s="78">
        <v>1.08717935378146E-3</v>
      </c>
      <c r="M87" s="78">
        <v>1.2349715974495299E-2</v>
      </c>
      <c r="N87" s="78">
        <v>-3.7394591866644103E-5</v>
      </c>
      <c r="O87" s="78"/>
      <c r="R87" s="78">
        <v>-1.0546007723826E-2</v>
      </c>
      <c r="S87" s="78">
        <v>1.30735679134448E-2</v>
      </c>
      <c r="T87" s="78">
        <v>8.6768395760742096E-3</v>
      </c>
      <c r="U87" s="78">
        <v>-3.52215079604546E-3</v>
      </c>
      <c r="V87" s="78">
        <v>-2.2307487941056699E-2</v>
      </c>
    </row>
    <row r="88" spans="2:22">
      <c r="C88" s="78">
        <v>7.0564115795616704E-4</v>
      </c>
      <c r="D88" s="78">
        <v>-1.2076245736195699E-2</v>
      </c>
      <c r="E88" s="78">
        <v>1.7557222440060999E-2</v>
      </c>
      <c r="F88" s="78">
        <v>1.06008549433025E-2</v>
      </c>
      <c r="G88" s="78">
        <v>-1.8478426935597801E-3</v>
      </c>
      <c r="J88" s="78">
        <v>7.4870509370071302E-3</v>
      </c>
      <c r="K88" s="78">
        <v>-7.0643856415388197E-3</v>
      </c>
      <c r="L88" s="78">
        <v>5.61678930679878E-5</v>
      </c>
      <c r="M88" s="78">
        <v>7.7615819651012802E-3</v>
      </c>
      <c r="N88" s="78">
        <v>-8.5974879028032098E-3</v>
      </c>
      <c r="O88" s="78"/>
      <c r="R88" s="78">
        <v>-7.1181893187147096E-3</v>
      </c>
      <c r="S88" s="78">
        <v>-1.7515307338173299E-2</v>
      </c>
      <c r="T88" s="78">
        <v>1.7855336893449598E-2</v>
      </c>
      <c r="U88" s="78">
        <v>-8.63236574715643E-4</v>
      </c>
      <c r="V88" s="78">
        <v>6.3411043239170201E-3</v>
      </c>
    </row>
    <row r="89" spans="2:22">
      <c r="C89" s="78"/>
      <c r="D89" s="78"/>
      <c r="E89" s="78"/>
      <c r="F89" s="78"/>
      <c r="G89" s="78"/>
      <c r="J89" s="78"/>
      <c r="K89" s="78"/>
      <c r="L89" s="78"/>
      <c r="M89" s="78"/>
      <c r="N89" s="78"/>
      <c r="O89" s="78"/>
      <c r="R89" s="78"/>
      <c r="S89" s="78"/>
      <c r="T89" s="78"/>
      <c r="U89" s="78"/>
      <c r="V89" s="78"/>
    </row>
    <row r="90" spans="2:22">
      <c r="B90" s="105" t="s">
        <v>21</v>
      </c>
      <c r="C90" s="78">
        <f t="shared" ref="C90:G90" si="5">AVERAGE(C65:C88)</f>
        <v>6.3975724231372585E-3</v>
      </c>
      <c r="D90" s="78">
        <f t="shared" si="5"/>
        <v>2.7267271317972966E-3</v>
      </c>
      <c r="E90" s="78">
        <f t="shared" si="5"/>
        <v>1.2386179325881659E-2</v>
      </c>
      <c r="F90" s="78">
        <f t="shared" si="5"/>
        <v>2.0289013626462933E-3</v>
      </c>
      <c r="G90" s="78">
        <f t="shared" si="5"/>
        <v>-7.0703620859559129E-4</v>
      </c>
      <c r="I90" s="105" t="s">
        <v>21</v>
      </c>
      <c r="J90" s="78">
        <f t="shared" ref="J90:N90" si="6">AVERAGE(J65:J88)</f>
        <v>2.8989391711480657E-4</v>
      </c>
      <c r="K90" s="78">
        <f t="shared" si="6"/>
        <v>-4.2566910197557378E-3</v>
      </c>
      <c r="L90" s="78">
        <f t="shared" si="6"/>
        <v>-1.1418453328980685E-3</v>
      </c>
      <c r="M90" s="78">
        <f t="shared" si="6"/>
        <v>-5.0128008734539702E-3</v>
      </c>
      <c r="N90" s="78">
        <f t="shared" si="6"/>
        <v>-4.8527178473745988E-3</v>
      </c>
      <c r="O90" s="78"/>
      <c r="Q90" s="105" t="s">
        <v>21</v>
      </c>
      <c r="R90" s="78">
        <f t="shared" ref="R90:V90" si="7">AVERAGE(R65:R88)</f>
        <v>7.8963527289270649E-4</v>
      </c>
      <c r="S90" s="78">
        <f t="shared" si="7"/>
        <v>5.502012284926268E-3</v>
      </c>
      <c r="T90" s="78">
        <f t="shared" si="7"/>
        <v>9.0265509819095376E-3</v>
      </c>
      <c r="U90" s="78">
        <f t="shared" si="7"/>
        <v>-1.9160674421174093E-3</v>
      </c>
      <c r="V90" s="78">
        <f t="shared" si="7"/>
        <v>-6.524667620572344E-3</v>
      </c>
    </row>
    <row r="91" spans="2:22">
      <c r="B91" s="105" t="s">
        <v>101</v>
      </c>
      <c r="C91" s="19">
        <v>1.0726276234638301E-3</v>
      </c>
      <c r="D91" s="78">
        <v>0.15814972353717899</v>
      </c>
      <c r="E91" s="19">
        <v>1.75124091647716E-3</v>
      </c>
      <c r="F91" s="55">
        <v>9.7597602652952503E-2</v>
      </c>
      <c r="G91" s="78">
        <v>0.69914920139872705</v>
      </c>
      <c r="I91" s="105" t="s">
        <v>101</v>
      </c>
      <c r="J91" s="78">
        <v>0.45713877213895998</v>
      </c>
      <c r="K91" s="57">
        <v>0.99041105007190899</v>
      </c>
      <c r="L91" s="78">
        <v>0.70440342611512696</v>
      </c>
      <c r="M91" s="57">
        <v>0.99272973133936104</v>
      </c>
      <c r="N91" s="57">
        <v>0.99906901546209403</v>
      </c>
      <c r="O91" s="78"/>
      <c r="Q91" s="105" t="s">
        <v>101</v>
      </c>
      <c r="R91" s="78">
        <v>0.40339681751849998</v>
      </c>
      <c r="S91" s="78">
        <v>0.115437825236924</v>
      </c>
      <c r="T91" s="19">
        <v>1.3351440231191201E-2</v>
      </c>
      <c r="U91" s="78">
        <v>0.69826606459345497</v>
      </c>
      <c r="V91" s="57">
        <v>0.97978113952664603</v>
      </c>
    </row>
    <row r="94" spans="2:22">
      <c r="C94" s="87" t="s">
        <v>426</v>
      </c>
      <c r="J94" s="87" t="s">
        <v>428</v>
      </c>
      <c r="R94" s="87" t="s">
        <v>432</v>
      </c>
    </row>
    <row r="95" spans="2:22">
      <c r="C95" s="78" t="s">
        <v>107</v>
      </c>
      <c r="D95" s="78" t="s">
        <v>108</v>
      </c>
      <c r="E95" s="78" t="s">
        <v>109</v>
      </c>
      <c r="F95" s="78" t="s">
        <v>273</v>
      </c>
      <c r="G95" s="78" t="s">
        <v>433</v>
      </c>
      <c r="J95" s="78" t="s">
        <v>107</v>
      </c>
      <c r="K95" s="78" t="s">
        <v>108</v>
      </c>
      <c r="L95" s="78" t="s">
        <v>109</v>
      </c>
      <c r="M95" s="78" t="s">
        <v>273</v>
      </c>
      <c r="N95" s="78" t="s">
        <v>433</v>
      </c>
      <c r="O95" s="78"/>
      <c r="R95" s="78" t="s">
        <v>107</v>
      </c>
      <c r="S95" s="78" t="s">
        <v>108</v>
      </c>
      <c r="T95" s="78" t="s">
        <v>109</v>
      </c>
      <c r="U95" s="78" t="s">
        <v>273</v>
      </c>
      <c r="V95" s="78" t="s">
        <v>433</v>
      </c>
    </row>
    <row r="96" spans="2:22">
      <c r="C96" s="78">
        <v>-7.8181819189038597E-3</v>
      </c>
      <c r="D96" s="78">
        <v>-2.03485160871556E-3</v>
      </c>
      <c r="E96" s="78">
        <v>-7.8836642841152906E-3</v>
      </c>
      <c r="F96" s="78">
        <v>-1.2605097498611301E-2</v>
      </c>
      <c r="G96" s="78">
        <v>-1.8611170972353399E-2</v>
      </c>
      <c r="J96" s="78">
        <v>1.3973450241229099E-2</v>
      </c>
      <c r="K96" s="78">
        <v>8.97141306406977E-4</v>
      </c>
      <c r="L96" s="78">
        <v>8.9582251560372701E-3</v>
      </c>
      <c r="M96" s="78">
        <v>7.5196794569127399E-3</v>
      </c>
      <c r="N96" s="78">
        <v>2.06130019037256E-2</v>
      </c>
      <c r="O96" s="78"/>
      <c r="R96" s="78">
        <v>-4.04237705931524E-3</v>
      </c>
      <c r="S96" s="78">
        <v>-1.33068452993377E-2</v>
      </c>
      <c r="T96" s="78">
        <v>5.2633399262104599E-2</v>
      </c>
      <c r="U96" s="78">
        <v>-6.4183048003005304E-3</v>
      </c>
      <c r="V96" s="78">
        <v>1.2853109098802299E-2</v>
      </c>
    </row>
    <row r="97" spans="3:22">
      <c r="C97" s="78">
        <v>-6.0723292527158704E-3</v>
      </c>
      <c r="D97" s="78">
        <v>-1.0749420078171101E-2</v>
      </c>
      <c r="E97" s="78">
        <v>9.5403165630467707E-3</v>
      </c>
      <c r="F97" s="78">
        <v>-7.46679426621423E-3</v>
      </c>
      <c r="G97" s="78">
        <v>-9.1644374745497095E-3</v>
      </c>
      <c r="J97" s="78">
        <v>-7.6378698426473801E-3</v>
      </c>
      <c r="K97" s="78">
        <v>-1.55238397189603E-2</v>
      </c>
      <c r="L97" s="78">
        <v>-2.36865955763019E-2</v>
      </c>
      <c r="M97" s="78">
        <v>-5.2926674754582596E-3</v>
      </c>
      <c r="N97" s="78">
        <v>3.4655701652470802E-3</v>
      </c>
      <c r="O97" s="78"/>
      <c r="R97" s="78">
        <v>1.31129761954726E-2</v>
      </c>
      <c r="S97" s="78">
        <v>-5.1160819047639701E-2</v>
      </c>
      <c r="T97" s="78">
        <v>-1.05803032215751E-2</v>
      </c>
      <c r="U97" s="78">
        <v>-5.7047015030948804E-3</v>
      </c>
      <c r="V97" s="78">
        <v>-2.8874121852251701E-3</v>
      </c>
    </row>
    <row r="98" spans="3:22">
      <c r="C98" s="78">
        <v>-9.9218673524676601E-3</v>
      </c>
      <c r="D98" s="78">
        <v>4.3594755737210401E-3</v>
      </c>
      <c r="E98" s="78">
        <v>-6.3399304144853902E-3</v>
      </c>
      <c r="F98" s="78">
        <v>4.2718220139892201E-3</v>
      </c>
      <c r="G98" s="78">
        <v>1.7582272863854201E-4</v>
      </c>
      <c r="J98" s="78">
        <v>-1.48844209381772E-2</v>
      </c>
      <c r="K98" s="78">
        <v>-3.0223570805090201E-2</v>
      </c>
      <c r="L98" s="78">
        <v>-2.03734745001861E-2</v>
      </c>
      <c r="M98" s="78">
        <v>-3.06440707285397E-2</v>
      </c>
      <c r="N98" s="78">
        <v>-2.13523933111705E-2</v>
      </c>
      <c r="O98" s="78"/>
      <c r="R98" s="78">
        <v>4.5703610017564199E-3</v>
      </c>
      <c r="S98" s="78">
        <v>-5.2138414316065997E-3</v>
      </c>
      <c r="T98" s="78">
        <v>-7.4775725848231306E-2</v>
      </c>
      <c r="U98" s="78">
        <v>3.83613333179916E-3</v>
      </c>
      <c r="V98" s="78">
        <v>-6.8885404990371999E-3</v>
      </c>
    </row>
    <row r="99" spans="3:22">
      <c r="C99" s="78">
        <v>-1.3611050998827701E-2</v>
      </c>
      <c r="D99" s="78">
        <v>-1.7852967680673099E-2</v>
      </c>
      <c r="E99" s="78">
        <v>-4.5088217712288298E-2</v>
      </c>
      <c r="F99" s="78">
        <v>-1.1820082529836601E-2</v>
      </c>
      <c r="G99" s="78">
        <v>-1.42888192592246E-2</v>
      </c>
      <c r="J99" s="78">
        <v>-9.0705922672193098E-3</v>
      </c>
      <c r="K99" s="78">
        <v>-1.3553077994784699E-2</v>
      </c>
      <c r="L99" s="78">
        <v>-1.70766736535253E-2</v>
      </c>
      <c r="M99" s="78">
        <v>-2.1340474566175601E-2</v>
      </c>
      <c r="N99" s="78">
        <v>-1.6561962106751101E-2</v>
      </c>
      <c r="O99" s="78"/>
      <c r="R99" s="78">
        <v>1.2993354833513301E-3</v>
      </c>
      <c r="S99" s="78">
        <v>4.6611082418634899E-4</v>
      </c>
      <c r="T99" s="78">
        <v>-8.9138539032451395E-3</v>
      </c>
      <c r="U99" s="78">
        <v>-7.9733825057718005E-3</v>
      </c>
      <c r="V99" s="78">
        <v>1.9403409884713198E-2</v>
      </c>
    </row>
    <row r="100" spans="3:22">
      <c r="C100" s="78">
        <v>-1.2215296962392101E-2</v>
      </c>
      <c r="D100" s="78">
        <v>-4.1144323133531002E-2</v>
      </c>
      <c r="E100" s="78">
        <v>-5.0697272121362699E-3</v>
      </c>
      <c r="F100" s="78">
        <v>-1.8558321031926801E-2</v>
      </c>
      <c r="G100" s="78">
        <v>-2.60555362394598E-2</v>
      </c>
      <c r="J100" s="78">
        <v>-2.1497391266315599E-2</v>
      </c>
      <c r="K100" s="78">
        <v>-1.1396758662470099E-2</v>
      </c>
      <c r="L100" s="78">
        <v>-6.4233923767697404E-3</v>
      </c>
      <c r="M100" s="78">
        <v>-1.8656592759297898E-2</v>
      </c>
      <c r="N100" s="78">
        <v>-1.8139334978891801E-2</v>
      </c>
      <c r="O100" s="78"/>
      <c r="R100" s="78">
        <v>-4.6899823637157403E-2</v>
      </c>
      <c r="S100" s="78">
        <v>-9.4570998815225002E-2</v>
      </c>
      <c r="T100" s="78">
        <v>-1.84381892399379E-2</v>
      </c>
      <c r="U100" s="78">
        <v>-6.0998644850156901E-2</v>
      </c>
      <c r="V100" s="78">
        <v>-1.91022940425397E-2</v>
      </c>
    </row>
    <row r="101" spans="3:22">
      <c r="C101" s="78">
        <v>3.87274051262197E-3</v>
      </c>
      <c r="D101" s="78">
        <v>1.1295965803557699E-2</v>
      </c>
      <c r="E101" s="78">
        <v>9.3639782252333392E-3</v>
      </c>
      <c r="F101" s="78">
        <v>1.7824609176053999E-3</v>
      </c>
      <c r="G101" s="78">
        <v>-1.07169367001528E-2</v>
      </c>
      <c r="J101" s="78">
        <v>-1.21898833954111E-2</v>
      </c>
      <c r="K101" s="78">
        <v>-1.2091633680965301E-2</v>
      </c>
      <c r="L101" s="78">
        <v>-2.5430538709762099E-2</v>
      </c>
      <c r="M101" s="78">
        <v>-2.6007182069968E-2</v>
      </c>
      <c r="N101" s="78">
        <v>-2.07430996102471E-2</v>
      </c>
      <c r="O101" s="78"/>
      <c r="R101" s="78">
        <v>5.58920501568587E-3</v>
      </c>
      <c r="S101" s="78">
        <v>3.6232898050025601E-2</v>
      </c>
      <c r="T101" s="78">
        <v>-9.8996989207720198E-5</v>
      </c>
      <c r="U101" s="78">
        <v>2.5916586799671099E-2</v>
      </c>
      <c r="V101" s="78">
        <v>4.8838514675808601E-3</v>
      </c>
    </row>
    <row r="102" spans="3:22">
      <c r="C102" s="78">
        <v>-1.7276258818555199E-2</v>
      </c>
      <c r="D102" s="78">
        <v>-3.0881895921046499E-2</v>
      </c>
      <c r="E102" s="78">
        <v>-2.0933216891484401E-2</v>
      </c>
      <c r="F102" s="78">
        <v>-1.7442027168283299E-2</v>
      </c>
      <c r="G102" s="78">
        <v>-1.0549363718312501E-3</v>
      </c>
      <c r="J102" s="78">
        <v>-3.1450321568374302E-2</v>
      </c>
      <c r="K102" s="78">
        <v>-1.7043683258154901E-2</v>
      </c>
      <c r="L102" s="78">
        <v>-2.29969310298095E-2</v>
      </c>
      <c r="M102" s="78">
        <v>-1.3864004495565499E-2</v>
      </c>
      <c r="N102" s="78">
        <v>-1.0303728289512801E-2</v>
      </c>
      <c r="O102" s="78"/>
      <c r="R102" s="78">
        <v>-1.14217776298407E-2</v>
      </c>
      <c r="S102" s="78">
        <v>8.1590018605362802E-3</v>
      </c>
      <c r="T102" s="78">
        <v>-2.9946589235335399E-3</v>
      </c>
      <c r="U102" s="78">
        <v>-4.9251002130840799E-3</v>
      </c>
      <c r="V102" s="78">
        <v>2.70550521755599E-2</v>
      </c>
    </row>
    <row r="103" spans="3:22">
      <c r="C103" s="78">
        <v>6.6616705396186698E-3</v>
      </c>
      <c r="D103" s="78">
        <v>-2.3382876081401499E-3</v>
      </c>
      <c r="E103" s="78">
        <v>1.72481581185235E-2</v>
      </c>
      <c r="F103" s="78">
        <v>-4.5425168308080898E-3</v>
      </c>
      <c r="G103" s="78">
        <v>4.7577836613259504E-3</v>
      </c>
      <c r="J103" s="78">
        <v>-1.9754981624440101E-3</v>
      </c>
      <c r="K103" s="78">
        <v>1.5726773667458799E-2</v>
      </c>
      <c r="L103" s="78">
        <v>1.5670397567039301E-3</v>
      </c>
      <c r="M103" s="78">
        <v>7.0019327434227997E-3</v>
      </c>
      <c r="N103" s="78">
        <v>7.8293437884960591E-3</v>
      </c>
      <c r="O103" s="78"/>
      <c r="R103" s="78">
        <v>-3.5251177907049E-2</v>
      </c>
      <c r="S103" s="78">
        <v>-2.7541787372497802E-2</v>
      </c>
      <c r="T103" s="78">
        <v>3.27391293059031E-2</v>
      </c>
      <c r="U103" s="78">
        <v>-4.3208060914619602E-2</v>
      </c>
      <c r="V103" s="78">
        <v>-2.32519178401633E-2</v>
      </c>
    </row>
    <row r="104" spans="3:22">
      <c r="C104" s="78" t="s">
        <v>44</v>
      </c>
      <c r="D104" s="78" t="s">
        <v>44</v>
      </c>
      <c r="E104" s="78" t="s">
        <v>44</v>
      </c>
      <c r="F104" s="78" t="s">
        <v>44</v>
      </c>
      <c r="G104" s="78" t="s">
        <v>44</v>
      </c>
      <c r="J104" s="78" t="s">
        <v>44</v>
      </c>
      <c r="K104" s="78" t="s">
        <v>44</v>
      </c>
      <c r="L104" s="78" t="s">
        <v>44</v>
      </c>
      <c r="M104" s="78" t="s">
        <v>44</v>
      </c>
      <c r="N104" s="78" t="s">
        <v>44</v>
      </c>
      <c r="O104" s="78"/>
      <c r="R104" s="78" t="s">
        <v>44</v>
      </c>
      <c r="S104" s="78" t="s">
        <v>44</v>
      </c>
      <c r="T104" s="78" t="s">
        <v>44</v>
      </c>
      <c r="U104" s="78" t="s">
        <v>44</v>
      </c>
      <c r="V104" s="78" t="s">
        <v>44</v>
      </c>
    </row>
    <row r="105" spans="3:22">
      <c r="C105" s="78">
        <v>-1.5245016474063899E-2</v>
      </c>
      <c r="D105" s="78">
        <v>-6.4977068220026697E-3</v>
      </c>
      <c r="E105" s="78">
        <v>3.75363479322167E-4</v>
      </c>
      <c r="F105" s="78">
        <v>-3.5244465149816902E-3</v>
      </c>
      <c r="G105" s="78">
        <v>-2.4710569706751099E-3</v>
      </c>
      <c r="J105" s="78">
        <v>-1.53496127473025E-2</v>
      </c>
      <c r="K105" s="78">
        <v>8.6176369526467296E-4</v>
      </c>
      <c r="L105" s="78">
        <v>7.5302737682498401E-3</v>
      </c>
      <c r="M105" s="78">
        <v>1.31924533051047E-3</v>
      </c>
      <c r="N105" s="78">
        <v>3.4138014522673999E-4</v>
      </c>
      <c r="O105" s="78"/>
      <c r="R105" s="78">
        <v>-1.6829488165312401E-3</v>
      </c>
      <c r="S105" s="78">
        <v>4.5497366290048096E-3</v>
      </c>
      <c r="T105" s="78">
        <v>5.6675776321419803E-3</v>
      </c>
      <c r="U105" s="78">
        <v>-5.9893178470670702E-3</v>
      </c>
      <c r="V105" s="78">
        <v>-1.7778209311886399E-3</v>
      </c>
    </row>
    <row r="106" spans="3:22">
      <c r="C106" s="78">
        <v>-1.3481117486754599E-2</v>
      </c>
      <c r="D106" s="78">
        <v>9.2657546774162006E-3</v>
      </c>
      <c r="E106" s="78">
        <v>-4.5414856124583E-2</v>
      </c>
      <c r="F106" s="78">
        <v>-1.24367511030087E-2</v>
      </c>
      <c r="G106" s="78">
        <v>6.1287884573666702E-3</v>
      </c>
      <c r="J106" s="78">
        <v>-1.0069737619405199E-2</v>
      </c>
      <c r="K106" s="78">
        <v>3.9066278410377301E-3</v>
      </c>
      <c r="L106" s="78">
        <v>-1.3937192593681501E-2</v>
      </c>
      <c r="M106" s="78">
        <v>-2.1685886301813301E-2</v>
      </c>
      <c r="N106" s="78">
        <v>-7.9568023652281696E-3</v>
      </c>
      <c r="O106" s="78"/>
      <c r="R106" s="78">
        <v>1.0695799708984099E-2</v>
      </c>
      <c r="S106" s="78">
        <v>6.6369231514675801E-3</v>
      </c>
      <c r="T106" s="78">
        <v>-2.3091047732700699E-2</v>
      </c>
      <c r="U106" s="78">
        <v>-4.7353559837692797E-3</v>
      </c>
      <c r="V106" s="78">
        <v>9.21909461996895E-3</v>
      </c>
    </row>
    <row r="107" spans="3:22">
      <c r="C107" s="78">
        <v>-7.27215180269209E-3</v>
      </c>
      <c r="D107" s="78">
        <v>2.0910530087789102E-3</v>
      </c>
      <c r="E107" s="78">
        <v>-3.3096952936387202E-3</v>
      </c>
      <c r="F107" s="78">
        <v>-9.7269670843580698E-4</v>
      </c>
      <c r="G107" s="78">
        <v>2.1588040543598599E-2</v>
      </c>
      <c r="J107" s="78">
        <v>1.44721932053363E-2</v>
      </c>
      <c r="K107" s="78">
        <v>-1.7820579126157601E-2</v>
      </c>
      <c r="L107" s="78">
        <v>4.5661498627249802E-3</v>
      </c>
      <c r="M107" s="78">
        <v>-1.43959888339024E-2</v>
      </c>
      <c r="N107" s="78">
        <v>-2.5138493862904E-2</v>
      </c>
      <c r="O107" s="78"/>
      <c r="R107" s="78">
        <v>1.47794255138026E-2</v>
      </c>
      <c r="S107" s="78">
        <v>2.7306669523129499E-3</v>
      </c>
      <c r="T107" s="78">
        <v>7.9898820039730895E-3</v>
      </c>
      <c r="U107" s="78">
        <v>-2.1820586371201702E-3</v>
      </c>
      <c r="V107" s="78">
        <v>3.8868692887681203E-2</v>
      </c>
    </row>
    <row r="108" spans="3:22">
      <c r="C108" s="78">
        <v>-1.41091294617744E-2</v>
      </c>
      <c r="D108" s="78">
        <v>-4.0938595072748697E-2</v>
      </c>
      <c r="E108" s="78">
        <v>-2.4916555572120899E-2</v>
      </c>
      <c r="F108" s="78">
        <v>1.1117822833632199E-2</v>
      </c>
      <c r="G108" s="78">
        <v>-5.6838177394339297E-3</v>
      </c>
      <c r="J108" s="78">
        <v>-3.4029204564472201E-3</v>
      </c>
      <c r="K108" s="78">
        <v>2.76145634024259E-3</v>
      </c>
      <c r="L108" s="78">
        <v>-1.6547893258282299E-2</v>
      </c>
      <c r="M108" s="78">
        <v>6.9001165426933299E-3</v>
      </c>
      <c r="N108" s="78">
        <v>-3.1212767529166202E-3</v>
      </c>
      <c r="O108" s="78"/>
      <c r="R108" s="78">
        <v>-2.96990967623161E-2</v>
      </c>
      <c r="S108" s="78">
        <v>-6.8423419040735997E-2</v>
      </c>
      <c r="T108" s="78">
        <v>-8.2650111364795401E-2</v>
      </c>
      <c r="U108" s="78">
        <v>8.6168629356219804E-3</v>
      </c>
      <c r="V108" s="78">
        <v>2.3305541209317502E-3</v>
      </c>
    </row>
    <row r="109" spans="3:22">
      <c r="C109" s="78">
        <v>-1.09726788508998E-2</v>
      </c>
      <c r="D109" s="78">
        <v>1.7679980802496501E-2</v>
      </c>
      <c r="E109" s="78">
        <v>-1.5495602533061901E-2</v>
      </c>
      <c r="F109" s="78">
        <v>-5.5925549154778598E-3</v>
      </c>
      <c r="G109" s="78">
        <v>6.6075315762549004E-3</v>
      </c>
      <c r="J109" s="78">
        <v>2.1283370423662899E-2</v>
      </c>
      <c r="K109" s="78">
        <v>-7.0898718042039103E-3</v>
      </c>
      <c r="L109" s="78">
        <v>1.8460949104243399E-2</v>
      </c>
      <c r="M109" s="78">
        <v>-3.00131085602411E-2</v>
      </c>
      <c r="N109" s="78">
        <v>-9.2976955686082802E-3</v>
      </c>
      <c r="O109" s="78"/>
      <c r="R109" s="78">
        <v>-1.1487775622645901E-2</v>
      </c>
      <c r="S109" s="78">
        <v>1.8273194257925E-2</v>
      </c>
      <c r="T109" s="78">
        <v>-8.6622365556755193E-5</v>
      </c>
      <c r="U109" s="78">
        <v>3.04828229268772E-2</v>
      </c>
      <c r="V109" s="78">
        <v>1.7081105512882101E-2</v>
      </c>
    </row>
    <row r="110" spans="3:22">
      <c r="C110" s="78">
        <v>-6.7183875488569097E-4</v>
      </c>
      <c r="D110" s="78">
        <v>-5.5167603667685703E-3</v>
      </c>
      <c r="E110" s="78">
        <v>1.2716469080388201E-2</v>
      </c>
      <c r="F110" s="78">
        <v>1.0368127093337599E-2</v>
      </c>
      <c r="G110" s="78">
        <v>-1.8435606048302299E-3</v>
      </c>
      <c r="J110" s="78">
        <v>-1.39528506436013E-2</v>
      </c>
      <c r="K110" s="78">
        <v>-1.8507726365395698E-2</v>
      </c>
      <c r="L110" s="78">
        <v>1.7962119424823899E-3</v>
      </c>
      <c r="M110" s="78">
        <v>-1.5769649643630201E-2</v>
      </c>
      <c r="N110" s="78">
        <v>-7.2891209841224004E-3</v>
      </c>
      <c r="O110" s="78"/>
      <c r="R110" s="78">
        <v>2.1738088880195201E-3</v>
      </c>
      <c r="S110" s="78">
        <v>-1.8401065368985E-2</v>
      </c>
      <c r="T110" s="78">
        <v>1.6911985656318899E-2</v>
      </c>
      <c r="U110" s="78">
        <v>1.4416436553374301E-2</v>
      </c>
      <c r="V110" s="78">
        <v>1.54600298146056E-2</v>
      </c>
    </row>
    <row r="111" spans="3:22">
      <c r="C111" s="78">
        <v>-3.84951231929304E-2</v>
      </c>
      <c r="D111" s="78">
        <v>2.1235363867971699E-3</v>
      </c>
      <c r="E111" s="78">
        <v>-1.6114075738346199E-2</v>
      </c>
      <c r="F111" s="78">
        <v>6.8851871169348204E-3</v>
      </c>
      <c r="G111" s="78">
        <v>-2.7530951893416302E-3</v>
      </c>
      <c r="J111" s="78">
        <v>1.0495938861750501E-2</v>
      </c>
      <c r="K111" s="78">
        <v>-8.7030300921487804E-3</v>
      </c>
      <c r="L111" s="78">
        <v>-4.2265503765720998E-3</v>
      </c>
      <c r="M111" s="78">
        <v>-3.30430954225419E-3</v>
      </c>
      <c r="N111" s="78">
        <v>-4.15349013243388E-3</v>
      </c>
      <c r="O111" s="78"/>
      <c r="R111" s="78">
        <v>-5.2802519118667797E-2</v>
      </c>
      <c r="S111" s="78">
        <v>-7.0494106064997401E-3</v>
      </c>
      <c r="T111" s="78">
        <v>-3.5403798265410902E-2</v>
      </c>
      <c r="U111" s="78">
        <v>1.3323344797538999E-3</v>
      </c>
      <c r="V111" s="78">
        <v>1.10752881676137E-2</v>
      </c>
    </row>
    <row r="112" spans="3:22">
      <c r="C112" s="78">
        <v>-1.52939993456787E-2</v>
      </c>
      <c r="D112" s="78">
        <v>-2.8719431041544899E-4</v>
      </c>
      <c r="E112" s="78">
        <v>-5.0020792883903001E-2</v>
      </c>
      <c r="F112" s="78">
        <v>-2.3772161008445698E-3</v>
      </c>
      <c r="G112" s="78">
        <v>-6.8367198544948696E-3</v>
      </c>
      <c r="J112" s="78">
        <v>1.31344872607339E-2</v>
      </c>
      <c r="K112" s="78">
        <v>-4.2553217032076998E-3</v>
      </c>
      <c r="L112" s="78">
        <v>2.1303582025414099E-2</v>
      </c>
      <c r="M112" s="78">
        <v>-8.9349430927657004E-3</v>
      </c>
      <c r="N112" s="78">
        <v>-1.10800171463665E-2</v>
      </c>
      <c r="O112" s="78"/>
      <c r="R112" s="78">
        <v>-1.9923144078053699E-2</v>
      </c>
      <c r="S112" s="78">
        <v>-1.6318003721072599E-2</v>
      </c>
      <c r="T112" s="78">
        <v>-2.05624996333536E-2</v>
      </c>
      <c r="U112" s="78">
        <v>-1.60457620007513E-2</v>
      </c>
      <c r="V112" s="78">
        <v>-7.1690319684590701E-3</v>
      </c>
    </row>
    <row r="113" spans="2:22">
      <c r="C113" s="78">
        <v>2.4891032917963699E-3</v>
      </c>
      <c r="D113" s="78">
        <v>-7.6469996728393604E-3</v>
      </c>
      <c r="E113" s="78">
        <v>7.7374890830330997E-3</v>
      </c>
      <c r="F113" s="78">
        <v>-8.6534687822306597E-3</v>
      </c>
      <c r="G113" s="78">
        <v>-9.5689328722533395E-3</v>
      </c>
      <c r="J113" s="78">
        <v>-1.12590008975137E-2</v>
      </c>
      <c r="K113" s="78">
        <v>-2.0609915332198601E-2</v>
      </c>
      <c r="L113" s="78">
        <v>-1.33777744986118E-2</v>
      </c>
      <c r="M113" s="78">
        <v>-3.4038506897637898E-2</v>
      </c>
      <c r="N113" s="78">
        <v>-1.60882876473665E-2</v>
      </c>
      <c r="O113" s="78"/>
      <c r="R113" s="78">
        <v>2.5326729738975101E-3</v>
      </c>
      <c r="S113" s="78">
        <v>-3.8563452170957302E-2</v>
      </c>
      <c r="T113" s="78">
        <v>-1.24241221455689E-2</v>
      </c>
      <c r="U113" s="78">
        <v>-3.5956531455153998E-2</v>
      </c>
      <c r="V113" s="78">
        <v>-6.1782371014718097E-2</v>
      </c>
    </row>
    <row r="114" spans="2:22">
      <c r="C114" s="78">
        <v>-4.6188269886922699E-3</v>
      </c>
      <c r="D114" s="78">
        <v>-5.1465529791953398E-3</v>
      </c>
      <c r="E114" s="78">
        <v>6.91612366742841E-3</v>
      </c>
      <c r="F114" s="78">
        <v>1.90517590122995E-4</v>
      </c>
      <c r="G114" s="78">
        <v>-1.26607832894997E-2</v>
      </c>
      <c r="J114" s="78">
        <v>-6.3712272053329001E-3</v>
      </c>
      <c r="K114" s="78">
        <v>-1.6823020431993099E-3</v>
      </c>
      <c r="L114" s="78">
        <v>-4.6045266019817E-3</v>
      </c>
      <c r="M114" s="78">
        <v>-5.6739338440336398E-3</v>
      </c>
      <c r="N114" s="78">
        <v>-8.1667528594964404E-3</v>
      </c>
      <c r="O114" s="78"/>
      <c r="R114" s="78">
        <v>-1.8273194257925E-3</v>
      </c>
      <c r="S114" s="78">
        <v>-1.7844207304691599E-2</v>
      </c>
      <c r="T114" s="78">
        <v>-8.8437310358896702E-3</v>
      </c>
      <c r="U114" s="78">
        <v>-8.5756141901187598E-3</v>
      </c>
      <c r="V114" s="78">
        <v>-3.5395548516310299E-2</v>
      </c>
    </row>
    <row r="115" spans="2:22">
      <c r="C115" s="78">
        <v>-8.4142106482784605E-3</v>
      </c>
      <c r="D115" s="78">
        <v>-8.6269477873616605E-4</v>
      </c>
      <c r="E115" s="78">
        <v>-9.3734854778867501E-3</v>
      </c>
      <c r="F115" s="78">
        <v>5.3954314906131803E-3</v>
      </c>
      <c r="G115" s="78">
        <v>-1.1138029110036999E-2</v>
      </c>
      <c r="J115" s="78">
        <v>2.0685019661850199E-2</v>
      </c>
      <c r="K115" s="78">
        <v>-3.9064790939385897E-2</v>
      </c>
      <c r="L115" s="78">
        <v>5.30866629849348E-3</v>
      </c>
      <c r="M115" s="78">
        <v>-3.3691297308887702E-2</v>
      </c>
      <c r="N115" s="78">
        <v>-2.90357557428839E-2</v>
      </c>
      <c r="O115" s="78"/>
      <c r="R115" s="78">
        <v>7.5175929594018098E-3</v>
      </c>
      <c r="S115" s="78">
        <v>-4.6609076348291201E-2</v>
      </c>
      <c r="T115" s="78">
        <v>-3.7587964797009102E-4</v>
      </c>
      <c r="U115" s="78">
        <v>2.3931004254095799E-2</v>
      </c>
      <c r="V115" s="78">
        <v>3.15321260241576E-2</v>
      </c>
    </row>
    <row r="116" spans="2:22">
      <c r="C116" s="78">
        <v>-1.24377823213585E-2</v>
      </c>
      <c r="D116" s="78">
        <v>-1.0623869244084601E-2</v>
      </c>
      <c r="E116" s="78">
        <v>-6.10893750413328E-2</v>
      </c>
      <c r="F116" s="78">
        <v>-6.2337149244574104E-3</v>
      </c>
      <c r="G116" s="78">
        <v>4.2421744864328701E-3</v>
      </c>
      <c r="J116" s="78">
        <v>5.9724123492226402E-4</v>
      </c>
      <c r="K116" s="78">
        <v>4.7314248427768497E-4</v>
      </c>
      <c r="L116" s="78">
        <v>1.12844310198448E-2</v>
      </c>
      <c r="M116" s="78">
        <v>5.77047556195896E-3</v>
      </c>
      <c r="N116" s="78">
        <v>-1.75902419663152E-3</v>
      </c>
      <c r="O116" s="78"/>
      <c r="R116" s="78">
        <v>-3.6958875970882201E-3</v>
      </c>
      <c r="S116" s="78">
        <v>4.3463803136739497E-2</v>
      </c>
      <c r="T116" s="78">
        <v>-3.8072592099469102E-2</v>
      </c>
      <c r="U116" s="78">
        <v>7.01517414773207E-2</v>
      </c>
      <c r="V116" s="78">
        <v>4.2490332742863603E-2</v>
      </c>
    </row>
    <row r="117" spans="2:22">
      <c r="C117" s="78">
        <v>2.7997578196694602E-4</v>
      </c>
      <c r="D117" s="78">
        <v>-3.7226982427280798E-3</v>
      </c>
      <c r="E117" s="78">
        <v>1.8909966489203899E-3</v>
      </c>
      <c r="F117" s="78">
        <v>-1.0237677972089699E-2</v>
      </c>
      <c r="G117" s="78">
        <v>-6.2680029345878003E-3</v>
      </c>
      <c r="J117" s="78">
        <v>-8.1596926036470695E-3</v>
      </c>
      <c r="K117" s="78">
        <v>-1.98254331091077E-3</v>
      </c>
      <c r="L117" s="78">
        <v>-1.62787387970936E-2</v>
      </c>
      <c r="M117" s="78">
        <v>-2.04945254865397E-2</v>
      </c>
      <c r="N117" s="78">
        <v>-1.9496055051150301E-2</v>
      </c>
      <c r="O117" s="78"/>
      <c r="R117" s="78">
        <v>-1.3005729457164199E-2</v>
      </c>
      <c r="S117" s="78">
        <v>-5.8738213596580702E-3</v>
      </c>
      <c r="T117" s="78">
        <v>-2.3441662069478099E-2</v>
      </c>
      <c r="U117" s="78">
        <v>-2.3070423359949101E-2</v>
      </c>
      <c r="V117" s="78">
        <v>-3.8872817762231497E-2</v>
      </c>
    </row>
    <row r="118" spans="2:22">
      <c r="C118" s="78">
        <v>4.0129862081928896E-3</v>
      </c>
      <c r="D118" s="78">
        <v>-3.657989291279E-3</v>
      </c>
      <c r="E118" s="78">
        <v>-1.8922856718576299E-3</v>
      </c>
      <c r="F118" s="78">
        <v>-6.7127158479330902E-3</v>
      </c>
      <c r="G118" s="78">
        <v>-1.23238326937071E-2</v>
      </c>
      <c r="J118" s="78">
        <v>-1.7088764369808801E-3</v>
      </c>
      <c r="K118" s="78">
        <v>-5.1978590204375301E-3</v>
      </c>
      <c r="L118" s="78">
        <v>1.17452736688643E-3</v>
      </c>
      <c r="M118" s="78">
        <v>3.19708604610674E-3</v>
      </c>
      <c r="N118" s="78">
        <v>-2.3629681693617599E-3</v>
      </c>
      <c r="O118" s="78"/>
      <c r="R118" s="78">
        <v>-5.8738213596580702E-3</v>
      </c>
      <c r="S118" s="78">
        <v>-4.8054788511247497E-2</v>
      </c>
      <c r="T118" s="78">
        <v>-8.8478559104399907E-3</v>
      </c>
      <c r="U118" s="78">
        <v>-7.4783975597332002E-3</v>
      </c>
      <c r="V118" s="78">
        <v>-1.3335719421190001E-2</v>
      </c>
    </row>
    <row r="119" spans="2:22">
      <c r="C119" s="78">
        <v>1.49678765425588E-2</v>
      </c>
      <c r="D119" s="78">
        <v>4.1305451000685101E-3</v>
      </c>
      <c r="E119" s="78">
        <v>-3.6257637178481799E-3</v>
      </c>
      <c r="F119" s="78">
        <v>-1.3805951266937301E-2</v>
      </c>
      <c r="G119" s="78">
        <v>-4.2383074176211699E-4</v>
      </c>
      <c r="J119" s="78">
        <v>-8.8514113282099106E-3</v>
      </c>
      <c r="K119" s="78">
        <v>-1.38021377306066E-2</v>
      </c>
      <c r="L119" s="78">
        <v>-1.6892553936534001E-2</v>
      </c>
      <c r="M119" s="78">
        <v>-1.1917419307818901E-2</v>
      </c>
      <c r="N119" s="78">
        <v>-2.2661508789496802E-2</v>
      </c>
      <c r="O119" s="78"/>
      <c r="R119" s="78">
        <v>9.8996989207720198E-5</v>
      </c>
      <c r="S119" s="78">
        <v>-1.19167625758793E-2</v>
      </c>
      <c r="T119" s="78">
        <v>-1.32243478083313E-2</v>
      </c>
      <c r="U119" s="78">
        <v>1.3612086016061501E-4</v>
      </c>
      <c r="V119" s="78">
        <v>-9.5490845839946801E-3</v>
      </c>
    </row>
    <row r="120" spans="2:22">
      <c r="C120" s="78"/>
      <c r="D120" s="78"/>
      <c r="E120" s="78"/>
      <c r="F120" s="78"/>
      <c r="G120" s="78"/>
      <c r="J120" s="78"/>
      <c r="K120" s="78"/>
      <c r="L120" s="78"/>
      <c r="M120" s="78"/>
      <c r="N120" s="78"/>
      <c r="O120" s="78"/>
      <c r="R120" s="78"/>
      <c r="S120" s="78"/>
      <c r="T120" s="78"/>
      <c r="U120" s="78"/>
      <c r="V120" s="78"/>
    </row>
    <row r="121" spans="2:22">
      <c r="B121" s="105" t="s">
        <v>21</v>
      </c>
      <c r="C121" s="78">
        <f t="shared" ref="C121:G121" si="8">AVERAGE(C96:C119)</f>
        <v>-7.6366307719615461E-3</v>
      </c>
      <c r="D121" s="78">
        <f t="shared" si="8"/>
        <v>-6.0415867590538812E-3</v>
      </c>
      <c r="E121" s="78">
        <f t="shared" si="8"/>
        <v>-1.0903406508834472E-2</v>
      </c>
      <c r="F121" s="78">
        <f t="shared" si="8"/>
        <v>-4.4769854089496382E-3</v>
      </c>
      <c r="G121" s="78">
        <f t="shared" si="8"/>
        <v>-4.7114503288946466E-3</v>
      </c>
      <c r="I121" s="105" t="s">
        <v>21</v>
      </c>
      <c r="J121" s="78">
        <f t="shared" ref="J121:N121" si="9">AVERAGE(J96:J119)</f>
        <v>-3.6169394125888875E-3</v>
      </c>
      <c r="K121" s="78">
        <f t="shared" si="9"/>
        <v>-9.3009450545038889E-3</v>
      </c>
      <c r="L121" s="78">
        <f t="shared" si="9"/>
        <v>-5.2131643307839577E-3</v>
      </c>
      <c r="M121" s="78">
        <f t="shared" si="9"/>
        <v>-1.2348522836214114E-2</v>
      </c>
      <c r="N121" s="78">
        <f t="shared" si="9"/>
        <v>-9.6721074592541253E-3</v>
      </c>
      <c r="O121" s="78"/>
      <c r="Q121" s="105" t="s">
        <v>21</v>
      </c>
      <c r="R121" s="78">
        <f t="shared" ref="R121:V121" si="10">AVERAGE(R96:R119)</f>
        <v>-7.619270597465244E-3</v>
      </c>
      <c r="S121" s="78">
        <f t="shared" si="10"/>
        <v>-1.5231998439657699E-2</v>
      </c>
      <c r="T121" s="78">
        <f t="shared" si="10"/>
        <v>-1.1603653232358851E-2</v>
      </c>
      <c r="U121" s="78">
        <f t="shared" si="10"/>
        <v>-2.3670266174789542E-3</v>
      </c>
      <c r="V121" s="78">
        <f t="shared" si="10"/>
        <v>5.321777283610054E-4</v>
      </c>
    </row>
    <row r="122" spans="2:22">
      <c r="B122" s="105" t="s">
        <v>101</v>
      </c>
      <c r="C122" s="57">
        <v>0.99873317108436099</v>
      </c>
      <c r="D122" s="57">
        <v>0.96875123093612003</v>
      </c>
      <c r="E122" s="57">
        <v>0.98826755939908395</v>
      </c>
      <c r="F122" s="57">
        <v>0.99101756380482597</v>
      </c>
      <c r="G122" s="57">
        <v>0.98349835343236203</v>
      </c>
      <c r="I122" s="105" t="s">
        <v>101</v>
      </c>
      <c r="J122" s="78">
        <v>0.89165042691992502</v>
      </c>
      <c r="K122" s="57">
        <v>0.99940175561822198</v>
      </c>
      <c r="L122" s="57">
        <v>0.95777892951409305</v>
      </c>
      <c r="M122" s="57">
        <v>0.99986163872629696</v>
      </c>
      <c r="N122" s="57">
        <v>0.999678417073117</v>
      </c>
      <c r="O122" s="78"/>
      <c r="Q122" s="105" t="s">
        <v>101</v>
      </c>
      <c r="R122" s="57">
        <v>0.97132551375771903</v>
      </c>
      <c r="S122" s="57">
        <v>0.98353369257746703</v>
      </c>
      <c r="T122" s="57">
        <v>0.96499536489385396</v>
      </c>
      <c r="U122" s="78">
        <v>0.66453099629800105</v>
      </c>
      <c r="V122" s="78">
        <v>0.46046063978433899</v>
      </c>
    </row>
    <row r="125" spans="2:22">
      <c r="C125" s="87" t="s">
        <v>425</v>
      </c>
      <c r="R125" s="87" t="s">
        <v>434</v>
      </c>
    </row>
    <row r="126" spans="2:22">
      <c r="C126" s="78" t="s">
        <v>107</v>
      </c>
      <c r="D126" s="78" t="s">
        <v>108</v>
      </c>
      <c r="E126" s="78" t="s">
        <v>109</v>
      </c>
      <c r="F126" s="78" t="s">
        <v>273</v>
      </c>
      <c r="G126" s="78" t="s">
        <v>433</v>
      </c>
      <c r="J126" s="78"/>
      <c r="K126" s="78"/>
      <c r="L126" s="78"/>
      <c r="M126" s="78"/>
      <c r="N126" s="78"/>
      <c r="O126" s="78"/>
      <c r="R126" s="78" t="s">
        <v>107</v>
      </c>
      <c r="S126" s="78" t="s">
        <v>108</v>
      </c>
      <c r="T126" s="78" t="s">
        <v>109</v>
      </c>
      <c r="U126" s="78" t="s">
        <v>273</v>
      </c>
      <c r="V126" s="78" t="s">
        <v>433</v>
      </c>
    </row>
    <row r="127" spans="2:22">
      <c r="C127" s="78">
        <v>-1.72525066201402E-2</v>
      </c>
      <c r="D127" s="78">
        <v>1.34067210264283E-3</v>
      </c>
      <c r="E127" s="78">
        <v>-4.9882636428892103E-4</v>
      </c>
      <c r="F127" s="78">
        <v>5.1717276220654704E-3</v>
      </c>
      <c r="G127" s="78">
        <v>5.7386742796587502E-3</v>
      </c>
      <c r="J127" s="78"/>
      <c r="K127" s="78"/>
      <c r="L127" s="78"/>
      <c r="M127" s="78"/>
      <c r="N127" s="78"/>
      <c r="O127" s="78"/>
      <c r="R127" s="78">
        <v>-2.2009261070857902E-2</v>
      </c>
      <c r="S127" s="78">
        <v>5.2470182965656496E-3</v>
      </c>
      <c r="T127" s="78">
        <v>-1.6430725336571399E-2</v>
      </c>
      <c r="U127" s="78">
        <v>-1.5976983143410301E-2</v>
      </c>
      <c r="V127" s="78">
        <v>-2.01401145124721E-2</v>
      </c>
    </row>
    <row r="128" spans="2:22">
      <c r="C128" s="78">
        <v>-1.7571045518952801E-2</v>
      </c>
      <c r="D128" s="78">
        <v>8.3608847856275498E-3</v>
      </c>
      <c r="E128" s="78">
        <v>-1.1438576102344399E-2</v>
      </c>
      <c r="F128" s="78">
        <v>5.0710038559676603E-2</v>
      </c>
      <c r="G128" s="78">
        <v>4.9883179434680501E-3</v>
      </c>
      <c r="J128" s="78"/>
      <c r="K128" s="78"/>
      <c r="L128" s="78"/>
      <c r="M128" s="78"/>
      <c r="N128" s="78"/>
      <c r="O128" s="78"/>
      <c r="R128" s="78">
        <v>-1.5582391126457399E-2</v>
      </c>
      <c r="S128" s="78">
        <v>3.0225564204632301E-2</v>
      </c>
      <c r="T128" s="78">
        <v>-4.1117102543441003E-2</v>
      </c>
      <c r="U128" s="78">
        <v>-3.7638629459253503E-2</v>
      </c>
      <c r="V128" s="78">
        <v>-2.4073079546902201E-2</v>
      </c>
    </row>
    <row r="129" spans="3:22">
      <c r="C129" s="78">
        <v>-1.0697777746408999E-2</v>
      </c>
      <c r="D129" s="78">
        <v>-2.1141409742919101E-2</v>
      </c>
      <c r="E129" s="78">
        <v>-7.7817356890802197E-3</v>
      </c>
      <c r="F129" s="78">
        <v>-1.8488257568752501E-2</v>
      </c>
      <c r="G129" s="78">
        <v>-1.5016174704769399E-2</v>
      </c>
      <c r="J129" s="78"/>
      <c r="K129" s="78"/>
      <c r="L129" s="78"/>
      <c r="M129" s="78"/>
      <c r="N129" s="78"/>
      <c r="O129" s="78"/>
      <c r="R129" s="78">
        <v>-1.8888754819168001E-2</v>
      </c>
      <c r="S129" s="78">
        <v>-2.0979398298502601E-2</v>
      </c>
      <c r="T129" s="78">
        <v>1.3242289870762E-2</v>
      </c>
      <c r="U129" s="78">
        <v>-3.23079641139708E-2</v>
      </c>
      <c r="V129" s="78">
        <v>-9.9611317166620498E-4</v>
      </c>
    </row>
    <row r="130" spans="3:22">
      <c r="C130" s="78">
        <v>-2.2722579402643401E-3</v>
      </c>
      <c r="D130" s="78">
        <v>-1.4877586052614499E-2</v>
      </c>
      <c r="E130" s="78">
        <v>-4.2126997504548201E-3</v>
      </c>
      <c r="F130" s="78">
        <v>-5.2220153487041602E-3</v>
      </c>
      <c r="G130" s="78">
        <v>-6.0391684821907597E-3</v>
      </c>
      <c r="J130" s="78"/>
      <c r="K130" s="78"/>
      <c r="L130" s="78"/>
      <c r="M130" s="78"/>
      <c r="N130" s="78"/>
      <c r="O130" s="78"/>
      <c r="R130" s="78">
        <v>6.1946139988684002E-3</v>
      </c>
      <c r="S130" s="78">
        <v>-8.1600541252401307E-3</v>
      </c>
      <c r="T130" s="78">
        <v>4.1590934670448398E-4</v>
      </c>
      <c r="U130" s="78">
        <v>-8.3346946122432406E-3</v>
      </c>
      <c r="V130" s="78">
        <v>7.2519434024629501E-2</v>
      </c>
    </row>
    <row r="131" spans="3:22">
      <c r="C131" s="78">
        <v>-2.0005326233755599E-2</v>
      </c>
      <c r="D131" s="78">
        <v>-8.99764910387571E-3</v>
      </c>
      <c r="E131" s="78">
        <v>-1.3340623508371599E-3</v>
      </c>
      <c r="F131" s="78">
        <v>4.5530891060823796E-3</v>
      </c>
      <c r="G131" s="78">
        <v>9.7795885537758798E-3</v>
      </c>
      <c r="J131" s="78"/>
      <c r="K131" s="78"/>
      <c r="L131" s="78"/>
      <c r="M131" s="78"/>
      <c r="N131" s="78"/>
      <c r="O131" s="78"/>
      <c r="R131" s="78">
        <v>2.4102216490013602E-3</v>
      </c>
      <c r="S131" s="78">
        <v>4.7258029835838501E-3</v>
      </c>
      <c r="T131" s="78">
        <v>7.1799808364114995E-2</v>
      </c>
      <c r="U131" s="78">
        <v>9.3949871878168407E-3</v>
      </c>
      <c r="V131" s="78">
        <v>-1.56009374591248E-3</v>
      </c>
    </row>
    <row r="132" spans="3:22">
      <c r="C132" s="78">
        <v>-1.72384177156956E-3</v>
      </c>
      <c r="D132" s="78">
        <v>-2.1829460308956401E-2</v>
      </c>
      <c r="E132" s="78">
        <v>2.1445844349760801E-3</v>
      </c>
      <c r="F132" s="78">
        <v>-1.01017559303855E-2</v>
      </c>
      <c r="G132" s="78">
        <v>1.4322991912403899E-2</v>
      </c>
      <c r="J132" s="78"/>
      <c r="K132" s="78"/>
      <c r="L132" s="78"/>
      <c r="M132" s="78"/>
      <c r="N132" s="78"/>
      <c r="O132" s="78"/>
      <c r="R132" s="78">
        <v>-4.0519741526714899E-2</v>
      </c>
      <c r="S132" s="78">
        <v>-4.0928298301592399E-2</v>
      </c>
      <c r="T132" s="78">
        <v>-8.4054858609519702E-3</v>
      </c>
      <c r="U132" s="78">
        <v>1.06641172676613E-2</v>
      </c>
      <c r="V132" s="78">
        <v>1.0658837287036E-3</v>
      </c>
    </row>
    <row r="133" spans="3:22">
      <c r="C133" s="78">
        <v>9.8252411667375007E-3</v>
      </c>
      <c r="D133" s="78">
        <v>-4.2840588403125499E-3</v>
      </c>
      <c r="E133" s="78">
        <v>-1.6037234601142E-3</v>
      </c>
      <c r="F133" s="78">
        <v>-1.81666490817615E-2</v>
      </c>
      <c r="G133" s="78">
        <v>-1.1852648357163801E-2</v>
      </c>
      <c r="J133" s="78"/>
      <c r="K133" s="78"/>
      <c r="L133" s="78"/>
      <c r="M133" s="78"/>
      <c r="N133" s="78"/>
      <c r="O133" s="78"/>
      <c r="R133" s="78">
        <v>7.9299977844040793E-3</v>
      </c>
      <c r="S133" s="78">
        <v>-6.52853474325849E-4</v>
      </c>
      <c r="T133" s="78">
        <v>-3.9722911067710497E-2</v>
      </c>
      <c r="U133" s="78">
        <v>-3.0933755565498801E-2</v>
      </c>
      <c r="V133" s="78">
        <v>-4.7092529210459998E-2</v>
      </c>
    </row>
    <row r="134" spans="3:22">
      <c r="C134" s="78">
        <v>6.6153546497376304E-3</v>
      </c>
      <c r="D134" s="78">
        <v>-2.0308019566181199E-2</v>
      </c>
      <c r="E134" s="78">
        <v>-2.6316178829000302E-2</v>
      </c>
      <c r="F134" s="78">
        <v>1.57367606271357E-2</v>
      </c>
      <c r="G134" s="78">
        <v>-8.2512204776845101E-3</v>
      </c>
      <c r="J134" s="78"/>
      <c r="K134" s="78"/>
      <c r="L134" s="78"/>
      <c r="M134" s="78"/>
      <c r="N134" s="78"/>
      <c r="O134" s="78"/>
      <c r="R134" s="78">
        <v>2.0478204677463099E-2</v>
      </c>
      <c r="S134" s="78">
        <v>-1.48119924439839E-2</v>
      </c>
      <c r="T134" s="78">
        <v>-4.9033044890210903E-2</v>
      </c>
      <c r="U134" s="78">
        <v>-1.4852161286470799E-2</v>
      </c>
      <c r="V134" s="78">
        <v>-1.8803347912647199E-2</v>
      </c>
    </row>
    <row r="135" spans="3:22">
      <c r="C135" s="78" t="s">
        <v>44</v>
      </c>
      <c r="D135" s="78" t="s">
        <v>44</v>
      </c>
      <c r="E135" s="78" t="s">
        <v>44</v>
      </c>
      <c r="F135" s="78" t="s">
        <v>44</v>
      </c>
      <c r="G135" s="78" t="s">
        <v>44</v>
      </c>
      <c r="J135" s="78"/>
      <c r="K135" s="78"/>
      <c r="L135" s="78"/>
      <c r="M135" s="78"/>
      <c r="N135" s="78"/>
      <c r="O135" s="78"/>
      <c r="R135" s="78" t="s">
        <v>44</v>
      </c>
      <c r="S135" s="78" t="s">
        <v>44</v>
      </c>
      <c r="T135" s="78" t="s">
        <v>44</v>
      </c>
      <c r="U135" s="78" t="s">
        <v>44</v>
      </c>
      <c r="V135" s="78" t="s">
        <v>44</v>
      </c>
    </row>
    <row r="136" spans="3:22">
      <c r="C136" s="78">
        <v>-1.1524727539120199E-3</v>
      </c>
      <c r="D136" s="78">
        <v>3.1541775454075498E-4</v>
      </c>
      <c r="E136" s="78">
        <v>4.9717218115652197E-3</v>
      </c>
      <c r="F136" s="78">
        <v>-9.0991223307344792E-3</v>
      </c>
      <c r="G136" s="78">
        <v>-2.2478816106775499E-3</v>
      </c>
      <c r="J136" s="78"/>
      <c r="K136" s="78"/>
      <c r="L136" s="78"/>
      <c r="M136" s="78"/>
      <c r="N136" s="78"/>
      <c r="O136" s="78"/>
      <c r="R136" s="78">
        <v>-4.6003437323638404E-3</v>
      </c>
      <c r="S136" s="78">
        <v>-3.4294024975775002E-2</v>
      </c>
      <c r="T136" s="78">
        <v>-3.4996310524524503E-2</v>
      </c>
      <c r="U136" s="78">
        <v>-3.5807442512731998E-2</v>
      </c>
      <c r="V136" s="78">
        <v>-2.7433772325134401E-2</v>
      </c>
    </row>
    <row r="137" spans="3:22">
      <c r="C137" s="78">
        <v>2.8844487952354999E-2</v>
      </c>
      <c r="D137" s="78">
        <v>1.0168336460264899E-2</v>
      </c>
      <c r="E137" s="78">
        <v>9.8376212862260198E-3</v>
      </c>
      <c r="F137" s="78">
        <v>6.2222082650088403E-3</v>
      </c>
      <c r="G137" s="78">
        <v>2.7180245584277202E-2</v>
      </c>
      <c r="J137" s="78"/>
      <c r="K137" s="78"/>
      <c r="L137" s="78"/>
      <c r="M137" s="78"/>
      <c r="N137" s="78"/>
      <c r="O137" s="78"/>
      <c r="R137" s="78">
        <v>5.2322888211433299E-2</v>
      </c>
      <c r="S137" s="78">
        <v>7.9906800047757406E-3</v>
      </c>
      <c r="T137" s="78">
        <v>-5.0460664480295302E-3</v>
      </c>
      <c r="U137" s="78">
        <v>-4.0733596184299699E-3</v>
      </c>
      <c r="V137" s="78">
        <v>1.8237635727313201E-2</v>
      </c>
    </row>
    <row r="138" spans="3:22">
      <c r="C138" s="78">
        <v>8.6573308719935793E-3</v>
      </c>
      <c r="D138" s="78">
        <v>1.1357884717154799E-2</v>
      </c>
      <c r="E138" s="78">
        <v>1.1843722671355699E-3</v>
      </c>
      <c r="F138" s="78">
        <v>-1.0043495218610499E-3</v>
      </c>
      <c r="G138" s="78">
        <v>-2.26902254742859E-2</v>
      </c>
      <c r="J138" s="78"/>
      <c r="K138" s="78"/>
      <c r="L138" s="78"/>
      <c r="M138" s="78"/>
      <c r="N138" s="78"/>
      <c r="O138" s="78"/>
      <c r="R138" s="78">
        <v>1.0189497304655499E-2</v>
      </c>
      <c r="S138" s="78">
        <v>-3.3398631061744101E-2</v>
      </c>
      <c r="T138" s="78">
        <v>1.7400938384588099E-2</v>
      </c>
      <c r="U138" s="78">
        <v>-4.04737930236828E-2</v>
      </c>
      <c r="V138" s="78">
        <v>-7.0338654038307302E-2</v>
      </c>
    </row>
    <row r="139" spans="3:22">
      <c r="C139" s="78">
        <v>-6.5026309997331701E-3</v>
      </c>
      <c r="D139" s="78">
        <v>2.6032989085743599E-2</v>
      </c>
      <c r="E139" s="78">
        <v>-5.2293889961757501E-4</v>
      </c>
      <c r="F139" s="78">
        <v>-9.7535729204185507E-3</v>
      </c>
      <c r="G139" s="78">
        <v>-7.7592334638884502E-3</v>
      </c>
      <c r="J139" s="78"/>
      <c r="K139" s="78"/>
      <c r="L139" s="78"/>
      <c r="M139" s="78"/>
      <c r="N139" s="78"/>
      <c r="O139" s="78"/>
      <c r="R139" s="78">
        <v>-1.68728035056099E-2</v>
      </c>
      <c r="S139" s="78">
        <v>4.5222850973799203E-2</v>
      </c>
      <c r="T139" s="78">
        <v>-2.1696740088162001E-2</v>
      </c>
      <c r="U139" s="78">
        <v>-4.6717863036869402E-2</v>
      </c>
      <c r="V139" s="78">
        <v>-2.9661228498590798E-2</v>
      </c>
    </row>
    <row r="140" spans="3:22">
      <c r="C140" s="78">
        <v>1.4155067863472801E-2</v>
      </c>
      <c r="D140" s="78">
        <v>-1.8882232294239399E-2</v>
      </c>
      <c r="E140" s="78">
        <v>1.0996512456920101E-2</v>
      </c>
      <c r="F140" s="78">
        <v>4.4584308093652799E-3</v>
      </c>
      <c r="G140" s="78">
        <v>-5.7068186896671799E-3</v>
      </c>
      <c r="J140" s="78"/>
      <c r="K140" s="78"/>
      <c r="L140" s="78"/>
      <c r="M140" s="78"/>
      <c r="N140" s="78"/>
      <c r="O140" s="78"/>
      <c r="R140" s="78">
        <v>-7.9648004540057698E-3</v>
      </c>
      <c r="S140" s="78">
        <v>-4.4392326454249301E-2</v>
      </c>
      <c r="T140" s="78">
        <v>-2.17210076279283E-2</v>
      </c>
      <c r="U140" s="78">
        <v>-6.1674525675549E-2</v>
      </c>
      <c r="V140" s="78">
        <v>-3.4617769296938099E-2</v>
      </c>
    </row>
    <row r="141" spans="3:22">
      <c r="C141" s="78">
        <v>4.8047336918877401E-2</v>
      </c>
      <c r="D141" s="78">
        <v>4.79279272929111E-2</v>
      </c>
      <c r="E141" s="78">
        <v>1.2336866790266399E-2</v>
      </c>
      <c r="F141" s="78">
        <v>7.3538906659437403E-4</v>
      </c>
      <c r="G141" s="78">
        <v>8.7066662519021294E-3</v>
      </c>
      <c r="J141" s="78"/>
      <c r="K141" s="78"/>
      <c r="L141" s="78"/>
      <c r="M141" s="78"/>
      <c r="N141" s="78"/>
      <c r="O141" s="78"/>
      <c r="R141" s="78">
        <v>8.3352901567291405E-3</v>
      </c>
      <c r="S141" s="78">
        <v>3.8885102052128799E-2</v>
      </c>
      <c r="T141" s="78">
        <v>1.5688089691531799E-2</v>
      </c>
      <c r="U141" s="78">
        <v>-1.7812147674468301E-2</v>
      </c>
      <c r="V141" s="78">
        <v>6.9663384126185E-3</v>
      </c>
    </row>
    <row r="142" spans="3:22">
      <c r="C142" s="78">
        <v>3.4680374696965603E-2</v>
      </c>
      <c r="D142" s="78">
        <v>-4.7379200285559498E-3</v>
      </c>
      <c r="E142" s="78">
        <v>2.1971199224199E-2</v>
      </c>
      <c r="F142" s="78">
        <v>-8.5313771491025495E-3</v>
      </c>
      <c r="G142" s="78">
        <v>1.9131174183911501E-2</v>
      </c>
      <c r="J142" s="78"/>
      <c r="K142" s="78"/>
      <c r="L142" s="78"/>
      <c r="M142" s="78"/>
      <c r="N142" s="78"/>
      <c r="O142" s="78"/>
      <c r="R142" s="78">
        <v>3.7876413445389299E-2</v>
      </c>
      <c r="S142" s="78">
        <v>-7.9944986929949592E-3</v>
      </c>
      <c r="T142" s="78">
        <v>4.3827596936473799E-3</v>
      </c>
      <c r="U142" s="78">
        <v>-2.81806620655577E-2</v>
      </c>
      <c r="V142" s="78">
        <v>-6.3321850994320306E-2</v>
      </c>
    </row>
    <row r="143" spans="3:22">
      <c r="C143" s="78">
        <v>4.5203318508931299E-2</v>
      </c>
      <c r="D143" s="78">
        <v>2.0012397629601601E-2</v>
      </c>
      <c r="E143" s="78">
        <v>3.8351544315123803E-2</v>
      </c>
      <c r="F143" s="78">
        <v>3.30287509182359E-2</v>
      </c>
      <c r="G143" s="78">
        <v>2.7472098338178801E-2</v>
      </c>
      <c r="J143" s="78"/>
      <c r="K143" s="78"/>
      <c r="L143" s="78"/>
      <c r="M143" s="78"/>
      <c r="N143" s="78"/>
      <c r="O143" s="78"/>
      <c r="R143" s="78">
        <v>1.6110607803272101E-2</v>
      </c>
      <c r="S143" s="78">
        <v>-1.9479945998135399E-2</v>
      </c>
      <c r="T143" s="78">
        <v>3.89996124564609E-2</v>
      </c>
      <c r="U143" s="78">
        <v>-3.2151547142935798E-2</v>
      </c>
      <c r="V143" s="78">
        <v>-8.8682177471446702E-3</v>
      </c>
    </row>
    <row r="144" spans="3:22">
      <c r="C144" s="78">
        <v>-1.09310433880045E-2</v>
      </c>
      <c r="D144" s="78">
        <v>-2.4338410025096999E-3</v>
      </c>
      <c r="E144" s="78">
        <v>-9.7308610283855408E-3</v>
      </c>
      <c r="F144" s="78">
        <v>-1.05303086526172E-2</v>
      </c>
      <c r="G144" s="78">
        <v>-2.0570609367683401E-2</v>
      </c>
      <c r="J144" s="78"/>
      <c r="K144" s="78"/>
      <c r="L144" s="78"/>
      <c r="M144" s="78"/>
      <c r="N144" s="78"/>
      <c r="O144" s="78"/>
      <c r="R144" s="78">
        <v>2.4142263649985E-2</v>
      </c>
      <c r="S144" s="78">
        <v>6.6163666176734196E-3</v>
      </c>
      <c r="T144" s="78">
        <v>5.4304400333592802E-2</v>
      </c>
      <c r="U144" s="78">
        <v>3.5154969744804802E-2</v>
      </c>
      <c r="V144" s="78">
        <v>-4.5003434108923501E-3</v>
      </c>
    </row>
    <row r="145" spans="2:22">
      <c r="C145" s="78">
        <v>-1.76360151995546E-2</v>
      </c>
      <c r="D145" s="78">
        <v>-1.6347590972927699E-2</v>
      </c>
      <c r="E145" s="78">
        <v>-7.1300684954174404E-3</v>
      </c>
      <c r="F145" s="78">
        <v>4.10909298804738E-3</v>
      </c>
      <c r="G145" s="78">
        <v>-7.2836672397373703E-3</v>
      </c>
      <c r="J145" s="78"/>
      <c r="K145" s="78"/>
      <c r="L145" s="78"/>
      <c r="M145" s="78"/>
      <c r="N145" s="78"/>
      <c r="O145" s="78"/>
      <c r="R145" s="78">
        <v>-1.4539873770943E-2</v>
      </c>
      <c r="S145" s="78">
        <v>-2.8241706077182099E-2</v>
      </c>
      <c r="T145" s="78">
        <v>1.23678039033828E-3</v>
      </c>
      <c r="U145" s="78">
        <v>-2.2541876580988E-2</v>
      </c>
      <c r="V145" s="78">
        <v>-1.03110730728827E-2</v>
      </c>
    </row>
    <row r="146" spans="2:22">
      <c r="C146" s="78">
        <v>-1.44781793472734E-2</v>
      </c>
      <c r="D146" s="78">
        <v>7.7894386867461099E-2</v>
      </c>
      <c r="E146" s="78">
        <v>8.3262953068771101E-2</v>
      </c>
      <c r="F146" s="78">
        <v>3.9526565925059098E-2</v>
      </c>
      <c r="G146" s="78">
        <v>3.5007261175946297E-2</v>
      </c>
      <c r="J146" s="78"/>
      <c r="K146" s="78"/>
      <c r="L146" s="78"/>
      <c r="M146" s="78"/>
      <c r="N146" s="78"/>
      <c r="O146" s="78"/>
      <c r="R146" s="78">
        <v>7.2527945440999997E-2</v>
      </c>
      <c r="S146" s="78">
        <v>5.8814452587980098E-2</v>
      </c>
      <c r="T146" s="78">
        <v>9.0283504454656799E-2</v>
      </c>
      <c r="U146" s="78">
        <v>-1.6744213760298599E-2</v>
      </c>
      <c r="V146" s="78">
        <v>-3.4868224047237703E-2</v>
      </c>
    </row>
    <row r="147" spans="2:22">
      <c r="C147" s="78">
        <v>-3.2297533218252902E-4</v>
      </c>
      <c r="D147" s="78">
        <v>-8.6436990546206894E-3</v>
      </c>
      <c r="E147" s="78">
        <v>1.7743569436129099E-2</v>
      </c>
      <c r="F147" s="78">
        <v>-1.17306698036797E-2</v>
      </c>
      <c r="G147" s="78">
        <v>1.35648041598239E-2</v>
      </c>
      <c r="J147" s="78"/>
      <c r="K147" s="78"/>
      <c r="L147" s="78"/>
      <c r="M147" s="78"/>
      <c r="N147" s="78"/>
      <c r="O147" s="78"/>
      <c r="R147" s="78">
        <v>-2.0382077479532999E-2</v>
      </c>
      <c r="S147" s="78">
        <v>2.0889111029267601E-2</v>
      </c>
      <c r="T147" s="78">
        <v>-4.5135060694212296E-3</v>
      </c>
      <c r="U147" s="78">
        <v>5.02628328586531E-2</v>
      </c>
      <c r="V147" s="78">
        <v>5.2562552498499698E-2</v>
      </c>
    </row>
    <row r="148" spans="2:22">
      <c r="C148" s="78">
        <v>1.2655978986300101E-2</v>
      </c>
      <c r="D148" s="78">
        <v>1.50075170033762E-3</v>
      </c>
      <c r="E148" s="78">
        <v>2.0592487527502999E-2</v>
      </c>
      <c r="F148" s="78">
        <v>3.7313214701639001E-3</v>
      </c>
      <c r="G148" s="78">
        <v>1.8894766469771899E-2</v>
      </c>
      <c r="J148" s="78"/>
      <c r="K148" s="78"/>
      <c r="L148" s="78"/>
      <c r="M148" s="78"/>
      <c r="N148" s="78"/>
      <c r="O148" s="78"/>
      <c r="R148" s="78">
        <v>-5.5770759777041797E-3</v>
      </c>
      <c r="S148" s="78">
        <v>-3.4513489037594401E-2</v>
      </c>
      <c r="T148" s="78">
        <v>0.113568827058247</v>
      </c>
      <c r="U148" s="78">
        <v>3.3189905632978703E-2</v>
      </c>
      <c r="V148" s="78">
        <v>1.9845141052013099E-2</v>
      </c>
    </row>
    <row r="149" spans="2:22">
      <c r="C149" s="78">
        <v>-1.3272662549237599E-2</v>
      </c>
      <c r="D149" s="78">
        <v>-7.1510734463525096E-3</v>
      </c>
      <c r="E149" s="78">
        <v>-4.8614699807009798E-3</v>
      </c>
      <c r="F149" s="78">
        <v>1.81051493600085E-2</v>
      </c>
      <c r="G149" s="78">
        <v>-1.53120941753412E-2</v>
      </c>
      <c r="J149" s="78"/>
      <c r="K149" s="78"/>
      <c r="L149" s="78"/>
      <c r="M149" s="78"/>
      <c r="N149" s="78"/>
      <c r="O149" s="78"/>
      <c r="R149" s="78">
        <v>-5.47143789482471E-2</v>
      </c>
      <c r="S149" s="78">
        <v>-2.5779963755080699E-2</v>
      </c>
      <c r="T149" s="78">
        <v>2.8768243562858498E-2</v>
      </c>
      <c r="U149" s="78">
        <v>-6.1338773392940601E-3</v>
      </c>
      <c r="V149" s="78">
        <v>-5.3412201154928902E-2</v>
      </c>
    </row>
    <row r="150" spans="2:22">
      <c r="C150" s="78">
        <v>-1.6301893463786899E-2</v>
      </c>
      <c r="D150" s="78">
        <v>3.2257229014426498E-4</v>
      </c>
      <c r="E150" s="78">
        <v>1.1535366890655501E-2</v>
      </c>
      <c r="F150" s="78">
        <v>-3.2650668796146302E-2</v>
      </c>
      <c r="G150" s="78">
        <v>1.11764514703419E-2</v>
      </c>
      <c r="J150" s="78"/>
      <c r="K150" s="78"/>
      <c r="L150" s="78"/>
      <c r="M150" s="78"/>
      <c r="N150" s="78"/>
      <c r="O150" s="78"/>
      <c r="R150" s="78">
        <v>-3.0655201031404402E-3</v>
      </c>
      <c r="S150" s="78">
        <v>-1.7061616245581002E-2</v>
      </c>
      <c r="T150" s="78">
        <v>-2.76979258424104E-2</v>
      </c>
      <c r="U150" s="78">
        <v>-3.2110823343031003E-2</v>
      </c>
      <c r="V150" s="78">
        <v>1.1580221743082099E-2</v>
      </c>
    </row>
    <row r="151" spans="2:22">
      <c r="C151" s="78"/>
      <c r="D151" s="78"/>
      <c r="E151" s="78"/>
      <c r="F151" s="78"/>
      <c r="G151" s="78"/>
      <c r="J151" s="78"/>
      <c r="K151" s="78"/>
      <c r="L151" s="78"/>
      <c r="M151" s="78"/>
      <c r="N151" s="78"/>
      <c r="O151" s="78"/>
      <c r="R151" s="78"/>
      <c r="S151" s="78"/>
      <c r="T151" s="78"/>
      <c r="U151" s="78"/>
      <c r="V151" s="78"/>
    </row>
    <row r="152" spans="2:22">
      <c r="B152" s="105" t="s">
        <v>21</v>
      </c>
      <c r="C152" s="78">
        <f t="shared" ref="C152:G152" si="11">AVERAGE(C127:C150)</f>
        <v>2.5462549021997684E-3</v>
      </c>
      <c r="D152" s="78">
        <f t="shared" si="11"/>
        <v>2.4173774031462925E-3</v>
      </c>
      <c r="E152" s="78">
        <f t="shared" si="11"/>
        <v>6.9346808069230149E-3</v>
      </c>
      <c r="F152" s="78">
        <f t="shared" si="11"/>
        <v>2.2091207657947798E-3</v>
      </c>
      <c r="G152" s="78">
        <f t="shared" si="11"/>
        <v>3.1840564469726379E-3</v>
      </c>
      <c r="I152" s="105"/>
      <c r="J152" s="78"/>
      <c r="K152" s="78"/>
      <c r="L152" s="78"/>
      <c r="M152" s="78"/>
      <c r="N152" s="78"/>
      <c r="O152" s="78"/>
      <c r="Q152" s="105" t="s">
        <v>21</v>
      </c>
      <c r="R152" s="78">
        <f t="shared" ref="R152:V152" si="12">AVERAGE(R127:R150)</f>
        <v>1.4696052872806896E-3</v>
      </c>
      <c r="S152" s="78">
        <f t="shared" si="12"/>
        <v>-4.8726891387641386E-3</v>
      </c>
      <c r="T152" s="78">
        <f t="shared" si="12"/>
        <v>7.8134929264409257E-3</v>
      </c>
      <c r="U152" s="78">
        <f t="shared" si="12"/>
        <v>-1.5034761185337796E-2</v>
      </c>
      <c r="V152" s="78">
        <f t="shared" si="12"/>
        <v>-1.161832197824251E-2</v>
      </c>
    </row>
    <row r="153" spans="2:22">
      <c r="B153" s="105" t="s">
        <v>101</v>
      </c>
      <c r="C153" s="78">
        <v>0.27683667652684602</v>
      </c>
      <c r="D153" s="78">
        <v>0.312623513896512</v>
      </c>
      <c r="E153" s="55">
        <v>6.7705502969861706E-2</v>
      </c>
      <c r="F153" s="78">
        <v>0.294264890969128</v>
      </c>
      <c r="G153" s="78">
        <v>0.177493497081259</v>
      </c>
      <c r="I153" s="105"/>
      <c r="J153" s="78"/>
      <c r="K153" s="78"/>
      <c r="L153" s="78"/>
      <c r="M153" s="78"/>
      <c r="N153" s="78"/>
      <c r="O153" s="78"/>
      <c r="Q153" s="105" t="s">
        <v>101</v>
      </c>
      <c r="R153" s="78">
        <v>0.40298398393188001</v>
      </c>
      <c r="S153" s="78">
        <v>0.78846201470966704</v>
      </c>
      <c r="T153" s="78">
        <v>0.19402587098926499</v>
      </c>
      <c r="U153" s="57">
        <v>0.99205515254158405</v>
      </c>
      <c r="V153" s="78">
        <v>0.94220384374680499</v>
      </c>
    </row>
    <row r="157" spans="2:22">
      <c r="J157" s="78"/>
      <c r="K157" s="78"/>
      <c r="L157" s="78"/>
      <c r="M157" s="78"/>
      <c r="N157" s="78"/>
      <c r="O157" s="78"/>
    </row>
    <row r="158" spans="2:22">
      <c r="J158" s="78"/>
      <c r="K158" s="78"/>
      <c r="L158" s="78"/>
      <c r="M158" s="78"/>
      <c r="N158" s="78"/>
      <c r="O158" s="78"/>
    </row>
    <row r="159" spans="2:22">
      <c r="J159" s="78"/>
      <c r="K159" s="78"/>
      <c r="L159" s="78"/>
      <c r="M159" s="78"/>
      <c r="N159" s="78"/>
      <c r="O159" s="78"/>
    </row>
    <row r="160" spans="2:22">
      <c r="J160" s="78"/>
      <c r="K160" s="78"/>
      <c r="L160" s="78"/>
      <c r="M160" s="78"/>
      <c r="N160" s="78"/>
      <c r="O160" s="78"/>
    </row>
    <row r="161" spans="10:15">
      <c r="J161" s="78"/>
      <c r="K161" s="78"/>
      <c r="L161" s="78"/>
      <c r="M161" s="78"/>
      <c r="N161" s="78"/>
      <c r="O161" s="78"/>
    </row>
    <row r="162" spans="10:15">
      <c r="J162" s="78"/>
      <c r="K162" s="78"/>
      <c r="L162" s="78"/>
      <c r="M162" s="78"/>
      <c r="N162" s="78"/>
      <c r="O162" s="78"/>
    </row>
    <row r="163" spans="10:15">
      <c r="J163" s="78"/>
      <c r="K163" s="78"/>
      <c r="L163" s="78"/>
      <c r="M163" s="78"/>
      <c r="N163" s="78"/>
      <c r="O163" s="78"/>
    </row>
    <row r="164" spans="10:15">
      <c r="J164" s="78"/>
      <c r="K164" s="78"/>
      <c r="L164" s="78"/>
      <c r="M164" s="78"/>
      <c r="N164" s="78"/>
      <c r="O164" s="78"/>
    </row>
    <row r="165" spans="10:15">
      <c r="J165" s="78"/>
      <c r="K165" s="78"/>
      <c r="L165" s="78"/>
      <c r="M165" s="78"/>
      <c r="N165" s="78"/>
      <c r="O165" s="78"/>
    </row>
    <row r="166" spans="10:15">
      <c r="J166" s="78"/>
      <c r="K166" s="78"/>
      <c r="L166" s="78"/>
      <c r="M166" s="78"/>
      <c r="N166" s="78"/>
      <c r="O166" s="78"/>
    </row>
    <row r="167" spans="10:15">
      <c r="J167" s="78"/>
      <c r="K167" s="78"/>
      <c r="L167" s="78"/>
      <c r="M167" s="78"/>
      <c r="N167" s="78"/>
      <c r="O167" s="78"/>
    </row>
    <row r="168" spans="10:15">
      <c r="J168" s="78"/>
      <c r="K168" s="78"/>
      <c r="L168" s="78"/>
      <c r="M168" s="78"/>
      <c r="N168" s="78"/>
      <c r="O168" s="78"/>
    </row>
    <row r="169" spans="10:15">
      <c r="J169" s="78"/>
      <c r="K169" s="78"/>
      <c r="L169" s="78"/>
      <c r="M169" s="78"/>
      <c r="N169" s="78"/>
      <c r="O169" s="78"/>
    </row>
    <row r="170" spans="10:15">
      <c r="J170" s="78"/>
      <c r="K170" s="78"/>
      <c r="L170" s="78"/>
      <c r="M170" s="78"/>
      <c r="N170" s="78"/>
      <c r="O170" s="78"/>
    </row>
    <row r="171" spans="10:15">
      <c r="J171" s="78"/>
      <c r="K171" s="78"/>
      <c r="L171" s="78"/>
      <c r="M171" s="78"/>
      <c r="N171" s="78"/>
      <c r="O171" s="78"/>
    </row>
    <row r="172" spans="10:15">
      <c r="J172" s="78"/>
      <c r="K172" s="78"/>
      <c r="L172" s="78"/>
      <c r="M172" s="78"/>
      <c r="N172" s="78"/>
      <c r="O172" s="78"/>
    </row>
    <row r="173" spans="10:15">
      <c r="J173" s="78"/>
      <c r="K173" s="78"/>
      <c r="L173" s="78"/>
      <c r="M173" s="78"/>
      <c r="N173" s="78"/>
      <c r="O173" s="78"/>
    </row>
    <row r="174" spans="10:15">
      <c r="J174" s="78"/>
      <c r="K174" s="78"/>
      <c r="L174" s="78"/>
      <c r="M174" s="78"/>
      <c r="N174" s="78"/>
      <c r="O174" s="78"/>
    </row>
    <row r="175" spans="10:15">
      <c r="J175" s="78"/>
      <c r="K175" s="78"/>
      <c r="L175" s="78"/>
      <c r="M175" s="78"/>
      <c r="N175" s="78"/>
      <c r="O175" s="78"/>
    </row>
    <row r="176" spans="10:15">
      <c r="J176" s="78"/>
      <c r="K176" s="78"/>
      <c r="L176" s="78"/>
      <c r="M176" s="78"/>
      <c r="N176" s="78"/>
      <c r="O176" s="78"/>
    </row>
    <row r="177" spans="9:15">
      <c r="J177" s="78"/>
      <c r="K177" s="78"/>
      <c r="L177" s="78"/>
      <c r="M177" s="78"/>
      <c r="N177" s="78"/>
      <c r="O177" s="78"/>
    </row>
    <row r="178" spans="9:15">
      <c r="J178" s="78"/>
      <c r="K178" s="78"/>
      <c r="L178" s="78"/>
      <c r="M178" s="78"/>
      <c r="N178" s="78"/>
      <c r="O178" s="78"/>
    </row>
    <row r="179" spans="9:15">
      <c r="J179" s="78"/>
      <c r="K179" s="78"/>
      <c r="L179" s="78"/>
      <c r="M179" s="78"/>
      <c r="N179" s="78"/>
      <c r="O179" s="78"/>
    </row>
    <row r="180" spans="9:15">
      <c r="J180" s="78"/>
      <c r="K180" s="78"/>
      <c r="L180" s="78"/>
      <c r="M180" s="78"/>
      <c r="N180" s="78"/>
      <c r="O180" s="78"/>
    </row>
    <row r="181" spans="9:15">
      <c r="J181" s="78"/>
      <c r="K181" s="78"/>
      <c r="L181" s="78"/>
      <c r="M181" s="78"/>
      <c r="N181" s="78"/>
      <c r="O181" s="78"/>
    </row>
    <row r="182" spans="9:15">
      <c r="J182" s="78"/>
      <c r="K182" s="78"/>
      <c r="L182" s="78"/>
      <c r="M182" s="78"/>
      <c r="N182" s="78"/>
      <c r="O182" s="78"/>
    </row>
    <row r="183" spans="9:15">
      <c r="I183" s="105"/>
      <c r="J183" s="78"/>
      <c r="K183" s="78"/>
      <c r="L183" s="78"/>
      <c r="M183" s="78"/>
      <c r="N183" s="78"/>
      <c r="O183" s="78"/>
    </row>
    <row r="184" spans="9:15">
      <c r="I184" s="105"/>
      <c r="J184" s="78"/>
      <c r="K184" s="78"/>
      <c r="L184" s="78"/>
      <c r="M184" s="78"/>
      <c r="N184" s="78"/>
      <c r="O184" s="7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N62"/>
  <sheetViews>
    <sheetView zoomScale="41" workbookViewId="0">
      <selection activeCell="I5" sqref="I5:N5"/>
    </sheetView>
  </sheetViews>
  <sheetFormatPr defaultColWidth="10.875" defaultRowHeight="15.75"/>
  <cols>
    <col min="1" max="16384" width="10.875" style="3"/>
  </cols>
  <sheetData>
    <row r="4" spans="1:14">
      <c r="A4" s="3" t="s">
        <v>61</v>
      </c>
      <c r="I4" s="3" t="s">
        <v>14</v>
      </c>
    </row>
    <row r="5" spans="1:14">
      <c r="A5" s="5"/>
      <c r="B5" s="5" t="s">
        <v>178</v>
      </c>
      <c r="C5" s="5" t="s">
        <v>179</v>
      </c>
      <c r="D5" s="5" t="s">
        <v>107</v>
      </c>
      <c r="E5" s="5" t="s">
        <v>108</v>
      </c>
      <c r="F5" s="5" t="s">
        <v>109</v>
      </c>
      <c r="G5" s="5" t="s">
        <v>110</v>
      </c>
      <c r="I5" s="5" t="s">
        <v>178</v>
      </c>
      <c r="J5" s="5" t="s">
        <v>179</v>
      </c>
      <c r="K5" s="5" t="s">
        <v>107</v>
      </c>
      <c r="L5" s="5" t="s">
        <v>108</v>
      </c>
      <c r="M5" s="5" t="s">
        <v>109</v>
      </c>
      <c r="N5" s="5" t="s">
        <v>110</v>
      </c>
    </row>
    <row r="6" spans="1:14">
      <c r="A6" s="5" t="s">
        <v>23</v>
      </c>
      <c r="B6" s="5"/>
      <c r="C6" s="5"/>
      <c r="D6" s="2"/>
      <c r="E6" s="2"/>
      <c r="F6" s="2"/>
      <c r="G6" s="2"/>
      <c r="I6" s="4"/>
      <c r="J6" s="4"/>
      <c r="K6" s="4"/>
      <c r="L6" s="4"/>
      <c r="M6" s="4"/>
      <c r="N6" s="4"/>
    </row>
    <row r="7" spans="1:14">
      <c r="A7" s="5" t="s">
        <v>24</v>
      </c>
      <c r="B7" s="5"/>
      <c r="C7" s="5"/>
      <c r="D7" s="2"/>
      <c r="E7" s="2"/>
      <c r="F7" s="2"/>
      <c r="G7" s="2"/>
      <c r="I7" s="4"/>
      <c r="J7" s="4"/>
      <c r="K7" s="4"/>
      <c r="L7" s="4"/>
      <c r="M7" s="4"/>
      <c r="N7" s="4"/>
    </row>
    <row r="8" spans="1:14">
      <c r="A8" s="5" t="s">
        <v>25</v>
      </c>
      <c r="B8" s="5"/>
      <c r="C8" s="5"/>
      <c r="D8" s="2"/>
      <c r="E8" s="2"/>
      <c r="F8" s="2"/>
      <c r="G8" s="2"/>
      <c r="I8" s="4"/>
      <c r="J8" s="4"/>
      <c r="K8" s="4"/>
      <c r="L8" s="4"/>
      <c r="M8" s="4"/>
      <c r="N8" s="4"/>
    </row>
    <row r="9" spans="1:14">
      <c r="A9" s="5" t="s">
        <v>26</v>
      </c>
      <c r="B9" s="6"/>
      <c r="C9" s="6"/>
      <c r="D9" s="7"/>
      <c r="E9" s="7"/>
      <c r="F9" s="7"/>
      <c r="G9" s="7"/>
      <c r="I9" s="4"/>
      <c r="J9" s="4"/>
      <c r="K9" s="4"/>
      <c r="L9" s="4"/>
      <c r="M9" s="4"/>
      <c r="N9" s="4"/>
    </row>
    <row r="10" spans="1:14">
      <c r="A10" s="5" t="s">
        <v>27</v>
      </c>
      <c r="B10" s="6"/>
      <c r="C10" s="6"/>
      <c r="D10" s="7"/>
      <c r="E10" s="7"/>
      <c r="F10" s="7"/>
      <c r="G10" s="7"/>
      <c r="I10" s="4"/>
      <c r="J10" s="4"/>
      <c r="K10" s="4"/>
      <c r="L10" s="4"/>
      <c r="M10" s="4"/>
      <c r="N10" s="4"/>
    </row>
    <row r="11" spans="1:14">
      <c r="A11" s="5" t="s">
        <v>28</v>
      </c>
      <c r="B11" s="6"/>
      <c r="C11" s="6"/>
      <c r="D11" s="7"/>
      <c r="E11" s="7"/>
      <c r="F11" s="7"/>
      <c r="G11" s="7"/>
      <c r="I11" s="4"/>
      <c r="J11" s="4"/>
      <c r="K11" s="4"/>
      <c r="L11" s="4"/>
      <c r="M11" s="4"/>
      <c r="N11" s="4"/>
    </row>
    <row r="12" spans="1:14">
      <c r="A12" s="5" t="s">
        <v>29</v>
      </c>
      <c r="B12" s="6"/>
      <c r="C12" s="6"/>
      <c r="D12" s="7"/>
      <c r="E12" s="7"/>
      <c r="F12" s="7"/>
      <c r="G12" s="7"/>
      <c r="I12" s="4"/>
      <c r="J12" s="4"/>
      <c r="K12" s="4"/>
      <c r="L12" s="4"/>
      <c r="M12" s="4"/>
      <c r="N12" s="4"/>
    </row>
    <row r="13" spans="1:14">
      <c r="A13" s="5" t="s">
        <v>22</v>
      </c>
      <c r="B13" s="6"/>
      <c r="C13" s="6"/>
      <c r="D13" s="7"/>
      <c r="E13" s="7"/>
      <c r="F13" s="7"/>
      <c r="G13" s="7"/>
      <c r="I13" s="4"/>
      <c r="J13" s="4"/>
      <c r="K13" s="4"/>
      <c r="L13" s="4"/>
      <c r="M13" s="4"/>
      <c r="N13" s="4"/>
    </row>
    <row r="14" spans="1:14">
      <c r="A14" s="20" t="s">
        <v>45</v>
      </c>
      <c r="B14" s="6"/>
      <c r="C14" s="6"/>
      <c r="D14" s="7"/>
      <c r="E14" s="7"/>
      <c r="F14" s="7"/>
      <c r="G14" s="7"/>
      <c r="I14" s="4"/>
      <c r="J14" s="4"/>
      <c r="K14" s="4"/>
      <c r="L14" s="4"/>
      <c r="M14" s="4"/>
      <c r="N14" s="4"/>
    </row>
    <row r="15" spans="1:14">
      <c r="A15" s="5" t="s">
        <v>46</v>
      </c>
      <c r="B15" s="6"/>
      <c r="C15" s="6"/>
      <c r="D15" s="7"/>
      <c r="E15" s="7"/>
      <c r="F15" s="7"/>
      <c r="G15" s="7"/>
      <c r="I15" s="4"/>
      <c r="J15" s="4"/>
      <c r="K15" s="4"/>
      <c r="L15" s="4"/>
      <c r="M15" s="4"/>
      <c r="N15" s="4"/>
    </row>
    <row r="16" spans="1:14">
      <c r="A16" s="20" t="s">
        <v>47</v>
      </c>
      <c r="B16" s="6"/>
      <c r="C16" s="6"/>
      <c r="D16" s="7"/>
      <c r="E16" s="7"/>
      <c r="F16" s="7"/>
      <c r="G16" s="7"/>
      <c r="I16" s="4"/>
      <c r="J16" s="4"/>
      <c r="K16" s="4"/>
      <c r="L16" s="4"/>
      <c r="M16" s="4"/>
      <c r="N16" s="4"/>
    </row>
    <row r="17" spans="1:14">
      <c r="A17" s="5" t="s">
        <v>48</v>
      </c>
      <c r="B17" s="6"/>
      <c r="C17" s="6"/>
      <c r="D17" s="7"/>
      <c r="E17" s="7"/>
      <c r="F17" s="7"/>
      <c r="G17" s="7"/>
      <c r="I17" s="4"/>
      <c r="J17" s="4"/>
      <c r="K17" s="4"/>
      <c r="L17" s="4"/>
      <c r="M17" s="4"/>
      <c r="N17" s="4"/>
    </row>
    <row r="18" spans="1:14">
      <c r="A18" s="5" t="s">
        <v>49</v>
      </c>
      <c r="B18" s="6"/>
      <c r="C18" s="6"/>
      <c r="D18" s="7"/>
      <c r="E18" s="7"/>
      <c r="F18" s="7"/>
      <c r="G18" s="7"/>
      <c r="I18" s="4"/>
      <c r="J18" s="4"/>
      <c r="K18" s="4"/>
      <c r="L18" s="4"/>
      <c r="M18" s="4"/>
      <c r="N18" s="4"/>
    </row>
    <row r="19" spans="1:14">
      <c r="A19" s="20" t="s">
        <v>50</v>
      </c>
      <c r="B19" s="6"/>
      <c r="C19" s="6"/>
      <c r="D19" s="7"/>
      <c r="E19" s="7"/>
      <c r="F19" s="7"/>
      <c r="G19" s="7"/>
      <c r="I19" s="4"/>
      <c r="J19" s="4"/>
      <c r="K19" s="4"/>
      <c r="L19" s="4"/>
      <c r="M19" s="4"/>
      <c r="N19" s="4"/>
    </row>
    <row r="20" spans="1:14">
      <c r="A20" s="5" t="s">
        <v>51</v>
      </c>
      <c r="B20" s="6"/>
      <c r="C20" s="6"/>
      <c r="D20" s="7"/>
      <c r="E20" s="7"/>
      <c r="F20" s="7"/>
      <c r="G20" s="7"/>
      <c r="I20" s="4"/>
      <c r="J20" s="4"/>
      <c r="K20" s="4"/>
      <c r="L20" s="4"/>
      <c r="M20" s="4"/>
      <c r="N20" s="4"/>
    </row>
    <row r="21" spans="1:14">
      <c r="A21" s="20" t="s">
        <v>52</v>
      </c>
      <c r="B21" s="6"/>
      <c r="C21" s="6"/>
      <c r="D21" s="7"/>
      <c r="E21" s="7"/>
      <c r="F21" s="7"/>
      <c r="G21" s="7"/>
      <c r="I21" s="4"/>
      <c r="J21" s="4"/>
      <c r="K21" s="4"/>
      <c r="L21" s="4"/>
      <c r="M21" s="4"/>
      <c r="N21" s="4"/>
    </row>
    <row r="22" spans="1:14">
      <c r="A22" s="5" t="s">
        <v>53</v>
      </c>
      <c r="B22" s="6"/>
      <c r="C22" s="6"/>
      <c r="D22" s="7"/>
      <c r="E22" s="7"/>
      <c r="F22" s="7"/>
      <c r="G22" s="7"/>
      <c r="I22" s="4"/>
      <c r="J22" s="4"/>
      <c r="K22" s="4"/>
      <c r="L22" s="4"/>
      <c r="M22" s="4"/>
      <c r="N22" s="4"/>
    </row>
    <row r="23" spans="1:14">
      <c r="A23" s="20" t="s">
        <v>54</v>
      </c>
      <c r="B23" s="6"/>
      <c r="C23" s="6"/>
      <c r="D23" s="7"/>
      <c r="E23" s="7"/>
      <c r="F23" s="7"/>
      <c r="G23" s="7"/>
      <c r="I23" s="4"/>
      <c r="J23" s="4"/>
      <c r="K23" s="4"/>
      <c r="L23" s="4"/>
      <c r="M23" s="4"/>
      <c r="N23" s="4"/>
    </row>
    <row r="24" spans="1:14">
      <c r="A24" s="5" t="s">
        <v>55</v>
      </c>
      <c r="B24" s="6"/>
      <c r="C24" s="6"/>
      <c r="D24" s="7"/>
      <c r="E24" s="7"/>
      <c r="F24" s="7"/>
      <c r="G24" s="7"/>
      <c r="I24" s="4"/>
      <c r="J24" s="4"/>
      <c r="K24" s="4"/>
      <c r="L24" s="4"/>
      <c r="M24" s="4"/>
      <c r="N24" s="4"/>
    </row>
    <row r="25" spans="1:14">
      <c r="A25" s="5" t="s">
        <v>56</v>
      </c>
      <c r="B25" s="6"/>
      <c r="C25" s="6"/>
      <c r="D25" s="7"/>
      <c r="E25" s="7"/>
      <c r="F25" s="7"/>
      <c r="G25" s="7"/>
      <c r="I25" s="4"/>
      <c r="J25" s="4"/>
      <c r="K25" s="4"/>
      <c r="L25" s="4"/>
      <c r="M25" s="4"/>
      <c r="N25" s="4"/>
    </row>
    <row r="26" spans="1:14">
      <c r="A26" s="20" t="s">
        <v>57</v>
      </c>
      <c r="B26" s="6"/>
      <c r="C26" s="6"/>
      <c r="D26" s="7"/>
      <c r="E26" s="7"/>
      <c r="F26" s="7"/>
      <c r="G26" s="7"/>
      <c r="I26" s="4"/>
      <c r="J26" s="4"/>
      <c r="K26" s="4"/>
      <c r="L26" s="4"/>
      <c r="M26" s="4"/>
      <c r="N26" s="4"/>
    </row>
    <row r="27" spans="1:14">
      <c r="A27" s="5" t="s">
        <v>58</v>
      </c>
      <c r="B27" s="6"/>
      <c r="C27" s="6"/>
      <c r="D27" s="7"/>
      <c r="E27" s="7"/>
      <c r="F27" s="7"/>
      <c r="G27" s="7"/>
      <c r="I27" s="4"/>
      <c r="J27" s="4"/>
      <c r="K27" s="4"/>
      <c r="L27" s="4"/>
      <c r="M27" s="4"/>
      <c r="N27" s="4"/>
    </row>
    <row r="28" spans="1:14">
      <c r="A28" s="20" t="s">
        <v>59</v>
      </c>
      <c r="B28" s="6"/>
      <c r="C28" s="6"/>
      <c r="D28" s="7"/>
      <c r="E28" s="7"/>
      <c r="F28" s="7"/>
      <c r="G28" s="7"/>
      <c r="I28" s="4"/>
      <c r="J28" s="4"/>
      <c r="K28" s="4"/>
      <c r="L28" s="4"/>
      <c r="M28" s="4"/>
      <c r="N28" s="4"/>
    </row>
    <row r="29" spans="1:14" ht="16.5" thickBot="1">
      <c r="A29" s="20" t="s">
        <v>60</v>
      </c>
      <c r="B29" s="6"/>
      <c r="C29" s="6"/>
      <c r="D29" s="7"/>
      <c r="E29" s="7"/>
      <c r="F29" s="7"/>
      <c r="G29" s="7"/>
      <c r="I29" s="4"/>
      <c r="J29" s="4"/>
      <c r="K29" s="4"/>
      <c r="L29" s="4"/>
      <c r="M29" s="4"/>
      <c r="N29" s="4"/>
    </row>
    <row r="30" spans="1:14" ht="16.5" thickBot="1">
      <c r="A30" s="6"/>
      <c r="B30" s="6"/>
      <c r="C30" s="6"/>
      <c r="D30" s="7"/>
      <c r="E30" s="7"/>
      <c r="F30" s="7"/>
      <c r="G30" s="7"/>
      <c r="H30" s="15" t="s">
        <v>21</v>
      </c>
      <c r="I30" s="10" t="e">
        <f t="shared" ref="I30:N30" si="0">AVERAGE(I6:I29)</f>
        <v>#DIV/0!</v>
      </c>
      <c r="J30" s="10" t="e">
        <f t="shared" si="0"/>
        <v>#DIV/0!</v>
      </c>
      <c r="K30" s="10" t="e">
        <f t="shared" si="0"/>
        <v>#DIV/0!</v>
      </c>
      <c r="L30" s="10" t="e">
        <f t="shared" si="0"/>
        <v>#DIV/0!</v>
      </c>
      <c r="M30" s="10" t="e">
        <f t="shared" si="0"/>
        <v>#DIV/0!</v>
      </c>
      <c r="N30" s="10" t="e">
        <f t="shared" si="0"/>
        <v>#DIV/0!</v>
      </c>
    </row>
    <row r="31" spans="1:14" ht="16.5" thickBot="1">
      <c r="A31" s="6"/>
      <c r="B31" s="6"/>
      <c r="C31" s="6"/>
      <c r="D31" s="7"/>
      <c r="E31" s="7"/>
      <c r="F31" s="7"/>
      <c r="G31" s="7"/>
      <c r="H31" s="15" t="s">
        <v>30</v>
      </c>
      <c r="I31" s="10"/>
      <c r="J31" s="10"/>
      <c r="K31" s="10"/>
      <c r="L31" s="10"/>
      <c r="M31" s="10"/>
      <c r="N31" s="10"/>
    </row>
    <row r="35" spans="1:14">
      <c r="A35" s="3" t="s">
        <v>35</v>
      </c>
      <c r="I35" s="3" t="s">
        <v>14</v>
      </c>
    </row>
    <row r="36" spans="1:14">
      <c r="A36" s="5"/>
      <c r="B36" s="5" t="s">
        <v>178</v>
      </c>
      <c r="C36" s="5" t="s">
        <v>179</v>
      </c>
      <c r="D36" s="5" t="s">
        <v>107</v>
      </c>
      <c r="E36" s="5" t="s">
        <v>108</v>
      </c>
      <c r="F36" s="5" t="s">
        <v>109</v>
      </c>
      <c r="G36" s="5" t="s">
        <v>110</v>
      </c>
      <c r="I36" s="5" t="s">
        <v>178</v>
      </c>
      <c r="J36" s="5" t="s">
        <v>179</v>
      </c>
      <c r="K36" s="5" t="s">
        <v>107</v>
      </c>
      <c r="L36" s="5" t="s">
        <v>108</v>
      </c>
      <c r="M36" s="5" t="s">
        <v>109</v>
      </c>
      <c r="N36" s="5" t="s">
        <v>110</v>
      </c>
    </row>
    <row r="37" spans="1:14">
      <c r="A37" s="5" t="s">
        <v>23</v>
      </c>
      <c r="B37" s="5"/>
      <c r="C37" s="5"/>
      <c r="D37" s="2"/>
      <c r="E37" s="2"/>
      <c r="F37" s="2"/>
      <c r="G37" s="2"/>
      <c r="I37" s="4"/>
      <c r="J37" s="4"/>
      <c r="K37" s="4"/>
      <c r="L37" s="4"/>
      <c r="M37" s="4"/>
      <c r="N37" s="4"/>
    </row>
    <row r="38" spans="1:14">
      <c r="A38" s="5" t="s">
        <v>24</v>
      </c>
      <c r="B38" s="5"/>
      <c r="C38" s="5"/>
      <c r="D38" s="2"/>
      <c r="E38" s="2"/>
      <c r="F38" s="2"/>
      <c r="G38" s="2"/>
      <c r="I38" s="4"/>
      <c r="J38" s="4"/>
      <c r="K38" s="4"/>
      <c r="L38" s="4"/>
      <c r="M38" s="4"/>
      <c r="N38" s="4"/>
    </row>
    <row r="39" spans="1:14">
      <c r="A39" s="5" t="s">
        <v>25</v>
      </c>
      <c r="B39" s="5"/>
      <c r="C39" s="5"/>
      <c r="D39" s="2"/>
      <c r="E39" s="2"/>
      <c r="F39" s="2"/>
      <c r="G39" s="2"/>
      <c r="I39" s="4"/>
      <c r="J39" s="4"/>
      <c r="K39" s="4"/>
      <c r="L39" s="4"/>
      <c r="M39" s="4"/>
      <c r="N39" s="4"/>
    </row>
    <row r="40" spans="1:14">
      <c r="A40" s="5" t="s">
        <v>26</v>
      </c>
      <c r="B40" s="6"/>
      <c r="C40" s="6"/>
      <c r="D40" s="7"/>
      <c r="E40" s="7"/>
      <c r="F40" s="7"/>
      <c r="G40" s="7"/>
      <c r="I40" s="4"/>
      <c r="J40" s="4"/>
      <c r="K40" s="4"/>
      <c r="L40" s="4"/>
      <c r="M40" s="4"/>
      <c r="N40" s="4"/>
    </row>
    <row r="41" spans="1:14">
      <c r="A41" s="5" t="s">
        <v>27</v>
      </c>
      <c r="B41" s="6"/>
      <c r="C41" s="6"/>
      <c r="D41" s="7"/>
      <c r="E41" s="7"/>
      <c r="F41" s="7"/>
      <c r="G41" s="7"/>
      <c r="I41" s="4"/>
      <c r="J41" s="4"/>
      <c r="K41" s="4"/>
      <c r="L41" s="4"/>
      <c r="M41" s="4"/>
      <c r="N41" s="4"/>
    </row>
    <row r="42" spans="1:14">
      <c r="A42" s="5" t="s">
        <v>28</v>
      </c>
      <c r="B42" s="6"/>
      <c r="C42" s="6"/>
      <c r="D42" s="7"/>
      <c r="E42" s="7"/>
      <c r="F42" s="7"/>
      <c r="G42" s="7"/>
      <c r="I42" s="4"/>
      <c r="J42" s="4"/>
      <c r="K42" s="4"/>
      <c r="L42" s="4"/>
      <c r="M42" s="4"/>
      <c r="N42" s="4"/>
    </row>
    <row r="43" spans="1:14">
      <c r="A43" s="5" t="s">
        <v>29</v>
      </c>
      <c r="B43" s="6"/>
      <c r="C43" s="6"/>
      <c r="D43" s="7"/>
      <c r="E43" s="7"/>
      <c r="F43" s="7"/>
      <c r="G43" s="7"/>
      <c r="I43" s="4"/>
      <c r="J43" s="4"/>
      <c r="K43" s="4"/>
      <c r="L43" s="4"/>
      <c r="M43" s="4"/>
      <c r="N43" s="4"/>
    </row>
    <row r="44" spans="1:14">
      <c r="A44" s="5" t="s">
        <v>22</v>
      </c>
      <c r="B44" s="6"/>
      <c r="C44" s="6"/>
      <c r="D44" s="7"/>
      <c r="E44" s="7"/>
      <c r="F44" s="7"/>
      <c r="G44" s="7"/>
      <c r="I44" s="4"/>
      <c r="J44" s="4"/>
      <c r="K44" s="4"/>
      <c r="L44" s="4"/>
      <c r="M44" s="4"/>
      <c r="N44" s="4"/>
    </row>
    <row r="45" spans="1:14">
      <c r="A45" s="20" t="s">
        <v>45</v>
      </c>
      <c r="B45" s="6"/>
      <c r="C45" s="6"/>
      <c r="D45" s="7"/>
      <c r="E45" s="7"/>
      <c r="F45" s="7"/>
      <c r="G45" s="7"/>
      <c r="I45" s="4"/>
      <c r="J45" s="4"/>
      <c r="K45" s="4"/>
      <c r="L45" s="4"/>
      <c r="M45" s="4"/>
      <c r="N45" s="4"/>
    </row>
    <row r="46" spans="1:14">
      <c r="A46" s="5" t="s">
        <v>46</v>
      </c>
      <c r="B46" s="6"/>
      <c r="C46" s="6"/>
      <c r="D46" s="7"/>
      <c r="E46" s="7"/>
      <c r="F46" s="7"/>
      <c r="G46" s="7"/>
      <c r="I46" s="4"/>
      <c r="J46" s="4"/>
      <c r="K46" s="4"/>
      <c r="L46" s="4"/>
      <c r="M46" s="4"/>
      <c r="N46" s="4"/>
    </row>
    <row r="47" spans="1:14">
      <c r="A47" s="20" t="s">
        <v>47</v>
      </c>
      <c r="B47" s="6"/>
      <c r="C47" s="6"/>
      <c r="D47" s="7"/>
      <c r="E47" s="7"/>
      <c r="F47" s="7"/>
      <c r="G47" s="7"/>
      <c r="I47" s="4"/>
      <c r="J47" s="4"/>
      <c r="K47" s="4"/>
      <c r="L47" s="4"/>
      <c r="M47" s="4"/>
      <c r="N47" s="4"/>
    </row>
    <row r="48" spans="1:14">
      <c r="A48" s="5" t="s">
        <v>48</v>
      </c>
      <c r="B48" s="6"/>
      <c r="C48" s="6"/>
      <c r="D48" s="7"/>
      <c r="E48" s="7"/>
      <c r="F48" s="7"/>
      <c r="G48" s="7"/>
      <c r="I48" s="4"/>
      <c r="J48" s="4"/>
      <c r="K48" s="4"/>
      <c r="L48" s="4"/>
      <c r="M48" s="4"/>
      <c r="N48" s="4"/>
    </row>
    <row r="49" spans="1:14">
      <c r="A49" s="5" t="s">
        <v>49</v>
      </c>
      <c r="B49" s="6"/>
      <c r="C49" s="6"/>
      <c r="D49" s="7"/>
      <c r="E49" s="7"/>
      <c r="F49" s="7"/>
      <c r="G49" s="7"/>
      <c r="I49" s="4"/>
      <c r="J49" s="4"/>
      <c r="K49" s="4"/>
      <c r="L49" s="4"/>
      <c r="M49" s="4"/>
      <c r="N49" s="4"/>
    </row>
    <row r="50" spans="1:14">
      <c r="A50" s="20" t="s">
        <v>50</v>
      </c>
      <c r="B50" s="6"/>
      <c r="C50" s="6"/>
      <c r="D50" s="7"/>
      <c r="E50" s="7"/>
      <c r="F50" s="7"/>
      <c r="G50" s="7"/>
      <c r="I50" s="4"/>
      <c r="J50" s="4"/>
      <c r="K50" s="4"/>
      <c r="L50" s="4"/>
      <c r="M50" s="4"/>
      <c r="N50" s="4"/>
    </row>
    <row r="51" spans="1:14">
      <c r="A51" s="5" t="s">
        <v>51</v>
      </c>
      <c r="B51" s="6"/>
      <c r="C51" s="6"/>
      <c r="D51" s="7"/>
      <c r="E51" s="7"/>
      <c r="F51" s="7"/>
      <c r="G51" s="7"/>
      <c r="I51" s="4"/>
      <c r="J51" s="4"/>
      <c r="K51" s="4"/>
      <c r="L51" s="4"/>
      <c r="M51" s="4"/>
      <c r="N51" s="4"/>
    </row>
    <row r="52" spans="1:14">
      <c r="A52" s="20" t="s">
        <v>52</v>
      </c>
      <c r="B52" s="6"/>
      <c r="C52" s="6"/>
      <c r="D52" s="7"/>
      <c r="E52" s="7"/>
      <c r="F52" s="7"/>
      <c r="G52" s="7"/>
      <c r="I52" s="4"/>
      <c r="J52" s="4"/>
      <c r="K52" s="4"/>
      <c r="L52" s="4"/>
      <c r="M52" s="4"/>
      <c r="N52" s="4"/>
    </row>
    <row r="53" spans="1:14">
      <c r="A53" s="5" t="s">
        <v>53</v>
      </c>
      <c r="B53" s="6"/>
      <c r="C53" s="6"/>
      <c r="D53" s="7"/>
      <c r="E53" s="7"/>
      <c r="F53" s="7"/>
      <c r="G53" s="7"/>
      <c r="I53" s="4"/>
      <c r="J53" s="4"/>
      <c r="K53" s="4"/>
      <c r="L53" s="4"/>
      <c r="M53" s="4"/>
      <c r="N53" s="4"/>
    </row>
    <row r="54" spans="1:14">
      <c r="A54" s="20" t="s">
        <v>54</v>
      </c>
      <c r="B54" s="6"/>
      <c r="C54" s="6"/>
      <c r="D54" s="7"/>
      <c r="E54" s="7"/>
      <c r="F54" s="7"/>
      <c r="G54" s="7"/>
      <c r="I54" s="4"/>
      <c r="J54" s="4"/>
      <c r="K54" s="4"/>
      <c r="L54" s="4"/>
      <c r="M54" s="4"/>
      <c r="N54" s="4"/>
    </row>
    <row r="55" spans="1:14">
      <c r="A55" s="5" t="s">
        <v>55</v>
      </c>
      <c r="B55" s="6"/>
      <c r="C55" s="6"/>
      <c r="D55" s="7"/>
      <c r="E55" s="7"/>
      <c r="F55" s="7"/>
      <c r="G55" s="7"/>
      <c r="I55" s="4"/>
      <c r="J55" s="4"/>
      <c r="K55" s="4"/>
      <c r="L55" s="4"/>
      <c r="M55" s="4"/>
      <c r="N55" s="4"/>
    </row>
    <row r="56" spans="1:14">
      <c r="A56" s="5" t="s">
        <v>56</v>
      </c>
      <c r="B56" s="6"/>
      <c r="C56" s="6"/>
      <c r="D56" s="7"/>
      <c r="E56" s="7"/>
      <c r="F56" s="7"/>
      <c r="G56" s="7"/>
      <c r="I56" s="4"/>
      <c r="J56" s="4"/>
      <c r="K56" s="4"/>
      <c r="L56" s="4"/>
      <c r="M56" s="4"/>
      <c r="N56" s="4"/>
    </row>
    <row r="57" spans="1:14">
      <c r="A57" s="20" t="s">
        <v>57</v>
      </c>
      <c r="B57" s="6"/>
      <c r="C57" s="6"/>
      <c r="D57" s="7"/>
      <c r="E57" s="7"/>
      <c r="F57" s="7"/>
      <c r="G57" s="7"/>
      <c r="I57" s="4"/>
      <c r="J57" s="4"/>
      <c r="K57" s="4"/>
      <c r="L57" s="4"/>
      <c r="M57" s="4"/>
      <c r="N57" s="4"/>
    </row>
    <row r="58" spans="1:14">
      <c r="A58" s="5" t="s">
        <v>58</v>
      </c>
      <c r="B58" s="6"/>
      <c r="C58" s="6"/>
      <c r="D58" s="7"/>
      <c r="E58" s="7"/>
      <c r="F58" s="7"/>
      <c r="G58" s="7"/>
      <c r="I58" s="4"/>
      <c r="J58" s="4"/>
      <c r="K58" s="4"/>
      <c r="L58" s="4"/>
      <c r="M58" s="4"/>
      <c r="N58" s="4"/>
    </row>
    <row r="59" spans="1:14">
      <c r="A59" s="20" t="s">
        <v>59</v>
      </c>
      <c r="B59" s="6"/>
      <c r="C59" s="6"/>
      <c r="D59" s="7"/>
      <c r="E59" s="7"/>
      <c r="F59" s="7"/>
      <c r="G59" s="7"/>
      <c r="I59" s="4"/>
      <c r="J59" s="4"/>
      <c r="K59" s="4"/>
      <c r="L59" s="4"/>
      <c r="M59" s="4"/>
      <c r="N59" s="4"/>
    </row>
    <row r="60" spans="1:14" ht="16.5" thickBot="1">
      <c r="A60" s="20" t="s">
        <v>60</v>
      </c>
      <c r="B60" s="6"/>
      <c r="C60" s="6"/>
      <c r="D60" s="7"/>
      <c r="E60" s="7"/>
      <c r="F60" s="7"/>
      <c r="G60" s="7"/>
      <c r="I60" s="4"/>
      <c r="J60" s="4"/>
      <c r="K60" s="4"/>
      <c r="L60" s="4"/>
      <c r="M60" s="4"/>
      <c r="N60" s="4"/>
    </row>
    <row r="61" spans="1:14" ht="16.5" thickBot="1">
      <c r="A61" s="6"/>
      <c r="B61" s="6"/>
      <c r="C61" s="6"/>
      <c r="D61" s="7"/>
      <c r="E61" s="7"/>
      <c r="F61" s="7"/>
      <c r="G61" s="7"/>
      <c r="H61" s="15" t="s">
        <v>21</v>
      </c>
      <c r="I61" s="10" t="e">
        <f t="shared" ref="I61:N61" si="1">AVERAGE(I37:I60)</f>
        <v>#DIV/0!</v>
      </c>
      <c r="J61" s="10" t="e">
        <f t="shared" si="1"/>
        <v>#DIV/0!</v>
      </c>
      <c r="K61" s="10" t="e">
        <f t="shared" si="1"/>
        <v>#DIV/0!</v>
      </c>
      <c r="L61" s="10" t="e">
        <f t="shared" si="1"/>
        <v>#DIV/0!</v>
      </c>
      <c r="M61" s="10" t="e">
        <f t="shared" si="1"/>
        <v>#DIV/0!</v>
      </c>
      <c r="N61" s="10" t="e">
        <f t="shared" si="1"/>
        <v>#DIV/0!</v>
      </c>
    </row>
    <row r="62" spans="1:14" ht="16.5" thickBot="1">
      <c r="A62" s="6"/>
      <c r="B62" s="6"/>
      <c r="C62" s="6"/>
      <c r="D62" s="7"/>
      <c r="E62" s="7"/>
      <c r="F62" s="7"/>
      <c r="G62" s="7"/>
      <c r="H62" s="15" t="s">
        <v>30</v>
      </c>
      <c r="I62" s="10"/>
      <c r="J62" s="10"/>
      <c r="K62" s="10"/>
      <c r="L62" s="10"/>
      <c r="M62" s="10"/>
      <c r="N62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13"/>
  <sheetViews>
    <sheetView zoomScale="60" zoomScaleNormal="60" workbookViewId="0">
      <selection activeCell="B79" sqref="B79"/>
    </sheetView>
  </sheetViews>
  <sheetFormatPr defaultColWidth="10.875" defaultRowHeight="15.75"/>
  <cols>
    <col min="1" max="1" width="22.5" style="61" bestFit="1" customWidth="1"/>
    <col min="2" max="16384" width="10.875" style="61"/>
  </cols>
  <sheetData>
    <row r="1" spans="1:31">
      <c r="A1" s="60" t="s">
        <v>119</v>
      </c>
    </row>
    <row r="2" spans="1:31" hidden="1">
      <c r="A2" s="62" t="s">
        <v>20</v>
      </c>
      <c r="B2" s="60" t="s">
        <v>114</v>
      </c>
      <c r="I2" s="60" t="s">
        <v>116</v>
      </c>
      <c r="P2" s="60" t="s">
        <v>117</v>
      </c>
      <c r="W2" s="60" t="s">
        <v>118</v>
      </c>
    </row>
    <row r="3" spans="1:31" hidden="1">
      <c r="B3" s="2" t="s">
        <v>8</v>
      </c>
      <c r="C3" s="2" t="s">
        <v>9</v>
      </c>
      <c r="D3" s="2" t="s">
        <v>0</v>
      </c>
      <c r="E3" s="63" t="s">
        <v>1</v>
      </c>
      <c r="F3" s="63" t="s">
        <v>2</v>
      </c>
      <c r="G3" s="63" t="s">
        <v>16</v>
      </c>
      <c r="I3" s="2" t="s">
        <v>8</v>
      </c>
      <c r="J3" s="2" t="s">
        <v>9</v>
      </c>
      <c r="K3" s="2" t="s">
        <v>0</v>
      </c>
      <c r="L3" s="63" t="s">
        <v>1</v>
      </c>
      <c r="M3" s="63" t="s">
        <v>2</v>
      </c>
      <c r="N3" s="63" t="s">
        <v>16</v>
      </c>
      <c r="P3" s="2" t="s">
        <v>8</v>
      </c>
      <c r="Q3" s="2" t="s">
        <v>9</v>
      </c>
      <c r="R3" s="2" t="s">
        <v>0</v>
      </c>
      <c r="S3" s="63" t="s">
        <v>1</v>
      </c>
      <c r="T3" s="63" t="s">
        <v>2</v>
      </c>
      <c r="U3" s="63" t="s">
        <v>16</v>
      </c>
      <c r="W3" s="2" t="s">
        <v>8</v>
      </c>
      <c r="X3" s="2" t="s">
        <v>9</v>
      </c>
      <c r="Y3" s="2" t="s">
        <v>0</v>
      </c>
      <c r="Z3" s="63" t="s">
        <v>1</v>
      </c>
      <c r="AA3" s="63" t="s">
        <v>2</v>
      </c>
      <c r="AB3" s="63" t="s">
        <v>16</v>
      </c>
      <c r="AD3" s="61" t="s">
        <v>120</v>
      </c>
      <c r="AE3" s="61" t="s">
        <v>86</v>
      </c>
    </row>
    <row r="4" spans="1:31" hidden="1">
      <c r="B4" s="61">
        <v>0.20147928684658201</v>
      </c>
      <c r="C4" s="61">
        <v>0.41987461632841</v>
      </c>
      <c r="D4" s="61">
        <v>1.5061591400907799</v>
      </c>
      <c r="E4" s="61">
        <v>1.14990620035191</v>
      </c>
      <c r="F4" s="61">
        <v>1.8794276097089699</v>
      </c>
      <c r="G4" s="61">
        <v>1.5702402150102399</v>
      </c>
      <c r="I4" s="61">
        <v>0.22584928493430201</v>
      </c>
      <c r="J4" s="61">
        <v>0.42415827658776301</v>
      </c>
      <c r="K4" s="61">
        <v>1.4620451746383201</v>
      </c>
      <c r="L4" s="61">
        <v>1.2129051375869899</v>
      </c>
      <c r="M4" s="61">
        <v>1.8475206845182299</v>
      </c>
      <c r="N4" s="61">
        <v>1.5929511715985001</v>
      </c>
      <c r="P4" s="61">
        <v>0.19571165837368401</v>
      </c>
      <c r="Q4" s="61">
        <v>0.38653734770812997</v>
      </c>
      <c r="R4" s="61">
        <v>1.46322280757365</v>
      </c>
      <c r="S4" s="61">
        <v>1.1806834319125199</v>
      </c>
      <c r="T4" s="61">
        <v>1.8569636244019601</v>
      </c>
      <c r="U4" s="61">
        <v>1.56145381657094</v>
      </c>
      <c r="W4" s="61">
        <v>0.20474372559740101</v>
      </c>
      <c r="X4" s="61">
        <v>0.38408937318140302</v>
      </c>
      <c r="Y4" s="61">
        <v>1.48166439720006</v>
      </c>
      <c r="Z4" s="61">
        <v>1.16099528368351</v>
      </c>
      <c r="AA4" s="61">
        <v>1.7988665134794799</v>
      </c>
      <c r="AB4" s="61">
        <v>1.56475125499616</v>
      </c>
      <c r="AD4" s="61" t="b">
        <v>1</v>
      </c>
      <c r="AE4" s="61" t="b">
        <v>0</v>
      </c>
    </row>
    <row r="5" spans="1:31" hidden="1">
      <c r="B5" s="61">
        <v>0.173126394824034</v>
      </c>
      <c r="C5" s="61">
        <v>0.204603137524455</v>
      </c>
      <c r="D5" s="61">
        <v>1.7470409563298701</v>
      </c>
      <c r="E5" s="61">
        <v>1.2912850063588299</v>
      </c>
      <c r="F5" s="61">
        <v>1.53195993081674</v>
      </c>
      <c r="G5" s="61">
        <v>1.7400855912462001</v>
      </c>
      <c r="I5" s="61">
        <v>0.118550805841818</v>
      </c>
      <c r="J5" s="61">
        <v>0.19963384757535901</v>
      </c>
      <c r="K5" s="61">
        <v>1.74777252677019</v>
      </c>
      <c r="L5" s="61">
        <v>1.3224986622617401</v>
      </c>
      <c r="M5" s="61">
        <v>1.5579660645610101</v>
      </c>
      <c r="N5" s="61">
        <v>1.70416010959012</v>
      </c>
      <c r="P5" s="61">
        <v>0.18402684118529</v>
      </c>
      <c r="Q5" s="61">
        <v>0.22555094984686799</v>
      </c>
      <c r="R5" s="61">
        <v>1.73495665146816</v>
      </c>
      <c r="S5" s="61">
        <v>1.32411151378579</v>
      </c>
      <c r="T5" s="61">
        <v>1.56334411748834</v>
      </c>
      <c r="U5" s="61">
        <v>1.7730555544583999</v>
      </c>
      <c r="W5" s="61">
        <v>0.162146687361545</v>
      </c>
      <c r="X5" s="61">
        <v>0.19793620283003099</v>
      </c>
      <c r="Y5" s="61">
        <v>1.7386047310927999</v>
      </c>
      <c r="Z5" s="61">
        <v>1.32044674544666</v>
      </c>
      <c r="AA5" s="61">
        <v>1.5494718215749601</v>
      </c>
      <c r="AB5" s="61">
        <v>1.7497714984622099</v>
      </c>
      <c r="AD5" s="61" t="b">
        <v>1</v>
      </c>
      <c r="AE5" s="61" t="b">
        <v>1</v>
      </c>
    </row>
    <row r="6" spans="1:31" hidden="1">
      <c r="B6" s="61">
        <v>0.18287150456079401</v>
      </c>
      <c r="C6" s="61">
        <v>0.21307346001177699</v>
      </c>
      <c r="D6" s="61">
        <v>1.6441020610611501</v>
      </c>
      <c r="E6" s="61">
        <v>1.5560485813840801</v>
      </c>
      <c r="F6" s="61">
        <v>1.4402090605151401</v>
      </c>
      <c r="G6" s="61">
        <v>1.7111723868091799</v>
      </c>
      <c r="I6" s="61">
        <v>0.144048890422627</v>
      </c>
      <c r="J6" s="61">
        <v>0.23292587703144699</v>
      </c>
      <c r="K6" s="61">
        <v>1.6566493432481599</v>
      </c>
      <c r="L6" s="61">
        <v>1.5608002129890799</v>
      </c>
      <c r="M6" s="61">
        <v>1.4696008272452601</v>
      </c>
      <c r="N6" s="61">
        <v>1.72743273254872</v>
      </c>
      <c r="P6" s="61">
        <v>0.17492766900829099</v>
      </c>
      <c r="Q6" s="61">
        <v>0.21539614079487901</v>
      </c>
      <c r="R6" s="61">
        <v>1.6532477825982901</v>
      </c>
      <c r="S6" s="61">
        <v>1.5656621632082901</v>
      </c>
      <c r="T6" s="61">
        <v>1.4951772882785299</v>
      </c>
      <c r="U6" s="61">
        <v>1.7370222337991801</v>
      </c>
      <c r="W6" s="61">
        <v>0.22794185246377999</v>
      </c>
      <c r="X6" s="61">
        <v>0.219548883944375</v>
      </c>
      <c r="Y6" s="61">
        <v>1.6742058157715201</v>
      </c>
      <c r="Z6" s="61">
        <v>1.5604665927755601</v>
      </c>
      <c r="AA6" s="61">
        <v>1.5075358238618599</v>
      </c>
      <c r="AB6" s="61">
        <v>1.7429806822637799</v>
      </c>
      <c r="AD6" s="61" t="b">
        <v>0</v>
      </c>
      <c r="AE6" s="61" t="b">
        <v>1</v>
      </c>
    </row>
    <row r="7" spans="1:31" hidden="1">
      <c r="B7" s="61">
        <v>0.144171907520731</v>
      </c>
      <c r="C7" s="61">
        <v>8.9792811027585503E-2</v>
      </c>
      <c r="D7" s="61">
        <v>1.35899564527557</v>
      </c>
      <c r="E7" s="61">
        <v>0.74806246690066902</v>
      </c>
      <c r="F7" s="61">
        <v>1.40680146142026</v>
      </c>
      <c r="G7" s="61">
        <v>1.2405819381984899</v>
      </c>
      <c r="I7" s="61">
        <v>0.13934239530821699</v>
      </c>
      <c r="J7" s="61">
        <v>0.119084630203682</v>
      </c>
      <c r="K7" s="61">
        <v>1.3255051467655401</v>
      </c>
      <c r="L7" s="61">
        <v>0.71420259607307901</v>
      </c>
      <c r="M7" s="61">
        <v>1.3573602350163301</v>
      </c>
      <c r="N7" s="61">
        <v>1.2741539892346601</v>
      </c>
      <c r="P7" s="61">
        <v>0.10386474828398901</v>
      </c>
      <c r="Q7" s="61">
        <v>0.113571390591975</v>
      </c>
      <c r="R7" s="61">
        <v>1.3348510348754199</v>
      </c>
      <c r="S7" s="61">
        <v>0.72777843031887401</v>
      </c>
      <c r="T7" s="61">
        <v>1.44855464262917</v>
      </c>
      <c r="U7" s="61">
        <v>1.26651188498759</v>
      </c>
      <c r="W7" s="61">
        <v>0.13187529997443001</v>
      </c>
      <c r="X7" s="61">
        <v>0.12663144711826599</v>
      </c>
      <c r="Y7" s="61">
        <v>1.3143270301962799</v>
      </c>
      <c r="Z7" s="61">
        <v>0.72163878649973101</v>
      </c>
      <c r="AA7" s="61">
        <v>1.3433161026923801</v>
      </c>
      <c r="AB7" s="61">
        <v>1.2567932736896501</v>
      </c>
      <c r="AD7" s="61" t="b">
        <v>0</v>
      </c>
      <c r="AE7" s="61" t="b">
        <v>0</v>
      </c>
    </row>
    <row r="8" spans="1:31" hidden="1">
      <c r="B8" s="61">
        <v>0.226993895214677</v>
      </c>
      <c r="C8" s="61">
        <v>0.373909829399312</v>
      </c>
      <c r="D8" s="61">
        <v>1.7846046758942999</v>
      </c>
      <c r="E8" s="61">
        <v>1.3311702801890499</v>
      </c>
      <c r="F8" s="61">
        <v>1.72866336356713</v>
      </c>
      <c r="G8" s="61">
        <v>1.5876381590609701</v>
      </c>
      <c r="I8" s="61">
        <v>0.24837321315077199</v>
      </c>
      <c r="J8" s="61">
        <v>0.25183849977533201</v>
      </c>
      <c r="K8" s="61">
        <v>1.80618342851699</v>
      </c>
      <c r="L8" s="61">
        <v>1.3102352225837699</v>
      </c>
      <c r="M8" s="61">
        <v>1.7029317230715799</v>
      </c>
      <c r="N8" s="61">
        <v>1.60614928070607</v>
      </c>
      <c r="P8" s="61">
        <v>0.25670408298980701</v>
      </c>
      <c r="Q8" s="61">
        <v>0.309339888206075</v>
      </c>
      <c r="R8" s="61">
        <v>1.8063093582193399</v>
      </c>
      <c r="S8" s="61">
        <v>1.36333137974297</v>
      </c>
      <c r="T8" s="61">
        <v>1.74041303669237</v>
      </c>
      <c r="U8" s="61">
        <v>1.5575643487006501</v>
      </c>
      <c r="W8" s="61">
        <v>0.24011981674513799</v>
      </c>
      <c r="X8" s="61">
        <v>0.31788892847142902</v>
      </c>
      <c r="Y8" s="61">
        <v>1.8201932832021199</v>
      </c>
      <c r="Z8" s="61">
        <v>1.2903562333477401</v>
      </c>
      <c r="AA8" s="61">
        <v>1.68775899717391</v>
      </c>
      <c r="AB8" s="61">
        <v>1.5541465810600399</v>
      </c>
      <c r="AD8" s="61" t="b">
        <v>1</v>
      </c>
      <c r="AE8" s="61" t="b">
        <v>0</v>
      </c>
    </row>
    <row r="9" spans="1:31" hidden="1">
      <c r="B9" s="61">
        <v>0.57369062729764497</v>
      </c>
      <c r="C9" s="61">
        <v>0.27633567815869098</v>
      </c>
      <c r="D9" s="61">
        <v>1.55007053044165</v>
      </c>
      <c r="E9" s="61">
        <v>1.96212307146883</v>
      </c>
      <c r="F9" s="61">
        <v>2.0579929007937499</v>
      </c>
      <c r="G9" s="61">
        <v>1.8344112937947199</v>
      </c>
      <c r="I9" s="61">
        <v>0.49842619252683001</v>
      </c>
      <c r="J9" s="61">
        <v>0.243731851652603</v>
      </c>
      <c r="K9" s="61">
        <v>1.5313356237960001</v>
      </c>
      <c r="L9" s="61">
        <v>1.9532654947988599</v>
      </c>
      <c r="M9" s="61">
        <v>2.0450525215147102</v>
      </c>
      <c r="N9" s="61">
        <v>1.8297518312854899</v>
      </c>
      <c r="P9" s="61">
        <v>0.47059490589994801</v>
      </c>
      <c r="Q9" s="61">
        <v>0.21933155260512599</v>
      </c>
      <c r="R9" s="61">
        <v>1.51410466620358</v>
      </c>
      <c r="S9" s="61">
        <v>1.92313085446453</v>
      </c>
      <c r="T9" s="61">
        <v>2.02136132316202</v>
      </c>
      <c r="U9" s="61">
        <v>1.8309376615517801</v>
      </c>
      <c r="W9" s="61">
        <v>0.54451738266541405</v>
      </c>
      <c r="X9" s="61">
        <v>0.23837504158599601</v>
      </c>
      <c r="Y9" s="61">
        <v>1.5214293397608001</v>
      </c>
      <c r="Z9" s="61">
        <v>1.9650621717497601</v>
      </c>
      <c r="AA9" s="61">
        <v>2.0236724724412198</v>
      </c>
      <c r="AB9" s="61">
        <v>1.8240620723188199</v>
      </c>
      <c r="AD9" s="61" t="b">
        <v>1</v>
      </c>
      <c r="AE9" s="61" t="b">
        <v>1</v>
      </c>
    </row>
    <row r="10" spans="1:31" hidden="1">
      <c r="B10" s="61">
        <v>0.56715293463721905</v>
      </c>
      <c r="C10" s="61">
        <v>0.17204784333694001</v>
      </c>
      <c r="D10" s="61">
        <v>1.3785953963104101</v>
      </c>
      <c r="E10" s="61">
        <v>1.27428846003322</v>
      </c>
      <c r="F10" s="61">
        <v>1.24694834257422</v>
      </c>
      <c r="G10" s="61">
        <v>1.84647620306608</v>
      </c>
      <c r="I10" s="61">
        <v>0.56992766680136397</v>
      </c>
      <c r="J10" s="61">
        <v>0.214342667651688</v>
      </c>
      <c r="K10" s="61">
        <v>1.37036808154148</v>
      </c>
      <c r="L10" s="61">
        <v>1.22184763279293</v>
      </c>
      <c r="M10" s="61">
        <v>1.2779984346645801</v>
      </c>
      <c r="N10" s="61">
        <v>1.86928987339401</v>
      </c>
      <c r="P10" s="61">
        <v>0.57107615634335096</v>
      </c>
      <c r="Q10" s="61">
        <v>0.195724202365785</v>
      </c>
      <c r="R10" s="61">
        <v>1.3345701884416199</v>
      </c>
      <c r="S10" s="61">
        <v>1.2164847550820499</v>
      </c>
      <c r="T10" s="61">
        <v>1.3253364239083301</v>
      </c>
      <c r="U10" s="61">
        <v>1.87221059007794</v>
      </c>
      <c r="W10" s="61">
        <v>0.56165652084559403</v>
      </c>
      <c r="X10" s="61">
        <v>0.17663676944569501</v>
      </c>
      <c r="Y10" s="61">
        <v>1.30475602771034</v>
      </c>
      <c r="Z10" s="61">
        <v>1.1902396208835699</v>
      </c>
      <c r="AA10" s="61">
        <v>1.24233076383951</v>
      </c>
      <c r="AB10" s="61">
        <v>1.85439480487317</v>
      </c>
      <c r="AD10" s="61" t="b">
        <v>0</v>
      </c>
      <c r="AE10" s="61" t="b">
        <v>1</v>
      </c>
    </row>
    <row r="11" spans="1:31" hidden="1">
      <c r="B11" s="61">
        <v>0.178722055599844</v>
      </c>
      <c r="C11" s="61">
        <v>0.16761430717883899</v>
      </c>
      <c r="D11" s="61">
        <v>1.4157629078254199</v>
      </c>
      <c r="E11" s="61">
        <v>0.88558255003224295</v>
      </c>
      <c r="F11" s="61">
        <v>1.4661596110714901</v>
      </c>
      <c r="G11" s="61">
        <v>1.21872298019709</v>
      </c>
      <c r="I11" s="61">
        <v>0.217262916788244</v>
      </c>
      <c r="J11" s="61">
        <v>0.16012788112912499</v>
      </c>
      <c r="K11" s="61">
        <v>1.4431479643273399</v>
      </c>
      <c r="L11" s="61">
        <v>0.87619648264800398</v>
      </c>
      <c r="M11" s="61">
        <v>1.4291066288987699</v>
      </c>
      <c r="N11" s="61">
        <v>1.1842824282486899</v>
      </c>
      <c r="P11" s="61">
        <v>0.25329275159790099</v>
      </c>
      <c r="Q11" s="61">
        <v>0.14789186733769299</v>
      </c>
      <c r="R11" s="61">
        <v>1.43806763394083</v>
      </c>
      <c r="S11" s="61">
        <v>0.87022719376554802</v>
      </c>
      <c r="T11" s="61">
        <v>1.4068852116452399</v>
      </c>
      <c r="U11" s="61">
        <v>1.2031303115665599</v>
      </c>
      <c r="W11" s="61">
        <v>0.26346168129853498</v>
      </c>
      <c r="X11" s="61">
        <v>0.221783848383413</v>
      </c>
      <c r="Y11" s="61">
        <v>1.42937440519627</v>
      </c>
      <c r="Z11" s="61">
        <v>0.89157049051102999</v>
      </c>
      <c r="AA11" s="61">
        <v>1.4329004401109999</v>
      </c>
      <c r="AB11" s="61">
        <v>1.2150319193295001</v>
      </c>
      <c r="AD11" s="61" t="b">
        <v>1</v>
      </c>
      <c r="AE11" s="61" t="b">
        <v>1</v>
      </c>
    </row>
    <row r="12" spans="1:31" hidden="1">
      <c r="B12" s="61" t="s">
        <v>44</v>
      </c>
      <c r="C12" s="61" t="s">
        <v>44</v>
      </c>
      <c r="D12" s="61" t="s">
        <v>44</v>
      </c>
      <c r="E12" s="61" t="s">
        <v>44</v>
      </c>
      <c r="F12" s="61" t="s">
        <v>44</v>
      </c>
      <c r="G12" s="61" t="s">
        <v>44</v>
      </c>
      <c r="I12" s="61" t="s">
        <v>44</v>
      </c>
      <c r="J12" s="61" t="s">
        <v>44</v>
      </c>
      <c r="K12" s="61" t="s">
        <v>44</v>
      </c>
      <c r="L12" s="61" t="s">
        <v>44</v>
      </c>
      <c r="M12" s="61" t="s">
        <v>44</v>
      </c>
      <c r="N12" s="61" t="s">
        <v>44</v>
      </c>
      <c r="P12" s="61" t="s">
        <v>44</v>
      </c>
      <c r="Q12" s="61" t="s">
        <v>44</v>
      </c>
      <c r="R12" s="61" t="s">
        <v>44</v>
      </c>
      <c r="S12" s="61" t="s">
        <v>44</v>
      </c>
      <c r="T12" s="61" t="s">
        <v>44</v>
      </c>
      <c r="U12" s="61" t="s">
        <v>44</v>
      </c>
      <c r="W12" s="61" t="s">
        <v>44</v>
      </c>
      <c r="X12" s="61" t="s">
        <v>44</v>
      </c>
      <c r="Y12" s="61" t="s">
        <v>44</v>
      </c>
      <c r="Z12" s="61" t="s">
        <v>44</v>
      </c>
      <c r="AA12" s="61" t="s">
        <v>44</v>
      </c>
      <c r="AB12" s="61" t="s">
        <v>44</v>
      </c>
      <c r="AD12" s="61" t="b">
        <v>0</v>
      </c>
      <c r="AE12" s="61" t="b">
        <v>0</v>
      </c>
    </row>
    <row r="13" spans="1:31" hidden="1">
      <c r="B13" s="61">
        <v>0.32628366367341399</v>
      </c>
      <c r="C13" s="61">
        <v>0.16926742368876499</v>
      </c>
      <c r="D13" s="61">
        <v>1.3519342855835099</v>
      </c>
      <c r="E13" s="61">
        <v>0.70871363031976398</v>
      </c>
      <c r="F13" s="61">
        <v>1.9261249384514201</v>
      </c>
      <c r="G13" s="61">
        <v>1.5310376238277099</v>
      </c>
      <c r="I13" s="61">
        <v>0.35605205254434202</v>
      </c>
      <c r="J13" s="61">
        <v>0.208978859158376</v>
      </c>
      <c r="K13" s="61">
        <v>1.39073416208892</v>
      </c>
      <c r="L13" s="61">
        <v>0.742702092613026</v>
      </c>
      <c r="M13" s="61">
        <v>1.93275287858736</v>
      </c>
      <c r="N13" s="61">
        <v>1.5674019472157401</v>
      </c>
      <c r="P13" s="61">
        <v>0.34657340314479601</v>
      </c>
      <c r="Q13" s="61">
        <v>0.16255322515842699</v>
      </c>
      <c r="R13" s="61">
        <v>1.40464825852274</v>
      </c>
      <c r="S13" s="61">
        <v>0.75124549571794896</v>
      </c>
      <c r="T13" s="61">
        <v>1.9278931256998699</v>
      </c>
      <c r="U13" s="61">
        <v>1.5883833442395701</v>
      </c>
      <c r="W13" s="61">
        <v>0.37278986436787398</v>
      </c>
      <c r="X13" s="61">
        <v>0.19442229942463701</v>
      </c>
      <c r="Y13" s="61">
        <v>1.40797794732474</v>
      </c>
      <c r="Z13" s="61">
        <v>0.75434510462792903</v>
      </c>
      <c r="AA13" s="61">
        <v>1.89207394055195</v>
      </c>
      <c r="AB13" s="61">
        <v>1.5721765508091501</v>
      </c>
      <c r="AD13" s="61" t="b">
        <v>1</v>
      </c>
      <c r="AE13" s="61" t="b">
        <v>0</v>
      </c>
    </row>
    <row r="14" spans="1:31" hidden="1">
      <c r="B14" s="61">
        <v>0.13019686367826699</v>
      </c>
      <c r="C14" s="61">
        <v>0.168551152783632</v>
      </c>
      <c r="D14" s="61">
        <v>1.22443841919964</v>
      </c>
      <c r="E14" s="61">
        <v>1.3179855997382</v>
      </c>
      <c r="F14" s="61">
        <v>1.65276628009612</v>
      </c>
      <c r="G14" s="61">
        <v>2.0879018854710099</v>
      </c>
      <c r="I14" s="61">
        <v>0.19185396122456</v>
      </c>
      <c r="J14" s="61">
        <v>0.242703983963277</v>
      </c>
      <c r="K14" s="61">
        <v>1.2441143107018799</v>
      </c>
      <c r="L14" s="61">
        <v>1.3099515720801</v>
      </c>
      <c r="M14" s="61">
        <v>1.6434767593546999</v>
      </c>
      <c r="N14" s="61">
        <v>2.0341731430122598</v>
      </c>
      <c r="P14" s="61">
        <v>0.17380150359476501</v>
      </c>
      <c r="Q14" s="61">
        <v>0.232083226939619</v>
      </c>
      <c r="R14" s="61">
        <v>1.2641039903985301</v>
      </c>
      <c r="S14" s="61">
        <v>1.3123009109408701</v>
      </c>
      <c r="T14" s="61">
        <v>1.68143316157387</v>
      </c>
      <c r="U14" s="61">
        <v>2.0752090896788902</v>
      </c>
      <c r="W14" s="61">
        <v>0.156962305917621</v>
      </c>
      <c r="X14" s="61">
        <v>0.245384088173869</v>
      </c>
      <c r="Y14" s="61">
        <v>1.22565372436897</v>
      </c>
      <c r="Z14" s="61">
        <v>1.28524810161574</v>
      </c>
      <c r="AA14" s="61">
        <v>1.60030713877399</v>
      </c>
      <c r="AB14" s="61">
        <v>2.0278557919203499</v>
      </c>
      <c r="AD14" s="61" t="b">
        <v>1</v>
      </c>
      <c r="AE14" s="61" t="b">
        <v>1</v>
      </c>
    </row>
    <row r="15" spans="1:31" hidden="1">
      <c r="B15" s="61">
        <v>0.26087012047057501</v>
      </c>
      <c r="C15" s="61">
        <v>0.28883069005987999</v>
      </c>
      <c r="D15" s="61">
        <v>1.58677446489495</v>
      </c>
      <c r="E15" s="61">
        <v>1.2419811641448799</v>
      </c>
      <c r="F15" s="61">
        <v>1.4953607245915499</v>
      </c>
      <c r="G15" s="61">
        <v>1.59914556713148</v>
      </c>
      <c r="I15" s="61">
        <v>0.236821984779189</v>
      </c>
      <c r="J15" s="61">
        <v>0.27506253683512299</v>
      </c>
      <c r="K15" s="61">
        <v>1.6207183382176999</v>
      </c>
      <c r="L15" s="61">
        <v>1.2003753996064599</v>
      </c>
      <c r="M15" s="61">
        <v>1.4949162109996299</v>
      </c>
      <c r="N15" s="61">
        <v>1.55877178108098</v>
      </c>
      <c r="P15" s="61">
        <v>0.26435427975467501</v>
      </c>
      <c r="Q15" s="61">
        <v>0.29030667801061</v>
      </c>
      <c r="R15" s="61">
        <v>1.63793495028897</v>
      </c>
      <c r="S15" s="61">
        <v>1.2128389446207399</v>
      </c>
      <c r="T15" s="61">
        <v>1.47779498387743</v>
      </c>
      <c r="U15" s="61">
        <v>1.5638766261013901</v>
      </c>
      <c r="W15" s="61">
        <v>0.215852811794013</v>
      </c>
      <c r="X15" s="61">
        <v>0.27066320479142397</v>
      </c>
      <c r="Y15" s="61">
        <v>1.6219559428868899</v>
      </c>
      <c r="Z15" s="61">
        <v>1.2375276318764501</v>
      </c>
      <c r="AA15" s="61">
        <v>1.5048204269634999</v>
      </c>
      <c r="AB15" s="61">
        <v>1.5824884864537301</v>
      </c>
      <c r="AD15" s="61" t="b">
        <v>1</v>
      </c>
      <c r="AE15" s="61" t="b">
        <v>1</v>
      </c>
    </row>
    <row r="16" spans="1:31" hidden="1">
      <c r="B16" s="61">
        <v>0.315202571736653</v>
      </c>
      <c r="C16" s="61">
        <v>0.246923531590169</v>
      </c>
      <c r="D16" s="61">
        <v>1.1585079752485601</v>
      </c>
      <c r="E16" s="61">
        <v>1.21827411572295</v>
      </c>
      <c r="F16" s="61">
        <v>1.6967839774876501</v>
      </c>
      <c r="G16" s="61">
        <v>1.66703208922733</v>
      </c>
      <c r="I16" s="61">
        <v>0.29070198077154202</v>
      </c>
      <c r="J16" s="61">
        <v>0.240913290189676</v>
      </c>
      <c r="K16" s="61">
        <v>1.1396733114820701</v>
      </c>
      <c r="L16" s="61">
        <v>1.2087840450509999</v>
      </c>
      <c r="M16" s="61">
        <v>1.66861055020441</v>
      </c>
      <c r="N16" s="61">
        <v>1.66222698535947</v>
      </c>
      <c r="P16" s="61">
        <v>0.26167382537825901</v>
      </c>
      <c r="Q16" s="61">
        <v>0.264334252143962</v>
      </c>
      <c r="R16" s="61">
        <v>1.1783656621062399</v>
      </c>
      <c r="S16" s="61">
        <v>1.1998992184494</v>
      </c>
      <c r="T16" s="61">
        <v>1.6883983536746501</v>
      </c>
      <c r="U16" s="61">
        <v>1.66875677663918</v>
      </c>
      <c r="W16" s="61">
        <v>0.33014495216041101</v>
      </c>
      <c r="X16" s="61">
        <v>0.29365886118618001</v>
      </c>
      <c r="Y16" s="61">
        <v>1.1563805854284701</v>
      </c>
      <c r="Z16" s="61">
        <v>1.1900909730856599</v>
      </c>
      <c r="AA16" s="61">
        <v>1.663660307002</v>
      </c>
      <c r="AB16" s="61">
        <v>1.6635733250828999</v>
      </c>
      <c r="AD16" s="61" t="b">
        <v>0</v>
      </c>
      <c r="AE16" s="61" t="b">
        <v>1</v>
      </c>
    </row>
    <row r="17" spans="1:31" hidden="1">
      <c r="B17" s="61">
        <v>0.20216054088284799</v>
      </c>
      <c r="C17" s="61">
        <v>9.8016625767221199E-2</v>
      </c>
      <c r="D17" s="61">
        <v>1.53994793584567</v>
      </c>
      <c r="E17" s="61">
        <v>0.86629429763920296</v>
      </c>
      <c r="F17" s="61">
        <v>1.4498718708097</v>
      </c>
      <c r="G17" s="61">
        <v>1.65218610340724</v>
      </c>
      <c r="I17" s="61">
        <v>0.187102535189171</v>
      </c>
      <c r="J17" s="61">
        <v>0.100086329764592</v>
      </c>
      <c r="K17" s="61">
        <v>1.5359119069127301</v>
      </c>
      <c r="L17" s="61">
        <v>0.86215491794122201</v>
      </c>
      <c r="M17" s="61">
        <v>1.42690575523522</v>
      </c>
      <c r="N17" s="61">
        <v>1.66424198561213</v>
      </c>
      <c r="P17" s="61">
        <v>0.20630211953692801</v>
      </c>
      <c r="Q17" s="61">
        <v>0.13133679497197601</v>
      </c>
      <c r="R17" s="61">
        <v>1.51970003792345</v>
      </c>
      <c r="S17" s="61">
        <v>0.86210015719261801</v>
      </c>
      <c r="T17" s="61">
        <v>1.4340296368084999</v>
      </c>
      <c r="U17" s="61">
        <v>1.62702006203961</v>
      </c>
      <c r="W17" s="61">
        <v>0.18199743664119999</v>
      </c>
      <c r="X17" s="61">
        <v>0.14807558937101201</v>
      </c>
      <c r="Y17" s="61">
        <v>1.53001226496429</v>
      </c>
      <c r="Z17" s="61">
        <v>0.85277721891354696</v>
      </c>
      <c r="AA17" s="61">
        <v>1.4943328554988999</v>
      </c>
      <c r="AB17" s="61">
        <v>1.62900021736087</v>
      </c>
      <c r="AD17" s="61" t="b">
        <v>1</v>
      </c>
      <c r="AE17" s="61" t="b">
        <v>0</v>
      </c>
    </row>
    <row r="18" spans="1:31" hidden="1">
      <c r="B18" s="61">
        <v>0.21181747564706499</v>
      </c>
      <c r="C18" s="61">
        <v>0.129937351219964</v>
      </c>
      <c r="D18" s="61">
        <v>0.87992537122401304</v>
      </c>
      <c r="E18" s="61">
        <v>0.78828851734493699</v>
      </c>
      <c r="F18" s="61">
        <v>1.05277299873477</v>
      </c>
      <c r="G18" s="61">
        <v>1.26812886637567</v>
      </c>
      <c r="I18" s="61">
        <v>0.26077541333918602</v>
      </c>
      <c r="J18" s="61">
        <v>0.19105416785097001</v>
      </c>
      <c r="K18" s="61">
        <v>0.90935828358389603</v>
      </c>
      <c r="L18" s="61">
        <v>0.71440947691051904</v>
      </c>
      <c r="M18" s="61">
        <v>1.0822704916799699</v>
      </c>
      <c r="N18" s="61">
        <v>1.24596430089096</v>
      </c>
      <c r="P18" s="61">
        <v>0.23579372283772801</v>
      </c>
      <c r="Q18" s="61">
        <v>0.20863120324451301</v>
      </c>
      <c r="R18" s="61">
        <v>0.91566660551976198</v>
      </c>
      <c r="S18" s="61">
        <v>0.68009219621594896</v>
      </c>
      <c r="T18" s="61">
        <v>1.0575751642975</v>
      </c>
      <c r="U18" s="61">
        <v>1.2391218427241799</v>
      </c>
      <c r="W18" s="61">
        <v>0.237270451950819</v>
      </c>
      <c r="X18" s="61">
        <v>0.19462393538595399</v>
      </c>
      <c r="Y18" s="61">
        <v>0.96753947671089202</v>
      </c>
      <c r="Z18" s="61">
        <v>0.76160608433554</v>
      </c>
      <c r="AA18" s="61">
        <v>1.04702666468768</v>
      </c>
      <c r="AB18" s="61">
        <v>1.28771004564651</v>
      </c>
      <c r="AD18" s="61" t="b">
        <v>0</v>
      </c>
      <c r="AE18" s="61" t="b">
        <v>1</v>
      </c>
    </row>
    <row r="19" spans="1:31" hidden="1">
      <c r="B19" s="61">
        <v>3.7690922553395297E-2</v>
      </c>
      <c r="C19" s="61">
        <v>0.24133160919348601</v>
      </c>
      <c r="D19" s="61">
        <v>0.67018144942295999</v>
      </c>
      <c r="E19" s="61">
        <v>0.37295908132713801</v>
      </c>
      <c r="F19" s="61">
        <v>0.67625330512541804</v>
      </c>
      <c r="G19" s="61">
        <v>1.1269733954319201</v>
      </c>
      <c r="I19" s="61">
        <v>2.5427623726430901E-2</v>
      </c>
      <c r="J19" s="61">
        <v>0.25828268412586802</v>
      </c>
      <c r="K19" s="61">
        <v>0.61644076035224304</v>
      </c>
      <c r="L19" s="61">
        <v>0.42923291391433199</v>
      </c>
      <c r="M19" s="61">
        <v>0.66352134083907199</v>
      </c>
      <c r="N19" s="61">
        <v>1.09388362008267</v>
      </c>
      <c r="P19" s="61">
        <v>2.77124545411499E-2</v>
      </c>
      <c r="Q19" s="61">
        <v>0.22477813599917701</v>
      </c>
      <c r="R19" s="61">
        <v>0.60684764740645103</v>
      </c>
      <c r="S19" s="61">
        <v>0.34883877161759302</v>
      </c>
      <c r="T19" s="61">
        <v>0.674377175333157</v>
      </c>
      <c r="U19" s="61">
        <v>1.0912895488610399</v>
      </c>
      <c r="W19" s="61">
        <v>1.33705592590923E-2</v>
      </c>
      <c r="X19" s="61">
        <v>0.26327282543059599</v>
      </c>
      <c r="Y19" s="61">
        <v>0.64642783109431301</v>
      </c>
      <c r="Z19" s="61">
        <v>0.35390254471296001</v>
      </c>
      <c r="AA19" s="61">
        <v>0.68805432635072195</v>
      </c>
      <c r="AB19" s="61">
        <v>1.1196048035081401</v>
      </c>
      <c r="AD19" s="61" t="b">
        <v>0</v>
      </c>
      <c r="AE19" s="61" t="b">
        <v>0</v>
      </c>
    </row>
    <row r="20" spans="1:31" hidden="1">
      <c r="B20" s="61">
        <v>0.115306053060828</v>
      </c>
      <c r="C20" s="61">
        <v>0.127374630071623</v>
      </c>
      <c r="D20" s="61">
        <v>1.0125007985219101</v>
      </c>
      <c r="E20" s="61">
        <v>0.82091204694306397</v>
      </c>
      <c r="F20" s="61">
        <v>1.2302826144143</v>
      </c>
      <c r="G20" s="61">
        <v>1.54186757705628</v>
      </c>
      <c r="I20" s="61">
        <v>0.105374700155067</v>
      </c>
      <c r="J20" s="61">
        <v>0.156574471019786</v>
      </c>
      <c r="K20" s="61">
        <v>0.97752286837930202</v>
      </c>
      <c r="L20" s="61">
        <v>0.82957890034099002</v>
      </c>
      <c r="M20" s="61">
        <v>1.2320582302378</v>
      </c>
      <c r="N20" s="61">
        <v>1.47757675207869</v>
      </c>
      <c r="P20" s="61">
        <v>0.14173866654360701</v>
      </c>
      <c r="Q20" s="61">
        <v>0.14044766494171601</v>
      </c>
      <c r="R20" s="61">
        <v>1.0005410954868099</v>
      </c>
      <c r="S20" s="61">
        <v>0.81278578615830499</v>
      </c>
      <c r="T20" s="61">
        <v>1.2590879111334301</v>
      </c>
      <c r="U20" s="61">
        <v>1.5526647397928901</v>
      </c>
      <c r="W20" s="61">
        <v>0.14517501113505199</v>
      </c>
      <c r="X20" s="61">
        <v>0.18076750983954201</v>
      </c>
      <c r="Y20" s="61">
        <v>1.0332152091479101</v>
      </c>
      <c r="Z20" s="61">
        <v>0.85418215103331596</v>
      </c>
      <c r="AA20" s="61">
        <v>1.1917642328332501</v>
      </c>
      <c r="AB20" s="61">
        <v>1.4981393949922699</v>
      </c>
      <c r="AD20" s="61" t="b">
        <v>1</v>
      </c>
      <c r="AE20" s="61" t="b">
        <v>0</v>
      </c>
    </row>
    <row r="21" spans="1:31" hidden="1">
      <c r="B21" s="61">
        <v>0.254078889622735</v>
      </c>
      <c r="C21" s="61">
        <v>0.10548059866977</v>
      </c>
      <c r="D21" s="61">
        <v>0.79444306632440398</v>
      </c>
      <c r="E21" s="61">
        <v>1.3001584636199099</v>
      </c>
      <c r="F21" s="61">
        <v>1.11270652002323</v>
      </c>
      <c r="G21" s="61">
        <v>1.45277934543695</v>
      </c>
      <c r="I21" s="61">
        <v>0.26565837838850498</v>
      </c>
      <c r="J21" s="61">
        <v>0.121149991887628</v>
      </c>
      <c r="K21" s="61">
        <v>0.83368216912742499</v>
      </c>
      <c r="L21" s="61">
        <v>1.3394940149110099</v>
      </c>
      <c r="M21" s="61">
        <v>1.16074805800393</v>
      </c>
      <c r="N21" s="61">
        <v>1.4161755388038499</v>
      </c>
      <c r="P21" s="61">
        <v>0.30969597835627199</v>
      </c>
      <c r="Q21" s="61">
        <v>5.2790611559998799E-2</v>
      </c>
      <c r="R21" s="61">
        <v>0.84021734043091001</v>
      </c>
      <c r="S21" s="61">
        <v>1.32546347095378</v>
      </c>
      <c r="T21" s="61">
        <v>1.1388675430462201</v>
      </c>
      <c r="U21" s="61">
        <v>1.3085397587393901</v>
      </c>
      <c r="W21" s="61">
        <v>0.30046783466347798</v>
      </c>
      <c r="X21" s="61">
        <v>4.1839058085156401E-2</v>
      </c>
      <c r="Y21" s="61">
        <v>0.83105600362841803</v>
      </c>
      <c r="Z21" s="61">
        <v>1.3284970795405</v>
      </c>
      <c r="AA21" s="61">
        <v>1.12100288262005</v>
      </c>
      <c r="AB21" s="61">
        <v>1.32763812703443</v>
      </c>
      <c r="AD21" s="61" t="b">
        <v>0</v>
      </c>
      <c r="AE21" s="61" t="b">
        <v>0</v>
      </c>
    </row>
    <row r="22" spans="1:31" hidden="1">
      <c r="B22" s="61">
        <v>0.36732747205625899</v>
      </c>
      <c r="C22" s="61">
        <v>0.127138188177358</v>
      </c>
      <c r="D22" s="61">
        <v>1.2979189519230601</v>
      </c>
      <c r="E22" s="61">
        <v>1.2837526931443499</v>
      </c>
      <c r="F22" s="61">
        <v>1.65557939580276</v>
      </c>
      <c r="G22" s="61">
        <v>1.4329932707148001</v>
      </c>
      <c r="I22" s="61">
        <v>0.32396598075111299</v>
      </c>
      <c r="J22" s="61">
        <v>0.14651973264106599</v>
      </c>
      <c r="K22" s="61">
        <v>1.29089314584963</v>
      </c>
      <c r="L22" s="61">
        <v>1.2857494099540001</v>
      </c>
      <c r="M22" s="61">
        <v>1.64882436695718</v>
      </c>
      <c r="N22" s="61">
        <v>1.43264471414445</v>
      </c>
      <c r="P22" s="61">
        <v>0.29148894040411799</v>
      </c>
      <c r="Q22" s="61">
        <v>9.3441694201292905E-2</v>
      </c>
      <c r="R22" s="61">
        <v>1.30411157115833</v>
      </c>
      <c r="S22" s="61">
        <v>1.2663294441483499</v>
      </c>
      <c r="T22" s="61">
        <v>1.60159653417732</v>
      </c>
      <c r="U22" s="61">
        <v>1.33868494391274</v>
      </c>
      <c r="W22" s="61">
        <v>0.37917361331286198</v>
      </c>
      <c r="X22" s="61">
        <v>0.100627701625378</v>
      </c>
      <c r="Y22" s="61">
        <v>1.3330600593742701</v>
      </c>
      <c r="Z22" s="61">
        <v>1.3057655434227899</v>
      </c>
      <c r="AA22" s="61">
        <v>1.61266879729777</v>
      </c>
      <c r="AB22" s="61">
        <v>1.3325480130535501</v>
      </c>
      <c r="AD22" s="61" t="b">
        <v>1</v>
      </c>
      <c r="AE22" s="61" t="b">
        <v>0</v>
      </c>
    </row>
    <row r="23" spans="1:31" hidden="1">
      <c r="B23" s="61" t="s">
        <v>44</v>
      </c>
      <c r="C23" s="61" t="s">
        <v>44</v>
      </c>
      <c r="D23" s="61" t="s">
        <v>44</v>
      </c>
      <c r="E23" s="61" t="s">
        <v>44</v>
      </c>
      <c r="F23" s="61" t="s">
        <v>44</v>
      </c>
      <c r="G23" s="61" t="s">
        <v>44</v>
      </c>
      <c r="I23" s="61" t="s">
        <v>44</v>
      </c>
      <c r="J23" s="61" t="s">
        <v>44</v>
      </c>
      <c r="K23" s="61" t="s">
        <v>44</v>
      </c>
      <c r="L23" s="61" t="s">
        <v>44</v>
      </c>
      <c r="M23" s="61" t="s">
        <v>44</v>
      </c>
      <c r="N23" s="61" t="s">
        <v>44</v>
      </c>
      <c r="P23" s="61" t="s">
        <v>44</v>
      </c>
      <c r="Q23" s="61" t="s">
        <v>44</v>
      </c>
      <c r="R23" s="61" t="s">
        <v>44</v>
      </c>
      <c r="S23" s="61" t="s">
        <v>44</v>
      </c>
      <c r="T23" s="61" t="s">
        <v>44</v>
      </c>
      <c r="U23" s="61" t="s">
        <v>44</v>
      </c>
      <c r="W23" s="61" t="s">
        <v>44</v>
      </c>
      <c r="X23" s="61" t="s">
        <v>44</v>
      </c>
      <c r="Y23" s="61" t="s">
        <v>44</v>
      </c>
      <c r="Z23" s="61" t="s">
        <v>44</v>
      </c>
      <c r="AA23" s="61" t="s">
        <v>44</v>
      </c>
      <c r="AB23" s="61" t="s">
        <v>44</v>
      </c>
      <c r="AD23" s="61" t="b">
        <v>0</v>
      </c>
      <c r="AE23" s="61" t="b">
        <v>1</v>
      </c>
    </row>
    <row r="24" spans="1:31" hidden="1">
      <c r="B24" s="61">
        <v>0.144783795373295</v>
      </c>
      <c r="C24" s="61">
        <v>0.17855656378777601</v>
      </c>
      <c r="D24" s="61">
        <v>1.19265229077269</v>
      </c>
      <c r="E24" s="61">
        <v>1.0055859807638301</v>
      </c>
      <c r="F24" s="61">
        <v>1.14153557979753</v>
      </c>
      <c r="G24" s="61">
        <v>1.4194882533331501</v>
      </c>
      <c r="I24" s="61">
        <v>0.18638134254870301</v>
      </c>
      <c r="J24" s="61">
        <v>0.19953647280282</v>
      </c>
      <c r="K24" s="61">
        <v>1.2299596444771399</v>
      </c>
      <c r="L24" s="61">
        <v>1.0147530798751301</v>
      </c>
      <c r="M24" s="61">
        <v>1.1046068412013199</v>
      </c>
      <c r="N24" s="61">
        <v>1.4305019898714899</v>
      </c>
      <c r="P24" s="61">
        <v>0.186843362464788</v>
      </c>
      <c r="Q24" s="61">
        <v>0.198874680622429</v>
      </c>
      <c r="R24" s="61">
        <v>1.2393108319886501</v>
      </c>
      <c r="S24" s="61">
        <v>1.03258771698748</v>
      </c>
      <c r="T24" s="61">
        <v>1.13197389069657</v>
      </c>
      <c r="U24" s="61">
        <v>1.41789381787366</v>
      </c>
      <c r="W24" s="61">
        <v>0.17814886308061001</v>
      </c>
      <c r="X24" s="61">
        <v>0.16818088455573599</v>
      </c>
      <c r="Y24" s="61">
        <v>1.1986848989621901</v>
      </c>
      <c r="Z24" s="61">
        <v>1.02152775341024</v>
      </c>
      <c r="AA24" s="61">
        <v>1.0982168623943001</v>
      </c>
      <c r="AB24" s="61">
        <v>1.44099658486458</v>
      </c>
      <c r="AD24" s="61" t="b">
        <v>0</v>
      </c>
      <c r="AE24" s="61" t="b">
        <v>0</v>
      </c>
    </row>
    <row r="25" spans="1:31" hidden="1">
      <c r="B25" s="61">
        <v>8.5030361978006203E-2</v>
      </c>
      <c r="C25" s="61">
        <v>6.14439352157529E-2</v>
      </c>
      <c r="D25" s="61">
        <v>1.25945884593618</v>
      </c>
      <c r="E25" s="61">
        <v>1.1632173061932101</v>
      </c>
      <c r="F25" s="61">
        <v>1.5041770722738901</v>
      </c>
      <c r="G25" s="61">
        <v>1.7450661360679101</v>
      </c>
      <c r="I25" s="61">
        <v>6.8080964552097195E-2</v>
      </c>
      <c r="J25" s="61">
        <v>7.4207724869418401E-2</v>
      </c>
      <c r="K25" s="61">
        <v>1.2219015979474099</v>
      </c>
      <c r="L25" s="61">
        <v>1.18150277431083</v>
      </c>
      <c r="M25" s="61">
        <v>1.45271851838866</v>
      </c>
      <c r="N25" s="61">
        <v>1.7156020619574399</v>
      </c>
      <c r="P25" s="61">
        <v>6.3835584388476904E-2</v>
      </c>
      <c r="Q25" s="61">
        <v>8.2649025573350104E-2</v>
      </c>
      <c r="R25" s="61">
        <v>1.2244789852692901</v>
      </c>
      <c r="S25" s="61">
        <v>1.1804117422568401</v>
      </c>
      <c r="T25" s="61">
        <v>1.4413562094699699</v>
      </c>
      <c r="U25" s="61">
        <v>1.7147389221314999</v>
      </c>
      <c r="W25" s="61">
        <v>0.14319630279657899</v>
      </c>
      <c r="X25" s="61">
        <v>0.132436952060769</v>
      </c>
      <c r="Y25" s="61">
        <v>1.2248168911535899</v>
      </c>
      <c r="Z25" s="61">
        <v>1.15518997041492</v>
      </c>
      <c r="AA25" s="61">
        <v>1.41135355235843</v>
      </c>
      <c r="AB25" s="61">
        <v>1.6645715860210899</v>
      </c>
      <c r="AD25" s="61" t="b">
        <v>0</v>
      </c>
      <c r="AE25" s="61" t="b">
        <v>0</v>
      </c>
    </row>
    <row r="26" spans="1:31" hidden="1">
      <c r="B26" s="61">
        <v>0.29342085502863902</v>
      </c>
      <c r="C26" s="61">
        <v>0.13541118836744301</v>
      </c>
      <c r="D26" s="61">
        <v>1.4331245316969801</v>
      </c>
      <c r="E26" s="61">
        <v>1.25180026522077</v>
      </c>
      <c r="F26" s="61">
        <v>1.5240363803049299</v>
      </c>
      <c r="G26" s="61">
        <v>1.6464958948937201</v>
      </c>
      <c r="I26" s="61">
        <v>0.286646470378142</v>
      </c>
      <c r="J26" s="61">
        <v>0.16366168348132701</v>
      </c>
      <c r="K26" s="61">
        <v>1.3906315831015399</v>
      </c>
      <c r="L26" s="61">
        <v>1.2761347946361501</v>
      </c>
      <c r="M26" s="61">
        <v>1.52886837389497</v>
      </c>
      <c r="N26" s="61">
        <v>1.6428068823967199</v>
      </c>
      <c r="P26" s="61">
        <v>0.25391856522171502</v>
      </c>
      <c r="Q26" s="61">
        <v>0.15366032614320199</v>
      </c>
      <c r="R26" s="61">
        <v>1.3625486081953999</v>
      </c>
      <c r="S26" s="61">
        <v>1.2567067872916</v>
      </c>
      <c r="T26" s="61">
        <v>1.5220718343436701</v>
      </c>
      <c r="U26" s="61">
        <v>1.5908006814551501</v>
      </c>
      <c r="W26" s="61">
        <v>0.34676119248305498</v>
      </c>
      <c r="X26" s="61">
        <v>0.19633675111507101</v>
      </c>
      <c r="Y26" s="61">
        <v>1.38889917147651</v>
      </c>
      <c r="Z26" s="61">
        <v>1.2663597792040699</v>
      </c>
      <c r="AA26" s="61">
        <v>1.5298082997532201</v>
      </c>
      <c r="AB26" s="61">
        <v>1.59234963043</v>
      </c>
      <c r="AD26" s="61" t="b">
        <v>0</v>
      </c>
      <c r="AE26" s="61" t="b">
        <v>1</v>
      </c>
    </row>
    <row r="27" spans="1:31" hidden="1">
      <c r="B27" s="61">
        <v>0.30122988762609199</v>
      </c>
      <c r="C27" s="61">
        <v>0.299965874299011</v>
      </c>
      <c r="D27" s="61">
        <v>1.7842655745242699</v>
      </c>
      <c r="E27" s="61">
        <v>1.46597509098634</v>
      </c>
      <c r="F27" s="61">
        <v>1.6266380768106301</v>
      </c>
      <c r="G27" s="61">
        <v>1.68434153914091</v>
      </c>
      <c r="I27" s="61">
        <v>0.229685982152047</v>
      </c>
      <c r="J27" s="61">
        <v>0.250784969878662</v>
      </c>
      <c r="K27" s="61">
        <v>1.7816538551686401</v>
      </c>
      <c r="L27" s="61">
        <v>1.4729460728516901</v>
      </c>
      <c r="M27" s="61">
        <v>1.6216678343453199</v>
      </c>
      <c r="N27" s="61">
        <v>1.6481237352870299</v>
      </c>
      <c r="P27" s="61">
        <v>0.32855403028034602</v>
      </c>
      <c r="Q27" s="61">
        <v>0.27349142487011902</v>
      </c>
      <c r="R27" s="61">
        <v>1.8142399710208299</v>
      </c>
      <c r="S27" s="61">
        <v>1.4691078276718399</v>
      </c>
      <c r="T27" s="61">
        <v>1.66034699055289</v>
      </c>
      <c r="U27" s="61">
        <v>1.6637893347916199</v>
      </c>
      <c r="W27" s="61">
        <v>0.28307034270724701</v>
      </c>
      <c r="X27" s="61">
        <v>0.30211664727704601</v>
      </c>
      <c r="Y27" s="61">
        <v>1.7898841409353401</v>
      </c>
      <c r="Z27" s="61">
        <v>1.46305369103222</v>
      </c>
      <c r="AA27" s="61">
        <v>1.5997097503714199</v>
      </c>
      <c r="AB27" s="61">
        <v>1.6533164579308901</v>
      </c>
      <c r="AD27" s="61" t="b">
        <v>1</v>
      </c>
      <c r="AE27" s="61" t="b">
        <v>1</v>
      </c>
    </row>
    <row r="28" spans="1:31" hidden="1"/>
    <row r="29" spans="1:31" hidden="1">
      <c r="A29" s="61" t="s">
        <v>21</v>
      </c>
      <c r="B29" s="61">
        <f t="shared" ref="B29:AA29" si="0">AVERAGE(B4:B27)</f>
        <v>0.24061854908589081</v>
      </c>
      <c r="C29" s="61">
        <f t="shared" si="0"/>
        <v>0.19524913844808456</v>
      </c>
      <c r="D29" s="61">
        <f t="shared" si="0"/>
        <v>1.3441547851976337</v>
      </c>
      <c r="E29" s="61">
        <f t="shared" si="0"/>
        <v>1.1365620395376081</v>
      </c>
      <c r="F29" s="61">
        <f t="shared" si="0"/>
        <v>1.4774114552359818</v>
      </c>
      <c r="G29" s="61">
        <f t="shared" si="0"/>
        <v>1.572943923404502</v>
      </c>
      <c r="I29" s="61">
        <f t="shared" si="0"/>
        <v>0.23528685164883043</v>
      </c>
      <c r="J29" s="61">
        <f t="shared" si="0"/>
        <v>0.20342547409434494</v>
      </c>
      <c r="K29" s="61">
        <f t="shared" si="0"/>
        <v>1.3421001466815705</v>
      </c>
      <c r="L29" s="61">
        <f t="shared" si="0"/>
        <v>1.1381691321241325</v>
      </c>
      <c r="M29" s="61">
        <f t="shared" si="0"/>
        <v>1.4704310604281823</v>
      </c>
      <c r="N29" s="61">
        <f t="shared" si="0"/>
        <v>1.5626484933818248</v>
      </c>
      <c r="P29" s="61">
        <f t="shared" si="0"/>
        <v>0.24102205682408567</v>
      </c>
      <c r="Q29" s="61">
        <f t="shared" si="0"/>
        <v>0.19648737653804194</v>
      </c>
      <c r="R29" s="61">
        <f t="shared" si="0"/>
        <v>1.3450929854107843</v>
      </c>
      <c r="S29" s="61">
        <f t="shared" si="0"/>
        <v>1.1310053723865403</v>
      </c>
      <c r="T29" s="61">
        <f t="shared" si="0"/>
        <v>1.4797653719495913</v>
      </c>
      <c r="U29" s="61">
        <f t="shared" si="0"/>
        <v>1.556484358667902</v>
      </c>
      <c r="W29" s="61">
        <f t="shared" si="0"/>
        <v>0.25549293223735225</v>
      </c>
      <c r="X29" s="61">
        <f t="shared" si="0"/>
        <v>0.20978621833104449</v>
      </c>
      <c r="Y29" s="61">
        <f t="shared" si="0"/>
        <v>1.3472781444357722</v>
      </c>
      <c r="Z29" s="61">
        <f t="shared" si="0"/>
        <v>1.1332204341874292</v>
      </c>
      <c r="AA29" s="61">
        <f t="shared" si="0"/>
        <v>1.4563933169377956</v>
      </c>
      <c r="AB29" s="61">
        <f>AVERAGE(AB4:AB27)</f>
        <v>1.5524500500955356</v>
      </c>
    </row>
    <row r="30" spans="1:31"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</row>
    <row r="31" spans="1:31"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</row>
    <row r="32" spans="1:31">
      <c r="A32" s="64" t="s">
        <v>135</v>
      </c>
      <c r="I32" s="64"/>
      <c r="J32" s="99"/>
      <c r="K32" s="99"/>
      <c r="L32" s="99"/>
      <c r="M32" s="99"/>
      <c r="N32" s="99"/>
      <c r="O32" s="99"/>
      <c r="P32" s="99"/>
      <c r="Q32" s="100"/>
      <c r="R32" s="99"/>
      <c r="S32" s="99"/>
      <c r="T32" s="99"/>
      <c r="U32" s="99"/>
      <c r="V32" s="99"/>
      <c r="W32" s="99"/>
      <c r="X32" s="99"/>
      <c r="Y32" s="99"/>
    </row>
    <row r="33" spans="1:28">
      <c r="B33" s="4" t="s">
        <v>263</v>
      </c>
      <c r="C33" s="4" t="s">
        <v>264</v>
      </c>
      <c r="D33" s="4" t="s">
        <v>265</v>
      </c>
      <c r="E33" s="4" t="s">
        <v>178</v>
      </c>
      <c r="F33" s="4" t="s">
        <v>266</v>
      </c>
      <c r="G33" s="4" t="s">
        <v>267</v>
      </c>
      <c r="H33" s="4" t="s">
        <v>268</v>
      </c>
      <c r="I33" s="4" t="s">
        <v>269</v>
      </c>
      <c r="J33" s="7"/>
      <c r="K33" s="7"/>
      <c r="L33" s="7"/>
      <c r="M33" s="91"/>
      <c r="N33" s="91"/>
      <c r="O33" s="91"/>
      <c r="P33" s="99"/>
      <c r="Q33" s="99"/>
      <c r="R33" s="7"/>
      <c r="S33" s="7"/>
      <c r="T33" s="7"/>
      <c r="U33" s="91"/>
      <c r="V33" s="91"/>
      <c r="W33" s="91"/>
      <c r="X33" s="99"/>
      <c r="Y33" s="99"/>
    </row>
    <row r="34" spans="1:28">
      <c r="A34" s="4" t="s">
        <v>114</v>
      </c>
      <c r="B34" s="61">
        <v>-6.10463243923976E-2</v>
      </c>
      <c r="C34" s="61">
        <v>-5.6599363501322303E-2</v>
      </c>
      <c r="D34" s="61">
        <v>-4.8498845581996297E-2</v>
      </c>
      <c r="E34" s="61">
        <v>-7.2835631595227698E-2</v>
      </c>
      <c r="F34" s="61">
        <v>-6.3548960485110106E-2</v>
      </c>
      <c r="G34" s="61">
        <v>-6.1558282384387701E-2</v>
      </c>
      <c r="H34" s="61">
        <v>-4.9208799923454498E-2</v>
      </c>
      <c r="I34" s="4">
        <v>-6.8884710767582E-2</v>
      </c>
      <c r="J34" s="99"/>
      <c r="K34" s="99"/>
      <c r="L34" s="99"/>
      <c r="M34" s="99"/>
      <c r="N34" s="99"/>
      <c r="O34" s="99"/>
      <c r="P34" s="99"/>
      <c r="Q34" s="7"/>
      <c r="R34" s="99"/>
      <c r="S34" s="99"/>
      <c r="T34" s="99"/>
      <c r="U34" s="99"/>
      <c r="V34" s="99"/>
      <c r="W34" s="99"/>
      <c r="X34" s="99"/>
      <c r="Y34" s="99"/>
    </row>
    <row r="35" spans="1:28">
      <c r="A35" s="4" t="s">
        <v>116</v>
      </c>
      <c r="B35" s="61">
        <v>-6.7475822703273403E-2</v>
      </c>
      <c r="C35" s="61">
        <v>-7.1759739223222999E-2</v>
      </c>
      <c r="D35" s="61">
        <v>-8.3279245826831799E-2</v>
      </c>
      <c r="E35" s="61">
        <v>-7.5929887766505097E-2</v>
      </c>
      <c r="F35" s="61">
        <v>-7.6530025527468099E-2</v>
      </c>
      <c r="G35" s="61">
        <v>-7.8238048423113396E-2</v>
      </c>
      <c r="H35" s="61">
        <v>-7.8532677296886802E-2</v>
      </c>
      <c r="I35" s="4">
        <v>-6.5763506541687999E-2</v>
      </c>
      <c r="J35" s="99"/>
      <c r="K35" s="99"/>
      <c r="L35" s="99"/>
      <c r="M35" s="99"/>
      <c r="N35" s="99"/>
      <c r="O35" s="99"/>
      <c r="P35" s="99"/>
      <c r="Q35" s="7"/>
      <c r="R35" s="99"/>
      <c r="S35" s="99"/>
      <c r="T35" s="99"/>
      <c r="U35" s="99"/>
      <c r="V35" s="99"/>
      <c r="W35" s="99"/>
      <c r="X35" s="99"/>
      <c r="Y35" s="99"/>
    </row>
    <row r="36" spans="1:28">
      <c r="A36" s="4" t="s">
        <v>117</v>
      </c>
      <c r="B36" s="61">
        <v>-6.9169916511376495E-2</v>
      </c>
      <c r="C36" s="61">
        <v>-6.9292728026781505E-2</v>
      </c>
      <c r="D36" s="61">
        <v>-4.5859385257286098E-2</v>
      </c>
      <c r="E36" s="61">
        <v>-7.0225330075786394E-2</v>
      </c>
      <c r="F36" s="61">
        <v>-6.5884335788142095E-2</v>
      </c>
      <c r="G36" s="61">
        <v>-6.9015460672897197E-2</v>
      </c>
      <c r="H36" s="61">
        <v>-5.2219870436923603E-2</v>
      </c>
      <c r="I36" s="4">
        <v>-7.7756438692258595E-2</v>
      </c>
      <c r="J36" s="99"/>
      <c r="K36" s="99"/>
      <c r="L36" s="99"/>
      <c r="M36" s="99"/>
      <c r="N36" s="99"/>
      <c r="O36" s="99"/>
      <c r="P36" s="99"/>
      <c r="Q36" s="7"/>
      <c r="R36" s="99"/>
      <c r="S36" s="99"/>
      <c r="T36" s="99"/>
      <c r="U36" s="99"/>
      <c r="V36" s="99"/>
      <c r="W36" s="99"/>
      <c r="X36" s="99"/>
      <c r="Y36" s="99"/>
    </row>
    <row r="37" spans="1:28">
      <c r="A37" s="4" t="s">
        <v>118</v>
      </c>
      <c r="B37" s="61">
        <v>-7.4830067093903302E-2</v>
      </c>
      <c r="C37" s="61">
        <v>-7.21517176997237E-2</v>
      </c>
      <c r="D37" s="61">
        <v>-9.1973193067379694E-2</v>
      </c>
      <c r="E37" s="61">
        <v>-5.3979012246129797E-2</v>
      </c>
      <c r="F37" s="61">
        <v>-6.5494492127171899E-2</v>
      </c>
      <c r="G37" s="61">
        <v>-6.2805711822780996E-2</v>
      </c>
      <c r="H37" s="61">
        <v>-8.8796651114383798E-2</v>
      </c>
      <c r="I37" s="4">
        <v>-5.9569992390041897E-2</v>
      </c>
      <c r="J37" s="99"/>
      <c r="K37" s="99"/>
      <c r="L37" s="99"/>
      <c r="M37" s="99"/>
      <c r="N37" s="99"/>
      <c r="O37" s="99"/>
      <c r="P37" s="99"/>
      <c r="Q37" s="7"/>
      <c r="R37" s="99"/>
      <c r="S37" s="99"/>
      <c r="T37" s="99"/>
      <c r="U37" s="99"/>
      <c r="V37" s="99"/>
      <c r="W37" s="99"/>
      <c r="X37" s="99"/>
      <c r="Y37" s="99"/>
    </row>
    <row r="38" spans="1:28"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</row>
    <row r="39" spans="1:28" hidden="1">
      <c r="A39" s="62" t="s">
        <v>92</v>
      </c>
      <c r="B39" s="60" t="s">
        <v>114</v>
      </c>
      <c r="I39" s="60"/>
      <c r="J39" s="99"/>
      <c r="K39" s="99"/>
      <c r="L39" s="99"/>
      <c r="M39" s="99"/>
      <c r="N39" s="99"/>
      <c r="O39" s="99"/>
      <c r="P39" s="101"/>
      <c r="Q39" s="99"/>
      <c r="R39" s="99"/>
      <c r="S39" s="99"/>
      <c r="T39" s="99"/>
      <c r="U39" s="99"/>
      <c r="V39" s="99"/>
      <c r="W39" s="101"/>
      <c r="X39" s="99"/>
      <c r="Y39" s="99"/>
    </row>
    <row r="40" spans="1:28" hidden="1">
      <c r="B40" s="2" t="s">
        <v>8</v>
      </c>
      <c r="C40" s="2" t="s">
        <v>9</v>
      </c>
      <c r="D40" s="2" t="s">
        <v>0</v>
      </c>
      <c r="E40" s="63" t="s">
        <v>1</v>
      </c>
      <c r="F40" s="63" t="s">
        <v>2</v>
      </c>
      <c r="G40" s="63" t="s">
        <v>16</v>
      </c>
      <c r="I40" s="97"/>
      <c r="J40" s="7"/>
      <c r="K40" s="7"/>
      <c r="L40" s="91"/>
      <c r="M40" s="91"/>
      <c r="N40" s="91"/>
      <c r="O40" s="99"/>
      <c r="P40" s="7"/>
      <c r="Q40" s="7"/>
      <c r="R40" s="7"/>
      <c r="S40" s="91"/>
      <c r="T40" s="91"/>
      <c r="U40" s="91"/>
      <c r="V40" s="99"/>
      <c r="W40" s="7"/>
      <c r="X40" s="7" t="s">
        <v>9</v>
      </c>
      <c r="Y40" s="7" t="s">
        <v>0</v>
      </c>
      <c r="Z40" s="98" t="s">
        <v>1</v>
      </c>
      <c r="AA40" s="63" t="s">
        <v>2</v>
      </c>
      <c r="AB40" s="63" t="s">
        <v>16</v>
      </c>
    </row>
    <row r="41" spans="1:28" hidden="1">
      <c r="B41" s="61">
        <v>0.14076510047610799</v>
      </c>
      <c r="C41" s="61">
        <v>0.22023570227956399</v>
      </c>
      <c r="D41" s="61">
        <v>0.22822828241628801</v>
      </c>
      <c r="E41" s="61">
        <v>0.39858902811110702</v>
      </c>
      <c r="F41" s="61">
        <v>0.90709942993761905</v>
      </c>
      <c r="G41" s="61">
        <v>0.75075938673915399</v>
      </c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>
        <v>0.24333395370400701</v>
      </c>
      <c r="Y41" s="99">
        <v>0.30110776396835498</v>
      </c>
      <c r="Z41" s="61">
        <v>0.38943863922423999</v>
      </c>
      <c r="AA41" s="61">
        <v>0.94844713581112605</v>
      </c>
      <c r="AB41" s="61">
        <v>0.76813798455635995</v>
      </c>
    </row>
    <row r="42" spans="1:28" hidden="1">
      <c r="B42" s="61">
        <v>0.170771025790803</v>
      </c>
      <c r="C42" s="61">
        <v>0.25627884998591699</v>
      </c>
      <c r="D42" s="61">
        <v>0.41874365338828901</v>
      </c>
      <c r="E42" s="61">
        <v>0.377525541128788</v>
      </c>
      <c r="F42" s="61">
        <v>0.36472012715220797</v>
      </c>
      <c r="G42" s="61">
        <v>0.734047840450053</v>
      </c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>
        <v>0.22073618185677699</v>
      </c>
      <c r="Y42" s="99">
        <v>0.40159200403607498</v>
      </c>
      <c r="Z42" s="61">
        <v>0.40649300819089801</v>
      </c>
      <c r="AA42" s="61">
        <v>0.28493985295132601</v>
      </c>
      <c r="AB42" s="61">
        <v>0.79154145110283103</v>
      </c>
    </row>
    <row r="43" spans="1:28" hidden="1">
      <c r="B43" s="61">
        <v>0.20952682973765099</v>
      </c>
      <c r="C43" s="61">
        <v>0.276747473230883</v>
      </c>
      <c r="D43" s="61">
        <v>0.34904327908805399</v>
      </c>
      <c r="E43" s="61">
        <v>0.32912038884044298</v>
      </c>
      <c r="F43" s="61">
        <v>0.87472128169903196</v>
      </c>
      <c r="G43" s="61">
        <v>0.643001473437669</v>
      </c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>
        <v>0.30414116791770601</v>
      </c>
      <c r="Y43" s="99">
        <v>0.35571266409881003</v>
      </c>
      <c r="Z43" s="61">
        <v>0.39155145068349401</v>
      </c>
      <c r="AA43" s="61">
        <v>0.89093082238444399</v>
      </c>
      <c r="AB43" s="61">
        <v>0.68464263631372801</v>
      </c>
    </row>
    <row r="44" spans="1:28" hidden="1">
      <c r="B44" s="61">
        <v>0.21881835670109301</v>
      </c>
      <c r="C44" s="61">
        <v>0.16925314271908801</v>
      </c>
      <c r="D44" s="61">
        <v>0.21624110564147001</v>
      </c>
      <c r="E44" s="61">
        <v>0.31127997080437297</v>
      </c>
      <c r="F44" s="61">
        <v>0.64937086332089</v>
      </c>
      <c r="G44" s="61">
        <v>1.2939214208329399</v>
      </c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>
        <v>0.191213010679811</v>
      </c>
      <c r="Y44" s="99">
        <v>0.27473596093913699</v>
      </c>
      <c r="Z44" s="61">
        <v>0.29966718329512099</v>
      </c>
      <c r="AA44" s="61">
        <v>0.65288102783422197</v>
      </c>
      <c r="AB44" s="61">
        <v>1.2823161994238499</v>
      </c>
    </row>
    <row r="45" spans="1:28" hidden="1">
      <c r="B45" s="61">
        <v>0.263084475022966</v>
      </c>
      <c r="C45" s="61">
        <v>0.23028103102969599</v>
      </c>
      <c r="D45" s="61">
        <v>0.28218519320736901</v>
      </c>
      <c r="E45" s="61">
        <v>0.57052195891357904</v>
      </c>
      <c r="F45" s="61">
        <v>0.64775116492465801</v>
      </c>
      <c r="G45" s="61">
        <v>0.80317397313505201</v>
      </c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>
        <v>0.23666938919984401</v>
      </c>
      <c r="Y45" s="99">
        <v>0.34795501888903002</v>
      </c>
      <c r="Z45" s="61">
        <v>0.530407767868323</v>
      </c>
      <c r="AA45" s="61">
        <v>0.68478686766707597</v>
      </c>
      <c r="AB45" s="61">
        <v>0.81408291688671397</v>
      </c>
    </row>
    <row r="46" spans="1:28" hidden="1">
      <c r="B46" s="61">
        <v>0.269364370612933</v>
      </c>
      <c r="C46" s="61">
        <v>0.2537722211772</v>
      </c>
      <c r="D46" s="61">
        <v>0.44508260913632802</v>
      </c>
      <c r="E46" s="61">
        <v>0.66253030474500896</v>
      </c>
      <c r="F46" s="61">
        <v>0.75011754487109605</v>
      </c>
      <c r="G46" s="61">
        <v>0.45634793896374398</v>
      </c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>
        <v>0.26544591207240198</v>
      </c>
      <c r="Y46" s="99">
        <v>0.42761187550800001</v>
      </c>
      <c r="Z46" s="61">
        <v>0.70027318202697497</v>
      </c>
      <c r="AA46" s="61">
        <v>0.66449437335178196</v>
      </c>
      <c r="AB46" s="61">
        <v>0.50236073156250405</v>
      </c>
    </row>
    <row r="47" spans="1:28" hidden="1">
      <c r="B47" s="61">
        <v>0.31408357144002402</v>
      </c>
      <c r="C47" s="61">
        <v>0.323722856372891</v>
      </c>
      <c r="D47" s="61">
        <v>0.35750303001160699</v>
      </c>
      <c r="E47" s="61">
        <v>0.55116352576269201</v>
      </c>
      <c r="F47" s="61">
        <v>0.77539718802432001</v>
      </c>
      <c r="G47" s="61">
        <v>0.62835356666530395</v>
      </c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>
        <v>0.32089795260007498</v>
      </c>
      <c r="Y47" s="99">
        <v>0.306623559928419</v>
      </c>
      <c r="Z47" s="61">
        <v>0.57686959978568497</v>
      </c>
      <c r="AA47" s="61">
        <v>0.81548238216560198</v>
      </c>
      <c r="AB47" s="61">
        <v>0.66524402486058998</v>
      </c>
    </row>
    <row r="48" spans="1:28" hidden="1">
      <c r="B48" s="61">
        <v>0.146742201848443</v>
      </c>
      <c r="C48" s="61">
        <v>0.20642512237295099</v>
      </c>
      <c r="D48" s="61">
        <v>0.48741560966113701</v>
      </c>
      <c r="E48" s="61">
        <v>0.43298455292552401</v>
      </c>
      <c r="F48" s="61">
        <v>0.39194675493438202</v>
      </c>
      <c r="G48" s="61">
        <v>0.68946869772154695</v>
      </c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>
        <v>0.21963294860784099</v>
      </c>
      <c r="Y48" s="99">
        <v>0.39858740263978298</v>
      </c>
      <c r="Z48" s="61">
        <v>0.43301733630480699</v>
      </c>
      <c r="AA48" s="61">
        <v>0.34364386231125299</v>
      </c>
      <c r="AB48" s="61">
        <v>0.69641993978582595</v>
      </c>
    </row>
    <row r="49" spans="2:28" hidden="1">
      <c r="B49" s="61">
        <v>0.17578672389238101</v>
      </c>
      <c r="C49" s="61">
        <v>0.258111409262476</v>
      </c>
      <c r="D49" s="61">
        <v>0.21186980196039501</v>
      </c>
      <c r="E49" s="61">
        <v>0.36050472247452398</v>
      </c>
      <c r="F49" s="61">
        <v>0.40827478823402003</v>
      </c>
      <c r="G49" s="61">
        <v>0.50872512923286695</v>
      </c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>
        <v>0.22172834539665401</v>
      </c>
      <c r="Y49" s="99">
        <v>0.28195740609932901</v>
      </c>
      <c r="Z49" s="61">
        <v>0.43867679875215299</v>
      </c>
      <c r="AA49" s="61">
        <v>0.46344414732134598</v>
      </c>
      <c r="AB49" s="61">
        <v>0.51161129175808795</v>
      </c>
    </row>
    <row r="50" spans="2:28" hidden="1">
      <c r="B50" s="61">
        <v>0.161366389639548</v>
      </c>
      <c r="C50" s="61">
        <v>0.23020727317720799</v>
      </c>
      <c r="D50" s="61">
        <v>0.27663543640448801</v>
      </c>
      <c r="E50" s="61">
        <v>0.36121242608899901</v>
      </c>
      <c r="F50" s="61">
        <v>0.52985313674083701</v>
      </c>
      <c r="G50" s="61">
        <v>0.531335568704567</v>
      </c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>
        <v>0.16435613789968501</v>
      </c>
      <c r="Y50" s="99">
        <v>0.26795735510360102</v>
      </c>
      <c r="Z50" s="61">
        <v>0.38366664139687801</v>
      </c>
      <c r="AA50" s="61">
        <v>0.55488266842579703</v>
      </c>
      <c r="AB50" s="61">
        <v>0.60098340822027096</v>
      </c>
    </row>
    <row r="51" spans="2:28" hidden="1">
      <c r="B51" s="61">
        <v>0.20540213270164001</v>
      </c>
      <c r="C51" s="61">
        <v>0.29519932620931899</v>
      </c>
      <c r="D51" s="61">
        <v>0.393556773304434</v>
      </c>
      <c r="E51" s="61">
        <v>0.47098728021591002</v>
      </c>
      <c r="F51" s="61">
        <v>0.50167262289279302</v>
      </c>
      <c r="G51" s="61">
        <v>0.70316156222653103</v>
      </c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>
        <v>0.32884730987632799</v>
      </c>
      <c r="Y51" s="99">
        <v>0.43173728607267597</v>
      </c>
      <c r="Z51" s="61">
        <v>0.51836259548471997</v>
      </c>
      <c r="AA51" s="61">
        <v>0.44142418875600498</v>
      </c>
      <c r="AB51" s="61">
        <v>0.68364699436960596</v>
      </c>
    </row>
    <row r="52" spans="2:28" hidden="1">
      <c r="B52" s="61">
        <v>0.162392009699523</v>
      </c>
      <c r="C52" s="61">
        <v>0.15251377988539</v>
      </c>
      <c r="D52" s="61">
        <v>0.186013367218334</v>
      </c>
      <c r="E52" s="61">
        <v>0.33757855350120702</v>
      </c>
      <c r="F52" s="61">
        <v>0.55744941975626106</v>
      </c>
      <c r="G52" s="61">
        <v>1.06720638979407</v>
      </c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>
        <v>0.19872688012863801</v>
      </c>
      <c r="Y52" s="99">
        <v>0.28498709611112699</v>
      </c>
      <c r="Z52" s="61">
        <v>0.356102676965246</v>
      </c>
      <c r="AA52" s="61">
        <v>0.45836634743319898</v>
      </c>
      <c r="AB52" s="61">
        <v>1.01201605628501</v>
      </c>
    </row>
    <row r="53" spans="2:28" hidden="1">
      <c r="B53" s="61">
        <v>0.258526000505166</v>
      </c>
      <c r="C53" s="61">
        <v>0.222909362905991</v>
      </c>
      <c r="D53" s="61">
        <v>0.21315496158717601</v>
      </c>
      <c r="E53" s="61">
        <v>0.29275622269971302</v>
      </c>
      <c r="F53" s="61">
        <v>0.351233061590917</v>
      </c>
      <c r="G53" s="61">
        <v>0.82233771223807095</v>
      </c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>
        <v>0.17160099682312699</v>
      </c>
      <c r="Y53" s="99">
        <v>0.190348168153506</v>
      </c>
      <c r="Z53" s="61">
        <v>0.25147091959482298</v>
      </c>
      <c r="AA53" s="61">
        <v>0.38308530292248699</v>
      </c>
      <c r="AB53" s="61">
        <v>0.84666032692887705</v>
      </c>
    </row>
    <row r="54" spans="2:28" hidden="1">
      <c r="B54" s="61">
        <v>0.251323162068529</v>
      </c>
      <c r="C54" s="61">
        <v>0.29798787482538103</v>
      </c>
      <c r="D54" s="61">
        <v>0.34250073159731798</v>
      </c>
      <c r="E54" s="61">
        <v>0.32142156996864701</v>
      </c>
      <c r="F54" s="61">
        <v>0.54675948343076297</v>
      </c>
      <c r="G54" s="61">
        <v>0.97792096693456998</v>
      </c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>
        <v>0.33374112714885001</v>
      </c>
      <c r="Y54" s="99">
        <v>0.343420874828193</v>
      </c>
      <c r="Z54" s="61">
        <v>0.241306466245572</v>
      </c>
      <c r="AA54" s="61">
        <v>0.58176922421483002</v>
      </c>
      <c r="AB54" s="61">
        <v>1.0264495446066799</v>
      </c>
    </row>
    <row r="55" spans="2:28" hidden="1">
      <c r="B55" s="61">
        <v>0.33494065259830502</v>
      </c>
      <c r="C55" s="61">
        <v>0.15233758754152099</v>
      </c>
      <c r="D55" s="61">
        <v>0.41647675548190499</v>
      </c>
      <c r="E55" s="61">
        <v>0.97621631689733801</v>
      </c>
      <c r="F55" s="61">
        <v>0.75448162762102799</v>
      </c>
      <c r="G55" s="61">
        <v>0.597558210387648</v>
      </c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>
        <v>0.142262932361018</v>
      </c>
      <c r="Y55" s="99">
        <v>0.41397826608934901</v>
      </c>
      <c r="Z55" s="61">
        <v>0.93253761965639304</v>
      </c>
      <c r="AA55" s="61">
        <v>0.76008088659665896</v>
      </c>
      <c r="AB55" s="61">
        <v>0.59531716412279101</v>
      </c>
    </row>
    <row r="56" spans="2:28" hidden="1">
      <c r="B56" s="61">
        <v>0.25345194119352599</v>
      </c>
      <c r="C56" s="61">
        <v>0.21348984816970101</v>
      </c>
      <c r="D56" s="61">
        <v>0.203134384788488</v>
      </c>
      <c r="E56" s="61">
        <v>0.22586438289388899</v>
      </c>
      <c r="F56" s="61">
        <v>0.22527686987530399</v>
      </c>
      <c r="G56" s="61">
        <v>0.278897737713379</v>
      </c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>
        <v>0.18491518057487599</v>
      </c>
      <c r="Y56" s="99">
        <v>0.15503360589263601</v>
      </c>
      <c r="Z56" s="61">
        <v>0.256829197620421</v>
      </c>
      <c r="AA56" s="61">
        <v>0.21010498257170801</v>
      </c>
      <c r="AB56" s="61">
        <v>0.290227626591751</v>
      </c>
    </row>
    <row r="57" spans="2:28" hidden="1">
      <c r="B57" s="61">
        <v>0.189423032065731</v>
      </c>
      <c r="C57" s="61">
        <v>0.20439061340797801</v>
      </c>
      <c r="D57" s="61">
        <v>0.108111815860163</v>
      </c>
      <c r="E57" s="61">
        <v>0.35625939855150501</v>
      </c>
      <c r="F57" s="61">
        <v>0.43511373865053699</v>
      </c>
      <c r="G57" s="61">
        <v>0.53573523391184596</v>
      </c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>
        <v>0.15895527075063801</v>
      </c>
      <c r="Y57" s="99">
        <v>0.127600363799695</v>
      </c>
      <c r="Z57" s="61">
        <v>0.37529664588491601</v>
      </c>
      <c r="AA57" s="61">
        <v>0.48302254677731199</v>
      </c>
      <c r="AB57" s="61">
        <v>0.56677547368986303</v>
      </c>
    </row>
    <row r="58" spans="2:28" hidden="1">
      <c r="B58" s="61">
        <v>0.36527358986724301</v>
      </c>
      <c r="C58" s="61">
        <v>6.4958648046981496E-2</v>
      </c>
      <c r="D58" s="61">
        <v>0.29403666910166798</v>
      </c>
      <c r="E58" s="61">
        <v>0.264936991323176</v>
      </c>
      <c r="F58" s="61">
        <v>0.48450031447304998</v>
      </c>
      <c r="G58" s="61">
        <v>0.67336079669703697</v>
      </c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>
        <v>9.7821273716083096E-2</v>
      </c>
      <c r="Y58" s="99">
        <v>0.31265476200184</v>
      </c>
      <c r="Z58" s="61">
        <v>0.25566987445983602</v>
      </c>
      <c r="AA58" s="61">
        <v>0.49464059956039602</v>
      </c>
      <c r="AB58" s="61">
        <v>0.68190374321718905</v>
      </c>
    </row>
    <row r="59" spans="2:28" hidden="1">
      <c r="B59" s="61">
        <v>0.16310659147745399</v>
      </c>
      <c r="C59" s="61">
        <v>0.19161156755549699</v>
      </c>
      <c r="D59" s="61">
        <v>0.40955509434466197</v>
      </c>
      <c r="E59" s="61">
        <v>0.523859975872356</v>
      </c>
      <c r="F59" s="61">
        <v>0.48633277784152501</v>
      </c>
      <c r="G59" s="61">
        <v>0.90405524224481204</v>
      </c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>
        <v>0.25137272490697798</v>
      </c>
      <c r="Y59" s="99">
        <v>0.41408259775752199</v>
      </c>
      <c r="Z59" s="61">
        <v>0.54192769954712705</v>
      </c>
      <c r="AA59" s="61">
        <v>0.48063478373247198</v>
      </c>
      <c r="AB59" s="61">
        <v>0.96208999457708999</v>
      </c>
    </row>
    <row r="60" spans="2:28" hidden="1">
      <c r="B60" s="61">
        <v>0.37952557729968001</v>
      </c>
      <c r="C60" s="61">
        <v>0.22788674276488599</v>
      </c>
      <c r="D60" s="61">
        <v>0.46317332709995701</v>
      </c>
      <c r="E60" s="61">
        <v>0.37476028792588101</v>
      </c>
      <c r="F60" s="61">
        <v>0.324612844534241</v>
      </c>
      <c r="G60" s="61">
        <v>0.83684713574008995</v>
      </c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>
        <v>0.26366167377757799</v>
      </c>
      <c r="Y60" s="99">
        <v>0.45609585755869703</v>
      </c>
      <c r="Z60" s="61">
        <v>0.38060481252871498</v>
      </c>
      <c r="AA60" s="61">
        <v>0.43121717639700702</v>
      </c>
      <c r="AB60" s="61">
        <v>0.89534376847349095</v>
      </c>
    </row>
    <row r="61" spans="2:28" hidden="1">
      <c r="B61" s="61">
        <v>0.157546206372357</v>
      </c>
      <c r="C61" s="61">
        <v>0.26910187053971302</v>
      </c>
      <c r="D61" s="61">
        <v>0.17841305736708199</v>
      </c>
      <c r="E61" s="61">
        <v>0.23463587285375301</v>
      </c>
      <c r="F61" s="61">
        <v>0.50153692856548604</v>
      </c>
      <c r="G61" s="61">
        <v>0.81151328167376702</v>
      </c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>
        <v>0.32017733828030598</v>
      </c>
      <c r="Y61" s="99">
        <v>0.24286968547088</v>
      </c>
      <c r="Z61" s="61">
        <v>0.31424491180685299</v>
      </c>
      <c r="AA61" s="61">
        <v>0.47296775678520098</v>
      </c>
      <c r="AB61" s="61">
        <v>0.72012364727631195</v>
      </c>
    </row>
    <row r="62" spans="2:28" hidden="1">
      <c r="B62" s="61">
        <v>0.208152986547503</v>
      </c>
      <c r="C62" s="61">
        <v>0.21718133470364301</v>
      </c>
      <c r="D62" s="61">
        <v>0.325733295285556</v>
      </c>
      <c r="E62" s="61">
        <v>0.63974901715016297</v>
      </c>
      <c r="F62" s="61">
        <v>0.63665864975733699</v>
      </c>
      <c r="G62" s="61">
        <v>0.45672662247024698</v>
      </c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>
        <v>0.213684445620373</v>
      </c>
      <c r="Y62" s="99">
        <v>0.294570777400043</v>
      </c>
      <c r="Z62" s="61">
        <v>0.62309281103151604</v>
      </c>
      <c r="AA62" s="61">
        <v>0.55579386902795302</v>
      </c>
      <c r="AB62" s="61">
        <v>0.35074046723483399</v>
      </c>
    </row>
    <row r="63" spans="2:28" hidden="1">
      <c r="B63" s="61">
        <v>0.16492169044451099</v>
      </c>
      <c r="C63" s="61">
        <v>0.17764175955379199</v>
      </c>
      <c r="D63" s="61">
        <v>0.25260376012564001</v>
      </c>
      <c r="E63" s="61">
        <v>0.31100760387991</v>
      </c>
      <c r="F63" s="61">
        <v>0.28878388745705902</v>
      </c>
      <c r="G63" s="61">
        <v>0.51014711567768101</v>
      </c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>
        <v>0.18958468543620099</v>
      </c>
      <c r="Y63" s="99">
        <v>0.176626482000696</v>
      </c>
      <c r="Z63" s="61">
        <v>0.27752449394418499</v>
      </c>
      <c r="AA63" s="61">
        <v>0.312885707050789</v>
      </c>
      <c r="AB63" s="61">
        <v>0.52112279608552503</v>
      </c>
    </row>
    <row r="64" spans="2:28" hidden="1">
      <c r="B64" s="61">
        <v>0.25054025454189</v>
      </c>
      <c r="C64" s="61">
        <v>0.157896589122305</v>
      </c>
      <c r="D64" s="61">
        <v>0.59166737493751997</v>
      </c>
      <c r="E64" s="61">
        <v>0.56100230652888605</v>
      </c>
      <c r="F64" s="61">
        <v>0.61316300724528305</v>
      </c>
      <c r="G64" s="61">
        <v>0.69039666081639195</v>
      </c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>
        <v>0.17395431991363999</v>
      </c>
      <c r="Y64" s="99">
        <v>0.53814457141491701</v>
      </c>
      <c r="Z64" s="61">
        <v>0.55458963350666202</v>
      </c>
      <c r="AA64" s="61">
        <v>0.57063414638156096</v>
      </c>
      <c r="AB64" s="61">
        <v>0.68663508847071797</v>
      </c>
    </row>
    <row r="65" spans="1:28" hidden="1"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</row>
    <row r="66" spans="1:28" hidden="1">
      <c r="A66" s="61" t="s">
        <v>21</v>
      </c>
      <c r="B66" s="61">
        <f t="shared" ref="B66:G66" si="1">AVERAGE(B41:B64)</f>
        <v>0.22561811968937537</v>
      </c>
      <c r="C66" s="61">
        <f t="shared" si="1"/>
        <v>0.21958924945166547</v>
      </c>
      <c r="D66" s="61">
        <f t="shared" si="1"/>
        <v>0.31879497370897197</v>
      </c>
      <c r="E66" s="61">
        <f t="shared" si="1"/>
        <v>0.42693617500239039</v>
      </c>
      <c r="F66" s="61">
        <f t="shared" si="1"/>
        <v>0.54195114639711039</v>
      </c>
      <c r="G66" s="61">
        <f t="shared" si="1"/>
        <v>0.70437498601704329</v>
      </c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>
        <f>AVERAGE(X41:X64)</f>
        <v>0.22572754830205985</v>
      </c>
      <c r="Y66" s="99">
        <f>AVERAGE(Y41:Y64)</f>
        <v>0.3227496419067632</v>
      </c>
      <c r="Z66" s="61">
        <f>AVERAGE(Z41:Z64)</f>
        <v>0.43456758190856487</v>
      </c>
      <c r="AA66" s="61">
        <f>AVERAGE(AA41:AA64)</f>
        <v>0.53919002743464806</v>
      </c>
      <c r="AB66" s="61">
        <f>AVERAGE(AB41:AB64)</f>
        <v>0.71484971985002088</v>
      </c>
    </row>
    <row r="67" spans="1:28"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</row>
    <row r="68" spans="1:28"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</row>
    <row r="69" spans="1:28">
      <c r="A69" s="64" t="s">
        <v>137</v>
      </c>
      <c r="I69" s="64"/>
      <c r="J69" s="99"/>
      <c r="K69" s="99"/>
      <c r="L69" s="99"/>
      <c r="M69" s="99"/>
      <c r="N69" s="99"/>
      <c r="O69" s="99"/>
      <c r="P69" s="99"/>
      <c r="Q69" s="100"/>
      <c r="R69" s="99"/>
      <c r="S69" s="99"/>
      <c r="T69" s="99"/>
      <c r="U69" s="99"/>
      <c r="V69" s="99"/>
      <c r="W69" s="99"/>
      <c r="X69" s="99"/>
      <c r="Y69" s="99"/>
    </row>
    <row r="70" spans="1:28">
      <c r="B70" s="4" t="s">
        <v>263</v>
      </c>
      <c r="C70" s="4" t="s">
        <v>264</v>
      </c>
      <c r="D70" s="4" t="s">
        <v>265</v>
      </c>
      <c r="E70" s="4" t="s">
        <v>178</v>
      </c>
      <c r="F70" s="4" t="s">
        <v>266</v>
      </c>
      <c r="G70" s="4" t="s">
        <v>267</v>
      </c>
      <c r="H70" s="4" t="s">
        <v>268</v>
      </c>
      <c r="I70" s="4" t="s">
        <v>269</v>
      </c>
      <c r="J70" s="7"/>
      <c r="K70" s="7"/>
      <c r="L70" s="7"/>
      <c r="M70" s="91"/>
      <c r="N70" s="91"/>
      <c r="O70" s="91"/>
      <c r="P70" s="99"/>
      <c r="Q70" s="99"/>
      <c r="R70" s="7"/>
      <c r="S70" s="7"/>
      <c r="T70" s="7"/>
      <c r="U70" s="91"/>
      <c r="V70" s="91"/>
      <c r="W70" s="91"/>
      <c r="X70" s="99"/>
      <c r="Y70" s="99"/>
    </row>
    <row r="71" spans="1:28">
      <c r="A71" s="4" t="s">
        <v>114</v>
      </c>
      <c r="B71" s="61">
        <v>-8.14365305532306E-4</v>
      </c>
      <c r="C71" s="61">
        <v>8.2690916333743297E-3</v>
      </c>
      <c r="D71" s="61">
        <v>2.2711731857504702E-3</v>
      </c>
      <c r="E71" s="61">
        <v>3.63835580410117E-3</v>
      </c>
      <c r="F71" s="61">
        <v>6.8705712179465504E-3</v>
      </c>
      <c r="G71" s="61">
        <v>-1.6085855009607801E-3</v>
      </c>
      <c r="H71" s="61">
        <v>3.36065939001454E-3</v>
      </c>
      <c r="I71" s="4">
        <v>1.5723994773697899E-3</v>
      </c>
      <c r="J71" s="99"/>
      <c r="K71" s="99"/>
      <c r="L71" s="99"/>
      <c r="M71" s="99"/>
      <c r="N71" s="99"/>
      <c r="O71" s="99"/>
      <c r="P71" s="99"/>
      <c r="Q71" s="7"/>
      <c r="R71" s="99"/>
      <c r="S71" s="99"/>
      <c r="T71" s="99"/>
      <c r="U71" s="99"/>
      <c r="V71" s="99"/>
      <c r="W71" s="99"/>
      <c r="X71" s="99"/>
      <c r="Y71" s="99"/>
    </row>
    <row r="72" spans="1:28">
      <c r="A72" s="4" t="s">
        <v>116</v>
      </c>
      <c r="B72" s="61">
        <v>-1.3710835204519401E-2</v>
      </c>
      <c r="C72" s="61">
        <v>-2.1507777202698802E-3</v>
      </c>
      <c r="D72" s="61">
        <v>-1.4525061311181E-2</v>
      </c>
      <c r="E72" s="61">
        <v>-5.7530065216905802E-3</v>
      </c>
      <c r="F72" s="61">
        <v>-1.9341784896435701E-2</v>
      </c>
      <c r="G72" s="61">
        <v>2.3718316684570098E-3</v>
      </c>
      <c r="H72" s="61">
        <v>-6.6883257633121003E-3</v>
      </c>
      <c r="I72" s="4">
        <v>-1.4709414838713099E-2</v>
      </c>
      <c r="J72" s="99"/>
      <c r="K72" s="99"/>
      <c r="L72" s="99"/>
      <c r="M72" s="99"/>
      <c r="N72" s="99"/>
      <c r="O72" s="99"/>
      <c r="P72" s="99"/>
      <c r="Q72" s="7"/>
      <c r="R72" s="99"/>
      <c r="S72" s="99"/>
      <c r="T72" s="99"/>
      <c r="U72" s="99"/>
      <c r="V72" s="99"/>
      <c r="W72" s="99"/>
      <c r="X72" s="99"/>
      <c r="Y72" s="99"/>
    </row>
    <row r="73" spans="1:28">
      <c r="A73" s="4" t="s">
        <v>117</v>
      </c>
      <c r="B73" s="61">
        <v>1.47990593243494E-2</v>
      </c>
      <c r="C73" s="61">
        <v>-3.5901060487032602E-3</v>
      </c>
      <c r="D73" s="61">
        <v>-6.8035699081891695E-4</v>
      </c>
      <c r="E73" s="61">
        <v>1.07541591974882E-2</v>
      </c>
      <c r="F73" s="61">
        <v>1.20713077780967E-2</v>
      </c>
      <c r="G73" s="61">
        <v>-1.71690788037469E-2</v>
      </c>
      <c r="H73" s="61">
        <v>-6.96821137290125E-3</v>
      </c>
      <c r="I73" s="4">
        <v>1.9065190403189901E-2</v>
      </c>
      <c r="J73" s="99"/>
      <c r="K73" s="99"/>
      <c r="L73" s="99"/>
      <c r="M73" s="99"/>
      <c r="N73" s="99"/>
      <c r="O73" s="99"/>
      <c r="P73" s="99"/>
      <c r="Q73" s="7"/>
      <c r="R73" s="99"/>
      <c r="S73" s="99"/>
      <c r="T73" s="99"/>
      <c r="U73" s="99"/>
      <c r="V73" s="99"/>
      <c r="W73" s="99"/>
      <c r="X73" s="99"/>
      <c r="Y73" s="99"/>
    </row>
    <row r="74" spans="1:28">
      <c r="A74" s="4" t="s">
        <v>118</v>
      </c>
      <c r="B74" s="61">
        <v>-6.4973237815062798E-2</v>
      </c>
      <c r="C74" s="61">
        <v>-7.1705265855790207E-2</v>
      </c>
      <c r="D74" s="61">
        <v>-5.3256164019509798E-2</v>
      </c>
      <c r="E74" s="61">
        <v>-7.3178242515581499E-2</v>
      </c>
      <c r="F74" s="61">
        <v>-6.15140569364208E-2</v>
      </c>
      <c r="G74" s="61">
        <v>-6.7828749041572101E-2</v>
      </c>
      <c r="H74" s="61">
        <v>-5.8311754175777199E-2</v>
      </c>
      <c r="I74" s="4">
        <v>-7.2206487650105705E-2</v>
      </c>
      <c r="J74" s="99"/>
      <c r="K74" s="99"/>
      <c r="L74" s="99"/>
      <c r="M74" s="99"/>
      <c r="N74" s="99"/>
      <c r="O74" s="99"/>
      <c r="P74" s="99"/>
      <c r="Q74" s="7"/>
      <c r="R74" s="99"/>
      <c r="S74" s="99"/>
      <c r="T74" s="99"/>
      <c r="U74" s="99"/>
      <c r="V74" s="99"/>
      <c r="W74" s="99"/>
      <c r="X74" s="99"/>
      <c r="Y74" s="99"/>
    </row>
    <row r="75" spans="1:28"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</row>
    <row r="76" spans="1:28"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</row>
    <row r="77" spans="1:28">
      <c r="A77" s="64" t="s">
        <v>136</v>
      </c>
      <c r="I77" s="64"/>
      <c r="J77" s="99"/>
      <c r="K77" s="99"/>
      <c r="L77" s="99"/>
      <c r="M77" s="99"/>
      <c r="N77" s="99"/>
      <c r="O77" s="99"/>
      <c r="P77" s="99"/>
      <c r="Q77" s="100"/>
      <c r="R77" s="99"/>
      <c r="S77" s="99"/>
      <c r="T77" s="99"/>
      <c r="U77" s="99"/>
      <c r="V77" s="99"/>
      <c r="W77" s="99"/>
      <c r="X77" s="99"/>
      <c r="Y77" s="99"/>
    </row>
    <row r="78" spans="1:28">
      <c r="B78" s="4" t="s">
        <v>263</v>
      </c>
      <c r="C78" s="4" t="s">
        <v>264</v>
      </c>
      <c r="D78" s="4" t="s">
        <v>265</v>
      </c>
      <c r="E78" s="4" t="s">
        <v>178</v>
      </c>
      <c r="F78" s="4" t="s">
        <v>266</v>
      </c>
      <c r="G78" s="4" t="s">
        <v>267</v>
      </c>
      <c r="H78" s="4" t="s">
        <v>268</v>
      </c>
      <c r="I78" s="4" t="s">
        <v>269</v>
      </c>
      <c r="J78" s="7"/>
      <c r="K78" s="7"/>
      <c r="L78" s="7"/>
      <c r="M78" s="91"/>
      <c r="N78" s="91"/>
      <c r="O78" s="91"/>
      <c r="P78" s="99"/>
      <c r="Q78" s="99"/>
      <c r="R78" s="7"/>
      <c r="S78" s="7"/>
      <c r="T78" s="7"/>
      <c r="U78" s="91"/>
      <c r="V78" s="91"/>
      <c r="W78" s="91"/>
      <c r="X78" s="99"/>
      <c r="Y78" s="99"/>
    </row>
    <row r="79" spans="1:28">
      <c r="A79" s="4" t="s">
        <v>114</v>
      </c>
      <c r="B79" s="61">
        <v>-7.5283631389488098E-2</v>
      </c>
      <c r="C79" s="61">
        <v>-7.8775451967230306E-2</v>
      </c>
      <c r="D79" s="61">
        <v>-6.0464617747190197E-2</v>
      </c>
      <c r="E79" s="61">
        <v>-6.6545230682204401E-2</v>
      </c>
      <c r="F79" s="61">
        <v>-7.8642648671947299E-2</v>
      </c>
      <c r="G79" s="61">
        <v>-8.3104549707324393E-2</v>
      </c>
      <c r="H79" s="61">
        <v>-6.1615237828566698E-2</v>
      </c>
      <c r="I79" s="4">
        <v>-7.6177817977405193E-2</v>
      </c>
      <c r="J79" s="99"/>
      <c r="K79" s="99"/>
      <c r="L79" s="99"/>
      <c r="M79" s="99"/>
      <c r="N79" s="99"/>
      <c r="O79" s="99"/>
      <c r="P79" s="99"/>
      <c r="Q79" s="7"/>
      <c r="R79" s="99"/>
      <c r="S79" s="99"/>
      <c r="T79" s="99"/>
      <c r="U79" s="99"/>
      <c r="V79" s="99"/>
      <c r="W79" s="99"/>
      <c r="X79" s="99"/>
      <c r="Y79" s="99"/>
    </row>
    <row r="80" spans="1:28">
      <c r="A80" s="4" t="s">
        <v>116</v>
      </c>
      <c r="B80" s="61">
        <v>-7.1781351455030395E-2</v>
      </c>
      <c r="C80" s="61">
        <v>-6.6344772483916403E-2</v>
      </c>
      <c r="D80" s="61">
        <v>-7.9138699083377104E-2</v>
      </c>
      <c r="E80" s="61">
        <v>-6.7145004706381503E-2</v>
      </c>
      <c r="F80" s="61">
        <v>-7.2767556390708504E-2</v>
      </c>
      <c r="G80" s="61">
        <v>-6.0657378063006397E-2</v>
      </c>
      <c r="H80" s="61">
        <v>-7.3341668294311199E-2</v>
      </c>
      <c r="I80" s="4">
        <v>-6.9849045127858306E-2</v>
      </c>
      <c r="J80" s="99"/>
      <c r="K80" s="99"/>
      <c r="L80" s="99"/>
      <c r="M80" s="99"/>
      <c r="N80" s="99"/>
      <c r="O80" s="99"/>
      <c r="P80" s="99"/>
      <c r="Q80" s="7"/>
      <c r="R80" s="99"/>
      <c r="S80" s="99"/>
      <c r="T80" s="99"/>
      <c r="U80" s="99"/>
      <c r="V80" s="99"/>
      <c r="W80" s="99"/>
      <c r="X80" s="99"/>
      <c r="Y80" s="99"/>
    </row>
    <row r="81" spans="1:28">
      <c r="A81" s="4" t="s">
        <v>117</v>
      </c>
      <c r="B81" s="61">
        <v>-6.3498916476867395E-2</v>
      </c>
      <c r="C81" s="61">
        <v>-6.02620263106486E-2</v>
      </c>
      <c r="D81" s="61">
        <v>-8.3268613382212697E-2</v>
      </c>
      <c r="E81" s="61">
        <v>-6.4366964170374297E-2</v>
      </c>
      <c r="F81" s="61">
        <v>-6.3306565504906501E-2</v>
      </c>
      <c r="G81" s="61">
        <v>-6.5524870154593795E-2</v>
      </c>
      <c r="H81" s="61">
        <v>-8.4019246195705999E-2</v>
      </c>
      <c r="I81" s="4">
        <v>-5.4772449065751003E-2</v>
      </c>
      <c r="J81" s="99"/>
      <c r="K81" s="99"/>
      <c r="L81" s="99"/>
      <c r="M81" s="99"/>
      <c r="N81" s="99"/>
      <c r="O81" s="99"/>
      <c r="P81" s="99"/>
      <c r="Q81" s="7"/>
      <c r="R81" s="99"/>
      <c r="S81" s="99"/>
      <c r="T81" s="99"/>
      <c r="U81" s="99"/>
      <c r="V81" s="99"/>
      <c r="W81" s="99"/>
      <c r="X81" s="99"/>
      <c r="Y81" s="99"/>
    </row>
    <row r="82" spans="1:28">
      <c r="A82" s="4" t="s">
        <v>118</v>
      </c>
      <c r="B82" s="61">
        <v>-6.4973237815062798E-2</v>
      </c>
      <c r="C82" s="61">
        <v>-7.1705265855790207E-2</v>
      </c>
      <c r="D82" s="61">
        <v>-5.3256164019509798E-2</v>
      </c>
      <c r="E82" s="61">
        <v>-7.3178242515581499E-2</v>
      </c>
      <c r="F82" s="61">
        <v>-6.15140569364208E-2</v>
      </c>
      <c r="G82" s="61">
        <v>-6.7828749041572101E-2</v>
      </c>
      <c r="H82" s="61">
        <v>-5.8311754175777199E-2</v>
      </c>
      <c r="I82" s="4">
        <v>-7.2206487650105705E-2</v>
      </c>
      <c r="Q82" s="4"/>
    </row>
    <row r="86" spans="1:28" hidden="1">
      <c r="A86" s="62" t="s">
        <v>115</v>
      </c>
      <c r="B86" s="60" t="s">
        <v>114</v>
      </c>
      <c r="I86" s="60"/>
      <c r="P86" s="60"/>
      <c r="W86" s="60"/>
    </row>
    <row r="87" spans="1:28" hidden="1">
      <c r="B87" s="2" t="s">
        <v>8</v>
      </c>
      <c r="C87" s="2" t="s">
        <v>9</v>
      </c>
      <c r="D87" s="2" t="s">
        <v>0</v>
      </c>
      <c r="E87" s="63" t="s">
        <v>1</v>
      </c>
      <c r="F87" s="63" t="s">
        <v>2</v>
      </c>
      <c r="G87" s="63" t="s">
        <v>16</v>
      </c>
      <c r="I87" s="2"/>
      <c r="J87" s="2"/>
      <c r="K87" s="2"/>
      <c r="L87" s="63"/>
      <c r="M87" s="63"/>
      <c r="N87" s="63"/>
      <c r="P87" s="2"/>
      <c r="Q87" s="2"/>
      <c r="R87" s="2"/>
      <c r="S87" s="63"/>
      <c r="T87" s="63"/>
      <c r="U87" s="63"/>
      <c r="W87" s="2"/>
      <c r="X87" s="2" t="s">
        <v>9</v>
      </c>
      <c r="Y87" s="2" t="s">
        <v>0</v>
      </c>
      <c r="Z87" s="63" t="s">
        <v>1</v>
      </c>
      <c r="AA87" s="63" t="s">
        <v>2</v>
      </c>
      <c r="AB87" s="63" t="s">
        <v>16</v>
      </c>
    </row>
    <row r="88" spans="1:28" hidden="1">
      <c r="B88" s="61">
        <v>-0.100754192528224</v>
      </c>
      <c r="C88" s="61">
        <v>-2.4789002439483999E-2</v>
      </c>
      <c r="D88" s="61">
        <v>-3.6613565701638699E-2</v>
      </c>
      <c r="E88" s="61">
        <v>-6.2538778402310299E-2</v>
      </c>
      <c r="F88" s="61">
        <v>-9.2936616389183602E-2</v>
      </c>
      <c r="G88" s="61">
        <v>0.10665780609002</v>
      </c>
      <c r="X88" s="61">
        <v>8.7210123494534698E-3</v>
      </c>
      <c r="Y88" s="61">
        <v>-1.5447308246930301E-2</v>
      </c>
      <c r="Z88" s="61">
        <v>-3.3037214918429002E-2</v>
      </c>
      <c r="AA88" s="61">
        <v>-5.75186429018383E-2</v>
      </c>
      <c r="AB88" s="61">
        <v>0.107027035226304</v>
      </c>
    </row>
    <row r="89" spans="1:28" hidden="1">
      <c r="B89" s="61">
        <v>-7.5963841807204696E-2</v>
      </c>
      <c r="C89" s="61">
        <v>0.12794760665573901</v>
      </c>
      <c r="D89" s="61">
        <v>2.0330327864536198E-3</v>
      </c>
      <c r="E89" s="61">
        <v>-0.13395340181352799</v>
      </c>
      <c r="F89" s="61">
        <v>-0.25935564939410699</v>
      </c>
      <c r="G89" s="61">
        <v>0.107042763981314</v>
      </c>
      <c r="X89" s="61">
        <v>4.2191064927728797E-2</v>
      </c>
      <c r="Y89" s="61">
        <v>3.1265399999443E-2</v>
      </c>
      <c r="Z89" s="61">
        <v>-0.13619640991901799</v>
      </c>
      <c r="AA89" s="61">
        <v>-0.23952760132102499</v>
      </c>
      <c r="AB89" s="61">
        <v>0.10293791611153599</v>
      </c>
    </row>
    <row r="90" spans="1:28" hidden="1">
      <c r="B90" s="61">
        <v>-0.255640896683208</v>
      </c>
      <c r="C90" s="61">
        <v>2.6823392749373901E-2</v>
      </c>
      <c r="D90" s="61">
        <v>9.4391887977879799E-2</v>
      </c>
      <c r="E90" s="61">
        <v>-0.278259295622588</v>
      </c>
      <c r="F90" s="61">
        <v>-0.118712766857938</v>
      </c>
      <c r="G90" s="61">
        <v>-0.19287767137537401</v>
      </c>
      <c r="X90" s="61">
        <v>4.5887015955454601E-2</v>
      </c>
      <c r="Y90" s="61">
        <v>0.130418807209573</v>
      </c>
      <c r="Z90" s="61">
        <v>-0.23674776035359599</v>
      </c>
      <c r="AA90" s="61">
        <v>-0.15856470674174999</v>
      </c>
      <c r="AB90" s="61">
        <v>-0.12852720067367901</v>
      </c>
    </row>
    <row r="91" spans="1:28" hidden="1">
      <c r="B91" s="61">
        <v>1.0584627925113801E-2</v>
      </c>
      <c r="C91" s="61">
        <v>-4.1125087682039402E-2</v>
      </c>
      <c r="D91" s="61">
        <v>6.5200833712280998E-2</v>
      </c>
      <c r="E91" s="61">
        <v>0.179545020114211</v>
      </c>
      <c r="F91" s="61">
        <v>0.17874846456235899</v>
      </c>
      <c r="G91" s="61">
        <v>0.38086948051640102</v>
      </c>
      <c r="X91" s="61">
        <v>-7.0736147884756099E-4</v>
      </c>
      <c r="Y91" s="61">
        <v>0.108820578093726</v>
      </c>
      <c r="Z91" s="61">
        <v>0.16544948668171899</v>
      </c>
      <c r="AA91" s="61">
        <v>0.15198882722850801</v>
      </c>
      <c r="AB91" s="61">
        <v>0.38391062905756901</v>
      </c>
    </row>
    <row r="92" spans="1:28" hidden="1">
      <c r="B92" s="61">
        <v>-3.3313760878564101E-2</v>
      </c>
      <c r="C92" s="61">
        <v>8.3421726224677806E-2</v>
      </c>
      <c r="D92" s="61">
        <v>-0.19824008296287601</v>
      </c>
      <c r="E92" s="61">
        <v>-0.113761949691404</v>
      </c>
      <c r="F92" s="61">
        <v>-9.7780968758119105E-2</v>
      </c>
      <c r="G92" s="61">
        <v>8.0519305735044899E-2</v>
      </c>
      <c r="X92" s="61">
        <v>8.3728902854481202E-2</v>
      </c>
      <c r="Y92" s="61">
        <v>-5.2122706178048803E-2</v>
      </c>
      <c r="Z92" s="61">
        <v>-0.129511783938946</v>
      </c>
      <c r="AA92" s="61">
        <v>-7.0380970124122505E-2</v>
      </c>
      <c r="AB92" s="61">
        <v>4.1415862197793203E-2</v>
      </c>
    </row>
    <row r="93" spans="1:28" hidden="1">
      <c r="B93" s="61">
        <v>-4.7302756686723402E-2</v>
      </c>
      <c r="C93" s="61">
        <v>-0.13752112511520401</v>
      </c>
      <c r="D93" s="61">
        <v>3.6571594733202699E-2</v>
      </c>
      <c r="E93" s="61">
        <v>0.181035193701024</v>
      </c>
      <c r="F93" s="61">
        <v>-9.8975109351804702E-2</v>
      </c>
      <c r="G93" s="61">
        <v>5.4790107667850802E-3</v>
      </c>
      <c r="X93" s="61">
        <v>-7.7052067606975902E-2</v>
      </c>
      <c r="Y93" s="61">
        <v>2.63990199743127E-3</v>
      </c>
      <c r="Z93" s="61">
        <v>0.19797270337783601</v>
      </c>
      <c r="AA93" s="61">
        <v>-0.150299802359419</v>
      </c>
      <c r="AB93" s="61">
        <v>1.21657951433565E-2</v>
      </c>
    </row>
    <row r="94" spans="1:28" hidden="1">
      <c r="B94" s="61">
        <v>2.59583443855671E-2</v>
      </c>
      <c r="C94" s="61">
        <v>0.21523399703898399</v>
      </c>
      <c r="D94" s="61">
        <v>0.159179901141973</v>
      </c>
      <c r="E94" s="61">
        <v>0.13869556373447101</v>
      </c>
      <c r="F94" s="61">
        <v>0.17592478066766901</v>
      </c>
      <c r="G94" s="61">
        <v>-2.5529991206912E-2</v>
      </c>
      <c r="X94" s="61">
        <v>0.198236529407849</v>
      </c>
      <c r="Y94" s="61">
        <v>0.20949766248423499</v>
      </c>
      <c r="Z94" s="61">
        <v>0.13608688659253701</v>
      </c>
      <c r="AA94" s="61">
        <v>0.29928748955490603</v>
      </c>
      <c r="AB94" s="61">
        <v>1.2752265322092299E-2</v>
      </c>
    </row>
    <row r="95" spans="1:28" hidden="1">
      <c r="B95" s="61">
        <v>7.08461235744451E-2</v>
      </c>
      <c r="C95" s="61">
        <v>0.12876996232302401</v>
      </c>
      <c r="D95" s="61">
        <v>0.46538258141058603</v>
      </c>
      <c r="E95" s="61">
        <v>0.27393604498755297</v>
      </c>
      <c r="F95" s="61">
        <v>4.3800788178534299E-2</v>
      </c>
      <c r="G95" s="61">
        <v>0.10388674468507</v>
      </c>
      <c r="X95" s="61">
        <v>7.5828338383424995E-2</v>
      </c>
      <c r="Y95" s="61">
        <v>0.34746023880139199</v>
      </c>
      <c r="Z95" s="61">
        <v>0.27465608599297597</v>
      </c>
      <c r="AA95" s="61">
        <v>6.4441713776174803E-2</v>
      </c>
      <c r="AB95" s="61">
        <v>0.13616149836959801</v>
      </c>
    </row>
    <row r="96" spans="1:28" hidden="1">
      <c r="B96" s="61">
        <v>-6.3698497509843202E-2</v>
      </c>
      <c r="C96" s="61">
        <v>-5.0975818312096903E-2</v>
      </c>
      <c r="D96" s="61">
        <v>-1.03564868545039E-2</v>
      </c>
      <c r="E96" s="61">
        <v>1.9284597941246401E-2</v>
      </c>
      <c r="F96" s="61">
        <v>-0.39097581440538298</v>
      </c>
      <c r="G96" s="61">
        <v>-1.5885653946577101E-2</v>
      </c>
      <c r="X96" s="61">
        <v>-7.4445164883183507E-2</v>
      </c>
      <c r="Y96" s="61">
        <v>6.0053058342695802E-2</v>
      </c>
      <c r="Z96" s="61">
        <v>7.9355456427155802E-2</v>
      </c>
      <c r="AA96" s="61">
        <v>-0.38511237185480302</v>
      </c>
      <c r="AB96" s="61">
        <v>-1.7752291038036799E-2</v>
      </c>
    </row>
    <row r="97" spans="2:28" hidden="1">
      <c r="B97" s="61">
        <v>2.9744632012651401E-2</v>
      </c>
      <c r="C97" s="61">
        <v>-1.1758542425184501E-2</v>
      </c>
      <c r="D97" s="61">
        <v>6.0935603293539899E-2</v>
      </c>
      <c r="E97" s="61">
        <v>1.5360763728715201E-2</v>
      </c>
      <c r="F97" s="61">
        <v>3.1574339031026598E-2</v>
      </c>
      <c r="G97" s="61">
        <v>-6.5483391015938697E-2</v>
      </c>
      <c r="X97" s="61">
        <v>-0.106000875348327</v>
      </c>
      <c r="Y97" s="61">
        <v>1.5945842141456099E-2</v>
      </c>
      <c r="Z97" s="61">
        <v>-4.88728868885927E-3</v>
      </c>
      <c r="AA97" s="61">
        <v>7.2016082232631506E-2</v>
      </c>
      <c r="AB97" s="61">
        <v>-5.4525507694209101E-2</v>
      </c>
    </row>
    <row r="98" spans="2:28" hidden="1">
      <c r="B98" s="61">
        <v>-4.7928566878784502E-2</v>
      </c>
      <c r="C98" s="61">
        <v>7.3046236778579396E-2</v>
      </c>
      <c r="D98" s="61">
        <v>-3.72446125731744E-3</v>
      </c>
      <c r="E98" s="61">
        <v>-5.4001732772530599E-2</v>
      </c>
      <c r="F98" s="61">
        <v>-3.7781555688811801E-2</v>
      </c>
      <c r="G98" s="61">
        <v>-0.26453192283091398</v>
      </c>
      <c r="X98" s="61">
        <v>0.16749233201218</v>
      </c>
      <c r="Y98" s="61">
        <v>2.2826158995223299E-3</v>
      </c>
      <c r="Z98" s="61">
        <v>-6.3452582501238697E-2</v>
      </c>
      <c r="AA98" s="61">
        <v>-0.115189209457004</v>
      </c>
      <c r="AB98" s="61">
        <v>-0.28565581860281702</v>
      </c>
    </row>
    <row r="99" spans="2:28" hidden="1">
      <c r="B99" s="61">
        <v>-0.104565955210042</v>
      </c>
      <c r="C99" s="61">
        <v>-5.5399322565584698E-3</v>
      </c>
      <c r="D99" s="61">
        <v>-3.6579135573554702E-2</v>
      </c>
      <c r="E99" s="61">
        <v>-1.8437148669029301E-2</v>
      </c>
      <c r="F99" s="61">
        <v>4.66316388884217E-2</v>
      </c>
      <c r="G99" s="61">
        <v>0.268272341328126</v>
      </c>
      <c r="X99" s="61">
        <v>8.4529053014645902E-2</v>
      </c>
      <c r="Y99" s="61">
        <v>7.3131662575793996E-2</v>
      </c>
      <c r="Z99" s="61">
        <v>5.4114005660855398E-2</v>
      </c>
      <c r="AA99" s="61">
        <v>-3.34132022248314E-2</v>
      </c>
      <c r="AB99" s="61">
        <v>0.22080824276031399</v>
      </c>
    </row>
    <row r="100" spans="2:28" hidden="1">
      <c r="B100" s="61">
        <v>7.4226584582301899E-2</v>
      </c>
      <c r="C100" s="61">
        <v>8.4902733302561303E-2</v>
      </c>
      <c r="D100" s="61">
        <v>-7.2332660914583596E-2</v>
      </c>
      <c r="E100" s="61">
        <v>9.5914713093016496E-2</v>
      </c>
      <c r="F100" s="61">
        <v>-2.6690438867035999E-2</v>
      </c>
      <c r="G100" s="61">
        <v>0.19967925520930399</v>
      </c>
      <c r="X100" s="61">
        <v>-1.9968056871205699E-2</v>
      </c>
      <c r="Y100" s="61">
        <v>-0.12560809569947801</v>
      </c>
      <c r="Z100" s="61">
        <v>3.7253848349398801E-2</v>
      </c>
      <c r="AA100" s="61">
        <v>-4.4332538362756198E-2</v>
      </c>
      <c r="AB100" s="61">
        <v>0.25785735617238198</v>
      </c>
    </row>
    <row r="101" spans="2:28" hidden="1">
      <c r="B101" s="61">
        <v>2.90160480119354E-2</v>
      </c>
      <c r="C101" s="61">
        <v>0.13547445011525899</v>
      </c>
      <c r="D101" s="61">
        <v>6.7252786774965503E-2</v>
      </c>
      <c r="E101" s="61">
        <v>-0.263006620395136</v>
      </c>
      <c r="F101" s="61">
        <v>-0.38056955941549903</v>
      </c>
      <c r="G101" s="61">
        <v>5.7770892998380598E-3</v>
      </c>
      <c r="X101" s="61">
        <v>0.106913426253333</v>
      </c>
      <c r="Y101" s="61">
        <v>7.4958365921197603E-2</v>
      </c>
      <c r="Z101" s="61">
        <v>-0.32751298599073703</v>
      </c>
      <c r="AA101" s="61">
        <v>-0.31942238858826599</v>
      </c>
      <c r="AB101" s="61">
        <v>-1.5736750998332098E-2</v>
      </c>
    </row>
    <row r="102" spans="2:28" hidden="1">
      <c r="B102" s="61">
        <v>0.121539889482127</v>
      </c>
      <c r="C102" s="61">
        <v>-3.1657550906792702E-3</v>
      </c>
      <c r="D102" s="61">
        <v>0.14761962188008301</v>
      </c>
      <c r="E102" s="61">
        <v>-8.7276580096362494E-2</v>
      </c>
      <c r="F102" s="61">
        <v>0.27400156412162602</v>
      </c>
      <c r="G102" s="61">
        <v>-0.17122356403948499</v>
      </c>
      <c r="X102" s="61">
        <v>-6.5262955804767098E-2</v>
      </c>
      <c r="Y102" s="61">
        <v>5.7010630688304698E-2</v>
      </c>
      <c r="Z102" s="61">
        <v>-0.16107466889392799</v>
      </c>
      <c r="AA102" s="61">
        <v>0.217885426954985</v>
      </c>
      <c r="AB102" s="61">
        <v>-0.17045747238547601</v>
      </c>
    </row>
    <row r="103" spans="2:28" hidden="1">
      <c r="B103" s="61">
        <v>5.5040278790636797E-2</v>
      </c>
      <c r="C103" s="61">
        <v>5.0195048004998202E-2</v>
      </c>
      <c r="D103" s="61">
        <v>7.5383882826698195E-2</v>
      </c>
      <c r="E103" s="61">
        <v>-0.13377795905961801</v>
      </c>
      <c r="F103" s="61">
        <v>-0.20242509753683399</v>
      </c>
      <c r="G103" s="61">
        <v>-0.20052857437959601</v>
      </c>
      <c r="X103" s="61">
        <v>-4.45780355432097E-3</v>
      </c>
      <c r="Y103" s="61">
        <v>-2.0203769903995999E-2</v>
      </c>
      <c r="Z103" s="61">
        <v>-0.17274061988925199</v>
      </c>
      <c r="AA103" s="61">
        <v>-0.23954155783992701</v>
      </c>
      <c r="AB103" s="61">
        <v>-0.22704822050647999</v>
      </c>
    </row>
    <row r="104" spans="2:28" hidden="1">
      <c r="B104" s="61">
        <v>-0.18902192130676901</v>
      </c>
      <c r="C104" s="61">
        <v>-5.4080393931076699E-2</v>
      </c>
      <c r="D104" s="61">
        <v>-2.45840399999337E-2</v>
      </c>
      <c r="E104" s="61">
        <v>-0.38656664283477599</v>
      </c>
      <c r="F104" s="61">
        <v>-0.41176798220671701</v>
      </c>
      <c r="G104" s="61">
        <v>-0.33593188147019198</v>
      </c>
      <c r="X104" s="61">
        <v>-0.14129925592828499</v>
      </c>
      <c r="Y104" s="61">
        <v>-2.42696656369293E-2</v>
      </c>
      <c r="Z104" s="61">
        <v>-0.34141510437343198</v>
      </c>
      <c r="AA104" s="61">
        <v>-0.35533314809523903</v>
      </c>
      <c r="AB104" s="61">
        <v>-0.27869468413610599</v>
      </c>
    </row>
    <row r="105" spans="2:28" hidden="1">
      <c r="B105" s="61">
        <v>0.17840041452454999</v>
      </c>
      <c r="C105" s="61">
        <v>-0.13714482701633601</v>
      </c>
      <c r="D105" s="61">
        <v>1.0538829553957201E-2</v>
      </c>
      <c r="E105" s="61">
        <v>-0.24699696075837599</v>
      </c>
      <c r="F105" s="61">
        <v>-0.26728017325549203</v>
      </c>
      <c r="G105" s="61">
        <v>-0.15826042962229001</v>
      </c>
      <c r="X105" s="61">
        <v>-0.17056552753356399</v>
      </c>
      <c r="Y105" s="61">
        <v>9.3610886385830303E-2</v>
      </c>
      <c r="Z105" s="61">
        <v>-0.29158634015615198</v>
      </c>
      <c r="AA105" s="61">
        <v>-0.18641396682604899</v>
      </c>
      <c r="AB105" s="61">
        <v>-0.15467291069973599</v>
      </c>
    </row>
    <row r="106" spans="2:28" hidden="1">
      <c r="B106" s="61">
        <v>-0.13073360087699601</v>
      </c>
      <c r="C106" s="61">
        <v>0.14194180593164701</v>
      </c>
      <c r="D106" s="61">
        <v>-2.89840901742217E-2</v>
      </c>
      <c r="E106" s="61">
        <v>-0.209696686113718</v>
      </c>
      <c r="F106" s="61">
        <v>-0.31955289977034201</v>
      </c>
      <c r="G106" s="61">
        <v>-0.18270654624357199</v>
      </c>
      <c r="X106" s="61">
        <v>9.72435421829283E-2</v>
      </c>
      <c r="Y106" s="61">
        <v>-1.4711115331289001E-4</v>
      </c>
      <c r="Z106" s="61">
        <v>-0.22007521257981599</v>
      </c>
      <c r="AA106" s="61">
        <v>-0.29265149029118998</v>
      </c>
      <c r="AB106" s="61">
        <v>-0.171338970199583</v>
      </c>
    </row>
    <row r="107" spans="2:28" hidden="1">
      <c r="B107" s="61">
        <v>7.4670248935353303E-2</v>
      </c>
      <c r="C107" s="61">
        <v>-5.7073343485841997E-2</v>
      </c>
      <c r="D107" s="61">
        <v>8.3822092464556103E-2</v>
      </c>
      <c r="E107" s="61">
        <v>-0.15163546184823001</v>
      </c>
      <c r="F107" s="61">
        <v>-0.274955145100237</v>
      </c>
      <c r="G107" s="61">
        <v>-7.4307449639545104E-3</v>
      </c>
      <c r="X107" s="61">
        <v>6.6484220778524304E-3</v>
      </c>
      <c r="Y107" s="61">
        <v>9.04972759210185E-2</v>
      </c>
      <c r="Z107" s="61">
        <v>-0.118531096234737</v>
      </c>
      <c r="AA107" s="61">
        <v>-0.179735007819391</v>
      </c>
      <c r="AB107" s="61">
        <v>3.4415047376383401E-2</v>
      </c>
    </row>
    <row r="108" spans="2:28" hidden="1">
      <c r="B108" s="61">
        <v>-0.134269413152835</v>
      </c>
      <c r="C108" s="61">
        <v>-8.0204466569018001E-2</v>
      </c>
      <c r="D108" s="61">
        <v>-0.113856389430832</v>
      </c>
      <c r="E108" s="61">
        <v>-0.111661105988987</v>
      </c>
      <c r="F108" s="61">
        <v>-0.204668616682432</v>
      </c>
      <c r="G108" s="61">
        <v>2.3067946285787299E-2</v>
      </c>
      <c r="X108" s="61">
        <v>-4.3997840732242097E-2</v>
      </c>
      <c r="Y108" s="61">
        <v>-8.6249312326676E-2</v>
      </c>
      <c r="Z108" s="61">
        <v>1.7562513670167301E-3</v>
      </c>
      <c r="AA108" s="61">
        <v>-0.19766676718437901</v>
      </c>
      <c r="AB108" s="61">
        <v>-7.4807384999094798E-2</v>
      </c>
    </row>
    <row r="109" spans="2:28" hidden="1">
      <c r="B109" s="61">
        <v>5.4366821087197099E-2</v>
      </c>
      <c r="C109" s="61">
        <v>2.2998448205878701E-2</v>
      </c>
      <c r="D109" s="61">
        <v>4.6570588636000599E-3</v>
      </c>
      <c r="E109" s="61">
        <v>-0.49086400246240602</v>
      </c>
      <c r="F109" s="61">
        <v>-0.32961174836501</v>
      </c>
      <c r="G109" s="61">
        <v>-0.47610981583811102</v>
      </c>
      <c r="X109" s="61">
        <v>-2.5773363614826E-2</v>
      </c>
      <c r="Y109" s="61">
        <v>-5.9963292384493903E-2</v>
      </c>
      <c r="Z109" s="61">
        <v>-0.47695213923066898</v>
      </c>
      <c r="AA109" s="61">
        <v>-0.42096163945541398</v>
      </c>
      <c r="AB109" s="61">
        <v>-0.48970281898010798</v>
      </c>
    </row>
    <row r="110" spans="2:28" hidden="1">
      <c r="B110" s="61">
        <v>-1.2128640806084501E-2</v>
      </c>
      <c r="C110" s="61">
        <v>2.5500688588432501E-2</v>
      </c>
      <c r="D110" s="61">
        <v>-0.106001306411569</v>
      </c>
      <c r="E110" s="61">
        <v>-0.181221727548185</v>
      </c>
      <c r="F110" s="61">
        <v>-0.39295710033338299</v>
      </c>
      <c r="G110" s="61">
        <v>-0.16130677893877199</v>
      </c>
      <c r="X110" s="61">
        <v>-9.2557249198385906E-3</v>
      </c>
      <c r="Y110" s="61">
        <v>-0.107038689635646</v>
      </c>
      <c r="Z110" s="61">
        <v>-0.235947420135867</v>
      </c>
      <c r="AA110" s="61">
        <v>-0.37955507709715702</v>
      </c>
      <c r="AB110" s="61">
        <v>-0.14921130600832</v>
      </c>
    </row>
    <row r="111" spans="2:28" hidden="1">
      <c r="B111" s="61">
        <v>-9.9337269488607299E-2</v>
      </c>
      <c r="C111" s="61">
        <v>-0.118888602166023</v>
      </c>
      <c r="D111" s="61">
        <v>0.17770859142391801</v>
      </c>
      <c r="E111" s="61">
        <v>0.179593823141599</v>
      </c>
      <c r="F111" s="61">
        <v>7.4052174273983203E-3</v>
      </c>
      <c r="G111" s="61">
        <v>-3.2073554273360803E-2</v>
      </c>
      <c r="X111" s="61">
        <v>-0.116078324199388</v>
      </c>
      <c r="Y111" s="61">
        <v>8.1311684639278903E-2</v>
      </c>
      <c r="Z111" s="61">
        <v>0.113211685414394</v>
      </c>
      <c r="AA111" s="61">
        <v>-7.5370386981700205E-2</v>
      </c>
      <c r="AB111" s="61">
        <v>1.92561575872936E-3</v>
      </c>
    </row>
    <row r="112" spans="2:28" hidden="1"/>
    <row r="113" spans="1:28" hidden="1">
      <c r="A113" s="61" t="s">
        <v>21</v>
      </c>
      <c r="B113" s="61">
        <f t="shared" ref="B113:G113" si="2">AVERAGE(B88:B111)</f>
        <v>-2.3761054187583619E-2</v>
      </c>
      <c r="C113" s="61">
        <f t="shared" si="2"/>
        <v>1.6416216642900518E-2</v>
      </c>
      <c r="D113" s="61">
        <f t="shared" si="2"/>
        <v>3.4141919981777645E-2</v>
      </c>
      <c r="E113" s="61">
        <f t="shared" si="2"/>
        <v>-7.6678763901472866E-2</v>
      </c>
      <c r="F113" s="61">
        <f t="shared" si="2"/>
        <v>-0.13120460206255394</v>
      </c>
      <c r="G113" s="61">
        <f t="shared" si="2"/>
        <v>-4.2026199010306624E-2</v>
      </c>
      <c r="X113" s="61">
        <f>AVERAGE(X88:X111)</f>
        <v>2.6064715393150136E-3</v>
      </c>
      <c r="Y113" s="61">
        <f>AVERAGE(Y88:Y111)</f>
        <v>3.6993944163974467E-2</v>
      </c>
      <c r="Z113" s="61">
        <f>AVERAGE(Z88:Z111)</f>
        <v>-7.8742175747532853E-2</v>
      </c>
      <c r="AA113" s="61">
        <f>AVERAGE(AA88:AA111)</f>
        <v>-0.12897378899079401</v>
      </c>
      <c r="AB113" s="61">
        <f>AVERAGE(AB88:AB111)</f>
        <v>-3.7781419726079998E-2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59"/>
  <sheetViews>
    <sheetView zoomScale="20" zoomScaleNormal="20" workbookViewId="0">
      <selection activeCell="AB24" sqref="AB24"/>
    </sheetView>
  </sheetViews>
  <sheetFormatPr defaultColWidth="10.5" defaultRowHeight="15.75"/>
  <sheetData>
    <row r="1" spans="1:1">
      <c r="A1" s="18" t="s">
        <v>138</v>
      </c>
    </row>
    <row r="59" spans="1:1">
      <c r="A59" s="18" t="s">
        <v>139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58"/>
  <sheetViews>
    <sheetView zoomScale="24" zoomScaleNormal="24" workbookViewId="0">
      <selection activeCell="Y77" sqref="Y77"/>
    </sheetView>
  </sheetViews>
  <sheetFormatPr defaultColWidth="10.5" defaultRowHeight="15.75"/>
  <sheetData>
    <row r="1" spans="1:28">
      <c r="A1" t="s">
        <v>20</v>
      </c>
    </row>
    <row r="2" spans="1:28">
      <c r="A2" t="s">
        <v>186</v>
      </c>
      <c r="J2" t="s">
        <v>187</v>
      </c>
      <c r="S2" t="s">
        <v>190</v>
      </c>
      <c r="AB2" t="s">
        <v>191</v>
      </c>
    </row>
    <row r="30" spans="1:19">
      <c r="A30" t="s">
        <v>189</v>
      </c>
      <c r="J30" t="s">
        <v>189</v>
      </c>
      <c r="S30" t="s">
        <v>189</v>
      </c>
    </row>
    <row r="58" spans="1:1">
      <c r="A58" t="s">
        <v>188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W351"/>
  <sheetViews>
    <sheetView topLeftCell="P212" zoomScale="39" zoomScaleNormal="93" workbookViewId="0">
      <selection activeCell="AW259" sqref="AR259:AW259"/>
    </sheetView>
  </sheetViews>
  <sheetFormatPr defaultColWidth="10.875" defaultRowHeight="15.75"/>
  <cols>
    <col min="1" max="1" width="10.875" style="4"/>
    <col min="2" max="2" width="12" style="4" bestFit="1" customWidth="1"/>
    <col min="3" max="3" width="9.5" style="4" bestFit="1" customWidth="1"/>
    <col min="4" max="6" width="13" style="4" bestFit="1" customWidth="1"/>
    <col min="7" max="7" width="13.375" style="4" bestFit="1" customWidth="1"/>
    <col min="8" max="8" width="14" style="4" bestFit="1" customWidth="1"/>
    <col min="9" max="9" width="12" style="4" customWidth="1"/>
    <col min="10" max="10" width="9.5" style="4" customWidth="1"/>
    <col min="11" max="12" width="13" style="4" customWidth="1"/>
    <col min="13" max="13" width="13.375" style="4" customWidth="1"/>
    <col min="14" max="14" width="14" style="4" customWidth="1"/>
    <col min="15" max="33" width="10.875" style="4" customWidth="1"/>
    <col min="34" max="43" width="10.875" style="4"/>
    <col min="44" max="49" width="10.875" style="4" customWidth="1"/>
    <col min="50" max="16384" width="10.875" style="4"/>
  </cols>
  <sheetData>
    <row r="1" spans="1:29">
      <c r="A1" s="4" t="s">
        <v>7</v>
      </c>
    </row>
    <row r="2" spans="1:29">
      <c r="A2" s="4" t="s">
        <v>10</v>
      </c>
    </row>
    <row r="3" spans="1:29">
      <c r="Q3" s="62" t="s">
        <v>184</v>
      </c>
      <c r="X3" s="62" t="s">
        <v>185</v>
      </c>
    </row>
    <row r="4" spans="1:29">
      <c r="A4" s="4" t="s">
        <v>153</v>
      </c>
      <c r="I4" s="4" t="s">
        <v>14</v>
      </c>
      <c r="Q4" s="61" t="s">
        <v>14</v>
      </c>
      <c r="X4" s="61" t="s">
        <v>14</v>
      </c>
    </row>
    <row r="5" spans="1:29">
      <c r="A5" s="2"/>
      <c r="B5" s="5" t="s">
        <v>178</v>
      </c>
      <c r="C5" s="5" t="s">
        <v>179</v>
      </c>
      <c r="D5" s="5" t="s">
        <v>107</v>
      </c>
      <c r="E5" s="5" t="s">
        <v>108</v>
      </c>
      <c r="F5" s="5" t="s">
        <v>109</v>
      </c>
      <c r="G5" s="5" t="s">
        <v>110</v>
      </c>
      <c r="I5" s="5" t="s">
        <v>178</v>
      </c>
      <c r="J5" s="5" t="s">
        <v>179</v>
      </c>
      <c r="K5" s="5" t="s">
        <v>107</v>
      </c>
      <c r="L5" s="5" t="s">
        <v>108</v>
      </c>
      <c r="M5" s="5" t="s">
        <v>109</v>
      </c>
      <c r="N5" s="5" t="s">
        <v>110</v>
      </c>
      <c r="Q5" s="5" t="s">
        <v>178</v>
      </c>
      <c r="R5" s="5" t="s">
        <v>179</v>
      </c>
      <c r="S5" s="5" t="s">
        <v>107</v>
      </c>
      <c r="T5" s="5" t="s">
        <v>108</v>
      </c>
      <c r="U5" s="5" t="s">
        <v>109</v>
      </c>
      <c r="V5" s="5" t="s">
        <v>110</v>
      </c>
      <c r="X5" s="5" t="s">
        <v>178</v>
      </c>
      <c r="Y5" s="5" t="s">
        <v>179</v>
      </c>
      <c r="Z5" s="5" t="s">
        <v>107</v>
      </c>
      <c r="AA5" s="5" t="s">
        <v>108</v>
      </c>
      <c r="AB5" s="5" t="s">
        <v>109</v>
      </c>
      <c r="AC5" s="5" t="s">
        <v>110</v>
      </c>
    </row>
    <row r="6" spans="1:29">
      <c r="A6" s="2" t="s">
        <v>23</v>
      </c>
      <c r="B6" s="2"/>
      <c r="C6" s="2"/>
      <c r="D6" s="1"/>
      <c r="E6" s="1"/>
      <c r="F6" s="1"/>
      <c r="G6" s="1"/>
    </row>
    <row r="7" spans="1:29">
      <c r="A7" s="2" t="s">
        <v>24</v>
      </c>
      <c r="B7" s="2"/>
      <c r="C7" s="2"/>
      <c r="D7" s="2"/>
      <c r="E7" s="2"/>
      <c r="F7" s="1"/>
      <c r="G7" s="1"/>
    </row>
    <row r="8" spans="1:29">
      <c r="A8" s="2" t="s">
        <v>25</v>
      </c>
      <c r="B8" s="2"/>
      <c r="C8" s="2"/>
      <c r="D8" s="1"/>
      <c r="E8" s="1"/>
      <c r="F8" s="1"/>
      <c r="G8" s="1"/>
    </row>
    <row r="9" spans="1:29">
      <c r="A9" s="2" t="s">
        <v>26</v>
      </c>
      <c r="B9" s="7"/>
      <c r="C9" s="7"/>
      <c r="D9" s="7"/>
      <c r="E9" s="7"/>
      <c r="F9" s="8"/>
      <c r="G9" s="8"/>
    </row>
    <row r="10" spans="1:29">
      <c r="A10" s="2" t="s">
        <v>27</v>
      </c>
      <c r="B10" s="7"/>
      <c r="C10" s="7"/>
      <c r="D10" s="9"/>
      <c r="E10" s="8"/>
      <c r="F10" s="8"/>
      <c r="G10" s="8"/>
    </row>
    <row r="11" spans="1:29">
      <c r="A11" s="2" t="s">
        <v>28</v>
      </c>
      <c r="B11" s="7"/>
      <c r="C11" s="7"/>
      <c r="D11" s="9"/>
      <c r="E11" s="8"/>
      <c r="F11" s="8"/>
      <c r="G11" s="8"/>
    </row>
    <row r="12" spans="1:29">
      <c r="A12" s="2" t="s">
        <v>29</v>
      </c>
      <c r="B12" s="7"/>
      <c r="C12" s="7"/>
      <c r="D12" s="7"/>
      <c r="E12" s="8"/>
      <c r="F12" s="7"/>
      <c r="G12" s="8"/>
    </row>
    <row r="13" spans="1:29">
      <c r="A13" s="2" t="s">
        <v>22</v>
      </c>
      <c r="B13" s="7"/>
      <c r="C13" s="7"/>
      <c r="D13" s="7"/>
      <c r="E13" s="8"/>
      <c r="F13" s="8"/>
      <c r="G13" s="8"/>
    </row>
    <row r="14" spans="1:29">
      <c r="A14" s="65" t="s">
        <v>45</v>
      </c>
      <c r="B14" s="7"/>
      <c r="C14" s="7"/>
      <c r="D14" s="8"/>
      <c r="E14" s="8"/>
      <c r="F14" s="8"/>
      <c r="G14" s="8"/>
    </row>
    <row r="15" spans="1:29">
      <c r="A15" s="2" t="s">
        <v>46</v>
      </c>
      <c r="B15" s="7"/>
      <c r="C15" s="8"/>
      <c r="D15" s="7"/>
      <c r="E15" s="8"/>
      <c r="F15" s="8"/>
      <c r="G15" s="8"/>
    </row>
    <row r="16" spans="1:29">
      <c r="A16" s="65" t="s">
        <v>47</v>
      </c>
      <c r="B16" s="7"/>
      <c r="C16" s="7"/>
      <c r="D16" s="7"/>
      <c r="E16" s="8"/>
      <c r="F16" s="9"/>
      <c r="G16" s="8"/>
    </row>
    <row r="17" spans="1:29">
      <c r="A17" s="2" t="s">
        <v>48</v>
      </c>
      <c r="B17" s="7"/>
      <c r="C17" s="7"/>
      <c r="D17" s="9"/>
      <c r="E17" s="7"/>
      <c r="F17" s="9"/>
      <c r="G17" s="8"/>
    </row>
    <row r="18" spans="1:29">
      <c r="A18" s="2" t="s">
        <v>49</v>
      </c>
      <c r="B18" s="8"/>
      <c r="C18" s="7"/>
      <c r="D18" s="8"/>
      <c r="E18" s="8"/>
      <c r="F18" s="8"/>
      <c r="G18" s="8"/>
    </row>
    <row r="19" spans="1:29">
      <c r="A19" s="65" t="s">
        <v>50</v>
      </c>
      <c r="B19" s="7"/>
      <c r="C19" s="7"/>
      <c r="D19" s="8"/>
      <c r="E19" s="8"/>
      <c r="F19" s="8"/>
      <c r="G19" s="8"/>
    </row>
    <row r="20" spans="1:29">
      <c r="A20" s="2" t="s">
        <v>51</v>
      </c>
      <c r="B20" s="7"/>
      <c r="C20" s="9"/>
      <c r="D20" s="7"/>
      <c r="E20" s="8"/>
      <c r="F20" s="8"/>
      <c r="G20" s="8"/>
    </row>
    <row r="21" spans="1:29">
      <c r="A21" s="65" t="s">
        <v>52</v>
      </c>
      <c r="B21" s="7"/>
      <c r="C21" s="7"/>
      <c r="D21" s="8"/>
      <c r="E21" s="7"/>
      <c r="F21" s="7"/>
      <c r="G21" s="8"/>
    </row>
    <row r="22" spans="1:29">
      <c r="A22" s="2" t="s">
        <v>53</v>
      </c>
      <c r="B22" s="7"/>
      <c r="C22" s="7"/>
      <c r="D22" s="7"/>
      <c r="E22" s="8"/>
      <c r="F22" s="7"/>
      <c r="G22" s="8"/>
    </row>
    <row r="23" spans="1:29">
      <c r="A23" s="65" t="s">
        <v>54</v>
      </c>
      <c r="B23" s="7"/>
      <c r="C23" s="7"/>
      <c r="D23" s="8"/>
      <c r="E23" s="8"/>
      <c r="F23" s="8"/>
      <c r="G23" s="8"/>
    </row>
    <row r="24" spans="1:29">
      <c r="A24" s="2" t="s">
        <v>55</v>
      </c>
      <c r="B24" s="7"/>
      <c r="C24" s="7"/>
      <c r="D24" s="7"/>
      <c r="E24" s="7"/>
      <c r="F24" s="9"/>
      <c r="G24" s="8"/>
    </row>
    <row r="25" spans="1:29">
      <c r="A25" s="2" t="s">
        <v>56</v>
      </c>
      <c r="B25" s="7"/>
      <c r="C25" s="9"/>
      <c r="D25" s="8"/>
      <c r="E25" s="8"/>
      <c r="F25" s="8"/>
      <c r="G25" s="8"/>
    </row>
    <row r="26" spans="1:29">
      <c r="A26" s="65" t="s">
        <v>57</v>
      </c>
      <c r="B26" s="7"/>
      <c r="C26" s="7"/>
      <c r="D26" s="7"/>
      <c r="E26" s="9"/>
      <c r="F26" s="8"/>
      <c r="G26" s="8"/>
    </row>
    <row r="27" spans="1:29">
      <c r="A27" s="2" t="s">
        <v>58</v>
      </c>
      <c r="B27" s="7"/>
      <c r="C27" s="7"/>
      <c r="D27" s="8"/>
      <c r="E27" s="7"/>
      <c r="F27" s="8"/>
      <c r="G27" s="8"/>
    </row>
    <row r="28" spans="1:29">
      <c r="A28" s="65" t="s">
        <v>59</v>
      </c>
      <c r="B28" s="7"/>
      <c r="C28" s="7"/>
      <c r="D28" s="7"/>
      <c r="E28" s="7"/>
      <c r="F28" s="8"/>
      <c r="G28" s="8"/>
    </row>
    <row r="29" spans="1:29" ht="16.5" thickBot="1">
      <c r="A29" s="65" t="s">
        <v>60</v>
      </c>
      <c r="B29" s="7"/>
      <c r="C29" s="7"/>
      <c r="D29" s="7"/>
      <c r="E29" s="8"/>
      <c r="F29" s="8"/>
      <c r="G29" s="8"/>
    </row>
    <row r="30" spans="1:29" ht="16.5" thickBot="1">
      <c r="A30" s="7"/>
      <c r="B30" s="7"/>
      <c r="C30" s="7"/>
      <c r="D30" s="7"/>
      <c r="E30" s="7"/>
      <c r="F30" s="7"/>
      <c r="G30" s="7"/>
      <c r="H30" s="66" t="s">
        <v>21</v>
      </c>
      <c r="I30" s="10" t="e">
        <f t="shared" ref="I30:N30" si="0">AVERAGE(I6:I29)</f>
        <v>#DIV/0!</v>
      </c>
      <c r="J30" s="10" t="e">
        <f t="shared" si="0"/>
        <v>#DIV/0!</v>
      </c>
      <c r="K30" s="10" t="e">
        <f t="shared" si="0"/>
        <v>#DIV/0!</v>
      </c>
      <c r="L30" s="10" t="e">
        <f t="shared" si="0"/>
        <v>#DIV/0!</v>
      </c>
      <c r="M30" s="10" t="e">
        <f t="shared" si="0"/>
        <v>#DIV/0!</v>
      </c>
      <c r="N30" s="10" t="e">
        <f t="shared" si="0"/>
        <v>#DIV/0!</v>
      </c>
      <c r="P30" s="66" t="s">
        <v>21</v>
      </c>
      <c r="Q30" s="10" t="e">
        <f t="shared" ref="Q30:V30" si="1">AVERAGE(Q6:Q29)</f>
        <v>#DIV/0!</v>
      </c>
      <c r="R30" s="10" t="e">
        <f t="shared" si="1"/>
        <v>#DIV/0!</v>
      </c>
      <c r="S30" s="10" t="e">
        <f t="shared" si="1"/>
        <v>#DIV/0!</v>
      </c>
      <c r="T30" s="10" t="e">
        <f t="shared" si="1"/>
        <v>#DIV/0!</v>
      </c>
      <c r="U30" s="10" t="e">
        <f t="shared" si="1"/>
        <v>#DIV/0!</v>
      </c>
      <c r="V30" s="10" t="e">
        <f t="shared" si="1"/>
        <v>#DIV/0!</v>
      </c>
      <c r="X30" s="10" t="e">
        <f t="shared" ref="X30:AC30" si="2">AVERAGE(X6:X29)</f>
        <v>#DIV/0!</v>
      </c>
      <c r="Y30" s="10" t="e">
        <f t="shared" si="2"/>
        <v>#DIV/0!</v>
      </c>
      <c r="Z30" s="10" t="e">
        <f t="shared" si="2"/>
        <v>#DIV/0!</v>
      </c>
      <c r="AA30" s="10" t="e">
        <f t="shared" si="2"/>
        <v>#DIV/0!</v>
      </c>
      <c r="AB30" s="10" t="e">
        <f t="shared" si="2"/>
        <v>#DIV/0!</v>
      </c>
      <c r="AC30" s="10" t="e">
        <f t="shared" si="2"/>
        <v>#DIV/0!</v>
      </c>
    </row>
    <row r="31" spans="1:29" ht="16.5" thickBot="1">
      <c r="A31" s="7"/>
      <c r="B31" s="7"/>
      <c r="C31" s="7"/>
      <c r="D31" s="7"/>
      <c r="E31" s="7"/>
      <c r="F31" s="7"/>
      <c r="G31" s="7"/>
      <c r="H31" s="66" t="s">
        <v>30</v>
      </c>
      <c r="I31" s="10"/>
      <c r="J31" s="10"/>
      <c r="K31" s="14"/>
      <c r="L31" s="14"/>
      <c r="M31" s="14"/>
      <c r="N31" s="14"/>
      <c r="P31" s="66" t="s">
        <v>30</v>
      </c>
      <c r="Q31" s="10"/>
      <c r="R31" s="10"/>
      <c r="S31" s="10"/>
      <c r="T31" s="10"/>
      <c r="U31" s="10"/>
      <c r="V31" s="10"/>
      <c r="X31" s="10"/>
      <c r="Y31" s="10"/>
      <c r="Z31" s="10"/>
      <c r="AA31" s="16"/>
      <c r="AB31" s="10"/>
      <c r="AC31" s="16"/>
    </row>
    <row r="32" spans="1:29" ht="16.5" thickBot="1">
      <c r="A32" s="7"/>
      <c r="B32" s="7"/>
      <c r="C32" s="7"/>
      <c r="D32" s="7"/>
      <c r="E32" s="7"/>
      <c r="F32" s="7"/>
      <c r="G32" s="7"/>
      <c r="H32" s="66" t="s">
        <v>99</v>
      </c>
      <c r="I32" s="10"/>
      <c r="J32" s="16"/>
      <c r="K32" s="14"/>
      <c r="L32" s="14"/>
      <c r="M32" s="14"/>
      <c r="N32" s="14"/>
    </row>
    <row r="33" spans="1:14" ht="16.5" thickBot="1">
      <c r="A33" s="7"/>
      <c r="B33" s="7"/>
      <c r="C33" s="7"/>
      <c r="D33" s="7"/>
      <c r="E33" s="7"/>
      <c r="F33" s="7"/>
      <c r="G33" s="7"/>
      <c r="H33" s="67" t="s">
        <v>102</v>
      </c>
      <c r="I33" s="12"/>
      <c r="J33" s="12"/>
      <c r="K33" s="13"/>
      <c r="L33" s="13"/>
      <c r="M33" s="13"/>
      <c r="N33" s="13"/>
    </row>
    <row r="34" spans="1:14" ht="16.5" thickBot="1">
      <c r="H34" s="66" t="s">
        <v>100</v>
      </c>
      <c r="I34" s="10"/>
      <c r="J34" s="10"/>
      <c r="K34" s="14"/>
      <c r="L34" s="14"/>
      <c r="M34" s="14"/>
      <c r="N34" s="14"/>
    </row>
    <row r="35" spans="1:14" ht="16.5" thickBot="1">
      <c r="H35" s="67" t="s">
        <v>103</v>
      </c>
      <c r="I35" s="12"/>
      <c r="J35" s="12"/>
      <c r="K35" s="13"/>
      <c r="L35" s="13"/>
      <c r="M35" s="13"/>
      <c r="N35" s="13"/>
    </row>
    <row r="36" spans="1:14" hidden="1">
      <c r="A36" s="4" t="s">
        <v>11</v>
      </c>
    </row>
    <row r="37" spans="1:14" hidden="1">
      <c r="A37" s="2"/>
      <c r="B37" s="2" t="s">
        <v>8</v>
      </c>
      <c r="C37" s="2" t="s">
        <v>9</v>
      </c>
      <c r="D37" s="2" t="s">
        <v>0</v>
      </c>
      <c r="E37" s="2" t="s">
        <v>1</v>
      </c>
      <c r="F37" s="2" t="s">
        <v>2</v>
      </c>
      <c r="G37" s="2" t="s">
        <v>16</v>
      </c>
      <c r="I37" s="2"/>
      <c r="J37" s="2"/>
      <c r="K37" s="2"/>
      <c r="L37" s="2"/>
      <c r="M37" s="2"/>
      <c r="N37" s="2"/>
    </row>
    <row r="38" spans="1:14" hidden="1">
      <c r="A38" s="2" t="s">
        <v>23</v>
      </c>
      <c r="B38" s="2"/>
      <c r="C38" s="2"/>
      <c r="D38" s="2"/>
      <c r="E38" s="2"/>
      <c r="F38" s="2"/>
      <c r="G38" s="2"/>
    </row>
    <row r="39" spans="1:14" hidden="1">
      <c r="A39" s="2" t="s">
        <v>24</v>
      </c>
      <c r="B39" s="2"/>
      <c r="C39" s="2"/>
      <c r="D39" s="2"/>
      <c r="E39" s="2"/>
      <c r="F39" s="2"/>
      <c r="G39" s="2"/>
    </row>
    <row r="40" spans="1:14" hidden="1">
      <c r="A40" s="2" t="s">
        <v>25</v>
      </c>
      <c r="B40" s="2"/>
      <c r="C40" s="2"/>
      <c r="D40" s="2"/>
      <c r="E40" s="2"/>
      <c r="F40" s="2"/>
      <c r="G40" s="2"/>
    </row>
    <row r="41" spans="1:14" hidden="1">
      <c r="A41" s="2" t="s">
        <v>26</v>
      </c>
    </row>
    <row r="42" spans="1:14" hidden="1">
      <c r="A42" s="2" t="s">
        <v>27</v>
      </c>
    </row>
    <row r="43" spans="1:14" hidden="1">
      <c r="A43" s="2" t="s">
        <v>28</v>
      </c>
    </row>
    <row r="44" spans="1:14" hidden="1">
      <c r="A44" s="2" t="s">
        <v>29</v>
      </c>
    </row>
    <row r="45" spans="1:14" hidden="1">
      <c r="A45" s="2" t="s">
        <v>22</v>
      </c>
    </row>
    <row r="46" spans="1:14" hidden="1">
      <c r="A46" s="65" t="s">
        <v>45</v>
      </c>
      <c r="B46" s="7"/>
      <c r="C46" s="7"/>
      <c r="D46" s="7"/>
      <c r="E46" s="7"/>
      <c r="F46" s="7"/>
      <c r="G46" s="7"/>
    </row>
    <row r="47" spans="1:14" hidden="1">
      <c r="A47" s="2" t="s">
        <v>46</v>
      </c>
      <c r="B47" s="7"/>
      <c r="C47" s="7"/>
      <c r="D47" s="7"/>
      <c r="E47" s="7"/>
      <c r="F47" s="7"/>
      <c r="G47" s="7"/>
    </row>
    <row r="48" spans="1:14" hidden="1">
      <c r="A48" s="65" t="s">
        <v>47</v>
      </c>
      <c r="B48" s="7"/>
      <c r="C48" s="7"/>
      <c r="D48" s="7"/>
      <c r="E48" s="7"/>
      <c r="F48" s="7"/>
      <c r="G48" s="7"/>
    </row>
    <row r="49" spans="1:14" hidden="1">
      <c r="A49" s="2" t="s">
        <v>48</v>
      </c>
      <c r="B49" s="7"/>
      <c r="C49" s="7"/>
      <c r="D49" s="7"/>
      <c r="E49" s="7"/>
      <c r="F49" s="7"/>
      <c r="G49" s="7"/>
    </row>
    <row r="50" spans="1:14" hidden="1">
      <c r="A50" s="2" t="s">
        <v>49</v>
      </c>
      <c r="B50" s="7"/>
      <c r="C50" s="7"/>
      <c r="D50" s="7"/>
      <c r="E50" s="7"/>
      <c r="F50" s="7"/>
      <c r="G50" s="7"/>
    </row>
    <row r="51" spans="1:14" hidden="1">
      <c r="A51" s="65" t="s">
        <v>50</v>
      </c>
      <c r="B51" s="7"/>
      <c r="C51" s="7"/>
      <c r="D51" s="7"/>
      <c r="E51" s="7"/>
      <c r="F51" s="7"/>
      <c r="G51" s="7"/>
    </row>
    <row r="52" spans="1:14" hidden="1">
      <c r="A52" s="2" t="s">
        <v>51</v>
      </c>
      <c r="B52" s="7"/>
      <c r="C52" s="7"/>
      <c r="D52" s="7"/>
      <c r="E52" s="7"/>
      <c r="F52" s="7"/>
      <c r="G52" s="7"/>
    </row>
    <row r="53" spans="1:14" hidden="1">
      <c r="A53" s="65" t="s">
        <v>52</v>
      </c>
      <c r="B53" s="7"/>
      <c r="C53" s="7"/>
      <c r="D53" s="7"/>
      <c r="E53" s="7"/>
      <c r="F53" s="7"/>
      <c r="G53" s="7"/>
    </row>
    <row r="54" spans="1:14" hidden="1">
      <c r="A54" s="2" t="s">
        <v>53</v>
      </c>
      <c r="B54" s="7"/>
      <c r="C54" s="7"/>
      <c r="D54" s="7"/>
      <c r="E54" s="7"/>
      <c r="F54" s="7"/>
      <c r="G54" s="7"/>
    </row>
    <row r="55" spans="1:14" hidden="1">
      <c r="A55" s="65" t="s">
        <v>54</v>
      </c>
      <c r="B55" s="7"/>
      <c r="C55" s="7"/>
      <c r="D55" s="7"/>
      <c r="E55" s="7"/>
      <c r="F55" s="7"/>
      <c r="G55" s="7"/>
    </row>
    <row r="56" spans="1:14" hidden="1">
      <c r="A56" s="2" t="s">
        <v>55</v>
      </c>
      <c r="B56" s="7"/>
      <c r="C56" s="7"/>
      <c r="D56" s="7"/>
      <c r="E56" s="7"/>
      <c r="F56" s="7"/>
      <c r="G56" s="7"/>
    </row>
    <row r="57" spans="1:14" hidden="1">
      <c r="A57" s="2" t="s">
        <v>56</v>
      </c>
      <c r="B57" s="7"/>
      <c r="C57" s="7"/>
      <c r="D57" s="7"/>
      <c r="E57" s="7"/>
      <c r="F57" s="7"/>
      <c r="G57" s="7"/>
    </row>
    <row r="58" spans="1:14" hidden="1">
      <c r="A58" s="65" t="s">
        <v>57</v>
      </c>
      <c r="B58" s="7"/>
      <c r="C58" s="7"/>
      <c r="D58" s="7"/>
      <c r="E58" s="7"/>
      <c r="F58" s="7"/>
      <c r="G58" s="7"/>
    </row>
    <row r="59" spans="1:14" hidden="1">
      <c r="A59" s="2" t="s">
        <v>58</v>
      </c>
      <c r="B59" s="7"/>
      <c r="C59" s="7"/>
      <c r="D59" s="7"/>
      <c r="E59" s="7"/>
      <c r="F59" s="7"/>
      <c r="G59" s="7"/>
    </row>
    <row r="60" spans="1:14" hidden="1">
      <c r="A60" s="65" t="s">
        <v>59</v>
      </c>
      <c r="B60" s="7"/>
      <c r="C60" s="7"/>
      <c r="D60" s="7"/>
      <c r="E60" s="7"/>
      <c r="F60" s="7"/>
      <c r="G60" s="7"/>
    </row>
    <row r="61" spans="1:14" ht="16.5" hidden="1" thickBot="1">
      <c r="A61" s="65" t="s">
        <v>60</v>
      </c>
      <c r="B61" s="7"/>
      <c r="C61" s="7"/>
      <c r="D61" s="7"/>
      <c r="E61" s="7"/>
      <c r="F61" s="7"/>
      <c r="G61" s="7"/>
    </row>
    <row r="62" spans="1:14" ht="16.5" hidden="1" thickBot="1">
      <c r="A62" s="7"/>
      <c r="H62" s="66" t="s">
        <v>21</v>
      </c>
      <c r="I62" s="10"/>
      <c r="J62" s="10"/>
      <c r="K62" s="10"/>
      <c r="L62" s="10"/>
      <c r="M62" s="10"/>
      <c r="N62" s="10"/>
    </row>
    <row r="63" spans="1:14" ht="16.5" hidden="1" thickBot="1">
      <c r="H63" s="66" t="s">
        <v>30</v>
      </c>
      <c r="I63" s="10"/>
      <c r="J63" s="10"/>
      <c r="K63" s="10"/>
      <c r="L63" s="10"/>
      <c r="M63" s="10"/>
      <c r="N63" s="10"/>
    </row>
    <row r="64" spans="1:14" ht="16.5" hidden="1" thickBot="1">
      <c r="H64" s="66" t="s">
        <v>99</v>
      </c>
      <c r="I64" s="10"/>
      <c r="J64" s="10"/>
      <c r="K64" s="10"/>
      <c r="L64" s="10"/>
      <c r="M64" s="10"/>
      <c r="N64" s="10"/>
    </row>
    <row r="65" spans="1:14" ht="16.5" hidden="1" thickBot="1">
      <c r="H65" s="66" t="s">
        <v>102</v>
      </c>
      <c r="I65" s="12"/>
      <c r="J65" s="12"/>
      <c r="K65" s="12"/>
      <c r="L65" s="12"/>
      <c r="M65" s="12"/>
      <c r="N65" s="12"/>
    </row>
    <row r="66" spans="1:14" ht="16.5" hidden="1" thickBot="1">
      <c r="H66" s="66" t="s">
        <v>100</v>
      </c>
      <c r="I66" s="10"/>
      <c r="J66" s="10"/>
      <c r="K66" s="10"/>
      <c r="L66" s="10"/>
      <c r="M66" s="10"/>
      <c r="N66" s="10"/>
    </row>
    <row r="67" spans="1:14" ht="16.5" hidden="1" thickBot="1">
      <c r="H67" s="66" t="s">
        <v>103</v>
      </c>
      <c r="I67" s="11"/>
      <c r="J67" s="11"/>
      <c r="K67" s="11"/>
      <c r="L67" s="11"/>
      <c r="M67" s="11"/>
      <c r="N67" s="11"/>
    </row>
    <row r="69" spans="1:14">
      <c r="A69" s="4" t="s">
        <v>15</v>
      </c>
    </row>
    <row r="70" spans="1:14">
      <c r="A70" s="4" t="s">
        <v>31</v>
      </c>
    </row>
    <row r="71" spans="1:14">
      <c r="A71" s="2"/>
      <c r="B71" s="5" t="s">
        <v>178</v>
      </c>
      <c r="C71" s="5" t="s">
        <v>179</v>
      </c>
      <c r="D71" s="5" t="s">
        <v>107</v>
      </c>
      <c r="E71" s="5" t="s">
        <v>108</v>
      </c>
      <c r="F71" s="5" t="s">
        <v>109</v>
      </c>
      <c r="G71" s="5" t="s">
        <v>110</v>
      </c>
      <c r="I71" s="5" t="s">
        <v>178</v>
      </c>
      <c r="J71" s="5" t="s">
        <v>179</v>
      </c>
      <c r="K71" s="5" t="s">
        <v>107</v>
      </c>
      <c r="L71" s="5" t="s">
        <v>108</v>
      </c>
      <c r="M71" s="5" t="s">
        <v>109</v>
      </c>
      <c r="N71" s="5" t="s">
        <v>110</v>
      </c>
    </row>
    <row r="72" spans="1:14">
      <c r="A72" s="2" t="s">
        <v>23</v>
      </c>
      <c r="B72" s="2"/>
      <c r="C72" s="2"/>
      <c r="D72" s="2"/>
      <c r="E72" s="2"/>
      <c r="F72" s="2"/>
      <c r="G72" s="2"/>
    </row>
    <row r="73" spans="1:14">
      <c r="A73" s="2" t="s">
        <v>24</v>
      </c>
      <c r="B73" s="2"/>
      <c r="C73" s="2"/>
      <c r="D73" s="2"/>
      <c r="E73" s="2"/>
      <c r="F73" s="2"/>
      <c r="G73" s="2"/>
    </row>
    <row r="74" spans="1:14">
      <c r="A74" s="2" t="s">
        <v>25</v>
      </c>
      <c r="B74" s="2"/>
      <c r="C74" s="2"/>
      <c r="D74" s="2"/>
      <c r="E74" s="2"/>
      <c r="F74" s="2"/>
      <c r="G74" s="2"/>
    </row>
    <row r="75" spans="1:14">
      <c r="A75" s="2" t="s">
        <v>26</v>
      </c>
      <c r="B75" s="7"/>
      <c r="C75" s="7"/>
      <c r="D75" s="7"/>
      <c r="E75" s="7"/>
      <c r="F75" s="7"/>
      <c r="G75" s="7"/>
    </row>
    <row r="76" spans="1:14">
      <c r="A76" s="2" t="s">
        <v>27</v>
      </c>
      <c r="B76" s="7"/>
      <c r="C76" s="7"/>
      <c r="D76" s="7"/>
      <c r="E76" s="7"/>
      <c r="F76" s="7"/>
      <c r="G76" s="9"/>
    </row>
    <row r="77" spans="1:14">
      <c r="A77" s="2" t="s">
        <v>28</v>
      </c>
      <c r="B77" s="7"/>
      <c r="C77" s="7"/>
      <c r="D77" s="7"/>
      <c r="E77" s="7"/>
      <c r="F77" s="7"/>
      <c r="G77" s="7"/>
    </row>
    <row r="78" spans="1:14">
      <c r="A78" s="2" t="s">
        <v>29</v>
      </c>
      <c r="B78" s="7"/>
      <c r="C78" s="7"/>
      <c r="D78" s="7"/>
      <c r="E78" s="7"/>
      <c r="F78" s="7"/>
      <c r="G78" s="7"/>
    </row>
    <row r="79" spans="1:14">
      <c r="A79" s="2" t="s">
        <v>22</v>
      </c>
      <c r="B79" s="7"/>
      <c r="C79" s="7"/>
      <c r="D79" s="7"/>
      <c r="E79" s="7"/>
      <c r="F79" s="7"/>
      <c r="G79" s="7"/>
    </row>
    <row r="80" spans="1:14">
      <c r="A80" s="65" t="s">
        <v>45</v>
      </c>
      <c r="B80" s="7"/>
      <c r="C80" s="7"/>
      <c r="D80" s="7"/>
      <c r="E80" s="7"/>
      <c r="F80" s="7"/>
      <c r="G80" s="7"/>
    </row>
    <row r="81" spans="1:22">
      <c r="A81" s="2" t="s">
        <v>46</v>
      </c>
      <c r="B81" s="7"/>
      <c r="C81" s="7"/>
      <c r="D81" s="7"/>
      <c r="E81" s="7"/>
      <c r="F81" s="7"/>
      <c r="G81" s="7"/>
    </row>
    <row r="82" spans="1:22">
      <c r="A82" s="65" t="s">
        <v>47</v>
      </c>
      <c r="B82" s="7"/>
      <c r="C82" s="7"/>
      <c r="D82" s="7"/>
      <c r="E82" s="7"/>
      <c r="F82" s="7"/>
      <c r="G82" s="7"/>
    </row>
    <row r="83" spans="1:22">
      <c r="A83" s="2" t="s">
        <v>48</v>
      </c>
      <c r="B83" s="7"/>
      <c r="C83" s="7"/>
      <c r="D83" s="7"/>
      <c r="E83" s="7"/>
      <c r="F83" s="7"/>
      <c r="G83" s="7"/>
    </row>
    <row r="84" spans="1:22">
      <c r="A84" s="2" t="s">
        <v>49</v>
      </c>
      <c r="B84" s="7"/>
      <c r="C84" s="8"/>
      <c r="D84" s="7"/>
      <c r="E84" s="7"/>
      <c r="F84" s="7"/>
      <c r="G84" s="7"/>
    </row>
    <row r="85" spans="1:22">
      <c r="A85" s="65" t="s">
        <v>50</v>
      </c>
      <c r="B85" s="7"/>
      <c r="C85" s="7"/>
      <c r="D85" s="7"/>
      <c r="E85" s="7"/>
      <c r="F85" s="7"/>
      <c r="G85" s="9"/>
    </row>
    <row r="86" spans="1:22">
      <c r="A86" s="2" t="s">
        <v>51</v>
      </c>
      <c r="B86" s="7"/>
      <c r="C86" s="7"/>
      <c r="D86" s="7"/>
      <c r="E86" s="9"/>
      <c r="F86" s="7"/>
      <c r="G86" s="7"/>
    </row>
    <row r="87" spans="1:22">
      <c r="A87" s="65" t="s">
        <v>52</v>
      </c>
      <c r="B87" s="7"/>
      <c r="C87" s="7"/>
      <c r="D87" s="8"/>
      <c r="E87" s="7"/>
      <c r="F87" s="7"/>
      <c r="G87" s="7"/>
    </row>
    <row r="88" spans="1:22">
      <c r="A88" s="2" t="s">
        <v>53</v>
      </c>
      <c r="B88" s="7"/>
      <c r="C88" s="7"/>
      <c r="D88" s="7"/>
      <c r="E88" s="7"/>
      <c r="F88" s="7"/>
      <c r="G88" s="7"/>
    </row>
    <row r="89" spans="1:22">
      <c r="A89" s="65" t="s">
        <v>54</v>
      </c>
      <c r="B89" s="7"/>
      <c r="C89" s="7"/>
      <c r="D89" s="7"/>
      <c r="E89" s="7"/>
      <c r="F89" s="7"/>
      <c r="G89" s="7"/>
    </row>
    <row r="90" spans="1:22">
      <c r="A90" s="2" t="s">
        <v>55</v>
      </c>
      <c r="B90" s="7"/>
      <c r="C90" s="7"/>
      <c r="D90" s="7"/>
      <c r="E90" s="7"/>
      <c r="F90" s="7"/>
      <c r="G90" s="7"/>
    </row>
    <row r="91" spans="1:22">
      <c r="A91" s="2" t="s">
        <v>56</v>
      </c>
      <c r="B91" s="7"/>
      <c r="C91" s="7"/>
      <c r="D91" s="7"/>
      <c r="E91" s="7"/>
      <c r="F91" s="7"/>
      <c r="G91" s="7"/>
    </row>
    <row r="92" spans="1:22">
      <c r="A92" s="65" t="s">
        <v>57</v>
      </c>
      <c r="B92" s="8"/>
      <c r="C92" s="7"/>
      <c r="D92" s="7"/>
      <c r="E92" s="7"/>
      <c r="F92" s="7"/>
      <c r="G92" s="9"/>
    </row>
    <row r="93" spans="1:22">
      <c r="A93" s="2" t="s">
        <v>58</v>
      </c>
      <c r="B93" s="7"/>
      <c r="C93" s="7"/>
      <c r="D93" s="7"/>
      <c r="E93" s="7"/>
      <c r="F93" s="7"/>
      <c r="G93" s="7"/>
    </row>
    <row r="94" spans="1:22">
      <c r="A94" s="65" t="s">
        <v>59</v>
      </c>
      <c r="B94" s="7"/>
      <c r="C94" s="7"/>
      <c r="D94" s="7"/>
      <c r="E94" s="7"/>
      <c r="F94" s="7"/>
      <c r="G94" s="7"/>
    </row>
    <row r="95" spans="1:22" ht="16.5" thickBot="1">
      <c r="A95" s="65" t="s">
        <v>60</v>
      </c>
      <c r="B95" s="8"/>
      <c r="C95" s="7"/>
      <c r="D95" s="9"/>
      <c r="E95" s="7"/>
      <c r="F95" s="7"/>
      <c r="G95" s="7"/>
    </row>
    <row r="96" spans="1:22" ht="16.5" thickBot="1">
      <c r="A96" s="7"/>
      <c r="B96" s="7"/>
      <c r="C96" s="7"/>
      <c r="D96" s="7"/>
      <c r="E96" s="7"/>
      <c r="F96" s="7"/>
      <c r="G96" s="7"/>
      <c r="H96" s="66" t="s">
        <v>21</v>
      </c>
      <c r="I96" s="10" t="e">
        <f t="shared" ref="I96:N96" si="3">AVERAGE(I72:I95)</f>
        <v>#DIV/0!</v>
      </c>
      <c r="J96" s="10" t="e">
        <f t="shared" si="3"/>
        <v>#DIV/0!</v>
      </c>
      <c r="K96" s="10" t="e">
        <f t="shared" si="3"/>
        <v>#DIV/0!</v>
      </c>
      <c r="L96" s="10" t="e">
        <f t="shared" si="3"/>
        <v>#DIV/0!</v>
      </c>
      <c r="M96" s="10" t="e">
        <f t="shared" si="3"/>
        <v>#DIV/0!</v>
      </c>
      <c r="N96" s="10" t="e">
        <f t="shared" si="3"/>
        <v>#DIV/0!</v>
      </c>
      <c r="P96" s="4" t="s">
        <v>106</v>
      </c>
      <c r="Q96" s="4" t="e">
        <f t="shared" ref="Q96:V96" si="4">STDEV(I72:I95)/SQRT(24)</f>
        <v>#DIV/0!</v>
      </c>
      <c r="R96" s="4" t="e">
        <f t="shared" si="4"/>
        <v>#DIV/0!</v>
      </c>
      <c r="S96" s="4" t="e">
        <f t="shared" si="4"/>
        <v>#DIV/0!</v>
      </c>
      <c r="T96" s="4" t="e">
        <f t="shared" si="4"/>
        <v>#DIV/0!</v>
      </c>
      <c r="U96" s="4" t="e">
        <f t="shared" si="4"/>
        <v>#DIV/0!</v>
      </c>
      <c r="V96" s="4" t="e">
        <f t="shared" si="4"/>
        <v>#DIV/0!</v>
      </c>
    </row>
    <row r="97" spans="1:33" ht="16.5" thickBot="1">
      <c r="H97" s="66" t="s">
        <v>30</v>
      </c>
      <c r="I97" s="10"/>
      <c r="J97" s="10"/>
      <c r="K97" s="10"/>
      <c r="L97" s="10"/>
      <c r="M97" s="10"/>
      <c r="N97" s="10"/>
      <c r="Q97" s="5" t="s">
        <v>178</v>
      </c>
      <c r="R97" s="5" t="s">
        <v>179</v>
      </c>
      <c r="S97" s="5" t="s">
        <v>107</v>
      </c>
      <c r="T97" s="5" t="s">
        <v>108</v>
      </c>
      <c r="U97" s="5" t="s">
        <v>109</v>
      </c>
      <c r="V97" s="5" t="s">
        <v>110</v>
      </c>
    </row>
    <row r="98" spans="1:33" ht="16.5" thickBot="1">
      <c r="H98" s="66" t="s">
        <v>99</v>
      </c>
      <c r="I98" s="10"/>
      <c r="J98" s="10"/>
      <c r="K98" s="10"/>
      <c r="L98" s="10"/>
      <c r="M98" s="10"/>
      <c r="N98" s="16"/>
      <c r="P98" s="4" t="s">
        <v>113</v>
      </c>
      <c r="Q98" s="4" t="e">
        <f t="shared" ref="Q98:V98" si="5">AVERAGE(I72:I73,I76:I77,I79,I81:I83,I85,I88,I90,I95)</f>
        <v>#DIV/0!</v>
      </c>
      <c r="R98" s="4" t="e">
        <f t="shared" si="5"/>
        <v>#DIV/0!</v>
      </c>
      <c r="S98" s="4" t="e">
        <f t="shared" si="5"/>
        <v>#DIV/0!</v>
      </c>
      <c r="T98" s="4" t="e">
        <f t="shared" si="5"/>
        <v>#DIV/0!</v>
      </c>
      <c r="U98" s="4" t="e">
        <f t="shared" si="5"/>
        <v>#DIV/0!</v>
      </c>
      <c r="V98" s="4" t="e">
        <f t="shared" si="5"/>
        <v>#DIV/0!</v>
      </c>
      <c r="W98" s="4" t="s">
        <v>112</v>
      </c>
      <c r="AB98" s="4" t="e">
        <f t="shared" ref="AB98:AG98" si="6">STDEV(I72:I73,I76:I77,I79,I81:I83,I85,I88,I90,I95)/SQRT(24)</f>
        <v>#DIV/0!</v>
      </c>
      <c r="AC98" s="4" t="e">
        <f t="shared" si="6"/>
        <v>#DIV/0!</v>
      </c>
      <c r="AD98" s="4" t="e">
        <f t="shared" si="6"/>
        <v>#DIV/0!</v>
      </c>
      <c r="AE98" s="4" t="e">
        <f t="shared" si="6"/>
        <v>#DIV/0!</v>
      </c>
      <c r="AF98" s="4" t="e">
        <f t="shared" si="6"/>
        <v>#DIV/0!</v>
      </c>
      <c r="AG98" s="4" t="e">
        <f t="shared" si="6"/>
        <v>#DIV/0!</v>
      </c>
    </row>
    <row r="99" spans="1:33" ht="16.5" thickBot="1">
      <c r="H99" s="66" t="s">
        <v>102</v>
      </c>
      <c r="I99" s="13"/>
      <c r="J99" s="12"/>
      <c r="K99" s="12"/>
      <c r="L99" s="12"/>
      <c r="M99" s="12"/>
      <c r="N99" s="12"/>
      <c r="Q99" s="5" t="s">
        <v>178</v>
      </c>
      <c r="R99" s="5" t="s">
        <v>179</v>
      </c>
      <c r="S99" s="5" t="s">
        <v>107</v>
      </c>
      <c r="T99" s="5" t="s">
        <v>108</v>
      </c>
      <c r="U99" s="5" t="s">
        <v>109</v>
      </c>
      <c r="V99" s="5" t="s">
        <v>110</v>
      </c>
    </row>
    <row r="100" spans="1:33" ht="16.5" thickBot="1">
      <c r="H100" s="66" t="s">
        <v>100</v>
      </c>
      <c r="I100" s="10"/>
      <c r="J100" s="10"/>
      <c r="K100" s="10"/>
      <c r="L100" s="10"/>
      <c r="M100" s="10"/>
      <c r="N100" s="10"/>
      <c r="P100" s="4" t="s">
        <v>111</v>
      </c>
      <c r="Q100" s="4" t="e">
        <f t="shared" ref="Q100:V100" si="7">AVERAGE(I73:I74,I77:I79,I82:I84,I86,I91,I94:I95)</f>
        <v>#DIV/0!</v>
      </c>
      <c r="R100" s="4" t="e">
        <f t="shared" si="7"/>
        <v>#DIV/0!</v>
      </c>
      <c r="S100" s="4" t="e">
        <f t="shared" si="7"/>
        <v>#DIV/0!</v>
      </c>
      <c r="T100" s="4" t="e">
        <f t="shared" si="7"/>
        <v>#DIV/0!</v>
      </c>
      <c r="U100" s="4" t="e">
        <f t="shared" si="7"/>
        <v>#DIV/0!</v>
      </c>
      <c r="V100" s="4" t="e">
        <f t="shared" si="7"/>
        <v>#DIV/0!</v>
      </c>
      <c r="W100" s="4" t="s">
        <v>112</v>
      </c>
      <c r="AB100" s="4" t="e">
        <f t="shared" ref="AB100:AG100" si="8">STDEV(I73:I74,I77:I79,I82:I84,I86,I91,I94:I95)/SQRT(24)</f>
        <v>#DIV/0!</v>
      </c>
      <c r="AC100" s="4" t="e">
        <f t="shared" si="8"/>
        <v>#DIV/0!</v>
      </c>
      <c r="AD100" s="4" t="e">
        <f t="shared" si="8"/>
        <v>#DIV/0!</v>
      </c>
      <c r="AE100" s="4" t="e">
        <f t="shared" si="8"/>
        <v>#DIV/0!</v>
      </c>
      <c r="AF100" s="4" t="e">
        <f t="shared" si="8"/>
        <v>#DIV/0!</v>
      </c>
      <c r="AG100" s="4" t="e">
        <f t="shared" si="8"/>
        <v>#DIV/0!</v>
      </c>
    </row>
    <row r="101" spans="1:33" ht="16.5" thickBot="1">
      <c r="A101" s="4" t="s">
        <v>32</v>
      </c>
      <c r="H101" s="66" t="s">
        <v>103</v>
      </c>
      <c r="I101" s="17"/>
      <c r="J101" s="12"/>
      <c r="K101" s="12"/>
      <c r="L101" s="12"/>
      <c r="M101" s="12"/>
      <c r="N101" s="12"/>
    </row>
    <row r="102" spans="1:33">
      <c r="A102" s="2"/>
      <c r="B102" s="5" t="s">
        <v>178</v>
      </c>
      <c r="C102" s="5" t="s">
        <v>179</v>
      </c>
      <c r="D102" s="5" t="s">
        <v>107</v>
      </c>
      <c r="E102" s="5" t="s">
        <v>108</v>
      </c>
      <c r="F102" s="5" t="s">
        <v>109</v>
      </c>
      <c r="G102" s="5" t="s">
        <v>110</v>
      </c>
      <c r="I102" s="5" t="s">
        <v>178</v>
      </c>
      <c r="J102" s="5" t="s">
        <v>179</v>
      </c>
      <c r="K102" s="5" t="s">
        <v>107</v>
      </c>
      <c r="L102" s="5" t="s">
        <v>108</v>
      </c>
      <c r="M102" s="5" t="s">
        <v>109</v>
      </c>
      <c r="N102" s="5" t="s">
        <v>110</v>
      </c>
    </row>
    <row r="103" spans="1:33">
      <c r="A103" s="2" t="s">
        <v>23</v>
      </c>
      <c r="B103" s="2"/>
      <c r="C103" s="2"/>
      <c r="D103" s="2"/>
      <c r="E103" s="2"/>
      <c r="F103" s="2"/>
      <c r="G103" s="2"/>
    </row>
    <row r="104" spans="1:33">
      <c r="A104" s="2" t="s">
        <v>24</v>
      </c>
      <c r="B104" s="1"/>
      <c r="C104" s="2"/>
      <c r="D104" s="2"/>
      <c r="E104" s="2"/>
      <c r="F104" s="2"/>
      <c r="G104" s="2"/>
    </row>
    <row r="105" spans="1:33">
      <c r="A105" s="2" t="s">
        <v>25</v>
      </c>
      <c r="B105" s="2"/>
      <c r="C105" s="2"/>
      <c r="D105" s="2"/>
      <c r="E105" s="2"/>
      <c r="F105" s="2"/>
      <c r="G105" s="2"/>
    </row>
    <row r="106" spans="1:33">
      <c r="A106" s="2" t="s">
        <v>26</v>
      </c>
      <c r="E106" s="19"/>
    </row>
    <row r="107" spans="1:33">
      <c r="A107" s="2" t="s">
        <v>27</v>
      </c>
    </row>
    <row r="108" spans="1:33">
      <c r="A108" s="2" t="s">
        <v>28</v>
      </c>
      <c r="F108" s="19"/>
    </row>
    <row r="109" spans="1:33">
      <c r="A109" s="2" t="s">
        <v>29</v>
      </c>
    </row>
    <row r="110" spans="1:33">
      <c r="A110" s="2" t="s">
        <v>22</v>
      </c>
      <c r="D110" s="55"/>
      <c r="F110" s="19"/>
    </row>
    <row r="111" spans="1:33">
      <c r="A111" s="65" t="s">
        <v>45</v>
      </c>
      <c r="B111" s="9"/>
      <c r="C111" s="8"/>
      <c r="D111" s="7"/>
      <c r="E111" s="7"/>
      <c r="F111" s="7"/>
      <c r="G111" s="7"/>
    </row>
    <row r="112" spans="1:33">
      <c r="A112" s="2" t="s">
        <v>46</v>
      </c>
      <c r="B112" s="7"/>
      <c r="C112" s="7"/>
      <c r="D112" s="7"/>
      <c r="E112" s="7"/>
      <c r="F112" s="7"/>
      <c r="G112" s="7"/>
    </row>
    <row r="113" spans="1:22">
      <c r="A113" s="65" t="s">
        <v>47</v>
      </c>
      <c r="B113" s="7"/>
      <c r="C113" s="7"/>
      <c r="D113" s="7"/>
      <c r="E113" s="7"/>
      <c r="F113" s="7"/>
      <c r="G113" s="7"/>
    </row>
    <row r="114" spans="1:22">
      <c r="A114" s="2" t="s">
        <v>48</v>
      </c>
      <c r="B114" s="7"/>
      <c r="C114" s="7"/>
      <c r="D114" s="7"/>
      <c r="E114" s="7"/>
      <c r="F114" s="7"/>
      <c r="G114" s="7"/>
    </row>
    <row r="115" spans="1:22">
      <c r="A115" s="2" t="s">
        <v>49</v>
      </c>
      <c r="B115" s="7"/>
      <c r="C115" s="7"/>
      <c r="D115" s="7"/>
      <c r="E115" s="7"/>
      <c r="F115" s="7"/>
      <c r="G115" s="7"/>
    </row>
    <row r="116" spans="1:22">
      <c r="A116" s="65" t="s">
        <v>50</v>
      </c>
      <c r="B116" s="7"/>
      <c r="C116" s="7"/>
      <c r="D116" s="7"/>
      <c r="E116" s="9"/>
      <c r="F116" s="7"/>
      <c r="G116" s="7"/>
    </row>
    <row r="117" spans="1:22">
      <c r="A117" s="2" t="s">
        <v>51</v>
      </c>
      <c r="B117" s="7"/>
      <c r="C117" s="7"/>
      <c r="D117" s="7"/>
      <c r="E117" s="7"/>
      <c r="F117" s="7"/>
      <c r="G117" s="7"/>
    </row>
    <row r="118" spans="1:22">
      <c r="A118" s="65" t="s">
        <v>52</v>
      </c>
      <c r="B118" s="7"/>
      <c r="C118" s="7"/>
      <c r="D118" s="7"/>
      <c r="E118" s="7"/>
      <c r="F118" s="8"/>
      <c r="G118" s="7"/>
    </row>
    <row r="119" spans="1:22">
      <c r="A119" s="2" t="s">
        <v>53</v>
      </c>
      <c r="B119" s="7"/>
      <c r="C119" s="7"/>
      <c r="D119" s="7"/>
      <c r="E119" s="7"/>
      <c r="F119" s="7"/>
      <c r="G119" s="7"/>
    </row>
    <row r="120" spans="1:22">
      <c r="A120" s="65" t="s">
        <v>54</v>
      </c>
      <c r="B120" s="7"/>
      <c r="C120" s="7"/>
      <c r="D120" s="7"/>
      <c r="E120" s="7"/>
      <c r="F120" s="7"/>
      <c r="G120" s="7"/>
    </row>
    <row r="121" spans="1:22">
      <c r="A121" s="2" t="s">
        <v>55</v>
      </c>
      <c r="B121" s="7"/>
      <c r="C121" s="7"/>
      <c r="D121" s="7"/>
      <c r="E121" s="7"/>
      <c r="F121" s="7"/>
      <c r="G121" s="7"/>
    </row>
    <row r="122" spans="1:22">
      <c r="A122" s="2" t="s">
        <v>56</v>
      </c>
      <c r="B122" s="7"/>
      <c r="C122" s="7"/>
      <c r="D122" s="7"/>
      <c r="E122" s="7"/>
      <c r="F122" s="7"/>
      <c r="G122" s="7"/>
    </row>
    <row r="123" spans="1:22">
      <c r="A123" s="65" t="s">
        <v>57</v>
      </c>
      <c r="B123" s="8"/>
      <c r="C123" s="7"/>
      <c r="D123" s="7"/>
      <c r="E123" s="7"/>
      <c r="F123" s="7"/>
      <c r="G123" s="9"/>
    </row>
    <row r="124" spans="1:22">
      <c r="A124" s="2" t="s">
        <v>58</v>
      </c>
      <c r="B124" s="7"/>
      <c r="C124" s="7"/>
      <c r="D124" s="7"/>
      <c r="E124" s="7"/>
      <c r="F124" s="7"/>
      <c r="G124" s="7"/>
    </row>
    <row r="125" spans="1:22">
      <c r="A125" s="65" t="s">
        <v>59</v>
      </c>
      <c r="B125" s="9"/>
      <c r="C125" s="7"/>
      <c r="D125" s="7"/>
      <c r="E125" s="7"/>
      <c r="F125" s="7"/>
      <c r="G125" s="7"/>
    </row>
    <row r="126" spans="1:22" ht="16.5" thickBot="1">
      <c r="A126" s="65" t="s">
        <v>60</v>
      </c>
      <c r="B126" s="7"/>
      <c r="C126" s="7"/>
      <c r="D126" s="8"/>
      <c r="E126" s="8"/>
      <c r="F126" s="7"/>
      <c r="G126" s="7"/>
    </row>
    <row r="127" spans="1:22" ht="16.5" thickBot="1">
      <c r="A127" s="7"/>
      <c r="H127" s="66" t="s">
        <v>21</v>
      </c>
      <c r="I127" s="10" t="e">
        <f t="shared" ref="I127:N127" si="9">AVERAGE(I103:I126)</f>
        <v>#DIV/0!</v>
      </c>
      <c r="J127" s="10" t="e">
        <f t="shared" si="9"/>
        <v>#DIV/0!</v>
      </c>
      <c r="K127" s="10" t="e">
        <f t="shared" si="9"/>
        <v>#DIV/0!</v>
      </c>
      <c r="L127" s="10" t="e">
        <f t="shared" si="9"/>
        <v>#DIV/0!</v>
      </c>
      <c r="M127" s="10" t="e">
        <f t="shared" si="9"/>
        <v>#DIV/0!</v>
      </c>
      <c r="N127" s="10" t="e">
        <f t="shared" si="9"/>
        <v>#DIV/0!</v>
      </c>
      <c r="P127" s="4" t="s">
        <v>106</v>
      </c>
      <c r="Q127" s="4" t="e">
        <f t="shared" ref="Q127:V127" si="10">STDEV(I103:I126)/SQRT(24)</f>
        <v>#DIV/0!</v>
      </c>
      <c r="R127" s="4" t="e">
        <f t="shared" si="10"/>
        <v>#DIV/0!</v>
      </c>
      <c r="S127" s="4" t="e">
        <f t="shared" si="10"/>
        <v>#DIV/0!</v>
      </c>
      <c r="T127" s="4" t="e">
        <f t="shared" si="10"/>
        <v>#DIV/0!</v>
      </c>
      <c r="U127" s="4" t="e">
        <f t="shared" si="10"/>
        <v>#DIV/0!</v>
      </c>
      <c r="V127" s="4" t="e">
        <f t="shared" si="10"/>
        <v>#DIV/0!</v>
      </c>
    </row>
    <row r="128" spans="1:22" ht="16.5" thickBot="1">
      <c r="H128" s="66" t="s">
        <v>30</v>
      </c>
      <c r="I128" s="10"/>
      <c r="J128" s="10"/>
      <c r="K128" s="10"/>
      <c r="L128" s="10"/>
      <c r="M128" s="10"/>
      <c r="N128" s="10"/>
      <c r="Q128" s="5" t="s">
        <v>178</v>
      </c>
      <c r="R128" s="5" t="s">
        <v>179</v>
      </c>
      <c r="S128" s="5" t="s">
        <v>107</v>
      </c>
      <c r="T128" s="5" t="s">
        <v>108</v>
      </c>
      <c r="U128" s="5" t="s">
        <v>109</v>
      </c>
      <c r="V128" s="5" t="s">
        <v>110</v>
      </c>
    </row>
    <row r="129" spans="1:33" ht="16.5" thickBot="1">
      <c r="H129" s="66" t="s">
        <v>99</v>
      </c>
      <c r="I129" s="10"/>
      <c r="J129" s="10"/>
      <c r="K129" s="10"/>
      <c r="L129" s="10"/>
      <c r="M129" s="10"/>
      <c r="N129" s="10"/>
      <c r="P129" s="4" t="s">
        <v>113</v>
      </c>
      <c r="Q129" s="4" t="e">
        <f t="shared" ref="Q129:V129" si="11">AVERAGE(I103:I104,I107:I108,I110,I112:I114,I116,I119,I121,I126)</f>
        <v>#DIV/0!</v>
      </c>
      <c r="R129" s="4" t="e">
        <f t="shared" si="11"/>
        <v>#DIV/0!</v>
      </c>
      <c r="S129" s="4" t="e">
        <f t="shared" si="11"/>
        <v>#DIV/0!</v>
      </c>
      <c r="T129" s="4" t="e">
        <f t="shared" si="11"/>
        <v>#DIV/0!</v>
      </c>
      <c r="U129" s="4" t="e">
        <f t="shared" si="11"/>
        <v>#DIV/0!</v>
      </c>
      <c r="V129" s="4" t="e">
        <f t="shared" si="11"/>
        <v>#DIV/0!</v>
      </c>
      <c r="W129" s="4" t="s">
        <v>112</v>
      </c>
      <c r="AB129" s="4" t="e">
        <f t="shared" ref="AB129:AG129" si="12">STDEV(I103:I104,I107:I108,I110,I112:I114,I116,I119,I121,I126)/SQRT(24)</f>
        <v>#DIV/0!</v>
      </c>
      <c r="AC129" s="4" t="e">
        <f t="shared" si="12"/>
        <v>#DIV/0!</v>
      </c>
      <c r="AD129" s="4" t="e">
        <f t="shared" si="12"/>
        <v>#DIV/0!</v>
      </c>
      <c r="AE129" s="4" t="e">
        <f t="shared" si="12"/>
        <v>#DIV/0!</v>
      </c>
      <c r="AF129" s="4" t="e">
        <f t="shared" si="12"/>
        <v>#DIV/0!</v>
      </c>
      <c r="AG129" s="4" t="e">
        <f t="shared" si="12"/>
        <v>#DIV/0!</v>
      </c>
    </row>
    <row r="130" spans="1:33" ht="16.5" thickBot="1">
      <c r="H130" s="66" t="s">
        <v>102</v>
      </c>
      <c r="I130" s="13"/>
      <c r="J130" s="12"/>
      <c r="K130" s="12"/>
      <c r="L130" s="12"/>
      <c r="M130" s="12"/>
      <c r="N130" s="12"/>
      <c r="Q130" s="5" t="s">
        <v>178</v>
      </c>
      <c r="R130" s="5" t="s">
        <v>179</v>
      </c>
      <c r="S130" s="5" t="s">
        <v>107</v>
      </c>
      <c r="T130" s="5" t="s">
        <v>108</v>
      </c>
      <c r="U130" s="5" t="s">
        <v>109</v>
      </c>
      <c r="V130" s="5" t="s">
        <v>110</v>
      </c>
    </row>
    <row r="131" spans="1:33" ht="16.5" thickBot="1">
      <c r="H131" s="66" t="s">
        <v>100</v>
      </c>
      <c r="I131" s="10"/>
      <c r="J131" s="10"/>
      <c r="K131" s="10"/>
      <c r="L131" s="10"/>
      <c r="M131" s="10"/>
      <c r="N131" s="10"/>
      <c r="P131" s="4" t="s">
        <v>111</v>
      </c>
      <c r="Q131" s="4" t="e">
        <f t="shared" ref="Q131:V131" si="13">AVERAGE(I104:I105,I108:I110,I113:I115,I117,I122,I125:I126)</f>
        <v>#DIV/0!</v>
      </c>
      <c r="R131" s="4" t="e">
        <f t="shared" si="13"/>
        <v>#DIV/0!</v>
      </c>
      <c r="S131" s="4" t="e">
        <f t="shared" si="13"/>
        <v>#DIV/0!</v>
      </c>
      <c r="T131" s="4" t="e">
        <f t="shared" si="13"/>
        <v>#DIV/0!</v>
      </c>
      <c r="U131" s="4" t="e">
        <f t="shared" si="13"/>
        <v>#DIV/0!</v>
      </c>
      <c r="V131" s="4" t="e">
        <f t="shared" si="13"/>
        <v>#DIV/0!</v>
      </c>
      <c r="W131" s="4" t="s">
        <v>112</v>
      </c>
      <c r="AB131" s="4" t="e">
        <f t="shared" ref="AB131:AG131" si="14">STDEV(I104:I105,I108:I110,I113:I115,I117,I122,I125:I126)/SQRT(24)</f>
        <v>#DIV/0!</v>
      </c>
      <c r="AC131" s="4" t="e">
        <f t="shared" si="14"/>
        <v>#DIV/0!</v>
      </c>
      <c r="AD131" s="4" t="e">
        <f t="shared" si="14"/>
        <v>#DIV/0!</v>
      </c>
      <c r="AE131" s="4" t="e">
        <f t="shared" si="14"/>
        <v>#DIV/0!</v>
      </c>
      <c r="AF131" s="4" t="e">
        <f t="shared" si="14"/>
        <v>#DIV/0!</v>
      </c>
      <c r="AG131" s="4" t="e">
        <f t="shared" si="14"/>
        <v>#DIV/0!</v>
      </c>
    </row>
    <row r="132" spans="1:33" ht="16.5" thickBot="1">
      <c r="A132" s="4" t="s">
        <v>34</v>
      </c>
      <c r="H132" s="66" t="s">
        <v>103</v>
      </c>
      <c r="I132" s="12"/>
      <c r="J132" s="12"/>
      <c r="K132" s="12"/>
      <c r="L132" s="12"/>
      <c r="M132" s="12"/>
      <c r="N132" s="12"/>
    </row>
    <row r="133" spans="1:33">
      <c r="A133" s="2"/>
      <c r="B133" s="5" t="s">
        <v>178</v>
      </c>
      <c r="C133" s="5" t="s">
        <v>179</v>
      </c>
      <c r="D133" s="5" t="s">
        <v>107</v>
      </c>
      <c r="E133" s="5" t="s">
        <v>108</v>
      </c>
      <c r="F133" s="5" t="s">
        <v>109</v>
      </c>
      <c r="G133" s="5" t="s">
        <v>110</v>
      </c>
      <c r="I133" s="5" t="s">
        <v>178</v>
      </c>
      <c r="J133" s="5" t="s">
        <v>179</v>
      </c>
      <c r="K133" s="5" t="s">
        <v>107</v>
      </c>
      <c r="L133" s="5" t="s">
        <v>108</v>
      </c>
      <c r="M133" s="5" t="s">
        <v>109</v>
      </c>
      <c r="N133" s="5" t="s">
        <v>110</v>
      </c>
    </row>
    <row r="134" spans="1:33">
      <c r="A134" s="2" t="s">
        <v>23</v>
      </c>
      <c r="B134" s="2"/>
      <c r="C134" s="2"/>
      <c r="D134" s="2"/>
      <c r="E134" s="2"/>
      <c r="F134" s="2"/>
      <c r="G134" s="2"/>
    </row>
    <row r="135" spans="1:33">
      <c r="A135" s="2" t="s">
        <v>24</v>
      </c>
      <c r="B135" s="2"/>
      <c r="C135" s="2"/>
      <c r="D135" s="2"/>
      <c r="E135" s="2"/>
      <c r="F135" s="2"/>
      <c r="G135" s="2"/>
    </row>
    <row r="136" spans="1:33">
      <c r="A136" s="2" t="s">
        <v>25</v>
      </c>
      <c r="B136" s="2"/>
      <c r="C136" s="2"/>
      <c r="D136" s="2"/>
      <c r="E136" s="2"/>
      <c r="F136" s="2"/>
      <c r="G136" s="2"/>
    </row>
    <row r="137" spans="1:33">
      <c r="A137" s="2" t="s">
        <v>26</v>
      </c>
    </row>
    <row r="138" spans="1:33">
      <c r="A138" s="2" t="s">
        <v>27</v>
      </c>
      <c r="G138" s="19"/>
    </row>
    <row r="139" spans="1:33">
      <c r="A139" s="2" t="s">
        <v>28</v>
      </c>
      <c r="F139" s="55"/>
    </row>
    <row r="140" spans="1:33">
      <c r="A140" s="2" t="s">
        <v>29</v>
      </c>
    </row>
    <row r="141" spans="1:33">
      <c r="A141" s="2" t="s">
        <v>22</v>
      </c>
      <c r="B141" s="55"/>
      <c r="C141" s="19"/>
    </row>
    <row r="142" spans="1:33">
      <c r="A142" s="65" t="s">
        <v>45</v>
      </c>
      <c r="B142" s="9"/>
      <c r="C142" s="7"/>
      <c r="D142" s="7"/>
      <c r="E142" s="7"/>
      <c r="F142" s="7"/>
      <c r="G142" s="7"/>
    </row>
    <row r="143" spans="1:33">
      <c r="A143" s="2" t="s">
        <v>46</v>
      </c>
      <c r="B143" s="7"/>
      <c r="C143" s="9"/>
      <c r="D143" s="7"/>
      <c r="E143" s="7"/>
      <c r="F143" s="7"/>
      <c r="G143" s="7"/>
    </row>
    <row r="144" spans="1:33">
      <c r="A144" s="65" t="s">
        <v>47</v>
      </c>
      <c r="B144" s="7"/>
      <c r="C144" s="7"/>
      <c r="D144" s="7"/>
      <c r="E144" s="7"/>
      <c r="F144" s="9"/>
      <c r="G144" s="7"/>
    </row>
    <row r="145" spans="1:33">
      <c r="A145" s="2" t="s">
        <v>48</v>
      </c>
      <c r="B145" s="7"/>
      <c r="C145" s="7"/>
      <c r="D145" s="7"/>
      <c r="E145" s="7"/>
      <c r="F145" s="7"/>
      <c r="G145" s="7"/>
    </row>
    <row r="146" spans="1:33">
      <c r="A146" s="2" t="s">
        <v>49</v>
      </c>
      <c r="B146" s="7"/>
      <c r="C146" s="8"/>
      <c r="D146" s="7"/>
      <c r="E146" s="9"/>
      <c r="F146" s="7"/>
      <c r="G146" s="7"/>
    </row>
    <row r="147" spans="1:33">
      <c r="A147" s="65" t="s">
        <v>50</v>
      </c>
      <c r="B147" s="7"/>
      <c r="C147" s="7"/>
      <c r="D147" s="7"/>
      <c r="E147" s="7"/>
      <c r="F147" s="7"/>
      <c r="G147" s="7"/>
    </row>
    <row r="148" spans="1:33">
      <c r="A148" s="2" t="s">
        <v>51</v>
      </c>
      <c r="B148" s="9"/>
      <c r="C148" s="8"/>
      <c r="D148" s="8"/>
      <c r="E148" s="9"/>
      <c r="F148" s="7"/>
      <c r="G148" s="7"/>
    </row>
    <row r="149" spans="1:33">
      <c r="A149" s="65" t="s">
        <v>52</v>
      </c>
      <c r="B149" s="7"/>
      <c r="C149" s="7"/>
      <c r="D149" s="9"/>
      <c r="E149" s="7"/>
      <c r="F149" s="7"/>
      <c r="G149" s="7"/>
    </row>
    <row r="150" spans="1:33">
      <c r="A150" s="2" t="s">
        <v>53</v>
      </c>
      <c r="B150" s="7"/>
      <c r="C150" s="7"/>
      <c r="D150" s="7"/>
      <c r="E150" s="7"/>
      <c r="F150" s="7"/>
      <c r="G150" s="7"/>
    </row>
    <row r="151" spans="1:33">
      <c r="A151" s="65" t="s">
        <v>54</v>
      </c>
      <c r="B151" s="9"/>
      <c r="C151" s="7"/>
      <c r="D151" s="7"/>
      <c r="E151" s="7"/>
      <c r="F151" s="7"/>
      <c r="G151" s="7"/>
    </row>
    <row r="152" spans="1:33">
      <c r="A152" s="2" t="s">
        <v>55</v>
      </c>
      <c r="B152" s="7"/>
      <c r="C152" s="7"/>
      <c r="D152" s="7"/>
      <c r="E152" s="7"/>
      <c r="F152" s="7"/>
      <c r="G152" s="7"/>
    </row>
    <row r="153" spans="1:33">
      <c r="A153" s="2" t="s">
        <v>56</v>
      </c>
      <c r="B153" s="7"/>
      <c r="C153" s="7"/>
      <c r="D153" s="7"/>
      <c r="E153" s="7"/>
      <c r="F153" s="7"/>
      <c r="G153" s="7"/>
    </row>
    <row r="154" spans="1:33">
      <c r="A154" s="65" t="s">
        <v>57</v>
      </c>
      <c r="B154" s="9"/>
      <c r="C154" s="7"/>
      <c r="D154" s="7"/>
      <c r="E154" s="7"/>
      <c r="F154" s="7"/>
      <c r="G154" s="8"/>
    </row>
    <row r="155" spans="1:33">
      <c r="A155" s="2" t="s">
        <v>58</v>
      </c>
      <c r="B155" s="7"/>
      <c r="C155" s="7"/>
      <c r="D155" s="7"/>
      <c r="E155" s="7"/>
      <c r="F155" s="7"/>
      <c r="G155" s="7"/>
    </row>
    <row r="156" spans="1:33">
      <c r="A156" s="65" t="s">
        <v>59</v>
      </c>
      <c r="B156" s="7"/>
      <c r="C156" s="8"/>
      <c r="D156" s="7"/>
      <c r="E156" s="9"/>
      <c r="F156" s="7"/>
      <c r="G156" s="7"/>
    </row>
    <row r="157" spans="1:33" ht="16.5" thickBot="1">
      <c r="A157" s="65" t="s">
        <v>60</v>
      </c>
      <c r="B157" s="7"/>
      <c r="C157" s="7"/>
      <c r="D157" s="7"/>
      <c r="E157" s="7"/>
      <c r="F157" s="7"/>
      <c r="G157" s="7"/>
    </row>
    <row r="158" spans="1:33" ht="16.5" thickBot="1">
      <c r="A158" s="7"/>
      <c r="H158" s="66" t="s">
        <v>21</v>
      </c>
      <c r="I158" s="10" t="e">
        <f t="shared" ref="I158:N158" si="15">AVERAGE(I134:I157)</f>
        <v>#DIV/0!</v>
      </c>
      <c r="J158" s="10" t="e">
        <f t="shared" si="15"/>
        <v>#DIV/0!</v>
      </c>
      <c r="K158" s="10" t="e">
        <f t="shared" si="15"/>
        <v>#DIV/0!</v>
      </c>
      <c r="L158" s="10" t="e">
        <f t="shared" si="15"/>
        <v>#DIV/0!</v>
      </c>
      <c r="M158" s="10" t="e">
        <f t="shared" si="15"/>
        <v>#DIV/0!</v>
      </c>
      <c r="N158" s="10" t="e">
        <f t="shared" si="15"/>
        <v>#DIV/0!</v>
      </c>
      <c r="P158" s="4" t="s">
        <v>106</v>
      </c>
      <c r="Q158" s="4" t="e">
        <f t="shared" ref="Q158:V158" si="16">STDEV(I134:I157)/SQRT(24)</f>
        <v>#DIV/0!</v>
      </c>
      <c r="R158" s="4" t="e">
        <f t="shared" si="16"/>
        <v>#DIV/0!</v>
      </c>
      <c r="S158" s="4" t="e">
        <f t="shared" si="16"/>
        <v>#DIV/0!</v>
      </c>
      <c r="T158" s="4" t="e">
        <f t="shared" si="16"/>
        <v>#DIV/0!</v>
      </c>
      <c r="U158" s="4" t="e">
        <f t="shared" si="16"/>
        <v>#DIV/0!</v>
      </c>
      <c r="V158" s="4" t="e">
        <f t="shared" si="16"/>
        <v>#DIV/0!</v>
      </c>
    </row>
    <row r="159" spans="1:33" ht="16.5" thickBot="1">
      <c r="H159" s="66" t="s">
        <v>30</v>
      </c>
      <c r="I159" s="10"/>
      <c r="J159" s="10"/>
      <c r="K159" s="10"/>
      <c r="L159" s="10"/>
      <c r="M159" s="10"/>
      <c r="N159" s="10"/>
      <c r="Q159" s="5" t="s">
        <v>178</v>
      </c>
      <c r="R159" s="5" t="s">
        <v>179</v>
      </c>
      <c r="S159" s="5" t="s">
        <v>107</v>
      </c>
      <c r="T159" s="5" t="s">
        <v>108</v>
      </c>
      <c r="U159" s="5" t="s">
        <v>109</v>
      </c>
      <c r="V159" s="5" t="s">
        <v>110</v>
      </c>
    </row>
    <row r="160" spans="1:33" ht="16.5" thickBot="1">
      <c r="H160" s="66" t="s">
        <v>99</v>
      </c>
      <c r="I160" s="10"/>
      <c r="J160" s="10"/>
      <c r="K160" s="10"/>
      <c r="L160" s="10"/>
      <c r="M160" s="10"/>
      <c r="N160" s="10"/>
      <c r="P160" s="4" t="s">
        <v>113</v>
      </c>
      <c r="Q160" s="4" t="e">
        <f t="shared" ref="Q160:V160" si="17">AVERAGE(I134:I135,I138:I139,I141,I143:I145,I147,I150,I152,I157)</f>
        <v>#DIV/0!</v>
      </c>
      <c r="R160" s="4" t="e">
        <f t="shared" si="17"/>
        <v>#DIV/0!</v>
      </c>
      <c r="S160" s="4" t="e">
        <f t="shared" si="17"/>
        <v>#DIV/0!</v>
      </c>
      <c r="T160" s="4" t="e">
        <f t="shared" si="17"/>
        <v>#DIV/0!</v>
      </c>
      <c r="U160" s="4" t="e">
        <f t="shared" si="17"/>
        <v>#DIV/0!</v>
      </c>
      <c r="V160" s="4" t="e">
        <f t="shared" si="17"/>
        <v>#DIV/0!</v>
      </c>
      <c r="W160" s="4" t="s">
        <v>112</v>
      </c>
      <c r="AB160" s="4" t="e">
        <f t="shared" ref="AB160:AG160" si="18">STDEV(I134:I135,I138:I139,I141,I143:I145,I147,I150,I152,I157)/SQRT(24)</f>
        <v>#DIV/0!</v>
      </c>
      <c r="AC160" s="4" t="e">
        <f t="shared" si="18"/>
        <v>#DIV/0!</v>
      </c>
      <c r="AD160" s="4" t="e">
        <f t="shared" si="18"/>
        <v>#DIV/0!</v>
      </c>
      <c r="AE160" s="4" t="e">
        <f t="shared" si="18"/>
        <v>#DIV/0!</v>
      </c>
      <c r="AF160" s="4" t="e">
        <f t="shared" si="18"/>
        <v>#DIV/0!</v>
      </c>
      <c r="AG160" s="4" t="e">
        <f t="shared" si="18"/>
        <v>#DIV/0!</v>
      </c>
    </row>
    <row r="161" spans="1:33" ht="16.5" thickBot="1">
      <c r="H161" s="66" t="s">
        <v>102</v>
      </c>
      <c r="I161" s="13"/>
      <c r="J161" s="12"/>
      <c r="K161" s="12"/>
      <c r="L161" s="12"/>
      <c r="M161" s="12"/>
      <c r="N161" s="12"/>
      <c r="Q161" s="5" t="s">
        <v>178</v>
      </c>
      <c r="R161" s="5" t="s">
        <v>179</v>
      </c>
      <c r="S161" s="5" t="s">
        <v>107</v>
      </c>
      <c r="T161" s="5" t="s">
        <v>108</v>
      </c>
      <c r="U161" s="5" t="s">
        <v>109</v>
      </c>
      <c r="V161" s="5" t="s">
        <v>110</v>
      </c>
    </row>
    <row r="162" spans="1:33" ht="16.5" thickBot="1">
      <c r="H162" s="66" t="s">
        <v>100</v>
      </c>
      <c r="I162" s="10"/>
      <c r="J162" s="10"/>
      <c r="K162" s="14"/>
      <c r="L162" s="14"/>
      <c r="M162" s="10"/>
      <c r="N162" s="10"/>
      <c r="P162" s="4" t="s">
        <v>111</v>
      </c>
      <c r="Q162" s="4" t="e">
        <f t="shared" ref="Q162:V162" si="19">AVERAGE(I135:I136,I139:I141,I144:I146,I148,I153,I156:I157)</f>
        <v>#DIV/0!</v>
      </c>
      <c r="R162" s="4" t="e">
        <f t="shared" si="19"/>
        <v>#DIV/0!</v>
      </c>
      <c r="S162" s="4" t="e">
        <f t="shared" si="19"/>
        <v>#DIV/0!</v>
      </c>
      <c r="T162" s="4" t="e">
        <f t="shared" si="19"/>
        <v>#DIV/0!</v>
      </c>
      <c r="U162" s="4" t="e">
        <f t="shared" si="19"/>
        <v>#DIV/0!</v>
      </c>
      <c r="V162" s="4" t="e">
        <f t="shared" si="19"/>
        <v>#DIV/0!</v>
      </c>
      <c r="W162" s="4" t="s">
        <v>112</v>
      </c>
      <c r="AB162" s="4" t="e">
        <f t="shared" ref="AB162:AG162" si="20">STDEV(I135:I136,I139:I141,I144:I146,I148,I153,I156:I157)/SQRT(24)</f>
        <v>#DIV/0!</v>
      </c>
      <c r="AC162" s="4" t="e">
        <f t="shared" si="20"/>
        <v>#DIV/0!</v>
      </c>
      <c r="AD162" s="4" t="e">
        <f t="shared" si="20"/>
        <v>#DIV/0!</v>
      </c>
      <c r="AE162" s="4" t="e">
        <f t="shared" si="20"/>
        <v>#DIV/0!</v>
      </c>
      <c r="AF162" s="4" t="e">
        <f t="shared" si="20"/>
        <v>#DIV/0!</v>
      </c>
      <c r="AG162" s="4" t="e">
        <f t="shared" si="20"/>
        <v>#DIV/0!</v>
      </c>
    </row>
    <row r="163" spans="1:33" ht="16.5" thickBot="1">
      <c r="H163" s="66" t="s">
        <v>103</v>
      </c>
      <c r="I163" s="12"/>
      <c r="J163" s="12"/>
      <c r="K163" s="12"/>
      <c r="L163" s="12"/>
      <c r="M163" s="12"/>
      <c r="N163" s="12"/>
    </row>
    <row r="164" spans="1:33">
      <c r="A164" s="68" t="s">
        <v>12</v>
      </c>
      <c r="B164" s="68"/>
      <c r="C164" s="68"/>
    </row>
    <row r="165" spans="1:33">
      <c r="A165" s="2"/>
      <c r="B165" s="5" t="s">
        <v>178</v>
      </c>
      <c r="C165" s="5" t="s">
        <v>179</v>
      </c>
      <c r="D165" s="5" t="s">
        <v>107</v>
      </c>
      <c r="E165" s="5" t="s">
        <v>108</v>
      </c>
      <c r="F165" s="5" t="s">
        <v>109</v>
      </c>
      <c r="G165" s="5" t="s">
        <v>110</v>
      </c>
      <c r="I165" s="5" t="s">
        <v>178</v>
      </c>
      <c r="J165" s="5" t="s">
        <v>179</v>
      </c>
      <c r="K165" s="5" t="s">
        <v>107</v>
      </c>
      <c r="L165" s="5" t="s">
        <v>108</v>
      </c>
      <c r="M165" s="5" t="s">
        <v>109</v>
      </c>
      <c r="N165" s="5" t="s">
        <v>110</v>
      </c>
    </row>
    <row r="166" spans="1:33">
      <c r="A166" s="2" t="s">
        <v>23</v>
      </c>
      <c r="B166" s="2"/>
      <c r="C166" s="2"/>
      <c r="D166" s="2"/>
      <c r="E166" s="2"/>
      <c r="F166" s="2"/>
      <c r="G166" s="2"/>
    </row>
    <row r="167" spans="1:33">
      <c r="A167" s="2" t="s">
        <v>24</v>
      </c>
      <c r="B167" s="2"/>
      <c r="C167" s="2"/>
      <c r="D167" s="2"/>
      <c r="E167" s="2"/>
      <c r="F167" s="2"/>
      <c r="G167" s="2"/>
    </row>
    <row r="168" spans="1:33">
      <c r="A168" s="2" t="s">
        <v>25</v>
      </c>
      <c r="B168" s="2"/>
      <c r="C168" s="2"/>
      <c r="D168" s="2"/>
      <c r="E168" s="2"/>
      <c r="F168" s="2"/>
      <c r="G168" s="2"/>
    </row>
    <row r="169" spans="1:33">
      <c r="A169" s="2" t="s">
        <v>26</v>
      </c>
      <c r="B169" s="9"/>
      <c r="C169" s="7"/>
      <c r="D169" s="9"/>
      <c r="E169" s="7"/>
      <c r="F169" s="7"/>
      <c r="G169" s="7"/>
    </row>
    <row r="170" spans="1:33">
      <c r="A170" s="2" t="s">
        <v>27</v>
      </c>
      <c r="B170" s="7"/>
      <c r="C170" s="7"/>
      <c r="D170" s="7"/>
      <c r="E170" s="7"/>
      <c r="F170" s="7"/>
      <c r="G170" s="7"/>
    </row>
    <row r="171" spans="1:33">
      <c r="A171" s="2" t="s">
        <v>28</v>
      </c>
      <c r="B171" s="7"/>
      <c r="C171" s="8"/>
      <c r="D171" s="7"/>
      <c r="E171" s="7"/>
      <c r="F171" s="7"/>
      <c r="G171" s="7"/>
    </row>
    <row r="172" spans="1:33">
      <c r="A172" s="2" t="s">
        <v>29</v>
      </c>
      <c r="B172" s="7"/>
      <c r="C172" s="7"/>
      <c r="D172" s="7"/>
      <c r="E172" s="7"/>
      <c r="F172" s="7"/>
      <c r="G172" s="7"/>
    </row>
    <row r="173" spans="1:33">
      <c r="A173" s="2" t="s">
        <v>22</v>
      </c>
      <c r="B173" s="7"/>
      <c r="C173" s="7"/>
      <c r="D173" s="9"/>
      <c r="E173" s="7"/>
      <c r="F173" s="9"/>
      <c r="G173" s="7"/>
    </row>
    <row r="174" spans="1:33">
      <c r="A174" s="65" t="s">
        <v>45</v>
      </c>
      <c r="B174" s="7"/>
      <c r="C174" s="7"/>
      <c r="D174" s="7"/>
      <c r="E174" s="7"/>
      <c r="F174" s="7"/>
      <c r="G174" s="7"/>
    </row>
    <row r="175" spans="1:33">
      <c r="A175" s="2" t="s">
        <v>46</v>
      </c>
      <c r="B175" s="7"/>
      <c r="C175" s="7"/>
      <c r="D175" s="7"/>
      <c r="E175" s="7"/>
      <c r="F175" s="7"/>
      <c r="G175" s="7"/>
    </row>
    <row r="176" spans="1:33">
      <c r="A176" s="65" t="s">
        <v>47</v>
      </c>
      <c r="B176" s="7"/>
      <c r="C176" s="7"/>
      <c r="D176" s="7"/>
      <c r="E176" s="9"/>
      <c r="F176" s="7"/>
      <c r="G176" s="8"/>
    </row>
    <row r="177" spans="1:33">
      <c r="A177" s="2" t="s">
        <v>48</v>
      </c>
      <c r="B177" s="7"/>
      <c r="C177" s="7"/>
      <c r="D177" s="7"/>
      <c r="E177" s="7"/>
      <c r="F177" s="7"/>
      <c r="G177" s="7"/>
    </row>
    <row r="178" spans="1:33">
      <c r="A178" s="2" t="s">
        <v>49</v>
      </c>
      <c r="B178" s="7"/>
      <c r="C178" s="7"/>
      <c r="D178" s="7"/>
      <c r="E178" s="7"/>
      <c r="F178" s="7"/>
      <c r="G178" s="7"/>
    </row>
    <row r="179" spans="1:33">
      <c r="A179" s="65" t="s">
        <v>50</v>
      </c>
      <c r="B179" s="7"/>
      <c r="C179" s="7"/>
      <c r="D179" s="7"/>
      <c r="E179" s="9"/>
      <c r="F179" s="7"/>
      <c r="G179" s="7"/>
    </row>
    <row r="180" spans="1:33">
      <c r="A180" s="2" t="s">
        <v>51</v>
      </c>
      <c r="B180" s="7"/>
      <c r="C180" s="7"/>
      <c r="D180" s="7"/>
      <c r="E180" s="7"/>
      <c r="F180" s="7"/>
      <c r="G180" s="7"/>
    </row>
    <row r="181" spans="1:33">
      <c r="A181" s="65" t="s">
        <v>52</v>
      </c>
      <c r="B181" s="7"/>
      <c r="C181" s="7"/>
      <c r="D181" s="7"/>
      <c r="E181" s="7"/>
      <c r="F181" s="7"/>
      <c r="G181" s="7"/>
    </row>
    <row r="182" spans="1:33">
      <c r="A182" s="2" t="s">
        <v>53</v>
      </c>
      <c r="B182" s="7"/>
      <c r="C182" s="7"/>
      <c r="D182" s="7"/>
      <c r="E182" s="7"/>
      <c r="F182" s="7"/>
      <c r="G182" s="7"/>
    </row>
    <row r="183" spans="1:33">
      <c r="A183" s="65" t="s">
        <v>54</v>
      </c>
      <c r="B183" s="7"/>
      <c r="C183" s="9"/>
      <c r="D183" s="7"/>
      <c r="E183" s="7"/>
      <c r="F183" s="7"/>
      <c r="G183" s="8"/>
    </row>
    <row r="184" spans="1:33">
      <c r="A184" s="2" t="s">
        <v>55</v>
      </c>
      <c r="B184" s="7"/>
      <c r="C184" s="7"/>
      <c r="D184" s="7"/>
      <c r="E184" s="7"/>
      <c r="F184" s="7"/>
      <c r="G184" s="7"/>
    </row>
    <row r="185" spans="1:33">
      <c r="A185" s="2" t="s">
        <v>56</v>
      </c>
      <c r="B185" s="7"/>
      <c r="C185" s="7"/>
      <c r="D185" s="7"/>
      <c r="E185" s="7"/>
      <c r="F185" s="7"/>
      <c r="G185" s="7"/>
    </row>
    <row r="186" spans="1:33">
      <c r="A186" s="65" t="s">
        <v>57</v>
      </c>
      <c r="B186" s="7"/>
      <c r="C186" s="7"/>
      <c r="D186" s="7"/>
      <c r="E186" s="7"/>
      <c r="F186" s="9"/>
      <c r="G186" s="7"/>
    </row>
    <row r="187" spans="1:33">
      <c r="A187" s="2" t="s">
        <v>58</v>
      </c>
      <c r="B187" s="7"/>
      <c r="C187" s="7"/>
      <c r="D187" s="7"/>
      <c r="E187" s="7"/>
      <c r="F187" s="8"/>
      <c r="G187" s="8"/>
    </row>
    <row r="188" spans="1:33">
      <c r="A188" s="65" t="s">
        <v>59</v>
      </c>
      <c r="B188" s="7"/>
      <c r="C188" s="7"/>
      <c r="D188" s="7"/>
      <c r="E188" s="7"/>
      <c r="F188" s="7"/>
      <c r="G188" s="7"/>
    </row>
    <row r="189" spans="1:33" ht="16.5" thickBot="1">
      <c r="A189" s="65" t="s">
        <v>60</v>
      </c>
      <c r="B189" s="7"/>
      <c r="C189" s="7"/>
      <c r="D189" s="7"/>
      <c r="E189" s="7"/>
      <c r="F189" s="9"/>
      <c r="G189" s="7"/>
    </row>
    <row r="190" spans="1:33" ht="16.5" thickBot="1">
      <c r="A190" s="7"/>
      <c r="B190" s="7"/>
      <c r="C190" s="7"/>
      <c r="D190" s="7"/>
      <c r="E190" s="7"/>
      <c r="F190" s="7"/>
      <c r="G190" s="7"/>
      <c r="H190" s="66" t="s">
        <v>21</v>
      </c>
      <c r="I190" s="10" t="e">
        <f t="shared" ref="I190:N190" si="21">AVERAGE(I166:I189)</f>
        <v>#DIV/0!</v>
      </c>
      <c r="J190" s="10" t="e">
        <f t="shared" si="21"/>
        <v>#DIV/0!</v>
      </c>
      <c r="K190" s="10" t="e">
        <f t="shared" si="21"/>
        <v>#DIV/0!</v>
      </c>
      <c r="L190" s="10" t="e">
        <f t="shared" si="21"/>
        <v>#DIV/0!</v>
      </c>
      <c r="M190" s="10" t="e">
        <f t="shared" si="21"/>
        <v>#DIV/0!</v>
      </c>
      <c r="N190" s="10" t="e">
        <f t="shared" si="21"/>
        <v>#DIV/0!</v>
      </c>
      <c r="P190" s="4" t="s">
        <v>106</v>
      </c>
      <c r="Q190" s="4" t="e">
        <f t="shared" ref="Q190:V190" si="22">STDEV(I166:I189)/SQRT(24)</f>
        <v>#DIV/0!</v>
      </c>
      <c r="R190" s="4" t="e">
        <f t="shared" si="22"/>
        <v>#DIV/0!</v>
      </c>
      <c r="S190" s="4" t="e">
        <f t="shared" si="22"/>
        <v>#DIV/0!</v>
      </c>
      <c r="T190" s="4" t="e">
        <f t="shared" si="22"/>
        <v>#DIV/0!</v>
      </c>
      <c r="U190" s="4" t="e">
        <f t="shared" si="22"/>
        <v>#DIV/0!</v>
      </c>
      <c r="V190" s="4" t="e">
        <f t="shared" si="22"/>
        <v>#DIV/0!</v>
      </c>
    </row>
    <row r="191" spans="1:33" ht="16.5" thickBot="1">
      <c r="B191" s="68"/>
      <c r="C191" s="68"/>
      <c r="H191" s="66" t="s">
        <v>30</v>
      </c>
      <c r="I191" s="10"/>
      <c r="J191" s="10"/>
      <c r="K191" s="16"/>
      <c r="L191" s="10"/>
      <c r="M191" s="14"/>
      <c r="N191" s="14"/>
      <c r="Q191" s="5" t="s">
        <v>178</v>
      </c>
      <c r="R191" s="5" t="s">
        <v>179</v>
      </c>
      <c r="S191" s="5" t="s">
        <v>107</v>
      </c>
      <c r="T191" s="5" t="s">
        <v>108</v>
      </c>
      <c r="U191" s="5" t="s">
        <v>109</v>
      </c>
      <c r="V191" s="5" t="s">
        <v>110</v>
      </c>
    </row>
    <row r="192" spans="1:33" ht="16.5" thickBot="1">
      <c r="B192" s="68"/>
      <c r="C192" s="68"/>
      <c r="H192" s="66" t="s">
        <v>99</v>
      </c>
      <c r="I192" s="10"/>
      <c r="J192" s="10"/>
      <c r="K192" s="10"/>
      <c r="L192" s="16"/>
      <c r="M192" s="14"/>
      <c r="N192" s="14"/>
      <c r="P192" s="4" t="s">
        <v>113</v>
      </c>
      <c r="Q192" s="4" t="e">
        <f t="shared" ref="Q192:V192" si="23">AVERAGE(I166:I167,I170:I171,I173,I175:I177,I179,I182,I184,I189)</f>
        <v>#DIV/0!</v>
      </c>
      <c r="R192" s="4" t="e">
        <f t="shared" si="23"/>
        <v>#DIV/0!</v>
      </c>
      <c r="S192" s="4" t="e">
        <f t="shared" si="23"/>
        <v>#DIV/0!</v>
      </c>
      <c r="T192" s="4" t="e">
        <f t="shared" si="23"/>
        <v>#DIV/0!</v>
      </c>
      <c r="U192" s="4" t="e">
        <f t="shared" si="23"/>
        <v>#DIV/0!</v>
      </c>
      <c r="V192" s="4" t="e">
        <f t="shared" si="23"/>
        <v>#DIV/0!</v>
      </c>
      <c r="W192" s="4" t="s">
        <v>112</v>
      </c>
      <c r="AB192" s="4" t="e">
        <f t="shared" ref="AB192:AG192" si="24">STDEV(I166:I167,I170:I171,I173,I175:I177,I179,I182,I184,I189)/SQRT(24)</f>
        <v>#DIV/0!</v>
      </c>
      <c r="AC192" s="4" t="e">
        <f t="shared" si="24"/>
        <v>#DIV/0!</v>
      </c>
      <c r="AD192" s="4" t="e">
        <f t="shared" si="24"/>
        <v>#DIV/0!</v>
      </c>
      <c r="AE192" s="4" t="e">
        <f t="shared" si="24"/>
        <v>#DIV/0!</v>
      </c>
      <c r="AF192" s="4" t="e">
        <f t="shared" si="24"/>
        <v>#DIV/0!</v>
      </c>
      <c r="AG192" s="4" t="e">
        <f t="shared" si="24"/>
        <v>#DIV/0!</v>
      </c>
    </row>
    <row r="193" spans="1:33" ht="16.5" thickBot="1">
      <c r="B193" s="68"/>
      <c r="C193" s="68"/>
      <c r="H193" s="66" t="s">
        <v>102</v>
      </c>
      <c r="I193" s="12"/>
      <c r="J193" s="12"/>
      <c r="K193" s="13"/>
      <c r="L193" s="12"/>
      <c r="M193" s="17"/>
      <c r="N193" s="12"/>
      <c r="Q193" s="5" t="s">
        <v>178</v>
      </c>
      <c r="R193" s="5" t="s">
        <v>179</v>
      </c>
      <c r="S193" s="5" t="s">
        <v>107</v>
      </c>
      <c r="T193" s="5" t="s">
        <v>108</v>
      </c>
      <c r="U193" s="5" t="s">
        <v>109</v>
      </c>
      <c r="V193" s="5" t="s">
        <v>110</v>
      </c>
    </row>
    <row r="194" spans="1:33" ht="16.5" thickBot="1">
      <c r="B194" s="68"/>
      <c r="C194" s="68"/>
      <c r="H194" s="66" t="s">
        <v>100</v>
      </c>
      <c r="I194" s="10"/>
      <c r="J194" s="10"/>
      <c r="K194" s="14"/>
      <c r="L194" s="14"/>
      <c r="M194" s="14"/>
      <c r="N194" s="10"/>
      <c r="P194" s="4" t="s">
        <v>111</v>
      </c>
      <c r="Q194" s="4" t="e">
        <f t="shared" ref="Q194:V194" si="25">AVERAGE(I167:I168,I171:I173,I176:I178,I180,I185,I188:I189)</f>
        <v>#DIV/0!</v>
      </c>
      <c r="R194" s="4" t="e">
        <f t="shared" si="25"/>
        <v>#DIV/0!</v>
      </c>
      <c r="S194" s="4" t="e">
        <f t="shared" si="25"/>
        <v>#DIV/0!</v>
      </c>
      <c r="T194" s="4" t="e">
        <f t="shared" si="25"/>
        <v>#DIV/0!</v>
      </c>
      <c r="U194" s="4" t="e">
        <f t="shared" si="25"/>
        <v>#DIV/0!</v>
      </c>
      <c r="V194" s="4" t="e">
        <f t="shared" si="25"/>
        <v>#DIV/0!</v>
      </c>
      <c r="W194" s="4" t="s">
        <v>112</v>
      </c>
      <c r="AB194" s="4" t="e">
        <f t="shared" ref="AB194:AG194" si="26">STDEV(I167:I168,I171:I173,I176:I178,I180,I185,I188:I189)/SQRT(24)</f>
        <v>#DIV/0!</v>
      </c>
      <c r="AC194" s="4" t="e">
        <f t="shared" si="26"/>
        <v>#DIV/0!</v>
      </c>
      <c r="AD194" s="4" t="e">
        <f t="shared" si="26"/>
        <v>#DIV/0!</v>
      </c>
      <c r="AE194" s="4" t="e">
        <f t="shared" si="26"/>
        <v>#DIV/0!</v>
      </c>
      <c r="AF194" s="4" t="e">
        <f t="shared" si="26"/>
        <v>#DIV/0!</v>
      </c>
      <c r="AG194" s="4" t="e">
        <f t="shared" si="26"/>
        <v>#DIV/0!</v>
      </c>
    </row>
    <row r="195" spans="1:33" ht="16.5" thickBot="1">
      <c r="A195" s="68" t="s">
        <v>13</v>
      </c>
      <c r="B195" s="68"/>
      <c r="C195" s="68"/>
      <c r="H195" s="66" t="s">
        <v>103</v>
      </c>
      <c r="I195" s="12"/>
      <c r="J195" s="12"/>
      <c r="K195" s="12"/>
      <c r="L195" s="12"/>
      <c r="M195" s="17"/>
      <c r="N195" s="17"/>
    </row>
    <row r="196" spans="1:33">
      <c r="A196" s="2"/>
      <c r="B196" s="5" t="s">
        <v>178</v>
      </c>
      <c r="C196" s="5" t="s">
        <v>179</v>
      </c>
      <c r="D196" s="5" t="s">
        <v>107</v>
      </c>
      <c r="E196" s="5" t="s">
        <v>108</v>
      </c>
      <c r="F196" s="5" t="s">
        <v>109</v>
      </c>
      <c r="G196" s="5" t="s">
        <v>110</v>
      </c>
      <c r="I196" s="5" t="s">
        <v>178</v>
      </c>
      <c r="J196" s="5" t="s">
        <v>179</v>
      </c>
      <c r="K196" s="5" t="s">
        <v>107</v>
      </c>
      <c r="L196" s="5" t="s">
        <v>108</v>
      </c>
      <c r="M196" s="5" t="s">
        <v>109</v>
      </c>
      <c r="N196" s="5" t="s">
        <v>110</v>
      </c>
    </row>
    <row r="197" spans="1:33">
      <c r="A197" s="2" t="s">
        <v>23</v>
      </c>
      <c r="B197" s="2"/>
      <c r="C197" s="2"/>
      <c r="D197" s="2"/>
      <c r="E197" s="2"/>
      <c r="F197" s="2"/>
      <c r="G197" s="2"/>
    </row>
    <row r="198" spans="1:33">
      <c r="A198" s="2" t="s">
        <v>24</v>
      </c>
      <c r="B198" s="2"/>
      <c r="C198" s="2"/>
      <c r="D198" s="2"/>
      <c r="E198" s="2"/>
      <c r="F198" s="2"/>
      <c r="G198" s="2"/>
    </row>
    <row r="199" spans="1:33">
      <c r="A199" s="2" t="s">
        <v>25</v>
      </c>
      <c r="B199" s="2"/>
      <c r="C199" s="2"/>
      <c r="D199" s="2"/>
      <c r="E199" s="2"/>
      <c r="F199" s="2"/>
      <c r="G199" s="2"/>
    </row>
    <row r="200" spans="1:33">
      <c r="A200" s="2" t="s">
        <v>26</v>
      </c>
      <c r="B200" s="55"/>
      <c r="D200" s="55"/>
    </row>
    <row r="201" spans="1:33">
      <c r="A201" s="2" t="s">
        <v>27</v>
      </c>
      <c r="G201" s="19"/>
    </row>
    <row r="202" spans="1:33">
      <c r="A202" s="2" t="s">
        <v>28</v>
      </c>
    </row>
    <row r="203" spans="1:33">
      <c r="A203" s="2" t="s">
        <v>29</v>
      </c>
      <c r="D203" s="19"/>
    </row>
    <row r="204" spans="1:33">
      <c r="A204" s="2" t="s">
        <v>22</v>
      </c>
    </row>
    <row r="205" spans="1:33">
      <c r="A205" s="65" t="s">
        <v>45</v>
      </c>
      <c r="B205" s="7"/>
      <c r="C205" s="7"/>
      <c r="D205" s="7"/>
      <c r="E205" s="7"/>
      <c r="F205" s="7"/>
      <c r="G205" s="7"/>
    </row>
    <row r="206" spans="1:33">
      <c r="A206" s="2" t="s">
        <v>46</v>
      </c>
      <c r="B206" s="7"/>
      <c r="C206" s="7"/>
      <c r="D206" s="7"/>
      <c r="E206" s="7"/>
      <c r="F206" s="7"/>
      <c r="G206" s="7"/>
    </row>
    <row r="207" spans="1:33">
      <c r="A207" s="65" t="s">
        <v>47</v>
      </c>
      <c r="B207" s="7"/>
      <c r="C207" s="7"/>
      <c r="D207" s="7"/>
      <c r="E207" s="7"/>
      <c r="F207" s="7"/>
      <c r="G207" s="7"/>
    </row>
    <row r="208" spans="1:33">
      <c r="A208" s="2" t="s">
        <v>48</v>
      </c>
      <c r="B208" s="7"/>
      <c r="C208" s="7"/>
      <c r="D208" s="7"/>
      <c r="E208" s="7"/>
      <c r="F208" s="7"/>
      <c r="G208" s="7"/>
    </row>
    <row r="209" spans="1:34">
      <c r="A209" s="2" t="s">
        <v>49</v>
      </c>
      <c r="B209" s="7"/>
      <c r="C209" s="7"/>
      <c r="D209" s="7"/>
      <c r="E209" s="7"/>
      <c r="F209" s="7"/>
      <c r="G209" s="7"/>
    </row>
    <row r="210" spans="1:34">
      <c r="A210" s="65" t="s">
        <v>50</v>
      </c>
      <c r="B210" s="7"/>
      <c r="C210" s="7"/>
      <c r="D210" s="7"/>
      <c r="E210" s="7"/>
      <c r="F210" s="7"/>
      <c r="G210" s="9"/>
    </row>
    <row r="211" spans="1:34">
      <c r="A211" s="2" t="s">
        <v>51</v>
      </c>
      <c r="B211" s="7"/>
      <c r="C211" s="7"/>
      <c r="D211" s="7"/>
      <c r="E211" s="7"/>
      <c r="F211" s="7"/>
      <c r="G211" s="7"/>
    </row>
    <row r="212" spans="1:34">
      <c r="A212" s="65" t="s">
        <v>52</v>
      </c>
      <c r="B212" s="7"/>
      <c r="C212" s="7"/>
      <c r="D212" s="7"/>
      <c r="E212" s="7"/>
      <c r="F212" s="7"/>
      <c r="G212" s="7"/>
    </row>
    <row r="213" spans="1:34">
      <c r="A213" s="2" t="s">
        <v>53</v>
      </c>
      <c r="B213" s="7"/>
      <c r="C213" s="7"/>
      <c r="D213" s="7"/>
      <c r="E213" s="7"/>
      <c r="F213" s="7"/>
      <c r="G213" s="7"/>
    </row>
    <row r="214" spans="1:34">
      <c r="A214" s="65" t="s">
        <v>54</v>
      </c>
      <c r="B214" s="7"/>
      <c r="C214" s="8"/>
      <c r="D214" s="7"/>
      <c r="E214" s="7"/>
      <c r="F214" s="7"/>
      <c r="G214" s="8"/>
    </row>
    <row r="215" spans="1:34">
      <c r="A215" s="2" t="s">
        <v>55</v>
      </c>
      <c r="B215" s="7"/>
      <c r="C215" s="7"/>
      <c r="D215" s="7"/>
      <c r="E215" s="7"/>
      <c r="F215" s="7"/>
      <c r="G215" s="8"/>
    </row>
    <row r="216" spans="1:34">
      <c r="A216" s="2" t="s">
        <v>56</v>
      </c>
      <c r="B216" s="7"/>
      <c r="C216" s="7"/>
      <c r="D216" s="7"/>
      <c r="E216" s="7"/>
      <c r="F216" s="7"/>
      <c r="G216" s="7"/>
    </row>
    <row r="217" spans="1:34">
      <c r="A217" s="65" t="s">
        <v>57</v>
      </c>
      <c r="B217" s="7"/>
      <c r="C217" s="7"/>
      <c r="D217" s="7"/>
      <c r="E217" s="7"/>
      <c r="F217" s="7"/>
      <c r="G217" s="7"/>
    </row>
    <row r="218" spans="1:34">
      <c r="A218" s="2" t="s">
        <v>58</v>
      </c>
      <c r="B218" s="7"/>
      <c r="C218" s="7"/>
      <c r="D218" s="7"/>
      <c r="E218" s="7"/>
      <c r="F218" s="8"/>
      <c r="G218" s="8"/>
    </row>
    <row r="219" spans="1:34">
      <c r="A219" s="65" t="s">
        <v>59</v>
      </c>
      <c r="B219" s="7"/>
      <c r="C219" s="7"/>
      <c r="D219" s="7"/>
      <c r="E219" s="7"/>
      <c r="F219" s="7"/>
      <c r="G219" s="7"/>
    </row>
    <row r="220" spans="1:34" ht="16.5" thickBot="1">
      <c r="A220" s="65" t="s">
        <v>60</v>
      </c>
      <c r="B220" s="7"/>
      <c r="C220" s="7"/>
      <c r="D220" s="7"/>
      <c r="E220" s="7"/>
      <c r="F220" s="7"/>
      <c r="G220" s="7"/>
    </row>
    <row r="221" spans="1:34" ht="16.5" thickBot="1">
      <c r="A221" s="7"/>
      <c r="H221" s="66" t="s">
        <v>21</v>
      </c>
      <c r="I221" s="10" t="e">
        <f t="shared" ref="I221:N221" si="27">AVERAGE(I197:I220)</f>
        <v>#DIV/0!</v>
      </c>
      <c r="J221" s="10" t="e">
        <f t="shared" si="27"/>
        <v>#DIV/0!</v>
      </c>
      <c r="K221" s="10" t="e">
        <f t="shared" si="27"/>
        <v>#DIV/0!</v>
      </c>
      <c r="L221" s="10" t="e">
        <f t="shared" si="27"/>
        <v>#DIV/0!</v>
      </c>
      <c r="M221" s="10" t="e">
        <f t="shared" si="27"/>
        <v>#DIV/0!</v>
      </c>
      <c r="N221" s="10" t="e">
        <f t="shared" si="27"/>
        <v>#DIV/0!</v>
      </c>
      <c r="P221" s="4" t="s">
        <v>106</v>
      </c>
      <c r="Q221" s="4" t="e">
        <f t="shared" ref="Q221:V221" si="28">STDEV(I197:I220)/SQRT(24)</f>
        <v>#DIV/0!</v>
      </c>
      <c r="R221" s="4" t="e">
        <f t="shared" si="28"/>
        <v>#DIV/0!</v>
      </c>
      <c r="S221" s="4" t="e">
        <f t="shared" si="28"/>
        <v>#DIV/0!</v>
      </c>
      <c r="T221" s="4" t="e">
        <f t="shared" si="28"/>
        <v>#DIV/0!</v>
      </c>
      <c r="U221" s="4" t="e">
        <f t="shared" si="28"/>
        <v>#DIV/0!</v>
      </c>
      <c r="V221" s="4" t="e">
        <f t="shared" si="28"/>
        <v>#DIV/0!</v>
      </c>
    </row>
    <row r="222" spans="1:34" ht="16.5" thickBot="1">
      <c r="H222" s="66" t="s">
        <v>30</v>
      </c>
      <c r="I222" s="10"/>
      <c r="J222" s="10"/>
      <c r="K222" s="10"/>
      <c r="L222" s="10"/>
      <c r="M222" s="10"/>
      <c r="N222" s="16"/>
      <c r="Q222" s="5" t="s">
        <v>178</v>
      </c>
      <c r="R222" s="5" t="s">
        <v>179</v>
      </c>
      <c r="S222" s="5" t="s">
        <v>107</v>
      </c>
      <c r="T222" s="5" t="s">
        <v>108</v>
      </c>
      <c r="U222" s="5" t="s">
        <v>109</v>
      </c>
      <c r="V222" s="5" t="s">
        <v>110</v>
      </c>
    </row>
    <row r="223" spans="1:34" ht="16.5" thickBot="1">
      <c r="H223" s="66" t="s">
        <v>99</v>
      </c>
      <c r="I223" s="10"/>
      <c r="J223" s="10"/>
      <c r="K223" s="10"/>
      <c r="L223" s="10"/>
      <c r="M223" s="10"/>
      <c r="N223" s="10"/>
      <c r="P223" s="4" t="s">
        <v>113</v>
      </c>
      <c r="Q223" s="4" t="e">
        <f t="shared" ref="Q223:V223" si="29">AVERAGE(I197:I198,I201:I202,I204,I206:I208,I210,I213,I215,I220)</f>
        <v>#DIV/0!</v>
      </c>
      <c r="R223" s="4" t="e">
        <f t="shared" si="29"/>
        <v>#DIV/0!</v>
      </c>
      <c r="S223" s="4" t="e">
        <f t="shared" si="29"/>
        <v>#DIV/0!</v>
      </c>
      <c r="T223" s="4" t="e">
        <f t="shared" si="29"/>
        <v>#DIV/0!</v>
      </c>
      <c r="U223" s="4" t="e">
        <f t="shared" si="29"/>
        <v>#DIV/0!</v>
      </c>
      <c r="V223" s="4" t="e">
        <f t="shared" si="29"/>
        <v>#DIV/0!</v>
      </c>
      <c r="W223" s="4" t="s">
        <v>112</v>
      </c>
      <c r="AB223" s="4" t="e">
        <f t="shared" ref="AB223:AG223" si="30">STDEV(I197:I198,I201:I202,I204,I206:I208,I210,I213,I215,I220)/SQRT(24)</f>
        <v>#DIV/0!</v>
      </c>
      <c r="AC223" s="4" t="e">
        <f t="shared" si="30"/>
        <v>#DIV/0!</v>
      </c>
      <c r="AD223" s="4" t="e">
        <f t="shared" si="30"/>
        <v>#DIV/0!</v>
      </c>
      <c r="AE223" s="4" t="e">
        <f t="shared" si="30"/>
        <v>#DIV/0!</v>
      </c>
      <c r="AF223" s="4" t="e">
        <f t="shared" si="30"/>
        <v>#DIV/0!</v>
      </c>
      <c r="AG223" s="4" t="e">
        <f t="shared" si="30"/>
        <v>#DIV/0!</v>
      </c>
      <c r="AH223" s="7"/>
    </row>
    <row r="224" spans="1:34" ht="16.5" thickBot="1">
      <c r="H224" s="66" t="s">
        <v>102</v>
      </c>
      <c r="I224" s="12"/>
      <c r="J224" s="12"/>
      <c r="K224" s="12"/>
      <c r="L224" s="12"/>
      <c r="M224" s="12"/>
      <c r="N224" s="12"/>
      <c r="Q224" s="5" t="s">
        <v>178</v>
      </c>
      <c r="R224" s="5" t="s">
        <v>179</v>
      </c>
      <c r="S224" s="5" t="s">
        <v>107</v>
      </c>
      <c r="T224" s="5" t="s">
        <v>108</v>
      </c>
      <c r="U224" s="5" t="s">
        <v>109</v>
      </c>
      <c r="V224" s="5" t="s">
        <v>110</v>
      </c>
      <c r="AH224" s="7"/>
    </row>
    <row r="225" spans="1:49" ht="16.5" thickBot="1">
      <c r="H225" s="66" t="s">
        <v>100</v>
      </c>
      <c r="I225" s="10"/>
      <c r="J225" s="10"/>
      <c r="K225" s="10"/>
      <c r="L225" s="14"/>
      <c r="M225" s="10"/>
      <c r="N225" s="10"/>
      <c r="P225" s="4" t="s">
        <v>111</v>
      </c>
      <c r="Q225" s="4" t="e">
        <f t="shared" ref="Q225:V225" si="31">AVERAGE(I198:I199,I202:I204,I207:I209,I211,I216,I219:I220)</f>
        <v>#DIV/0!</v>
      </c>
      <c r="R225" s="4" t="e">
        <f t="shared" si="31"/>
        <v>#DIV/0!</v>
      </c>
      <c r="S225" s="4" t="e">
        <f t="shared" si="31"/>
        <v>#DIV/0!</v>
      </c>
      <c r="T225" s="4" t="e">
        <f t="shared" si="31"/>
        <v>#DIV/0!</v>
      </c>
      <c r="U225" s="4" t="e">
        <f t="shared" si="31"/>
        <v>#DIV/0!</v>
      </c>
      <c r="V225" s="4" t="e">
        <f t="shared" si="31"/>
        <v>#DIV/0!</v>
      </c>
      <c r="W225" s="4" t="s">
        <v>112</v>
      </c>
      <c r="AB225" s="4" t="e">
        <f t="shared" ref="AB225:AG225" si="32">STDEV(I198:I199,I202:I204,I207:I209,I211,I216,I219:I220)/SQRT(24)</f>
        <v>#DIV/0!</v>
      </c>
      <c r="AC225" s="4" t="e">
        <f t="shared" si="32"/>
        <v>#DIV/0!</v>
      </c>
      <c r="AD225" s="4" t="e">
        <f t="shared" si="32"/>
        <v>#DIV/0!</v>
      </c>
      <c r="AE225" s="4" t="e">
        <f t="shared" si="32"/>
        <v>#DIV/0!</v>
      </c>
      <c r="AF225" s="4" t="e">
        <f t="shared" si="32"/>
        <v>#DIV/0!</v>
      </c>
      <c r="AG225" s="4" t="e">
        <f t="shared" si="32"/>
        <v>#DIV/0!</v>
      </c>
      <c r="AH225" s="7"/>
    </row>
    <row r="226" spans="1:49" ht="16.5" thickBot="1">
      <c r="A226" s="68" t="s">
        <v>33</v>
      </c>
      <c r="H226" s="66" t="s">
        <v>103</v>
      </c>
      <c r="I226" s="12"/>
      <c r="J226" s="12"/>
      <c r="K226" s="12"/>
      <c r="L226" s="12"/>
      <c r="M226" s="12"/>
      <c r="N226" s="17"/>
      <c r="AJ226" s="68" t="s">
        <v>62</v>
      </c>
      <c r="AQ226" s="66"/>
      <c r="AR226" s="4" t="s">
        <v>14</v>
      </c>
      <c r="AS226" s="10"/>
      <c r="AT226" s="10"/>
      <c r="AU226" s="10"/>
      <c r="AV226" s="10"/>
      <c r="AW226" s="10"/>
    </row>
    <row r="227" spans="1:49">
      <c r="A227" s="2"/>
      <c r="B227" s="5" t="s">
        <v>178</v>
      </c>
      <c r="C227" s="5" t="s">
        <v>179</v>
      </c>
      <c r="D227" s="5" t="s">
        <v>107</v>
      </c>
      <c r="E227" s="5" t="s">
        <v>108</v>
      </c>
      <c r="F227" s="5" t="s">
        <v>109</v>
      </c>
      <c r="G227" s="5" t="s">
        <v>110</v>
      </c>
      <c r="I227" s="5" t="s">
        <v>178</v>
      </c>
      <c r="J227" s="5" t="s">
        <v>179</v>
      </c>
      <c r="K227" s="5" t="s">
        <v>107</v>
      </c>
      <c r="L227" s="5" t="s">
        <v>108</v>
      </c>
      <c r="M227" s="5" t="s">
        <v>109</v>
      </c>
      <c r="N227" s="5" t="s">
        <v>110</v>
      </c>
      <c r="AJ227" s="2"/>
      <c r="AK227" s="2" t="s">
        <v>8</v>
      </c>
      <c r="AL227" s="2" t="s">
        <v>9</v>
      </c>
      <c r="AM227" s="2" t="s">
        <v>0</v>
      </c>
      <c r="AN227" s="2" t="s">
        <v>1</v>
      </c>
      <c r="AO227" s="2" t="s">
        <v>2</v>
      </c>
      <c r="AP227" s="2" t="s">
        <v>16</v>
      </c>
      <c r="AR227" s="2" t="s">
        <v>8</v>
      </c>
      <c r="AS227" s="2" t="s">
        <v>9</v>
      </c>
      <c r="AT227" s="2" t="s">
        <v>0</v>
      </c>
      <c r="AU227" s="2" t="s">
        <v>1</v>
      </c>
      <c r="AV227" s="2" t="s">
        <v>2</v>
      </c>
      <c r="AW227" s="2" t="s">
        <v>16</v>
      </c>
    </row>
    <row r="228" spans="1:49">
      <c r="A228" s="2" t="s">
        <v>23</v>
      </c>
      <c r="B228" s="2"/>
      <c r="C228" s="2"/>
      <c r="D228" s="70"/>
      <c r="E228" s="2"/>
      <c r="F228" s="1"/>
      <c r="G228" s="2"/>
      <c r="AJ228" s="2" t="s">
        <v>23</v>
      </c>
      <c r="AK228" s="2"/>
      <c r="AL228" s="2"/>
      <c r="AM228" s="2"/>
      <c r="AN228" s="2"/>
      <c r="AO228" s="1"/>
      <c r="AP228" s="2"/>
    </row>
    <row r="229" spans="1:49">
      <c r="A229" s="2" t="s">
        <v>24</v>
      </c>
      <c r="B229" s="2"/>
      <c r="C229" s="2"/>
      <c r="D229" s="2"/>
      <c r="E229" s="2"/>
      <c r="F229" s="2"/>
      <c r="G229" s="2"/>
      <c r="AJ229" s="2" t="s">
        <v>24</v>
      </c>
      <c r="AK229" s="2"/>
      <c r="AL229" s="2"/>
      <c r="AM229" s="2"/>
      <c r="AN229" s="2"/>
      <c r="AO229" s="2"/>
      <c r="AP229" s="2"/>
    </row>
    <row r="230" spans="1:49">
      <c r="A230" s="2" t="s">
        <v>25</v>
      </c>
      <c r="B230" s="2"/>
      <c r="C230" s="2"/>
      <c r="D230" s="2"/>
      <c r="E230" s="2"/>
      <c r="F230" s="2"/>
      <c r="G230" s="2"/>
      <c r="AJ230" s="2" t="s">
        <v>25</v>
      </c>
      <c r="AK230" s="2"/>
      <c r="AL230" s="2"/>
      <c r="AM230" s="2"/>
      <c r="AN230" s="2"/>
      <c r="AO230" s="2"/>
      <c r="AP230" s="2"/>
    </row>
    <row r="231" spans="1:49">
      <c r="A231" s="2" t="s">
        <v>26</v>
      </c>
      <c r="B231" s="2"/>
      <c r="C231" s="2"/>
      <c r="D231" s="2"/>
      <c r="E231" s="2"/>
      <c r="F231" s="2"/>
      <c r="G231" s="2"/>
      <c r="AJ231" s="2" t="s">
        <v>26</v>
      </c>
      <c r="AM231" s="55"/>
      <c r="AN231" s="55"/>
      <c r="AO231" s="19"/>
    </row>
    <row r="232" spans="1:49">
      <c r="A232" s="2" t="s">
        <v>27</v>
      </c>
      <c r="C232" s="19"/>
      <c r="AJ232" s="2" t="s">
        <v>27</v>
      </c>
      <c r="AN232" s="19"/>
    </row>
    <row r="233" spans="1:49">
      <c r="A233" s="2" t="s">
        <v>28</v>
      </c>
      <c r="B233" s="19"/>
      <c r="C233" s="19"/>
      <c r="D233" s="19"/>
      <c r="AJ233" s="2" t="s">
        <v>28</v>
      </c>
    </row>
    <row r="234" spans="1:49">
      <c r="A234" s="2" t="s">
        <v>29</v>
      </c>
      <c r="D234" s="55"/>
      <c r="E234" s="19"/>
      <c r="AJ234" s="2" t="s">
        <v>29</v>
      </c>
      <c r="AN234" s="55"/>
    </row>
    <row r="235" spans="1:49">
      <c r="A235" s="2" t="s">
        <v>22</v>
      </c>
      <c r="AJ235" s="2" t="s">
        <v>22</v>
      </c>
    </row>
    <row r="236" spans="1:49">
      <c r="A236" s="65" t="s">
        <v>45</v>
      </c>
      <c r="AJ236" s="65" t="s">
        <v>45</v>
      </c>
      <c r="AK236" s="7"/>
      <c r="AL236" s="7"/>
      <c r="AM236" s="7"/>
      <c r="AN236" s="7"/>
      <c r="AO236" s="7"/>
      <c r="AP236" s="7"/>
    </row>
    <row r="237" spans="1:49">
      <c r="A237" s="2" t="s">
        <v>46</v>
      </c>
      <c r="B237" s="7"/>
      <c r="C237" s="7"/>
      <c r="D237" s="7"/>
      <c r="E237" s="7"/>
      <c r="F237" s="7"/>
      <c r="G237" s="7"/>
      <c r="AJ237" s="2" t="s">
        <v>46</v>
      </c>
      <c r="AK237" s="7"/>
      <c r="AL237" s="7"/>
      <c r="AM237" s="7"/>
      <c r="AN237" s="7"/>
      <c r="AO237" s="7"/>
      <c r="AP237" s="7"/>
    </row>
    <row r="238" spans="1:49">
      <c r="A238" s="65" t="s">
        <v>47</v>
      </c>
      <c r="B238" s="7"/>
      <c r="C238" s="7"/>
      <c r="D238" s="7"/>
      <c r="E238" s="7"/>
      <c r="F238" s="7"/>
      <c r="G238" s="9"/>
      <c r="AJ238" s="65" t="s">
        <v>47</v>
      </c>
      <c r="AK238" s="7"/>
      <c r="AL238" s="7"/>
      <c r="AM238" s="7"/>
      <c r="AN238" s="9"/>
      <c r="AO238" s="7"/>
      <c r="AP238" s="7"/>
    </row>
    <row r="239" spans="1:49">
      <c r="A239" s="2" t="s">
        <v>48</v>
      </c>
      <c r="B239" s="7"/>
      <c r="C239" s="7"/>
      <c r="D239" s="7"/>
      <c r="E239" s="8"/>
      <c r="F239" s="7"/>
      <c r="G239" s="9"/>
      <c r="AJ239" s="2" t="s">
        <v>48</v>
      </c>
      <c r="AK239" s="7"/>
      <c r="AL239" s="7"/>
      <c r="AM239" s="7"/>
      <c r="AN239" s="7"/>
      <c r="AO239" s="7"/>
      <c r="AP239" s="7"/>
    </row>
    <row r="240" spans="1:49">
      <c r="A240" s="2" t="s">
        <v>49</v>
      </c>
      <c r="B240" s="7"/>
      <c r="C240" s="7"/>
      <c r="D240" s="7"/>
      <c r="E240" s="7"/>
      <c r="F240" s="7"/>
      <c r="G240" s="7"/>
      <c r="AJ240" s="2" t="s">
        <v>49</v>
      </c>
      <c r="AK240" s="7"/>
      <c r="AL240" s="7"/>
      <c r="AM240" s="7"/>
      <c r="AN240" s="7"/>
      <c r="AO240" s="7"/>
      <c r="AP240" s="7"/>
    </row>
    <row r="241" spans="1:49">
      <c r="A241" s="65" t="s">
        <v>50</v>
      </c>
      <c r="B241" s="7"/>
      <c r="C241" s="7"/>
      <c r="D241" s="7"/>
      <c r="E241" s="7"/>
      <c r="F241" s="7"/>
      <c r="G241" s="7"/>
      <c r="AJ241" s="65" t="s">
        <v>50</v>
      </c>
      <c r="AK241" s="7"/>
      <c r="AL241" s="7"/>
      <c r="AM241" s="7"/>
      <c r="AN241" s="7"/>
      <c r="AO241" s="7"/>
      <c r="AP241" s="7"/>
    </row>
    <row r="242" spans="1:49">
      <c r="A242" s="2" t="s">
        <v>51</v>
      </c>
      <c r="B242" s="7"/>
      <c r="C242" s="7"/>
      <c r="D242" s="7"/>
      <c r="E242" s="8"/>
      <c r="F242" s="7"/>
      <c r="G242" s="7"/>
      <c r="AJ242" s="2" t="s">
        <v>51</v>
      </c>
      <c r="AK242" s="7"/>
      <c r="AL242" s="7"/>
      <c r="AM242" s="7"/>
      <c r="AN242" s="7"/>
      <c r="AO242" s="7"/>
      <c r="AP242" s="7"/>
    </row>
    <row r="243" spans="1:49">
      <c r="A243" s="65" t="s">
        <v>52</v>
      </c>
      <c r="B243" s="7"/>
      <c r="C243" s="7"/>
      <c r="D243" s="7"/>
      <c r="E243" s="7"/>
      <c r="F243" s="7"/>
      <c r="G243" s="7"/>
      <c r="AJ243" s="65" t="s">
        <v>52</v>
      </c>
      <c r="AK243" s="7"/>
      <c r="AL243" s="7"/>
      <c r="AM243" s="7"/>
      <c r="AN243" s="7"/>
      <c r="AO243" s="7"/>
      <c r="AP243" s="7"/>
    </row>
    <row r="244" spans="1:49">
      <c r="A244" s="2" t="s">
        <v>53</v>
      </c>
      <c r="B244" s="7"/>
      <c r="C244" s="7"/>
      <c r="D244" s="7"/>
      <c r="E244" s="7"/>
      <c r="F244" s="7"/>
      <c r="G244" s="7"/>
      <c r="AJ244" s="2" t="s">
        <v>53</v>
      </c>
      <c r="AK244" s="7"/>
      <c r="AL244" s="7"/>
      <c r="AM244" s="7"/>
      <c r="AN244" s="7"/>
      <c r="AO244" s="7"/>
      <c r="AP244" s="7"/>
    </row>
    <row r="245" spans="1:49">
      <c r="A245" s="65" t="s">
        <v>54</v>
      </c>
      <c r="B245" s="7"/>
      <c r="C245" s="7"/>
      <c r="D245" s="7"/>
      <c r="E245" s="7"/>
      <c r="F245" s="7"/>
      <c r="G245" s="8"/>
      <c r="AJ245" s="65" t="s">
        <v>54</v>
      </c>
      <c r="AK245" s="7"/>
      <c r="AL245" s="8"/>
      <c r="AM245" s="7"/>
      <c r="AN245" s="7"/>
      <c r="AO245" s="7"/>
      <c r="AP245" s="8"/>
    </row>
    <row r="246" spans="1:49">
      <c r="A246" s="2" t="s">
        <v>55</v>
      </c>
      <c r="B246" s="7"/>
      <c r="C246" s="7"/>
      <c r="D246" s="7"/>
      <c r="E246" s="7"/>
      <c r="F246" s="7"/>
      <c r="G246" s="7"/>
      <c r="AJ246" s="2" t="s">
        <v>55</v>
      </c>
      <c r="AK246" s="7"/>
      <c r="AL246" s="7"/>
      <c r="AM246" s="7"/>
      <c r="AN246" s="7"/>
      <c r="AO246" s="7"/>
      <c r="AP246" s="9"/>
    </row>
    <row r="247" spans="1:49">
      <c r="A247" s="2" t="s">
        <v>56</v>
      </c>
      <c r="B247" s="7"/>
      <c r="C247" s="7"/>
      <c r="D247" s="7"/>
      <c r="E247" s="7"/>
      <c r="F247" s="7"/>
      <c r="G247" s="7"/>
      <c r="AJ247" s="2" t="s">
        <v>56</v>
      </c>
      <c r="AK247" s="7"/>
      <c r="AL247" s="7"/>
      <c r="AM247" s="7"/>
      <c r="AN247" s="7"/>
      <c r="AO247" s="7"/>
      <c r="AP247" s="7"/>
    </row>
    <row r="248" spans="1:49">
      <c r="A248" s="65" t="s">
        <v>57</v>
      </c>
      <c r="B248" s="7"/>
      <c r="C248" s="7"/>
      <c r="D248" s="7"/>
      <c r="E248" s="7"/>
      <c r="F248" s="7"/>
      <c r="G248" s="7"/>
      <c r="AJ248" s="65" t="s">
        <v>57</v>
      </c>
      <c r="AK248" s="7"/>
      <c r="AL248" s="9"/>
      <c r="AM248" s="7"/>
      <c r="AN248" s="7"/>
      <c r="AO248" s="7"/>
      <c r="AP248" s="7"/>
    </row>
    <row r="249" spans="1:49">
      <c r="A249" s="2" t="s">
        <v>58</v>
      </c>
      <c r="B249" s="7"/>
      <c r="C249" s="7"/>
      <c r="D249" s="8"/>
      <c r="E249" s="7"/>
      <c r="F249" s="8"/>
      <c r="G249" s="8"/>
      <c r="AJ249" s="2" t="s">
        <v>58</v>
      </c>
      <c r="AK249" s="7"/>
      <c r="AL249" s="7"/>
      <c r="AM249" s="8"/>
      <c r="AN249" s="8"/>
      <c r="AO249" s="8"/>
      <c r="AP249" s="8"/>
    </row>
    <row r="250" spans="1:49">
      <c r="A250" s="65" t="s">
        <v>59</v>
      </c>
      <c r="B250" s="7"/>
      <c r="C250" s="7"/>
      <c r="D250" s="8"/>
      <c r="E250" s="7"/>
      <c r="F250" s="7"/>
      <c r="G250" s="7"/>
      <c r="AJ250" s="65" t="s">
        <v>59</v>
      </c>
      <c r="AK250" s="7"/>
      <c r="AL250" s="7"/>
      <c r="AM250" s="7"/>
      <c r="AN250" s="7"/>
      <c r="AO250" s="7"/>
      <c r="AP250" s="7"/>
    </row>
    <row r="251" spans="1:49" ht="16.5" thickBot="1">
      <c r="A251" s="65" t="s">
        <v>60</v>
      </c>
      <c r="B251" s="7"/>
      <c r="C251" s="7"/>
      <c r="D251" s="7"/>
      <c r="E251" s="7"/>
      <c r="F251" s="7"/>
      <c r="G251" s="7"/>
      <c r="AJ251" s="65" t="s">
        <v>60</v>
      </c>
      <c r="AK251" s="7"/>
      <c r="AL251" s="7"/>
      <c r="AM251" s="7"/>
      <c r="AN251" s="7"/>
      <c r="AO251" s="8"/>
      <c r="AP251" s="7"/>
    </row>
    <row r="252" spans="1:49" ht="16.5" thickBot="1">
      <c r="A252" s="7"/>
      <c r="H252" s="66" t="s">
        <v>21</v>
      </c>
      <c r="I252" s="10" t="e">
        <f t="shared" ref="I252:N252" si="33">AVERAGE(I228:I251)</f>
        <v>#DIV/0!</v>
      </c>
      <c r="J252" s="10" t="e">
        <f t="shared" si="33"/>
        <v>#DIV/0!</v>
      </c>
      <c r="K252" s="10" t="e">
        <f t="shared" si="33"/>
        <v>#DIV/0!</v>
      </c>
      <c r="L252" s="10" t="e">
        <f t="shared" si="33"/>
        <v>#DIV/0!</v>
      </c>
      <c r="M252" s="10" t="e">
        <f t="shared" si="33"/>
        <v>#DIV/0!</v>
      </c>
      <c r="N252" s="10" t="e">
        <f t="shared" si="33"/>
        <v>#DIV/0!</v>
      </c>
      <c r="P252" s="4" t="s">
        <v>106</v>
      </c>
      <c r="Q252" s="4" t="e">
        <f t="shared" ref="Q252:V252" si="34">STDEV(I228:I251)/SQRT(24)</f>
        <v>#DIV/0!</v>
      </c>
      <c r="R252" s="4" t="e">
        <f t="shared" si="34"/>
        <v>#DIV/0!</v>
      </c>
      <c r="S252" s="4" t="e">
        <f t="shared" si="34"/>
        <v>#DIV/0!</v>
      </c>
      <c r="T252" s="4" t="e">
        <f t="shared" si="34"/>
        <v>#DIV/0!</v>
      </c>
      <c r="U252" s="4" t="e">
        <f t="shared" si="34"/>
        <v>#DIV/0!</v>
      </c>
      <c r="V252" s="4" t="e">
        <f t="shared" si="34"/>
        <v>#DIV/0!</v>
      </c>
      <c r="AJ252" s="7"/>
      <c r="AQ252" s="66" t="s">
        <v>21</v>
      </c>
      <c r="AR252" s="10" t="e">
        <f t="shared" ref="AR252:AW252" si="35">AVERAGE(AR228:AR251)</f>
        <v>#DIV/0!</v>
      </c>
      <c r="AS252" s="10" t="e">
        <f t="shared" si="35"/>
        <v>#DIV/0!</v>
      </c>
      <c r="AT252" s="10" t="e">
        <f t="shared" si="35"/>
        <v>#DIV/0!</v>
      </c>
      <c r="AU252" s="10" t="e">
        <f t="shared" si="35"/>
        <v>#DIV/0!</v>
      </c>
      <c r="AV252" s="10" t="e">
        <f t="shared" si="35"/>
        <v>#DIV/0!</v>
      </c>
      <c r="AW252" s="10" t="e">
        <f t="shared" si="35"/>
        <v>#DIV/0!</v>
      </c>
    </row>
    <row r="253" spans="1:49" ht="16.5" thickBot="1">
      <c r="H253" s="66" t="s">
        <v>30</v>
      </c>
      <c r="I253" s="10"/>
      <c r="J253" s="10"/>
      <c r="K253" s="10"/>
      <c r="L253" s="10"/>
      <c r="M253" s="16"/>
      <c r="N253" s="14"/>
      <c r="Q253" s="5" t="s">
        <v>178</v>
      </c>
      <c r="R253" s="5" t="s">
        <v>179</v>
      </c>
      <c r="S253" s="5" t="s">
        <v>107</v>
      </c>
      <c r="T253" s="5" t="s">
        <v>108</v>
      </c>
      <c r="U253" s="5" t="s">
        <v>109</v>
      </c>
      <c r="V253" s="5" t="s">
        <v>110</v>
      </c>
      <c r="AQ253" s="66" t="s">
        <v>30</v>
      </c>
      <c r="AR253" s="10"/>
      <c r="AS253" s="10"/>
      <c r="AT253" s="10"/>
      <c r="AU253" s="10"/>
      <c r="AV253" s="14"/>
      <c r="AW253" s="14"/>
    </row>
    <row r="254" spans="1:49" ht="16.5" thickBot="1">
      <c r="H254" s="66" t="s">
        <v>99</v>
      </c>
      <c r="I254" s="10"/>
      <c r="J254" s="10"/>
      <c r="K254" s="10"/>
      <c r="L254" s="10"/>
      <c r="M254" s="16"/>
      <c r="N254" s="16"/>
      <c r="P254" s="4" t="s">
        <v>113</v>
      </c>
      <c r="Q254" s="4" t="e">
        <f t="shared" ref="Q254:V254" si="36">AVERAGE(I228:I229,I232:I233,I235,I237:I239,I241,I244,I246,I251)</f>
        <v>#DIV/0!</v>
      </c>
      <c r="R254" s="4" t="e">
        <f t="shared" si="36"/>
        <v>#DIV/0!</v>
      </c>
      <c r="S254" s="4" t="e">
        <f t="shared" si="36"/>
        <v>#DIV/0!</v>
      </c>
      <c r="T254" s="4" t="e">
        <f t="shared" si="36"/>
        <v>#DIV/0!</v>
      </c>
      <c r="U254" s="4" t="e">
        <f t="shared" si="36"/>
        <v>#DIV/0!</v>
      </c>
      <c r="V254" s="4" t="e">
        <f t="shared" si="36"/>
        <v>#DIV/0!</v>
      </c>
      <c r="W254" s="4" t="s">
        <v>112</v>
      </c>
      <c r="AB254" s="4" t="e">
        <f t="shared" ref="AB254:AG254" si="37">STDEV(I228:I229,I232:I233,I235,I237:I239,I241,I244,I246,I251)/SQRT(24)</f>
        <v>#DIV/0!</v>
      </c>
      <c r="AC254" s="4" t="e">
        <f t="shared" si="37"/>
        <v>#DIV/0!</v>
      </c>
      <c r="AD254" s="4" t="e">
        <f t="shared" si="37"/>
        <v>#DIV/0!</v>
      </c>
      <c r="AE254" s="4" t="e">
        <f t="shared" si="37"/>
        <v>#DIV/0!</v>
      </c>
      <c r="AF254" s="4" t="e">
        <f t="shared" si="37"/>
        <v>#DIV/0!</v>
      </c>
      <c r="AG254" s="4" t="e">
        <f t="shared" si="37"/>
        <v>#DIV/0!</v>
      </c>
      <c r="AQ254" s="69"/>
      <c r="AR254" s="7"/>
      <c r="AS254" s="7"/>
      <c r="AT254" s="7"/>
      <c r="AU254" s="7"/>
      <c r="AV254" s="7"/>
      <c r="AW254" s="7"/>
    </row>
    <row r="255" spans="1:49" ht="16.5" thickBot="1">
      <c r="H255" s="66" t="s">
        <v>102</v>
      </c>
      <c r="I255" s="12"/>
      <c r="J255" s="12"/>
      <c r="K255" s="12"/>
      <c r="L255" s="12"/>
      <c r="M255" s="12"/>
      <c r="N255" s="12"/>
      <c r="Q255" s="5" t="s">
        <v>178</v>
      </c>
      <c r="R255" s="5" t="s">
        <v>179</v>
      </c>
      <c r="S255" s="5" t="s">
        <v>107</v>
      </c>
      <c r="T255" s="5" t="s">
        <v>108</v>
      </c>
      <c r="U255" s="5" t="s">
        <v>109</v>
      </c>
      <c r="V255" s="5" t="s">
        <v>110</v>
      </c>
      <c r="AQ255" s="69"/>
      <c r="AR255" s="7"/>
      <c r="AS255" s="7"/>
      <c r="AT255" s="7"/>
      <c r="AU255" s="7"/>
      <c r="AV255" s="7"/>
      <c r="AW255" s="7"/>
    </row>
    <row r="256" spans="1:49" ht="16.5" thickBot="1">
      <c r="H256" s="66" t="s">
        <v>100</v>
      </c>
      <c r="I256" s="10"/>
      <c r="J256" s="10"/>
      <c r="K256" s="10"/>
      <c r="L256" s="14"/>
      <c r="M256" s="10"/>
      <c r="N256" s="10"/>
      <c r="P256" s="4" t="s">
        <v>111</v>
      </c>
      <c r="Q256" s="4" t="e">
        <f t="shared" ref="Q256:V256" si="38">AVERAGE(I229:I230,I233:I235,I238:I240,I242,I247,I250:I251)</f>
        <v>#DIV/0!</v>
      </c>
      <c r="R256" s="4" t="e">
        <f t="shared" si="38"/>
        <v>#DIV/0!</v>
      </c>
      <c r="S256" s="4" t="e">
        <f t="shared" si="38"/>
        <v>#DIV/0!</v>
      </c>
      <c r="T256" s="4" t="e">
        <f t="shared" si="38"/>
        <v>#DIV/0!</v>
      </c>
      <c r="U256" s="4" t="e">
        <f t="shared" si="38"/>
        <v>#DIV/0!</v>
      </c>
      <c r="V256" s="4" t="e">
        <f t="shared" si="38"/>
        <v>#DIV/0!</v>
      </c>
      <c r="W256" s="4" t="s">
        <v>112</v>
      </c>
      <c r="AB256" s="4" t="e">
        <f t="shared" ref="AB256:AG256" si="39">STDEV(I229:I230,I233:I235,I238:I240,I242,I247,I250:I251)/SQRT(24)</f>
        <v>#DIV/0!</v>
      </c>
      <c r="AC256" s="4" t="e">
        <f t="shared" si="39"/>
        <v>#DIV/0!</v>
      </c>
      <c r="AD256" s="4" t="e">
        <f t="shared" si="39"/>
        <v>#DIV/0!</v>
      </c>
      <c r="AE256" s="4" t="e">
        <f t="shared" si="39"/>
        <v>#DIV/0!</v>
      </c>
      <c r="AF256" s="4" t="e">
        <f t="shared" si="39"/>
        <v>#DIV/0!</v>
      </c>
      <c r="AG256" s="4" t="e">
        <f t="shared" si="39"/>
        <v>#DIV/0!</v>
      </c>
    </row>
    <row r="257" spans="1:49" ht="16.5" thickBot="1">
      <c r="H257" s="66" t="s">
        <v>103</v>
      </c>
      <c r="I257" s="12"/>
      <c r="J257" s="12"/>
      <c r="K257" s="12"/>
      <c r="L257" s="12"/>
      <c r="M257" s="12"/>
      <c r="N257" s="12"/>
    </row>
    <row r="258" spans="1:49" ht="16.5" thickBot="1">
      <c r="A258" s="68" t="s">
        <v>95</v>
      </c>
      <c r="B258" s="68"/>
      <c r="C258" s="68"/>
      <c r="AP258" s="4" t="s">
        <v>93</v>
      </c>
    </row>
    <row r="259" spans="1:49" ht="16.5" thickBot="1">
      <c r="A259" s="2"/>
      <c r="B259" s="5" t="s">
        <v>178</v>
      </c>
      <c r="C259" s="5" t="s">
        <v>179</v>
      </c>
      <c r="D259" s="5" t="s">
        <v>107</v>
      </c>
      <c r="E259" s="5" t="s">
        <v>108</v>
      </c>
      <c r="F259" s="5" t="s">
        <v>109</v>
      </c>
      <c r="G259" s="5" t="s">
        <v>110</v>
      </c>
      <c r="I259" s="5" t="s">
        <v>178</v>
      </c>
      <c r="J259" s="5" t="s">
        <v>179</v>
      </c>
      <c r="K259" s="5" t="s">
        <v>107</v>
      </c>
      <c r="L259" s="5" t="s">
        <v>108</v>
      </c>
      <c r="M259" s="5" t="s">
        <v>109</v>
      </c>
      <c r="N259" s="5" t="s">
        <v>110</v>
      </c>
      <c r="AQ259" s="66" t="s">
        <v>30</v>
      </c>
      <c r="AR259" s="10"/>
      <c r="AS259" s="10"/>
      <c r="AT259" s="10"/>
      <c r="AU259" s="10"/>
      <c r="AV259" s="10"/>
      <c r="AW259" s="10"/>
    </row>
    <row r="260" spans="1:49">
      <c r="A260" s="2" t="s">
        <v>23</v>
      </c>
      <c r="B260" s="2"/>
      <c r="C260" s="2"/>
      <c r="D260" s="2"/>
      <c r="E260" s="2"/>
      <c r="F260" s="2"/>
      <c r="G260" s="2"/>
    </row>
    <row r="261" spans="1:49">
      <c r="A261" s="2" t="s">
        <v>24</v>
      </c>
      <c r="B261" s="2"/>
      <c r="C261" s="2"/>
      <c r="D261" s="2"/>
      <c r="E261" s="2"/>
      <c r="F261" s="2"/>
      <c r="G261" s="2"/>
    </row>
    <row r="262" spans="1:49">
      <c r="A262" s="2" t="s">
        <v>25</v>
      </c>
      <c r="B262" s="2"/>
      <c r="C262" s="2"/>
      <c r="D262" s="2"/>
      <c r="E262" s="2"/>
      <c r="F262" s="2"/>
      <c r="G262" s="2"/>
    </row>
    <row r="263" spans="1:49">
      <c r="A263" s="2" t="s">
        <v>26</v>
      </c>
      <c r="B263" s="7"/>
      <c r="C263" s="7"/>
      <c r="D263" s="7"/>
      <c r="E263" s="7"/>
      <c r="F263" s="7"/>
      <c r="G263" s="7"/>
    </row>
    <row r="264" spans="1:49">
      <c r="A264" s="2" t="s">
        <v>27</v>
      </c>
      <c r="B264" s="7"/>
      <c r="C264" s="7"/>
      <c r="D264" s="7"/>
      <c r="E264" s="7"/>
      <c r="F264" s="7"/>
      <c r="G264" s="7"/>
    </row>
    <row r="265" spans="1:49">
      <c r="A265" s="2" t="s">
        <v>28</v>
      </c>
      <c r="B265" s="7"/>
      <c r="C265" s="7"/>
      <c r="D265" s="7"/>
      <c r="E265" s="7"/>
      <c r="F265" s="7"/>
      <c r="G265" s="7"/>
    </row>
    <row r="266" spans="1:49">
      <c r="A266" s="2" t="s">
        <v>29</v>
      </c>
      <c r="B266" s="7"/>
      <c r="C266" s="7"/>
      <c r="D266" s="7"/>
      <c r="E266" s="7"/>
      <c r="F266" s="7"/>
      <c r="G266" s="7"/>
    </row>
    <row r="267" spans="1:49">
      <c r="A267" s="2" t="s">
        <v>22</v>
      </c>
      <c r="B267" s="7"/>
      <c r="C267" s="7"/>
      <c r="D267" s="7"/>
      <c r="E267" s="7"/>
      <c r="F267" s="7"/>
      <c r="G267" s="7"/>
    </row>
    <row r="268" spans="1:49">
      <c r="A268" s="65" t="s">
        <v>45</v>
      </c>
      <c r="B268" s="8"/>
      <c r="C268" s="9"/>
      <c r="D268" s="7"/>
      <c r="E268" s="7"/>
      <c r="F268" s="7"/>
      <c r="G268" s="7"/>
    </row>
    <row r="269" spans="1:49">
      <c r="A269" s="2" t="s">
        <v>46</v>
      </c>
      <c r="B269" s="7"/>
      <c r="C269" s="7"/>
      <c r="D269" s="7"/>
      <c r="E269" s="7"/>
      <c r="F269" s="7"/>
      <c r="G269" s="7"/>
    </row>
    <row r="270" spans="1:49">
      <c r="A270" s="65" t="s">
        <v>47</v>
      </c>
      <c r="B270" s="7"/>
      <c r="C270" s="7"/>
      <c r="D270" s="7"/>
      <c r="E270" s="7"/>
      <c r="F270" s="7"/>
      <c r="G270" s="7"/>
    </row>
    <row r="271" spans="1:49">
      <c r="A271" s="2" t="s">
        <v>48</v>
      </c>
      <c r="B271" s="7"/>
      <c r="C271" s="7"/>
      <c r="D271" s="7"/>
      <c r="E271" s="7"/>
      <c r="F271" s="7"/>
      <c r="G271" s="7"/>
    </row>
    <row r="272" spans="1:49">
      <c r="A272" s="2" t="s">
        <v>49</v>
      </c>
      <c r="B272" s="7"/>
      <c r="C272" s="8"/>
      <c r="D272" s="7"/>
      <c r="E272" s="9"/>
      <c r="F272" s="7"/>
      <c r="G272" s="7"/>
    </row>
    <row r="273" spans="1:14">
      <c r="A273" s="65" t="s">
        <v>50</v>
      </c>
      <c r="B273" s="7"/>
      <c r="C273" s="7"/>
      <c r="D273" s="7"/>
      <c r="E273" s="7"/>
      <c r="F273" s="7"/>
      <c r="G273" s="7"/>
    </row>
    <row r="274" spans="1:14">
      <c r="A274" s="2" t="s">
        <v>51</v>
      </c>
      <c r="B274" s="7"/>
      <c r="C274" s="7"/>
      <c r="D274" s="7"/>
      <c r="E274" s="7"/>
      <c r="F274" s="7"/>
      <c r="G274" s="7"/>
    </row>
    <row r="275" spans="1:14">
      <c r="A275" s="65" t="s">
        <v>52</v>
      </c>
      <c r="B275" s="7"/>
      <c r="C275" s="7"/>
      <c r="D275" s="7"/>
      <c r="E275" s="7"/>
      <c r="F275" s="7"/>
      <c r="G275" s="7"/>
    </row>
    <row r="276" spans="1:14">
      <c r="A276" s="2" t="s">
        <v>53</v>
      </c>
      <c r="B276" s="7"/>
      <c r="C276" s="7"/>
      <c r="D276" s="7"/>
      <c r="E276" s="7"/>
      <c r="F276" s="7"/>
      <c r="G276" s="7"/>
    </row>
    <row r="277" spans="1:14">
      <c r="A277" s="65" t="s">
        <v>54</v>
      </c>
      <c r="B277" s="7"/>
      <c r="C277" s="7"/>
      <c r="D277" s="7"/>
      <c r="E277" s="7"/>
      <c r="F277" s="7"/>
      <c r="G277" s="7"/>
    </row>
    <row r="278" spans="1:14">
      <c r="A278" s="2" t="s">
        <v>55</v>
      </c>
      <c r="B278" s="7"/>
      <c r="C278" s="7"/>
      <c r="D278" s="7"/>
      <c r="E278" s="7"/>
      <c r="F278" s="7"/>
      <c r="G278" s="7"/>
    </row>
    <row r="279" spans="1:14">
      <c r="A279" s="2" t="s">
        <v>56</v>
      </c>
      <c r="B279" s="7"/>
      <c r="C279" s="7"/>
      <c r="D279" s="7"/>
      <c r="E279" s="7"/>
      <c r="F279" s="7"/>
      <c r="G279" s="7"/>
    </row>
    <row r="280" spans="1:14">
      <c r="A280" s="65" t="s">
        <v>57</v>
      </c>
      <c r="B280" s="7"/>
      <c r="C280" s="7"/>
      <c r="D280" s="7"/>
      <c r="E280" s="7"/>
      <c r="F280" s="7"/>
      <c r="G280" s="8"/>
    </row>
    <row r="281" spans="1:14">
      <c r="A281" s="2" t="s">
        <v>58</v>
      </c>
      <c r="B281" s="7"/>
      <c r="C281" s="7"/>
      <c r="D281" s="7"/>
      <c r="E281" s="7"/>
      <c r="F281" s="7"/>
      <c r="G281" s="7"/>
    </row>
    <row r="282" spans="1:14">
      <c r="A282" s="65" t="s">
        <v>59</v>
      </c>
      <c r="B282" s="7"/>
      <c r="C282" s="7"/>
      <c r="D282" s="7"/>
      <c r="E282" s="7"/>
      <c r="F282" s="7"/>
      <c r="G282" s="7"/>
    </row>
    <row r="283" spans="1:14" ht="16.5" thickBot="1">
      <c r="A283" s="65" t="s">
        <v>60</v>
      </c>
      <c r="B283" s="8"/>
      <c r="C283" s="7"/>
      <c r="D283" s="7"/>
      <c r="E283" s="7"/>
      <c r="F283" s="7"/>
      <c r="G283" s="7"/>
    </row>
    <row r="284" spans="1:14" ht="16.5" thickBot="1">
      <c r="A284" s="7"/>
      <c r="B284" s="7"/>
      <c r="C284" s="7"/>
      <c r="D284" s="7"/>
      <c r="E284" s="7"/>
      <c r="F284" s="7"/>
      <c r="G284" s="7"/>
      <c r="H284" s="66" t="s">
        <v>21</v>
      </c>
      <c r="I284" s="10" t="e">
        <f t="shared" ref="I284:N284" si="40">AVERAGE(I260:I283)</f>
        <v>#DIV/0!</v>
      </c>
      <c r="J284" s="10" t="e">
        <f t="shared" si="40"/>
        <v>#DIV/0!</v>
      </c>
      <c r="K284" s="10" t="e">
        <f t="shared" si="40"/>
        <v>#DIV/0!</v>
      </c>
      <c r="L284" s="10" t="e">
        <f t="shared" si="40"/>
        <v>#DIV/0!</v>
      </c>
      <c r="M284" s="10" t="e">
        <f t="shared" si="40"/>
        <v>#DIV/0!</v>
      </c>
      <c r="N284" s="10" t="e">
        <f t="shared" si="40"/>
        <v>#DIV/0!</v>
      </c>
    </row>
    <row r="285" spans="1:14" ht="16.5" thickBot="1">
      <c r="B285" s="68"/>
      <c r="C285" s="68"/>
      <c r="H285" s="66" t="s">
        <v>30</v>
      </c>
      <c r="I285" s="10"/>
      <c r="J285" s="10"/>
      <c r="K285" s="10"/>
      <c r="L285" s="10"/>
      <c r="M285" s="10"/>
      <c r="N285" s="10"/>
    </row>
    <row r="286" spans="1:14" ht="16.5" thickBot="1">
      <c r="B286" s="68"/>
      <c r="C286" s="68"/>
      <c r="H286" s="66" t="s">
        <v>99</v>
      </c>
      <c r="I286" s="10"/>
      <c r="J286" s="10"/>
      <c r="K286" s="10"/>
      <c r="L286" s="10"/>
      <c r="M286" s="10"/>
      <c r="N286" s="10"/>
    </row>
    <row r="287" spans="1:14" ht="16.5" thickBot="1">
      <c r="B287" s="68"/>
      <c r="C287" s="68"/>
      <c r="H287" s="66" t="s">
        <v>102</v>
      </c>
      <c r="I287" s="17"/>
      <c r="J287" s="12"/>
      <c r="K287" s="12"/>
      <c r="L287" s="12"/>
      <c r="M287" s="12"/>
      <c r="N287" s="12"/>
    </row>
    <row r="288" spans="1:14" ht="16.5" thickBot="1">
      <c r="B288" s="68"/>
      <c r="C288" s="68"/>
      <c r="H288" s="66" t="s">
        <v>100</v>
      </c>
      <c r="I288" s="10"/>
      <c r="J288" s="10"/>
      <c r="K288" s="10"/>
      <c r="L288" s="10"/>
      <c r="M288" s="10"/>
      <c r="N288" s="10"/>
    </row>
    <row r="289" spans="1:14" ht="16.5" thickBot="1">
      <c r="A289" s="68" t="s">
        <v>96</v>
      </c>
      <c r="B289" s="68"/>
      <c r="C289" s="68"/>
      <c r="H289" s="66" t="s">
        <v>103</v>
      </c>
      <c r="I289" s="12"/>
      <c r="J289" s="12"/>
      <c r="K289" s="12"/>
      <c r="L289" s="12"/>
      <c r="M289" s="12"/>
      <c r="N289" s="12"/>
    </row>
    <row r="290" spans="1:14">
      <c r="A290" s="2"/>
      <c r="B290" s="5" t="s">
        <v>178</v>
      </c>
      <c r="C290" s="5" t="s">
        <v>179</v>
      </c>
      <c r="D290" s="5" t="s">
        <v>107</v>
      </c>
      <c r="E290" s="5" t="s">
        <v>108</v>
      </c>
      <c r="F290" s="5" t="s">
        <v>109</v>
      </c>
      <c r="G290" s="5" t="s">
        <v>110</v>
      </c>
      <c r="I290" s="5" t="s">
        <v>178</v>
      </c>
      <c r="J290" s="5" t="s">
        <v>179</v>
      </c>
      <c r="K290" s="5" t="s">
        <v>107</v>
      </c>
      <c r="L290" s="5" t="s">
        <v>108</v>
      </c>
      <c r="M290" s="5" t="s">
        <v>109</v>
      </c>
      <c r="N290" s="5" t="s">
        <v>110</v>
      </c>
    </row>
    <row r="291" spans="1:14">
      <c r="A291" s="2" t="s">
        <v>23</v>
      </c>
      <c r="B291" s="2"/>
      <c r="C291" s="2"/>
      <c r="D291" s="2"/>
      <c r="E291" s="2"/>
      <c r="F291" s="2"/>
      <c r="G291" s="2"/>
    </row>
    <row r="292" spans="1:14">
      <c r="A292" s="2" t="s">
        <v>24</v>
      </c>
      <c r="B292" s="2"/>
      <c r="C292" s="2"/>
      <c r="D292" s="2"/>
      <c r="E292" s="2"/>
      <c r="F292" s="2"/>
      <c r="G292" s="2"/>
    </row>
    <row r="293" spans="1:14">
      <c r="A293" s="2" t="s">
        <v>25</v>
      </c>
      <c r="B293" s="2"/>
      <c r="C293" s="2"/>
      <c r="D293" s="2"/>
      <c r="E293" s="2"/>
      <c r="F293" s="2"/>
      <c r="G293" s="2"/>
    </row>
    <row r="294" spans="1:14">
      <c r="A294" s="2" t="s">
        <v>26</v>
      </c>
      <c r="B294" s="7"/>
      <c r="C294" s="7"/>
      <c r="D294" s="7"/>
      <c r="E294" s="7"/>
      <c r="F294" s="7"/>
      <c r="G294" s="7"/>
    </row>
    <row r="295" spans="1:14">
      <c r="A295" s="2" t="s">
        <v>27</v>
      </c>
      <c r="B295" s="7"/>
      <c r="C295" s="7"/>
      <c r="D295" s="7"/>
      <c r="E295" s="7"/>
      <c r="F295" s="7"/>
      <c r="G295" s="7"/>
    </row>
    <row r="296" spans="1:14">
      <c r="A296" s="2" t="s">
        <v>28</v>
      </c>
      <c r="B296" s="7"/>
      <c r="C296" s="7"/>
      <c r="D296" s="7"/>
      <c r="E296" s="7"/>
      <c r="F296" s="8"/>
      <c r="G296" s="7"/>
    </row>
    <row r="297" spans="1:14">
      <c r="A297" s="2" t="s">
        <v>29</v>
      </c>
      <c r="B297" s="7"/>
      <c r="C297" s="7"/>
      <c r="D297" s="7"/>
      <c r="E297" s="7"/>
      <c r="F297" s="7"/>
      <c r="G297" s="7"/>
    </row>
    <row r="298" spans="1:14">
      <c r="A298" s="2" t="s">
        <v>22</v>
      </c>
      <c r="B298" s="7"/>
      <c r="C298" s="7"/>
      <c r="D298" s="9"/>
      <c r="E298" s="7"/>
      <c r="F298" s="8"/>
      <c r="G298" s="7"/>
    </row>
    <row r="299" spans="1:14">
      <c r="A299" s="65" t="s">
        <v>45</v>
      </c>
      <c r="B299" s="8"/>
      <c r="C299" s="8"/>
      <c r="D299" s="7"/>
      <c r="E299" s="7"/>
      <c r="F299" s="7"/>
      <c r="G299" s="7"/>
    </row>
    <row r="300" spans="1:14">
      <c r="A300" s="2" t="s">
        <v>46</v>
      </c>
      <c r="B300" s="7"/>
      <c r="C300" s="7"/>
      <c r="D300" s="7"/>
      <c r="E300" s="7"/>
      <c r="F300" s="7"/>
      <c r="G300" s="7"/>
    </row>
    <row r="301" spans="1:14">
      <c r="A301" s="65" t="s">
        <v>47</v>
      </c>
      <c r="B301" s="7"/>
      <c r="C301" s="7"/>
      <c r="D301" s="7"/>
      <c r="E301" s="7"/>
      <c r="F301" s="7"/>
      <c r="G301" s="7"/>
    </row>
    <row r="302" spans="1:14">
      <c r="A302" s="2" t="s">
        <v>48</v>
      </c>
      <c r="B302" s="7"/>
      <c r="C302" s="7"/>
      <c r="D302" s="7"/>
      <c r="E302" s="7"/>
      <c r="F302" s="7"/>
      <c r="G302" s="7"/>
    </row>
    <row r="303" spans="1:14">
      <c r="A303" s="2" t="s">
        <v>49</v>
      </c>
      <c r="B303" s="7"/>
      <c r="C303" s="7"/>
      <c r="D303" s="7"/>
      <c r="E303" s="7"/>
      <c r="F303" s="7"/>
      <c r="G303" s="7"/>
    </row>
    <row r="304" spans="1:14">
      <c r="A304" s="65" t="s">
        <v>50</v>
      </c>
      <c r="B304" s="7"/>
      <c r="C304" s="7"/>
      <c r="D304" s="7"/>
      <c r="E304" s="7"/>
      <c r="F304" s="7"/>
      <c r="G304" s="7"/>
    </row>
    <row r="305" spans="1:14">
      <c r="A305" s="2" t="s">
        <v>51</v>
      </c>
      <c r="B305" s="7"/>
      <c r="C305" s="7"/>
      <c r="D305" s="7"/>
      <c r="E305" s="7"/>
      <c r="F305" s="7"/>
      <c r="G305" s="7"/>
    </row>
    <row r="306" spans="1:14">
      <c r="A306" s="65" t="s">
        <v>52</v>
      </c>
      <c r="B306" s="7"/>
      <c r="C306" s="7"/>
      <c r="D306" s="7"/>
      <c r="E306" s="7"/>
      <c r="F306" s="8"/>
      <c r="G306" s="7"/>
    </row>
    <row r="307" spans="1:14">
      <c r="A307" s="2" t="s">
        <v>53</v>
      </c>
      <c r="B307" s="7"/>
      <c r="C307" s="7"/>
      <c r="D307" s="7"/>
      <c r="E307" s="7"/>
      <c r="F307" s="7"/>
      <c r="G307" s="7"/>
    </row>
    <row r="308" spans="1:14">
      <c r="A308" s="65" t="s">
        <v>54</v>
      </c>
      <c r="B308" s="7"/>
      <c r="C308" s="7"/>
      <c r="D308" s="7"/>
      <c r="E308" s="7"/>
      <c r="F308" s="7"/>
      <c r="G308" s="7"/>
    </row>
    <row r="309" spans="1:14">
      <c r="A309" s="2" t="s">
        <v>55</v>
      </c>
      <c r="B309" s="7"/>
      <c r="C309" s="7"/>
      <c r="D309" s="7"/>
      <c r="E309" s="7"/>
      <c r="F309" s="7"/>
      <c r="G309" s="7"/>
    </row>
    <row r="310" spans="1:14">
      <c r="A310" s="2" t="s">
        <v>56</v>
      </c>
      <c r="B310" s="7"/>
      <c r="C310" s="7"/>
      <c r="D310" s="7"/>
      <c r="E310" s="7"/>
      <c r="F310" s="7"/>
      <c r="G310" s="7"/>
    </row>
    <row r="311" spans="1:14">
      <c r="A311" s="65" t="s">
        <v>57</v>
      </c>
      <c r="B311" s="8"/>
      <c r="C311" s="7"/>
      <c r="D311" s="7"/>
      <c r="E311" s="7"/>
      <c r="F311" s="7"/>
      <c r="G311" s="9"/>
    </row>
    <row r="312" spans="1:14">
      <c r="A312" s="2" t="s">
        <v>58</v>
      </c>
      <c r="B312" s="7"/>
      <c r="C312" s="7"/>
      <c r="D312" s="7"/>
      <c r="E312" s="7"/>
      <c r="F312" s="7"/>
      <c r="G312" s="7"/>
    </row>
    <row r="313" spans="1:14">
      <c r="A313" s="65" t="s">
        <v>59</v>
      </c>
      <c r="B313" s="8"/>
      <c r="C313" s="7"/>
      <c r="D313" s="8"/>
      <c r="E313" s="7"/>
      <c r="F313" s="7"/>
      <c r="G313" s="7"/>
    </row>
    <row r="314" spans="1:14" ht="16.5" thickBot="1">
      <c r="A314" s="65" t="s">
        <v>60</v>
      </c>
      <c r="B314" s="8"/>
      <c r="C314" s="7"/>
      <c r="D314" s="9"/>
      <c r="E314" s="9"/>
      <c r="F314" s="7"/>
      <c r="G314" s="7"/>
    </row>
    <row r="315" spans="1:14" ht="16.5" thickBot="1">
      <c r="A315" s="7"/>
      <c r="H315" s="66" t="s">
        <v>21</v>
      </c>
      <c r="I315" s="10" t="e">
        <f t="shared" ref="I315:N315" si="41">AVERAGE(I291:I314)</f>
        <v>#DIV/0!</v>
      </c>
      <c r="J315" s="10" t="e">
        <f t="shared" si="41"/>
        <v>#DIV/0!</v>
      </c>
      <c r="K315" s="10" t="e">
        <f t="shared" si="41"/>
        <v>#DIV/0!</v>
      </c>
      <c r="L315" s="10" t="e">
        <f t="shared" si="41"/>
        <v>#DIV/0!</v>
      </c>
      <c r="M315" s="10" t="e">
        <f t="shared" si="41"/>
        <v>#DIV/0!</v>
      </c>
      <c r="N315" s="10" t="e">
        <f t="shared" si="41"/>
        <v>#DIV/0!</v>
      </c>
    </row>
    <row r="316" spans="1:14" ht="16.5" thickBot="1">
      <c r="H316" s="66" t="s">
        <v>30</v>
      </c>
      <c r="I316" s="10"/>
      <c r="J316" s="10"/>
      <c r="K316" s="10"/>
      <c r="L316" s="10"/>
      <c r="M316" s="10"/>
      <c r="N316" s="10"/>
    </row>
    <row r="317" spans="1:14" ht="16.5" thickBot="1">
      <c r="H317" s="66" t="s">
        <v>99</v>
      </c>
      <c r="I317" s="10"/>
      <c r="J317" s="10"/>
      <c r="K317" s="10"/>
      <c r="L317" s="10"/>
      <c r="M317" s="10"/>
      <c r="N317" s="10"/>
    </row>
    <row r="318" spans="1:14" ht="16.5" thickBot="1">
      <c r="H318" s="66" t="s">
        <v>102</v>
      </c>
      <c r="I318" s="12"/>
      <c r="J318" s="12"/>
      <c r="K318" s="12"/>
      <c r="L318" s="12"/>
      <c r="M318" s="12"/>
      <c r="N318" s="12"/>
    </row>
    <row r="319" spans="1:14" ht="16.5" thickBot="1">
      <c r="H319" s="66" t="s">
        <v>100</v>
      </c>
      <c r="I319" s="10"/>
      <c r="J319" s="10"/>
      <c r="K319" s="10"/>
      <c r="L319" s="10"/>
      <c r="M319" s="10"/>
      <c r="N319" s="10"/>
    </row>
    <row r="320" spans="1:14" ht="16.5" thickBot="1">
      <c r="A320" s="68" t="s">
        <v>97</v>
      </c>
      <c r="H320" s="66" t="s">
        <v>103</v>
      </c>
      <c r="I320" s="12"/>
      <c r="J320" s="12"/>
      <c r="K320" s="12"/>
      <c r="L320" s="12"/>
      <c r="M320" s="12"/>
      <c r="N320" s="12"/>
    </row>
    <row r="321" spans="1:14">
      <c r="A321" s="2"/>
      <c r="B321" s="5" t="s">
        <v>178</v>
      </c>
      <c r="C321" s="5" t="s">
        <v>179</v>
      </c>
      <c r="D321" s="5" t="s">
        <v>107</v>
      </c>
      <c r="E321" s="5" t="s">
        <v>108</v>
      </c>
      <c r="F321" s="5" t="s">
        <v>109</v>
      </c>
      <c r="G321" s="5" t="s">
        <v>110</v>
      </c>
      <c r="I321" s="5" t="s">
        <v>178</v>
      </c>
      <c r="J321" s="5" t="s">
        <v>179</v>
      </c>
      <c r="K321" s="5" t="s">
        <v>107</v>
      </c>
      <c r="L321" s="5" t="s">
        <v>108</v>
      </c>
      <c r="M321" s="5" t="s">
        <v>109</v>
      </c>
      <c r="N321" s="5" t="s">
        <v>110</v>
      </c>
    </row>
    <row r="322" spans="1:14">
      <c r="A322" s="2" t="s">
        <v>23</v>
      </c>
      <c r="B322" s="2"/>
      <c r="C322" s="2"/>
      <c r="D322" s="2"/>
      <c r="E322" s="2"/>
      <c r="F322" s="2"/>
      <c r="G322" s="2"/>
    </row>
    <row r="323" spans="1:14">
      <c r="A323" s="2" t="s">
        <v>24</v>
      </c>
      <c r="B323" s="2"/>
      <c r="C323" s="2"/>
      <c r="D323" s="2"/>
      <c r="E323" s="2"/>
      <c r="F323" s="2"/>
      <c r="G323" s="2"/>
    </row>
    <row r="324" spans="1:14">
      <c r="A324" s="2" t="s">
        <v>25</v>
      </c>
      <c r="B324" s="2"/>
      <c r="C324" s="2"/>
      <c r="D324" s="2"/>
      <c r="E324" s="2"/>
      <c r="F324" s="2"/>
      <c r="G324" s="2"/>
    </row>
    <row r="325" spans="1:14">
      <c r="A325" s="2" t="s">
        <v>26</v>
      </c>
      <c r="G325" s="55"/>
    </row>
    <row r="326" spans="1:14">
      <c r="A326" s="2" t="s">
        <v>27</v>
      </c>
      <c r="B326" s="55"/>
      <c r="F326" s="19"/>
      <c r="G326" s="19"/>
    </row>
    <row r="327" spans="1:14">
      <c r="A327" s="2" t="s">
        <v>28</v>
      </c>
      <c r="F327" s="19"/>
    </row>
    <row r="328" spans="1:14">
      <c r="A328" s="2" t="s">
        <v>29</v>
      </c>
    </row>
    <row r="329" spans="1:14">
      <c r="A329" s="2" t="s">
        <v>22</v>
      </c>
      <c r="C329" s="19"/>
    </row>
    <row r="330" spans="1:14">
      <c r="A330" s="65" t="s">
        <v>45</v>
      </c>
      <c r="B330" s="7"/>
      <c r="C330" s="7"/>
      <c r="D330" s="7"/>
      <c r="E330" s="7"/>
      <c r="F330" s="7"/>
      <c r="G330" s="7"/>
    </row>
    <row r="331" spans="1:14">
      <c r="A331" s="2" t="s">
        <v>46</v>
      </c>
      <c r="B331" s="7"/>
      <c r="C331" s="7"/>
      <c r="D331" s="7"/>
      <c r="E331" s="7"/>
      <c r="F331" s="7"/>
      <c r="G331" s="7"/>
    </row>
    <row r="332" spans="1:14">
      <c r="A332" s="65" t="s">
        <v>47</v>
      </c>
      <c r="B332" s="7"/>
      <c r="C332" s="7"/>
      <c r="D332" s="7"/>
      <c r="E332" s="7"/>
      <c r="F332" s="9"/>
      <c r="G332" s="9"/>
    </row>
    <row r="333" spans="1:14">
      <c r="A333" s="2" t="s">
        <v>48</v>
      </c>
      <c r="B333" s="7"/>
      <c r="C333" s="7"/>
      <c r="D333" s="7"/>
      <c r="E333" s="7"/>
      <c r="F333" s="9"/>
      <c r="G333" s="7"/>
    </row>
    <row r="334" spans="1:14">
      <c r="A334" s="2" t="s">
        <v>49</v>
      </c>
      <c r="B334" s="7"/>
      <c r="C334" s="8"/>
      <c r="D334" s="7"/>
      <c r="E334" s="9"/>
      <c r="F334" s="7"/>
      <c r="G334" s="7"/>
    </row>
    <row r="335" spans="1:14">
      <c r="A335" s="65" t="s">
        <v>50</v>
      </c>
      <c r="B335" s="7"/>
      <c r="C335" s="7"/>
      <c r="D335" s="7"/>
      <c r="E335" s="7"/>
      <c r="F335" s="7"/>
      <c r="G335" s="7"/>
    </row>
    <row r="336" spans="1:14">
      <c r="A336" s="2" t="s">
        <v>51</v>
      </c>
      <c r="B336" s="9"/>
      <c r="C336" s="7"/>
      <c r="D336" s="7"/>
      <c r="E336" s="7"/>
      <c r="F336" s="7"/>
      <c r="G336" s="7"/>
    </row>
    <row r="337" spans="1:14">
      <c r="A337" s="65" t="s">
        <v>52</v>
      </c>
      <c r="B337" s="7"/>
      <c r="C337" s="7"/>
      <c r="D337" s="7"/>
      <c r="E337" s="7"/>
      <c r="F337" s="7"/>
      <c r="G337" s="7"/>
    </row>
    <row r="338" spans="1:14">
      <c r="A338" s="2" t="s">
        <v>53</v>
      </c>
      <c r="B338" s="7"/>
      <c r="C338" s="7"/>
      <c r="D338" s="7"/>
      <c r="E338" s="7"/>
      <c r="F338" s="7"/>
      <c r="G338" s="7"/>
    </row>
    <row r="339" spans="1:14">
      <c r="A339" s="65" t="s">
        <v>54</v>
      </c>
      <c r="B339" s="7"/>
      <c r="C339" s="7"/>
      <c r="D339" s="7"/>
      <c r="E339" s="7"/>
      <c r="F339" s="7"/>
      <c r="G339" s="7"/>
    </row>
    <row r="340" spans="1:14">
      <c r="A340" s="2" t="s">
        <v>55</v>
      </c>
      <c r="B340" s="7"/>
      <c r="C340" s="7"/>
      <c r="D340" s="7"/>
      <c r="E340" s="7"/>
      <c r="F340" s="7"/>
      <c r="G340" s="7"/>
    </row>
    <row r="341" spans="1:14">
      <c r="A341" s="2" t="s">
        <v>56</v>
      </c>
      <c r="B341" s="7"/>
      <c r="C341" s="7"/>
      <c r="D341" s="7"/>
      <c r="E341" s="7"/>
      <c r="F341" s="7"/>
      <c r="G341" s="7"/>
    </row>
    <row r="342" spans="1:14">
      <c r="A342" s="65" t="s">
        <v>57</v>
      </c>
      <c r="B342" s="9"/>
      <c r="C342" s="7"/>
      <c r="D342" s="7"/>
      <c r="E342" s="7"/>
      <c r="F342" s="9"/>
      <c r="G342" s="8"/>
    </row>
    <row r="343" spans="1:14">
      <c r="A343" s="2" t="s">
        <v>58</v>
      </c>
      <c r="B343" s="7"/>
      <c r="C343" s="7"/>
      <c r="D343" s="7"/>
      <c r="E343" s="7"/>
      <c r="F343" s="7"/>
      <c r="G343" s="7"/>
    </row>
    <row r="344" spans="1:14">
      <c r="A344" s="65" t="s">
        <v>59</v>
      </c>
      <c r="B344" s="7"/>
      <c r="C344" s="7"/>
      <c r="D344" s="9"/>
      <c r="E344" s="7"/>
      <c r="F344" s="7"/>
      <c r="G344" s="7"/>
    </row>
    <row r="345" spans="1:14" ht="16.5" thickBot="1">
      <c r="A345" s="65" t="s">
        <v>60</v>
      </c>
      <c r="B345" s="8"/>
      <c r="C345" s="7"/>
      <c r="D345" s="7"/>
      <c r="E345" s="7"/>
      <c r="F345" s="7"/>
      <c r="G345" s="7"/>
    </row>
    <row r="346" spans="1:14" ht="16.5" thickBot="1">
      <c r="A346" s="7"/>
      <c r="H346" s="66" t="s">
        <v>21</v>
      </c>
      <c r="I346" s="10" t="e">
        <f t="shared" ref="I346:N346" si="42">AVERAGE(I322:I345)</f>
        <v>#DIV/0!</v>
      </c>
      <c r="J346" s="10" t="e">
        <f t="shared" si="42"/>
        <v>#DIV/0!</v>
      </c>
      <c r="K346" s="10" t="e">
        <f t="shared" si="42"/>
        <v>#DIV/0!</v>
      </c>
      <c r="L346" s="10" t="e">
        <f t="shared" si="42"/>
        <v>#DIV/0!</v>
      </c>
      <c r="M346" s="10" t="e">
        <f t="shared" si="42"/>
        <v>#DIV/0!</v>
      </c>
      <c r="N346" s="10" t="e">
        <f t="shared" si="42"/>
        <v>#DIV/0!</v>
      </c>
    </row>
    <row r="347" spans="1:14" ht="16.5" thickBot="1">
      <c r="H347" s="66" t="s">
        <v>30</v>
      </c>
      <c r="I347" s="10"/>
      <c r="J347" s="10"/>
      <c r="K347" s="10"/>
      <c r="L347" s="10"/>
      <c r="M347" s="10"/>
      <c r="N347" s="10"/>
    </row>
    <row r="348" spans="1:14" ht="16.5" thickBot="1">
      <c r="H348" s="66" t="s">
        <v>99</v>
      </c>
      <c r="I348" s="10"/>
      <c r="J348" s="10"/>
      <c r="K348" s="10"/>
      <c r="L348" s="10"/>
      <c r="M348" s="10"/>
      <c r="N348" s="10"/>
    </row>
    <row r="349" spans="1:14" ht="16.5" thickBot="1">
      <c r="H349" s="66" t="s">
        <v>102</v>
      </c>
      <c r="I349" s="17"/>
      <c r="J349" s="12"/>
      <c r="K349" s="12"/>
      <c r="L349" s="12"/>
      <c r="M349" s="12"/>
      <c r="N349" s="12"/>
    </row>
    <row r="350" spans="1:14" ht="16.5" thickBot="1">
      <c r="H350" s="66" t="s">
        <v>100</v>
      </c>
      <c r="I350" s="10"/>
      <c r="J350" s="10"/>
      <c r="K350" s="14"/>
      <c r="L350" s="10"/>
      <c r="M350" s="10"/>
      <c r="N350" s="10"/>
    </row>
    <row r="351" spans="1:14" ht="16.5" thickBot="1">
      <c r="H351" s="66" t="s">
        <v>103</v>
      </c>
      <c r="I351" s="12"/>
      <c r="J351" s="12"/>
      <c r="K351" s="12"/>
      <c r="L351" s="12"/>
      <c r="M351" s="12"/>
      <c r="N351" s="12"/>
    </row>
  </sheetData>
  <phoneticPr fontId="4" type="noConversion"/>
  <pageMargins left="0.7" right="0.7" top="0.75" bottom="0.75" header="0.3" footer="0.3"/>
  <pageSetup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W229"/>
  <sheetViews>
    <sheetView topLeftCell="AY1" zoomScale="35" zoomScaleNormal="75" workbookViewId="0">
      <selection activeCell="BP122" sqref="BP122"/>
    </sheetView>
  </sheetViews>
  <sheetFormatPr defaultColWidth="10.875" defaultRowHeight="15.75"/>
  <cols>
    <col min="1" max="1" width="10.875" style="3" hidden="1" customWidth="1"/>
    <col min="2" max="2" width="7.875" style="3" hidden="1" customWidth="1"/>
    <col min="3" max="3" width="13" style="3" hidden="1" customWidth="1"/>
    <col min="4" max="4" width="9.5" style="3" hidden="1" customWidth="1"/>
    <col min="5" max="6" width="13" style="3" hidden="1" customWidth="1"/>
    <col min="7" max="7" width="13.375" style="3" hidden="1" customWidth="1"/>
    <col min="8" max="8" width="13" style="3" hidden="1" customWidth="1"/>
    <col min="9" max="10" width="13.5" style="21" hidden="1" customWidth="1"/>
    <col min="11" max="11" width="14" style="21" hidden="1" customWidth="1"/>
    <col min="12" max="12" width="13.5" style="21" hidden="1" customWidth="1"/>
    <col min="13" max="20" width="10.875" style="3" hidden="1" customWidth="1"/>
    <col min="21" max="24" width="10.875" style="21" hidden="1" customWidth="1"/>
    <col min="25" max="32" width="10.875" style="3" hidden="1" customWidth="1"/>
    <col min="33" max="36" width="10.875" style="21" hidden="1" customWidth="1"/>
    <col min="37" max="50" width="10.875" style="3" hidden="1" customWidth="1"/>
    <col min="51" max="59" width="10.875" style="3"/>
    <col min="60" max="67" width="10.875" style="3" hidden="1" customWidth="1"/>
    <col min="68" max="16384" width="10.875" style="3"/>
  </cols>
  <sheetData>
    <row r="1" spans="1:75">
      <c r="A1" s="3" t="s">
        <v>41</v>
      </c>
    </row>
    <row r="2" spans="1:75">
      <c r="C2" s="18" t="s">
        <v>37</v>
      </c>
      <c r="O2" s="18" t="s">
        <v>36</v>
      </c>
      <c r="AA2" s="18" t="s">
        <v>20</v>
      </c>
      <c r="AN2" s="18" t="s">
        <v>63</v>
      </c>
      <c r="AY2" s="18" t="s">
        <v>65</v>
      </c>
      <c r="BB2" s="18" t="s">
        <v>36</v>
      </c>
      <c r="BJ2" s="18" t="s">
        <v>63</v>
      </c>
      <c r="BR2" s="18" t="s">
        <v>94</v>
      </c>
    </row>
    <row r="4" spans="1:75">
      <c r="C4" s="3" t="s">
        <v>38</v>
      </c>
      <c r="O4" s="3" t="s">
        <v>38</v>
      </c>
      <c r="AA4" s="3" t="s">
        <v>38</v>
      </c>
      <c r="AN4" s="3" t="s">
        <v>38</v>
      </c>
      <c r="BB4" s="3" t="s">
        <v>201</v>
      </c>
      <c r="BJ4" s="3" t="s">
        <v>66</v>
      </c>
      <c r="BR4" s="3" t="s">
        <v>201</v>
      </c>
    </row>
    <row r="5" spans="1:75">
      <c r="C5" s="5" t="s">
        <v>8</v>
      </c>
      <c r="D5" s="5" t="s">
        <v>9</v>
      </c>
      <c r="E5" s="5" t="s">
        <v>0</v>
      </c>
      <c r="F5" s="5" t="s">
        <v>1</v>
      </c>
      <c r="G5" s="5" t="s">
        <v>2</v>
      </c>
      <c r="H5" s="5" t="s">
        <v>16</v>
      </c>
      <c r="I5" s="22" t="s">
        <v>3</v>
      </c>
      <c r="J5" s="22" t="s">
        <v>4</v>
      </c>
      <c r="K5" s="22" t="s">
        <v>5</v>
      </c>
      <c r="L5" s="22" t="s">
        <v>6</v>
      </c>
      <c r="O5" s="5" t="s">
        <v>8</v>
      </c>
      <c r="P5" s="5" t="s">
        <v>9</v>
      </c>
      <c r="Q5" s="5" t="s">
        <v>0</v>
      </c>
      <c r="R5" s="5" t="s">
        <v>1</v>
      </c>
      <c r="S5" s="5" t="s">
        <v>2</v>
      </c>
      <c r="T5" s="5" t="s">
        <v>16</v>
      </c>
      <c r="U5" s="22" t="s">
        <v>3</v>
      </c>
      <c r="V5" s="22" t="s">
        <v>4</v>
      </c>
      <c r="W5" s="22" t="s">
        <v>5</v>
      </c>
      <c r="X5" s="22" t="s">
        <v>6</v>
      </c>
      <c r="AA5" s="5" t="s">
        <v>8</v>
      </c>
      <c r="AB5" s="5" t="s">
        <v>9</v>
      </c>
      <c r="AC5" s="5" t="s">
        <v>0</v>
      </c>
      <c r="AD5" s="5" t="s">
        <v>1</v>
      </c>
      <c r="AE5" s="5" t="s">
        <v>2</v>
      </c>
      <c r="AF5" s="5" t="s">
        <v>16</v>
      </c>
      <c r="AG5" s="22" t="s">
        <v>3</v>
      </c>
      <c r="AH5" s="22" t="s">
        <v>4</v>
      </c>
      <c r="AI5" s="22" t="s">
        <v>5</v>
      </c>
      <c r="AJ5" s="22" t="s">
        <v>6</v>
      </c>
      <c r="AN5" s="5" t="s">
        <v>8</v>
      </c>
      <c r="AO5" s="5" t="s">
        <v>9</v>
      </c>
      <c r="AP5" s="5" t="s">
        <v>0</v>
      </c>
      <c r="AQ5" s="5" t="s">
        <v>1</v>
      </c>
      <c r="AR5" s="5" t="s">
        <v>2</v>
      </c>
      <c r="AS5" s="5" t="s">
        <v>16</v>
      </c>
      <c r="BB5" s="5" t="s">
        <v>178</v>
      </c>
      <c r="BC5" s="5" t="s">
        <v>179</v>
      </c>
      <c r="BD5" s="5" t="s">
        <v>107</v>
      </c>
      <c r="BE5" s="5" t="s">
        <v>108</v>
      </c>
      <c r="BF5" s="5" t="s">
        <v>109</v>
      </c>
      <c r="BG5" s="5" t="s">
        <v>110</v>
      </c>
      <c r="BJ5" s="5" t="s">
        <v>8</v>
      </c>
      <c r="BK5" s="5" t="s">
        <v>9</v>
      </c>
      <c r="BL5" s="5" t="s">
        <v>0</v>
      </c>
      <c r="BM5" s="5" t="s">
        <v>1</v>
      </c>
      <c r="BN5" s="5" t="s">
        <v>2</v>
      </c>
      <c r="BO5" s="5" t="s">
        <v>16</v>
      </c>
      <c r="BR5" s="5" t="s">
        <v>178</v>
      </c>
      <c r="BS5" s="5" t="s">
        <v>179</v>
      </c>
      <c r="BT5" s="5" t="s">
        <v>107</v>
      </c>
      <c r="BU5" s="5" t="s">
        <v>108</v>
      </c>
      <c r="BV5" s="5" t="s">
        <v>109</v>
      </c>
      <c r="BW5" s="5" t="s">
        <v>110</v>
      </c>
    </row>
    <row r="6" spans="1:75">
      <c r="A6" s="5"/>
      <c r="C6" s="4"/>
      <c r="D6" s="4"/>
      <c r="E6" s="4"/>
      <c r="F6" s="4"/>
      <c r="G6" s="4"/>
      <c r="H6" s="4"/>
      <c r="I6" s="23"/>
      <c r="J6" s="23"/>
      <c r="K6" s="23"/>
      <c r="L6" s="23"/>
      <c r="O6" s="4"/>
      <c r="P6" s="4"/>
      <c r="Q6" s="4"/>
      <c r="R6" s="4"/>
      <c r="S6" s="4"/>
      <c r="T6" s="4"/>
      <c r="U6" s="23"/>
      <c r="V6" s="23"/>
      <c r="W6" s="23"/>
      <c r="X6" s="23"/>
      <c r="AA6" s="4"/>
      <c r="AB6" s="4"/>
      <c r="AC6" s="4"/>
      <c r="AD6" s="4"/>
      <c r="AE6" s="4"/>
      <c r="AF6" s="4"/>
      <c r="AG6" s="23"/>
      <c r="AH6" s="23"/>
      <c r="AI6" s="23"/>
      <c r="AJ6" s="23"/>
      <c r="AN6" s="4"/>
      <c r="AO6" s="4"/>
      <c r="AP6" s="4"/>
      <c r="AQ6" s="4"/>
      <c r="AR6" s="4"/>
      <c r="AS6" s="4"/>
      <c r="BB6" s="4"/>
      <c r="BC6" s="4"/>
      <c r="BD6" s="4"/>
      <c r="BE6" s="4"/>
      <c r="BF6" s="4"/>
      <c r="BG6" s="4"/>
      <c r="BJ6" s="4"/>
      <c r="BK6" s="4"/>
      <c r="BL6" s="4"/>
      <c r="BM6" s="4"/>
      <c r="BN6" s="4"/>
      <c r="BO6" s="4"/>
      <c r="BR6" s="4"/>
      <c r="BS6" s="4"/>
      <c r="BT6" s="4"/>
      <c r="BU6" s="4"/>
      <c r="BV6" s="4"/>
      <c r="BW6" s="4"/>
    </row>
    <row r="7" spans="1:75">
      <c r="A7" s="5"/>
      <c r="C7" s="4"/>
      <c r="D7" s="4"/>
      <c r="E7" s="4"/>
      <c r="F7" s="4"/>
      <c r="G7" s="4"/>
      <c r="H7" s="4"/>
      <c r="I7" s="23"/>
      <c r="J7" s="23"/>
      <c r="K7" s="23"/>
      <c r="L7" s="23"/>
      <c r="O7" s="4"/>
      <c r="P7" s="4"/>
      <c r="Q7" s="4"/>
      <c r="R7" s="4"/>
      <c r="S7" s="4"/>
      <c r="T7" s="4"/>
      <c r="U7" s="23"/>
      <c r="V7" s="23"/>
      <c r="W7" s="23"/>
      <c r="X7" s="23"/>
      <c r="AA7" s="4"/>
      <c r="AB7" s="4"/>
      <c r="AC7" s="4"/>
      <c r="AD7" s="4"/>
      <c r="AE7" s="4"/>
      <c r="AF7" s="4"/>
      <c r="AG7" s="23"/>
      <c r="AH7" s="23"/>
      <c r="AI7" s="23"/>
      <c r="AJ7" s="23"/>
      <c r="AN7" s="4"/>
      <c r="AO7" s="4"/>
      <c r="AP7" s="4"/>
      <c r="AQ7" s="4"/>
      <c r="AR7" s="4"/>
      <c r="AS7" s="4"/>
      <c r="BB7" s="4"/>
      <c r="BC7" s="4"/>
      <c r="BD7" s="4"/>
      <c r="BE7" s="4"/>
      <c r="BF7" s="4"/>
      <c r="BG7" s="4"/>
      <c r="BJ7" s="4"/>
      <c r="BK7" s="4"/>
      <c r="BL7" s="4"/>
      <c r="BM7" s="4"/>
      <c r="BN7" s="4"/>
      <c r="BO7" s="4"/>
      <c r="BR7" s="4"/>
      <c r="BS7" s="4"/>
      <c r="BT7" s="4"/>
      <c r="BU7" s="4"/>
      <c r="BV7" s="4"/>
      <c r="BW7" s="4"/>
    </row>
    <row r="8" spans="1:75">
      <c r="A8" s="5"/>
      <c r="C8" s="4"/>
      <c r="D8" s="4"/>
      <c r="E8" s="4"/>
      <c r="F8" s="4"/>
      <c r="G8" s="4"/>
      <c r="H8" s="4"/>
      <c r="I8" s="23"/>
      <c r="J8" s="23"/>
      <c r="K8" s="23"/>
      <c r="L8" s="23"/>
      <c r="O8" s="4"/>
      <c r="P8" s="4"/>
      <c r="Q8" s="4"/>
      <c r="R8" s="4"/>
      <c r="S8" s="4"/>
      <c r="T8" s="4"/>
      <c r="U8" s="23"/>
      <c r="V8" s="23"/>
      <c r="W8" s="23"/>
      <c r="X8" s="23"/>
      <c r="AA8" s="4"/>
      <c r="AB8" s="4"/>
      <c r="AC8" s="4"/>
      <c r="AD8" s="4"/>
      <c r="AE8" s="4"/>
      <c r="AF8" s="4"/>
      <c r="AG8" s="23"/>
      <c r="AH8" s="23"/>
      <c r="AI8" s="23"/>
      <c r="AJ8" s="23"/>
      <c r="AN8" s="4"/>
      <c r="AO8" s="4"/>
      <c r="AP8" s="4"/>
      <c r="AQ8" s="4"/>
      <c r="AR8" s="4"/>
      <c r="AS8" s="4"/>
      <c r="BB8" s="4"/>
      <c r="BC8" s="4"/>
      <c r="BD8" s="4"/>
      <c r="BE8" s="4"/>
      <c r="BF8" s="4"/>
      <c r="BG8" s="4"/>
      <c r="BJ8" s="4"/>
      <c r="BK8" s="4"/>
      <c r="BL8" s="4"/>
      <c r="BM8" s="4"/>
      <c r="BN8" s="4"/>
      <c r="BO8" s="4"/>
      <c r="BR8" s="4"/>
      <c r="BS8" s="4"/>
      <c r="BT8" s="4"/>
      <c r="BU8" s="4"/>
      <c r="BV8" s="4"/>
      <c r="BW8" s="4"/>
    </row>
    <row r="9" spans="1:75">
      <c r="A9" s="5"/>
      <c r="C9" s="4"/>
      <c r="D9" s="4"/>
      <c r="E9" s="4"/>
      <c r="F9" s="4"/>
      <c r="G9" s="4"/>
      <c r="H9" s="4"/>
      <c r="I9" s="23"/>
      <c r="J9" s="23"/>
      <c r="K9" s="23"/>
      <c r="L9" s="23"/>
      <c r="O9" s="4"/>
      <c r="P9" s="4"/>
      <c r="Q9" s="4"/>
      <c r="R9" s="4"/>
      <c r="S9" s="4"/>
      <c r="T9" s="4"/>
      <c r="U9" s="23"/>
      <c r="V9" s="23"/>
      <c r="W9" s="23"/>
      <c r="X9" s="23"/>
      <c r="AA9" s="4"/>
      <c r="AB9" s="4"/>
      <c r="AC9" s="4"/>
      <c r="AD9" s="4"/>
      <c r="AE9" s="4"/>
      <c r="AF9" s="4"/>
      <c r="AG9" s="23"/>
      <c r="AH9" s="23"/>
      <c r="AI9" s="23"/>
      <c r="AJ9" s="23"/>
      <c r="AN9" s="4"/>
      <c r="AO9" s="4"/>
      <c r="AP9" s="4"/>
      <c r="AQ9" s="4"/>
      <c r="AR9" s="4"/>
      <c r="AS9" s="4"/>
      <c r="BB9" s="4"/>
      <c r="BC9" s="4"/>
      <c r="BD9" s="4"/>
      <c r="BE9" s="4"/>
      <c r="BF9" s="4"/>
      <c r="BG9" s="4"/>
      <c r="BJ9" s="4"/>
      <c r="BK9" s="4"/>
      <c r="BL9" s="4"/>
      <c r="BM9" s="4"/>
      <c r="BN9" s="4"/>
      <c r="BO9" s="4"/>
      <c r="BR9" s="4"/>
      <c r="BS9" s="4"/>
      <c r="BT9" s="4"/>
      <c r="BU9" s="4"/>
      <c r="BV9" s="4"/>
      <c r="BW9" s="4"/>
    </row>
    <row r="10" spans="1:75">
      <c r="A10" s="5"/>
      <c r="C10" s="4"/>
      <c r="D10" s="4"/>
      <c r="E10" s="4"/>
      <c r="F10" s="4"/>
      <c r="G10" s="4"/>
      <c r="H10" s="4"/>
      <c r="I10" s="23"/>
      <c r="J10" s="23"/>
      <c r="K10" s="23"/>
      <c r="L10" s="23"/>
      <c r="O10" s="4"/>
      <c r="P10" s="4"/>
      <c r="Q10" s="4"/>
      <c r="R10" s="4"/>
      <c r="S10" s="4"/>
      <c r="T10" s="4"/>
      <c r="U10" s="23"/>
      <c r="V10" s="23"/>
      <c r="W10" s="23"/>
      <c r="X10" s="23"/>
      <c r="AA10" s="4"/>
      <c r="AB10" s="4"/>
      <c r="AC10" s="4"/>
      <c r="AD10" s="4"/>
      <c r="AE10" s="4"/>
      <c r="AF10" s="4"/>
      <c r="AG10" s="23"/>
      <c r="AH10" s="23"/>
      <c r="AI10" s="23"/>
      <c r="AJ10" s="23"/>
      <c r="AN10" s="4"/>
      <c r="AO10" s="4"/>
      <c r="AP10" s="4"/>
      <c r="AQ10" s="4"/>
      <c r="AR10" s="4"/>
      <c r="AS10" s="4"/>
      <c r="BB10" s="4"/>
      <c r="BC10" s="4"/>
      <c r="BD10" s="4"/>
      <c r="BE10" s="4"/>
      <c r="BF10" s="4"/>
      <c r="BG10" s="4"/>
      <c r="BJ10" s="4"/>
      <c r="BK10" s="4"/>
      <c r="BL10" s="4"/>
      <c r="BM10" s="4"/>
      <c r="BN10" s="4"/>
      <c r="BO10" s="4"/>
      <c r="BR10" s="4"/>
      <c r="BS10" s="4"/>
      <c r="BT10" s="4"/>
      <c r="BU10" s="4"/>
      <c r="BV10" s="4"/>
      <c r="BW10" s="4"/>
    </row>
    <row r="11" spans="1:75">
      <c r="A11" s="5"/>
      <c r="C11" s="4"/>
      <c r="D11" s="4"/>
      <c r="E11" s="4"/>
      <c r="F11" s="4"/>
      <c r="G11" s="4"/>
      <c r="H11" s="4"/>
      <c r="I11" s="23"/>
      <c r="J11" s="23"/>
      <c r="K11" s="23"/>
      <c r="L11" s="23"/>
      <c r="O11" s="4"/>
      <c r="P11" s="4"/>
      <c r="Q11" s="4"/>
      <c r="R11" s="4"/>
      <c r="S11" s="4"/>
      <c r="T11" s="4"/>
      <c r="U11" s="23"/>
      <c r="V11" s="23"/>
      <c r="W11" s="23"/>
      <c r="X11" s="23"/>
      <c r="AA11" s="4"/>
      <c r="AB11" s="4"/>
      <c r="AC11" s="4"/>
      <c r="AD11" s="4"/>
      <c r="AE11" s="4"/>
      <c r="AF11" s="4"/>
      <c r="AG11" s="23"/>
      <c r="AH11" s="23"/>
      <c r="AI11" s="23"/>
      <c r="AJ11" s="23"/>
      <c r="AN11" s="4"/>
      <c r="AO11" s="4"/>
      <c r="AP11" s="4"/>
      <c r="AQ11" s="4"/>
      <c r="AR11" s="4"/>
      <c r="AS11" s="4"/>
      <c r="BB11" s="4"/>
      <c r="BC11" s="4"/>
      <c r="BD11" s="4"/>
      <c r="BE11" s="4"/>
      <c r="BF11" s="4"/>
      <c r="BG11" s="4"/>
      <c r="BJ11" s="4"/>
      <c r="BK11" s="4"/>
      <c r="BL11" s="4"/>
      <c r="BM11" s="4"/>
      <c r="BN11" s="4"/>
      <c r="BO11" s="4"/>
      <c r="BR11" s="4"/>
      <c r="BS11" s="4"/>
      <c r="BT11" s="4"/>
      <c r="BU11" s="4"/>
      <c r="BV11" s="4"/>
      <c r="BW11" s="4"/>
    </row>
    <row r="12" spans="1:75">
      <c r="A12" s="5"/>
      <c r="C12" s="4"/>
      <c r="D12" s="4"/>
      <c r="E12" s="4"/>
      <c r="F12" s="4"/>
      <c r="G12" s="4"/>
      <c r="H12" s="4"/>
      <c r="I12" s="23"/>
      <c r="J12" s="23"/>
      <c r="K12" s="23"/>
      <c r="L12" s="23"/>
      <c r="O12" s="4"/>
      <c r="P12" s="4"/>
      <c r="Q12" s="4"/>
      <c r="R12" s="4"/>
      <c r="S12" s="4"/>
      <c r="T12" s="4"/>
      <c r="U12" s="23"/>
      <c r="V12" s="23"/>
      <c r="W12" s="23"/>
      <c r="X12" s="23"/>
      <c r="AA12" s="4"/>
      <c r="AB12" s="4"/>
      <c r="AC12" s="4"/>
      <c r="AD12" s="4"/>
      <c r="AE12" s="4"/>
      <c r="AF12" s="4"/>
      <c r="AG12" s="23"/>
      <c r="AH12" s="23"/>
      <c r="AI12" s="23"/>
      <c r="AJ12" s="23"/>
      <c r="AN12" s="4"/>
      <c r="AO12" s="4"/>
      <c r="AP12" s="4"/>
      <c r="AQ12" s="4"/>
      <c r="AR12" s="4"/>
      <c r="AS12" s="4"/>
      <c r="BB12" s="4"/>
      <c r="BC12" s="4"/>
      <c r="BD12" s="4"/>
      <c r="BE12" s="4"/>
      <c r="BF12" s="4"/>
      <c r="BG12" s="4"/>
      <c r="BJ12" s="4"/>
      <c r="BK12" s="4"/>
      <c r="BL12" s="4"/>
      <c r="BM12" s="4"/>
      <c r="BN12" s="4"/>
      <c r="BO12" s="4"/>
      <c r="BR12" s="4"/>
      <c r="BS12" s="4"/>
      <c r="BT12" s="4"/>
      <c r="BU12" s="4"/>
      <c r="BV12" s="4"/>
      <c r="BW12" s="4"/>
    </row>
    <row r="13" spans="1:75">
      <c r="A13" s="5"/>
      <c r="C13" s="4"/>
      <c r="D13" s="4"/>
      <c r="E13" s="4"/>
      <c r="F13" s="4"/>
      <c r="G13" s="4"/>
      <c r="H13" s="4"/>
      <c r="I13" s="23"/>
      <c r="J13" s="23"/>
      <c r="K13" s="23"/>
      <c r="L13" s="23"/>
      <c r="O13" s="4"/>
      <c r="P13" s="4"/>
      <c r="Q13" s="4"/>
      <c r="R13" s="4"/>
      <c r="S13" s="4"/>
      <c r="T13" s="4"/>
      <c r="U13" s="23"/>
      <c r="V13" s="23"/>
      <c r="W13" s="23"/>
      <c r="X13" s="23"/>
      <c r="AA13" s="4"/>
      <c r="AB13" s="4"/>
      <c r="AC13" s="4"/>
      <c r="AD13" s="4"/>
      <c r="AE13" s="4"/>
      <c r="AF13" s="4"/>
      <c r="AG13" s="23"/>
      <c r="AH13" s="23"/>
      <c r="AI13" s="23"/>
      <c r="AJ13" s="23"/>
      <c r="AN13" s="4"/>
      <c r="AO13" s="4"/>
      <c r="AP13" s="4"/>
      <c r="AQ13" s="4"/>
      <c r="AR13" s="4"/>
      <c r="AS13" s="4"/>
      <c r="BB13" s="4"/>
      <c r="BC13" s="4"/>
      <c r="BD13" s="4"/>
      <c r="BE13" s="4"/>
      <c r="BF13" s="4"/>
      <c r="BG13" s="4"/>
      <c r="BJ13" s="4"/>
      <c r="BK13" s="4"/>
      <c r="BL13" s="4"/>
      <c r="BM13" s="4"/>
      <c r="BN13" s="4"/>
      <c r="BO13" s="4"/>
      <c r="BR13" s="4"/>
      <c r="BS13" s="4"/>
      <c r="BT13" s="4"/>
      <c r="BU13" s="4"/>
      <c r="BV13" s="4"/>
      <c r="BW13" s="4"/>
    </row>
    <row r="14" spans="1:75">
      <c r="A14" s="7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M14" s="4"/>
      <c r="AN14" s="4"/>
      <c r="AO14" s="4"/>
      <c r="AP14" s="4"/>
      <c r="AQ14" s="4"/>
      <c r="AR14" s="4"/>
      <c r="AS14" s="4"/>
      <c r="BA14" s="4"/>
      <c r="BB14" s="4"/>
      <c r="BC14" s="4"/>
      <c r="BD14" s="4"/>
      <c r="BE14" s="4"/>
      <c r="BF14" s="4"/>
      <c r="BG14" s="4"/>
      <c r="BI14" s="4"/>
      <c r="BJ14" s="4"/>
      <c r="BK14" s="4"/>
      <c r="BL14" s="4"/>
      <c r="BM14" s="4"/>
      <c r="BN14" s="4"/>
      <c r="BO14" s="4"/>
      <c r="BQ14" s="4"/>
      <c r="BR14" s="4"/>
      <c r="BS14" s="4"/>
      <c r="BT14" s="4"/>
      <c r="BU14" s="4"/>
      <c r="BV14" s="4"/>
      <c r="BW14" s="4"/>
    </row>
    <row r="15" spans="1:75">
      <c r="A15" s="5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M15" s="4"/>
      <c r="AN15" s="4"/>
      <c r="AO15" s="4"/>
      <c r="AP15" s="4"/>
      <c r="AQ15" s="4"/>
      <c r="AR15" s="4"/>
      <c r="AS15" s="4"/>
      <c r="BA15" s="4"/>
      <c r="BB15" s="4"/>
      <c r="BC15" s="4"/>
      <c r="BD15" s="4"/>
      <c r="BE15" s="4"/>
      <c r="BF15" s="4"/>
      <c r="BG15" s="4"/>
      <c r="BI15" s="4"/>
      <c r="BJ15" s="4"/>
      <c r="BK15" s="4"/>
      <c r="BL15" s="4"/>
      <c r="BM15" s="4"/>
      <c r="BN15" s="4"/>
      <c r="BO15" s="4"/>
      <c r="BQ15" s="4"/>
      <c r="BR15" s="4"/>
      <c r="BS15" s="4"/>
      <c r="BT15" s="4"/>
      <c r="BU15" s="4"/>
      <c r="BV15" s="4"/>
      <c r="BW15" s="4"/>
    </row>
    <row r="16" spans="1:75">
      <c r="A16" s="7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M16" s="4"/>
      <c r="AN16" s="4"/>
      <c r="AO16" s="4"/>
      <c r="AP16" s="4"/>
      <c r="AQ16" s="4"/>
      <c r="AR16" s="4"/>
      <c r="AS16" s="4"/>
      <c r="BA16" s="4"/>
      <c r="BB16" s="4"/>
      <c r="BC16" s="4"/>
      <c r="BD16" s="4"/>
      <c r="BE16" s="4"/>
      <c r="BF16" s="4"/>
      <c r="BG16" s="4"/>
      <c r="BI16" s="4"/>
      <c r="BJ16" s="4"/>
      <c r="BK16" s="4"/>
      <c r="BL16" s="4"/>
      <c r="BM16" s="4"/>
      <c r="BN16" s="4"/>
      <c r="BO16" s="4"/>
      <c r="BQ16" s="4"/>
      <c r="BR16" s="4"/>
      <c r="BS16" s="4"/>
      <c r="BT16" s="4"/>
      <c r="BU16" s="4"/>
      <c r="BV16" s="4"/>
      <c r="BW16" s="4"/>
    </row>
    <row r="17" spans="1:75">
      <c r="A17" s="5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M17" s="4"/>
      <c r="AN17" s="4"/>
      <c r="AO17" s="4"/>
      <c r="AP17" s="4"/>
      <c r="AQ17" s="4"/>
      <c r="AR17" s="4"/>
      <c r="AS17" s="4"/>
      <c r="BA17" s="4"/>
      <c r="BB17" s="4"/>
      <c r="BC17" s="4"/>
      <c r="BD17" s="4"/>
      <c r="BE17" s="4"/>
      <c r="BF17" s="4"/>
      <c r="BG17" s="4"/>
      <c r="BI17" s="4"/>
      <c r="BJ17" s="4"/>
      <c r="BK17" s="4"/>
      <c r="BL17" s="4"/>
      <c r="BM17" s="4"/>
      <c r="BN17" s="4"/>
      <c r="BO17" s="4"/>
      <c r="BQ17" s="4"/>
      <c r="BR17" s="4"/>
      <c r="BS17" s="4"/>
      <c r="BT17" s="4"/>
      <c r="BU17" s="4"/>
      <c r="BV17" s="4"/>
      <c r="BW17" s="4"/>
    </row>
    <row r="18" spans="1:75">
      <c r="A18" s="5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M18" s="4"/>
      <c r="AN18" s="4"/>
      <c r="AO18" s="4"/>
      <c r="AP18" s="4"/>
      <c r="AQ18" s="4"/>
      <c r="AR18" s="4"/>
      <c r="AS18" s="4"/>
      <c r="BA18" s="4"/>
      <c r="BB18" s="4"/>
      <c r="BC18" s="4"/>
      <c r="BD18" s="4"/>
      <c r="BE18" s="4"/>
      <c r="BF18" s="4"/>
      <c r="BG18" s="4"/>
      <c r="BI18" s="4"/>
      <c r="BJ18" s="4"/>
      <c r="BK18" s="4"/>
      <c r="BL18" s="4"/>
      <c r="BM18" s="4"/>
      <c r="BN18" s="4"/>
      <c r="BO18" s="4"/>
      <c r="BQ18" s="4"/>
      <c r="BR18" s="4"/>
      <c r="BS18" s="4"/>
      <c r="BT18" s="4"/>
      <c r="BU18" s="4"/>
      <c r="BV18" s="4"/>
      <c r="BW18" s="4"/>
    </row>
    <row r="19" spans="1:75">
      <c r="A19" s="7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M19" s="4"/>
      <c r="AN19" s="4"/>
      <c r="AO19" s="4"/>
      <c r="AP19" s="4"/>
      <c r="AQ19" s="4"/>
      <c r="AR19" s="4"/>
      <c r="AS19" s="4"/>
      <c r="BA19" s="4"/>
      <c r="BB19" s="4"/>
      <c r="BC19" s="4"/>
      <c r="BD19" s="4"/>
      <c r="BE19" s="4"/>
      <c r="BF19" s="4"/>
      <c r="BG19" s="4"/>
      <c r="BI19" s="4"/>
      <c r="BJ19" s="4"/>
      <c r="BK19" s="4"/>
      <c r="BL19" s="4"/>
      <c r="BM19" s="4"/>
      <c r="BN19" s="4"/>
      <c r="BO19" s="4"/>
      <c r="BQ19" s="4"/>
      <c r="BR19" s="4"/>
      <c r="BS19" s="4"/>
      <c r="BT19" s="4"/>
      <c r="BU19" s="4"/>
      <c r="BV19" s="4"/>
      <c r="BW19" s="4"/>
    </row>
    <row r="20" spans="1:75">
      <c r="A20" s="5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M20" s="4"/>
      <c r="AN20" s="4"/>
      <c r="AO20" s="4"/>
      <c r="AP20" s="4"/>
      <c r="AQ20" s="4"/>
      <c r="AR20" s="4"/>
      <c r="AS20" s="4"/>
      <c r="BA20" s="4"/>
      <c r="BB20" s="4"/>
      <c r="BC20" s="4"/>
      <c r="BD20" s="4"/>
      <c r="BE20" s="4"/>
      <c r="BF20" s="4"/>
      <c r="BG20" s="4"/>
      <c r="BI20" s="4"/>
      <c r="BJ20" s="4"/>
      <c r="BK20" s="4"/>
      <c r="BL20" s="4"/>
      <c r="BM20" s="4"/>
      <c r="BN20" s="4"/>
      <c r="BO20" s="4"/>
      <c r="BQ20" s="4"/>
      <c r="BR20" s="4"/>
      <c r="BS20" s="4"/>
      <c r="BT20" s="4"/>
      <c r="BU20" s="4"/>
      <c r="BV20" s="4"/>
      <c r="BW20" s="4"/>
    </row>
    <row r="21" spans="1:75">
      <c r="A21" s="7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M21" s="4"/>
      <c r="AN21" s="4"/>
      <c r="AO21" s="4"/>
      <c r="AP21" s="4"/>
      <c r="AQ21" s="4"/>
      <c r="AR21" s="4"/>
      <c r="AS21" s="4"/>
      <c r="BA21" s="4"/>
      <c r="BB21" s="4"/>
      <c r="BC21" s="4"/>
      <c r="BD21" s="4"/>
      <c r="BE21" s="4"/>
      <c r="BF21" s="4"/>
      <c r="BG21" s="4"/>
      <c r="BI21" s="4"/>
      <c r="BJ21" s="4"/>
      <c r="BK21" s="4"/>
      <c r="BL21" s="4"/>
      <c r="BM21" s="4"/>
      <c r="BN21" s="4"/>
      <c r="BO21" s="4"/>
      <c r="BQ21" s="4"/>
      <c r="BR21" s="4"/>
      <c r="BS21" s="4"/>
      <c r="BT21" s="4"/>
      <c r="BU21" s="4"/>
      <c r="BV21" s="4"/>
      <c r="BW21" s="4"/>
    </row>
    <row r="22" spans="1:75">
      <c r="A22" s="5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M22" s="4"/>
      <c r="AN22" s="4"/>
      <c r="AO22" s="4"/>
      <c r="AP22" s="4"/>
      <c r="AQ22" s="4"/>
      <c r="AR22" s="4"/>
      <c r="AS22" s="4"/>
      <c r="BA22" s="4"/>
      <c r="BB22" s="4"/>
      <c r="BC22" s="4"/>
      <c r="BD22" s="4"/>
      <c r="BE22" s="4"/>
      <c r="BF22" s="4"/>
      <c r="BG22" s="4"/>
      <c r="BI22" s="4"/>
      <c r="BJ22" s="4"/>
      <c r="BK22" s="4"/>
      <c r="BL22" s="4"/>
      <c r="BM22" s="4"/>
      <c r="BN22" s="4"/>
      <c r="BO22" s="4"/>
      <c r="BQ22" s="4"/>
      <c r="BR22" s="4"/>
      <c r="BS22" s="4"/>
      <c r="BT22" s="4"/>
      <c r="BU22" s="4"/>
      <c r="BV22" s="4"/>
      <c r="BW22" s="4"/>
    </row>
    <row r="23" spans="1:75">
      <c r="A23" s="7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M23" s="4"/>
      <c r="AN23" s="4"/>
      <c r="AO23" s="4"/>
      <c r="AP23" s="4"/>
      <c r="AQ23" s="4"/>
      <c r="AR23" s="4"/>
      <c r="AS23" s="4"/>
      <c r="BA23" s="4"/>
      <c r="BB23" s="4"/>
      <c r="BC23" s="4"/>
      <c r="BD23" s="4"/>
      <c r="BE23" s="4"/>
      <c r="BF23" s="4"/>
      <c r="BG23" s="4"/>
      <c r="BI23" s="4"/>
      <c r="BJ23" s="4"/>
      <c r="BK23" s="4"/>
      <c r="BL23" s="4"/>
      <c r="BM23" s="4"/>
      <c r="BN23" s="4"/>
      <c r="BO23" s="4"/>
      <c r="BQ23" s="4"/>
      <c r="BR23" s="4"/>
      <c r="BS23" s="4"/>
      <c r="BT23" s="4"/>
      <c r="BU23" s="4"/>
      <c r="BV23" s="4"/>
      <c r="BW23" s="4"/>
    </row>
    <row r="24" spans="1:75">
      <c r="A24" s="5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M24" s="4"/>
      <c r="AN24" s="4"/>
      <c r="AO24" s="4"/>
      <c r="AP24" s="4"/>
      <c r="AQ24" s="4"/>
      <c r="AR24" s="4"/>
      <c r="AS24" s="4"/>
      <c r="BA24" s="4"/>
      <c r="BB24" s="4"/>
      <c r="BC24" s="4"/>
      <c r="BD24" s="4"/>
      <c r="BE24" s="4"/>
      <c r="BF24" s="4"/>
      <c r="BG24" s="4"/>
      <c r="BI24" s="4"/>
      <c r="BJ24" s="4"/>
      <c r="BK24" s="4"/>
      <c r="BL24" s="4"/>
      <c r="BM24" s="4"/>
      <c r="BN24" s="4"/>
      <c r="BO24" s="4"/>
      <c r="BQ24" s="4"/>
      <c r="BR24" s="4"/>
      <c r="BS24" s="4"/>
      <c r="BT24" s="4"/>
      <c r="BU24" s="4"/>
      <c r="BV24" s="4"/>
      <c r="BW24" s="4"/>
    </row>
    <row r="25" spans="1:75">
      <c r="A25" s="5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M25" s="4"/>
      <c r="AN25" s="4"/>
      <c r="AO25" s="4"/>
      <c r="AP25" s="4"/>
      <c r="AQ25" s="4"/>
      <c r="AR25" s="4"/>
      <c r="AS25" s="4"/>
      <c r="BA25" s="4"/>
      <c r="BB25" s="4"/>
      <c r="BC25" s="4"/>
      <c r="BD25" s="4"/>
      <c r="BE25" s="4"/>
      <c r="BF25" s="4"/>
      <c r="BG25" s="4"/>
      <c r="BI25" s="4"/>
      <c r="BJ25" s="4"/>
      <c r="BK25" s="4"/>
      <c r="BL25" s="4"/>
      <c r="BM25" s="4"/>
      <c r="BN25" s="4"/>
      <c r="BO25" s="4"/>
      <c r="BQ25" s="4"/>
      <c r="BR25" s="4"/>
      <c r="BS25" s="4"/>
      <c r="BT25" s="4"/>
      <c r="BU25" s="4"/>
      <c r="BV25" s="4"/>
      <c r="BW25" s="4"/>
    </row>
    <row r="26" spans="1:75">
      <c r="A26" s="7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M26" s="4"/>
      <c r="AN26" s="4"/>
      <c r="AO26" s="4"/>
      <c r="AP26" s="4"/>
      <c r="AQ26" s="4"/>
      <c r="AR26" s="4"/>
      <c r="AS26" s="4"/>
      <c r="BA26" s="4"/>
      <c r="BB26" s="4"/>
      <c r="BC26" s="4"/>
      <c r="BD26" s="4"/>
      <c r="BE26" s="4"/>
      <c r="BF26" s="4"/>
      <c r="BG26" s="4"/>
      <c r="BI26" s="4"/>
      <c r="BJ26" s="4"/>
      <c r="BK26" s="4"/>
      <c r="BL26" s="4"/>
      <c r="BM26" s="4"/>
      <c r="BN26" s="4"/>
      <c r="BO26" s="4"/>
      <c r="BQ26" s="4"/>
      <c r="BR26" s="4"/>
      <c r="BS26" s="4"/>
      <c r="BT26" s="4"/>
      <c r="BU26" s="4"/>
      <c r="BV26" s="4"/>
      <c r="BW26" s="4"/>
    </row>
    <row r="27" spans="1:75">
      <c r="A27" s="5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M27" s="4"/>
      <c r="AN27" s="4"/>
      <c r="AO27" s="4"/>
      <c r="AP27" s="4"/>
      <c r="AQ27" s="4"/>
      <c r="AR27" s="4"/>
      <c r="AS27" s="4"/>
      <c r="BA27" s="4"/>
      <c r="BB27" s="4"/>
      <c r="BC27" s="4"/>
      <c r="BD27" s="4"/>
      <c r="BE27" s="4"/>
      <c r="BF27" s="4"/>
      <c r="BG27" s="4"/>
      <c r="BI27" s="4"/>
      <c r="BJ27" s="4"/>
      <c r="BK27" s="4"/>
      <c r="BL27" s="4"/>
      <c r="BM27" s="4"/>
      <c r="BN27" s="4"/>
      <c r="BO27" s="4"/>
      <c r="BQ27" s="4"/>
      <c r="BR27" s="4"/>
      <c r="BS27" s="4"/>
      <c r="BT27" s="4"/>
      <c r="BU27" s="4"/>
      <c r="BV27" s="4"/>
      <c r="BW27" s="4"/>
    </row>
    <row r="28" spans="1:75">
      <c r="A28" s="7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M28" s="4"/>
      <c r="AN28" s="4"/>
      <c r="AO28" s="4"/>
      <c r="AP28" s="4"/>
      <c r="AQ28" s="4"/>
      <c r="AR28" s="4"/>
      <c r="AS28" s="4"/>
      <c r="BA28" s="4"/>
      <c r="BB28" s="4"/>
      <c r="BC28" s="4"/>
      <c r="BD28" s="4"/>
      <c r="BE28" s="4"/>
      <c r="BF28" s="4"/>
      <c r="BG28" s="4"/>
      <c r="BI28" s="4"/>
      <c r="BJ28" s="4"/>
      <c r="BK28" s="4"/>
      <c r="BL28" s="4"/>
      <c r="BM28" s="4"/>
      <c r="BN28" s="4"/>
      <c r="BO28" s="4"/>
      <c r="BQ28" s="4"/>
      <c r="BR28" s="4"/>
      <c r="BS28" s="4"/>
      <c r="BT28" s="4"/>
      <c r="BU28" s="4"/>
      <c r="BV28" s="4"/>
      <c r="BW28" s="4"/>
    </row>
    <row r="29" spans="1:75" ht="16.5" thickBot="1">
      <c r="A29" s="7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M29" s="4"/>
      <c r="AN29" s="4"/>
      <c r="AO29" s="4"/>
      <c r="AP29" s="4"/>
      <c r="AQ29" s="4"/>
      <c r="AR29" s="4"/>
      <c r="AS29" s="4"/>
      <c r="BA29" s="4"/>
      <c r="BB29" s="4"/>
      <c r="BC29" s="4"/>
      <c r="BD29" s="4"/>
      <c r="BE29" s="4"/>
      <c r="BF29" s="4"/>
      <c r="BG29" s="4"/>
      <c r="BI29" s="4"/>
      <c r="BJ29" s="4"/>
      <c r="BK29" s="4"/>
      <c r="BL29" s="4"/>
      <c r="BM29" s="4"/>
      <c r="BN29" s="4"/>
      <c r="BO29" s="4"/>
      <c r="BQ29" s="4"/>
      <c r="BR29" s="4"/>
      <c r="BS29" s="4"/>
      <c r="BT29" s="4"/>
      <c r="BU29" s="4"/>
      <c r="BV29" s="4"/>
      <c r="BW29" s="4"/>
    </row>
    <row r="30" spans="1:75" ht="16.5" thickBot="1">
      <c r="B30" s="75" t="s">
        <v>21</v>
      </c>
      <c r="C30" s="10" t="e">
        <f t="shared" ref="C30:H30" si="0">AVERAGE(C6:C29)</f>
        <v>#DIV/0!</v>
      </c>
      <c r="D30" s="10" t="e">
        <f t="shared" si="0"/>
        <v>#DIV/0!</v>
      </c>
      <c r="E30" s="10" t="e">
        <f t="shared" si="0"/>
        <v>#DIV/0!</v>
      </c>
      <c r="F30" s="10" t="e">
        <f t="shared" si="0"/>
        <v>#DIV/0!</v>
      </c>
      <c r="G30" s="10" t="e">
        <f t="shared" si="0"/>
        <v>#DIV/0!</v>
      </c>
      <c r="H30" s="10" t="e">
        <f t="shared" si="0"/>
        <v>#DIV/0!</v>
      </c>
      <c r="I30" s="24" t="e">
        <f>AVERAGE(I6:I13)</f>
        <v>#DIV/0!</v>
      </c>
      <c r="J30" s="24" t="e">
        <f>AVERAGE(J6:J13)</f>
        <v>#DIV/0!</v>
      </c>
      <c r="K30" s="24" t="e">
        <f>AVERAGE(K6:K13)</f>
        <v>#DIV/0!</v>
      </c>
      <c r="L30" s="24" t="e">
        <f>AVERAGE(L6:L13)</f>
        <v>#DIV/0!</v>
      </c>
      <c r="N30" s="75" t="s">
        <v>21</v>
      </c>
      <c r="O30" s="10" t="e">
        <f t="shared" ref="O30:T30" si="1">AVERAGE(O6:O29)</f>
        <v>#DIV/0!</v>
      </c>
      <c r="P30" s="10" t="e">
        <f t="shared" si="1"/>
        <v>#DIV/0!</v>
      </c>
      <c r="Q30" s="10" t="e">
        <f t="shared" si="1"/>
        <v>#DIV/0!</v>
      </c>
      <c r="R30" s="10" t="e">
        <f t="shared" si="1"/>
        <v>#DIV/0!</v>
      </c>
      <c r="S30" s="10" t="e">
        <f t="shared" si="1"/>
        <v>#DIV/0!</v>
      </c>
      <c r="T30" s="10" t="e">
        <f t="shared" si="1"/>
        <v>#DIV/0!</v>
      </c>
      <c r="U30" s="24" t="e">
        <f>AVERAGE(U6:U13)</f>
        <v>#DIV/0!</v>
      </c>
      <c r="V30" s="24" t="e">
        <f>AVERAGE(V6:V13)</f>
        <v>#DIV/0!</v>
      </c>
      <c r="W30" s="24" t="e">
        <f>AVERAGE(W6:W13)</f>
        <v>#DIV/0!</v>
      </c>
      <c r="X30" s="24" t="e">
        <f>AVERAGE(X6:X13)</f>
        <v>#DIV/0!</v>
      </c>
      <c r="Z30" s="75" t="s">
        <v>21</v>
      </c>
      <c r="AA30" s="10" t="e">
        <f t="shared" ref="AA30:AF30" si="2">AVERAGE(AA6:AA29)</f>
        <v>#DIV/0!</v>
      </c>
      <c r="AB30" s="10" t="e">
        <f t="shared" si="2"/>
        <v>#DIV/0!</v>
      </c>
      <c r="AC30" s="10" t="e">
        <f t="shared" si="2"/>
        <v>#DIV/0!</v>
      </c>
      <c r="AD30" s="10" t="e">
        <f t="shared" si="2"/>
        <v>#DIV/0!</v>
      </c>
      <c r="AE30" s="10" t="e">
        <f t="shared" si="2"/>
        <v>#DIV/0!</v>
      </c>
      <c r="AF30" s="10" t="e">
        <f t="shared" si="2"/>
        <v>#DIV/0!</v>
      </c>
      <c r="AG30" s="24" t="e">
        <f>AVERAGE(AG6:AG13)</f>
        <v>#DIV/0!</v>
      </c>
      <c r="AH30" s="24" t="e">
        <f>AVERAGE(AH6:AH13)</f>
        <v>#DIV/0!</v>
      </c>
      <c r="AI30" s="24" t="e">
        <f>AVERAGE(AI6:AI13)</f>
        <v>#DIV/0!</v>
      </c>
      <c r="AJ30" s="24" t="e">
        <f>AVERAGE(AJ6:AJ13)</f>
        <v>#DIV/0!</v>
      </c>
      <c r="AM30" s="75" t="s">
        <v>21</v>
      </c>
      <c r="AN30" s="10" t="e">
        <f t="shared" ref="AN30:AS30" si="3">AVERAGE(AN6:AN29)</f>
        <v>#DIV/0!</v>
      </c>
      <c r="AO30" s="10" t="e">
        <f t="shared" si="3"/>
        <v>#DIV/0!</v>
      </c>
      <c r="AP30" s="10" t="e">
        <f t="shared" si="3"/>
        <v>#DIV/0!</v>
      </c>
      <c r="AQ30" s="10" t="e">
        <f t="shared" si="3"/>
        <v>#DIV/0!</v>
      </c>
      <c r="AR30" s="10" t="e">
        <f t="shared" si="3"/>
        <v>#DIV/0!</v>
      </c>
      <c r="AS30" s="10" t="e">
        <f t="shared" si="3"/>
        <v>#DIV/0!</v>
      </c>
      <c r="BA30" s="75" t="s">
        <v>21</v>
      </c>
      <c r="BB30" s="10" t="e">
        <f t="shared" ref="BB30:BG30" si="4">AVERAGE(BB6:BB29)</f>
        <v>#DIV/0!</v>
      </c>
      <c r="BC30" s="10" t="e">
        <f t="shared" si="4"/>
        <v>#DIV/0!</v>
      </c>
      <c r="BD30" s="10" t="e">
        <f t="shared" si="4"/>
        <v>#DIV/0!</v>
      </c>
      <c r="BE30" s="10" t="e">
        <f t="shared" si="4"/>
        <v>#DIV/0!</v>
      </c>
      <c r="BF30" s="10" t="e">
        <f t="shared" si="4"/>
        <v>#DIV/0!</v>
      </c>
      <c r="BG30" s="10" t="e">
        <f t="shared" si="4"/>
        <v>#DIV/0!</v>
      </c>
      <c r="BI30" s="75" t="s">
        <v>21</v>
      </c>
      <c r="BJ30" s="10" t="e">
        <f t="shared" ref="BJ30:BO30" si="5">AVERAGE(BJ6:BJ29)</f>
        <v>#DIV/0!</v>
      </c>
      <c r="BK30" s="10" t="e">
        <f t="shared" si="5"/>
        <v>#DIV/0!</v>
      </c>
      <c r="BL30" s="10" t="e">
        <f t="shared" si="5"/>
        <v>#DIV/0!</v>
      </c>
      <c r="BM30" s="10" t="e">
        <f t="shared" si="5"/>
        <v>#DIV/0!</v>
      </c>
      <c r="BN30" s="10" t="e">
        <f t="shared" si="5"/>
        <v>#DIV/0!</v>
      </c>
      <c r="BO30" s="10" t="e">
        <f t="shared" si="5"/>
        <v>#DIV/0!</v>
      </c>
      <c r="BQ30" s="75" t="s">
        <v>21</v>
      </c>
      <c r="BR30" s="10" t="e">
        <f t="shared" ref="BR30:BW30" si="6">AVERAGE(BR6:BR29)</f>
        <v>#DIV/0!</v>
      </c>
      <c r="BS30" s="10" t="e">
        <f t="shared" si="6"/>
        <v>#DIV/0!</v>
      </c>
      <c r="BT30" s="10" t="e">
        <f t="shared" si="6"/>
        <v>#DIV/0!</v>
      </c>
      <c r="BU30" s="10" t="e">
        <f t="shared" si="6"/>
        <v>#DIV/0!</v>
      </c>
      <c r="BV30" s="10" t="e">
        <f t="shared" si="6"/>
        <v>#DIV/0!</v>
      </c>
      <c r="BW30" s="10" t="e">
        <f t="shared" si="6"/>
        <v>#DIV/0!</v>
      </c>
    </row>
    <row r="31" spans="1:75" ht="16.5" thickBot="1">
      <c r="B31" s="75" t="s">
        <v>30</v>
      </c>
      <c r="C31" s="10">
        <v>0.28876153608366401</v>
      </c>
      <c r="D31" s="10">
        <v>0.91862761654098402</v>
      </c>
      <c r="E31" s="10">
        <v>0.39970209285811398</v>
      </c>
      <c r="F31" s="10">
        <v>0.32289327509087501</v>
      </c>
      <c r="G31" s="10">
        <v>0.34269808835688798</v>
      </c>
      <c r="H31" s="10">
        <v>0.993162437826554</v>
      </c>
      <c r="I31" s="24">
        <v>0.85205477249323702</v>
      </c>
      <c r="J31" s="24">
        <v>0.63692238607259499</v>
      </c>
      <c r="K31" s="24">
        <v>0.50157290310390901</v>
      </c>
      <c r="L31" s="24">
        <v>0.30854508155209698</v>
      </c>
      <c r="N31" s="75" t="s">
        <v>30</v>
      </c>
      <c r="O31" s="10">
        <v>0.20192305527469401</v>
      </c>
      <c r="P31" s="10">
        <v>0.92436384055198095</v>
      </c>
      <c r="Q31" s="10">
        <v>0.329153140434921</v>
      </c>
      <c r="R31" s="10">
        <v>0.232406083553343</v>
      </c>
      <c r="S31" s="10">
        <v>0.60926843657960805</v>
      </c>
      <c r="T31" s="10">
        <v>0.82563898936844404</v>
      </c>
      <c r="U31" s="24">
        <v>0.80367041566225905</v>
      </c>
      <c r="V31" s="24">
        <v>0.67239348862637405</v>
      </c>
      <c r="W31" s="24">
        <v>0.73260651770403395</v>
      </c>
      <c r="X31" s="24">
        <v>0.37117267026129003</v>
      </c>
      <c r="Z31" s="75" t="s">
        <v>30</v>
      </c>
      <c r="AA31" s="10">
        <v>0.31669109662203598</v>
      </c>
      <c r="AB31" s="10">
        <v>0.84736091630117805</v>
      </c>
      <c r="AC31" s="10">
        <v>1.65536645134669E-2</v>
      </c>
      <c r="AD31" s="10">
        <v>2.72127783912854E-2</v>
      </c>
      <c r="AE31" s="10">
        <v>9.7867294380865402E-3</v>
      </c>
      <c r="AF31" s="10">
        <v>2.92155926571224E-2</v>
      </c>
      <c r="AG31" s="24">
        <v>4.9572362811827399E-2</v>
      </c>
      <c r="AH31" s="24">
        <v>6.8663957282266402E-2</v>
      </c>
      <c r="AI31" s="24">
        <v>8.5983754322179601E-4</v>
      </c>
      <c r="AJ31" s="24">
        <v>1.0188799635975E-2</v>
      </c>
      <c r="AM31" s="75" t="s">
        <v>30</v>
      </c>
      <c r="AN31" s="10">
        <v>0.26537477896157102</v>
      </c>
      <c r="AO31" s="10">
        <v>0.83387505896902003</v>
      </c>
      <c r="AP31" s="10">
        <v>1.71489466219658E-2</v>
      </c>
      <c r="AQ31" s="10">
        <v>2.45581804468968E-2</v>
      </c>
      <c r="AR31" s="10">
        <v>1.57378345762085E-2</v>
      </c>
      <c r="AS31" s="10">
        <v>2.9570337529755401E-2</v>
      </c>
      <c r="AT31" s="3">
        <v>4.91919430897493E-2</v>
      </c>
      <c r="AU31" s="3">
        <v>6.1718303176231802E-2</v>
      </c>
      <c r="AV31" s="3">
        <v>1.62520209457511E-3</v>
      </c>
      <c r="AW31" s="3">
        <v>1.13530267341851E-2</v>
      </c>
      <c r="BA31" s="75" t="s">
        <v>30</v>
      </c>
      <c r="BB31" s="10"/>
      <c r="BC31" s="10"/>
      <c r="BD31" s="10"/>
      <c r="BE31" s="10"/>
      <c r="BF31" s="10"/>
      <c r="BG31" s="10"/>
      <c r="BI31" s="75" t="s">
        <v>30</v>
      </c>
      <c r="BJ31" s="10">
        <v>0.23842547449057899</v>
      </c>
      <c r="BK31" s="10">
        <v>0.70883093714178302</v>
      </c>
      <c r="BL31" s="10">
        <v>3.9659740064222401E-3</v>
      </c>
      <c r="BM31" s="10">
        <v>3.3271452821731697E-2</v>
      </c>
      <c r="BN31" s="10">
        <v>6.4479309000222999E-3</v>
      </c>
      <c r="BO31" s="10">
        <v>3.9639851318134002E-2</v>
      </c>
      <c r="BQ31" s="75" t="s">
        <v>30</v>
      </c>
      <c r="BR31" s="10"/>
      <c r="BS31" s="10"/>
      <c r="BT31" s="14"/>
      <c r="BU31" s="10"/>
      <c r="BV31" s="14"/>
      <c r="BW31" s="14"/>
    </row>
    <row r="32" spans="1:75" ht="16.5" thickBot="1">
      <c r="B32" s="76"/>
      <c r="C32" s="4"/>
      <c r="D32" s="4"/>
      <c r="E32" s="4"/>
      <c r="F32" s="4"/>
      <c r="G32" s="4"/>
      <c r="H32" s="4"/>
      <c r="I32" s="23"/>
      <c r="J32" s="23"/>
      <c r="K32" s="23"/>
      <c r="L32" s="23"/>
      <c r="N32" s="76"/>
      <c r="O32" s="4"/>
      <c r="P32" s="4"/>
      <c r="Q32" s="4"/>
      <c r="R32" s="4"/>
      <c r="S32" s="4"/>
      <c r="T32" s="4"/>
      <c r="U32" s="23"/>
      <c r="V32" s="23"/>
      <c r="W32" s="23"/>
      <c r="X32" s="23"/>
      <c r="Z32" s="76"/>
      <c r="AA32" s="4"/>
      <c r="AB32" s="4"/>
      <c r="AC32" s="4"/>
      <c r="AD32" s="4"/>
      <c r="AE32" s="4"/>
      <c r="AF32" s="4"/>
      <c r="AG32" s="23"/>
      <c r="AH32" s="23"/>
      <c r="AI32" s="23"/>
      <c r="AJ32" s="23"/>
      <c r="AM32" s="76"/>
      <c r="AN32" s="4"/>
      <c r="AO32" s="4"/>
      <c r="AP32" s="4"/>
      <c r="AQ32" s="4"/>
      <c r="AR32" s="4"/>
      <c r="AS32" s="4"/>
      <c r="BA32" s="75" t="s">
        <v>99</v>
      </c>
      <c r="BB32" s="10"/>
      <c r="BC32" s="10"/>
      <c r="BD32" s="10"/>
      <c r="BE32" s="10"/>
      <c r="BF32" s="10"/>
      <c r="BG32" s="10"/>
      <c r="BI32" s="75" t="s">
        <v>99</v>
      </c>
      <c r="BJ32" s="10">
        <v>0.15230081431137499</v>
      </c>
      <c r="BK32" s="10">
        <v>0.53732838656304405</v>
      </c>
      <c r="BL32" s="10">
        <v>1.48288288455765E-2</v>
      </c>
      <c r="BM32" s="10">
        <v>1.04173960458142E-2</v>
      </c>
      <c r="BN32" s="10">
        <v>1.5571746719459101E-2</v>
      </c>
      <c r="BO32" s="10">
        <v>3.0010359994752E-2</v>
      </c>
      <c r="BQ32" s="75" t="s">
        <v>99</v>
      </c>
      <c r="BR32" s="10"/>
      <c r="BS32" s="10"/>
      <c r="BT32" s="10"/>
      <c r="BU32" s="10"/>
      <c r="BV32" s="10"/>
      <c r="BW32" s="10"/>
    </row>
    <row r="33" spans="1:75" ht="16.5" thickBot="1">
      <c r="B33" s="76"/>
      <c r="C33" s="4"/>
      <c r="D33" s="4"/>
      <c r="E33" s="4"/>
      <c r="F33" s="4"/>
      <c r="G33" s="4"/>
      <c r="H33" s="4"/>
      <c r="I33" s="23"/>
      <c r="J33" s="23"/>
      <c r="K33" s="23"/>
      <c r="L33" s="23"/>
      <c r="N33" s="76"/>
      <c r="O33" s="4"/>
      <c r="P33" s="4"/>
      <c r="Q33" s="4"/>
      <c r="R33" s="4"/>
      <c r="S33" s="4"/>
      <c r="T33" s="4"/>
      <c r="U33" s="23"/>
      <c r="V33" s="23"/>
      <c r="W33" s="23"/>
      <c r="X33" s="23"/>
      <c r="Z33" s="76"/>
      <c r="AA33" s="4"/>
      <c r="AB33" s="4"/>
      <c r="AC33" s="4"/>
      <c r="AD33" s="4"/>
      <c r="AE33" s="4"/>
      <c r="AF33" s="4"/>
      <c r="AG33" s="23"/>
      <c r="AH33" s="23"/>
      <c r="AI33" s="23"/>
      <c r="AJ33" s="23"/>
      <c r="AM33" s="76"/>
      <c r="AN33" s="4"/>
      <c r="AO33" s="4"/>
      <c r="AP33" s="4"/>
      <c r="AQ33" s="4"/>
      <c r="AR33" s="4"/>
      <c r="AS33" s="4"/>
      <c r="BA33" s="58" t="s">
        <v>102</v>
      </c>
      <c r="BB33" s="12"/>
      <c r="BC33" s="12"/>
      <c r="BD33" s="12"/>
      <c r="BE33" s="12"/>
      <c r="BF33" s="12"/>
      <c r="BG33" s="12"/>
      <c r="BI33" s="75" t="s">
        <v>102</v>
      </c>
      <c r="BJ33" s="10">
        <v>0.481684863643908</v>
      </c>
      <c r="BK33" s="10">
        <v>0.74511280807018698</v>
      </c>
      <c r="BL33" s="10">
        <v>7.1183910035835699E-2</v>
      </c>
      <c r="BM33" s="10">
        <v>0.32715244257297699</v>
      </c>
      <c r="BN33" s="10">
        <v>0.117681135149277</v>
      </c>
      <c r="BO33" s="10">
        <v>0.309587284686689</v>
      </c>
      <c r="BQ33" s="58" t="s">
        <v>102</v>
      </c>
      <c r="BR33" s="12"/>
      <c r="BS33" s="12"/>
      <c r="BT33" s="12"/>
      <c r="BU33" s="12"/>
      <c r="BV33" s="12"/>
      <c r="BW33" s="12"/>
    </row>
    <row r="34" spans="1:75" ht="16.5" thickBot="1">
      <c r="BA34" s="75" t="s">
        <v>100</v>
      </c>
      <c r="BB34" s="10"/>
      <c r="BC34" s="10"/>
      <c r="BD34" s="10"/>
      <c r="BE34" s="10"/>
      <c r="BF34" s="10"/>
      <c r="BG34" s="10"/>
      <c r="BI34" s="75" t="s">
        <v>100</v>
      </c>
      <c r="BJ34" s="10">
        <v>0.42639652225397601</v>
      </c>
      <c r="BK34" s="10">
        <v>0.90295746027771695</v>
      </c>
      <c r="BL34" s="10">
        <v>4.1486682419803501E-3</v>
      </c>
      <c r="BM34" s="10">
        <v>0.34927601539722303</v>
      </c>
      <c r="BN34" s="10">
        <v>1.57130674444774E-2</v>
      </c>
      <c r="BO34" s="10">
        <v>0.104092605745828</v>
      </c>
      <c r="BQ34" s="75" t="s">
        <v>100</v>
      </c>
      <c r="BR34" s="10"/>
      <c r="BS34" s="10"/>
      <c r="BT34" s="10"/>
      <c r="BU34" s="10"/>
      <c r="BV34" s="10"/>
      <c r="BW34" s="10"/>
    </row>
    <row r="35" spans="1:75" ht="16.5" thickBot="1">
      <c r="BA35" s="58" t="s">
        <v>103</v>
      </c>
      <c r="BB35" s="12"/>
      <c r="BC35" s="12"/>
      <c r="BD35" s="12"/>
      <c r="BE35" s="12"/>
      <c r="BF35" s="12"/>
      <c r="BG35" s="12"/>
      <c r="BI35" s="75" t="s">
        <v>103</v>
      </c>
      <c r="BJ35" s="10">
        <v>0.211815796417547</v>
      </c>
      <c r="BK35" s="10">
        <v>0.26524313933570398</v>
      </c>
      <c r="BL35" s="10">
        <v>0.143744095162601</v>
      </c>
      <c r="BM35" s="10">
        <v>1.62344387192386E-2</v>
      </c>
      <c r="BN35" s="10">
        <v>0.113531852676304</v>
      </c>
      <c r="BO35" s="10">
        <v>0.12738781894340101</v>
      </c>
      <c r="BQ35" s="58" t="s">
        <v>103</v>
      </c>
      <c r="BR35" s="12"/>
      <c r="BS35" s="12"/>
      <c r="BT35" s="12"/>
      <c r="BU35" s="12"/>
      <c r="BV35" s="12"/>
      <c r="BW35" s="12"/>
    </row>
    <row r="38" spans="1:75">
      <c r="C38" s="3" t="s">
        <v>39</v>
      </c>
      <c r="O38" s="3" t="s">
        <v>39</v>
      </c>
      <c r="AA38" s="3" t="s">
        <v>39</v>
      </c>
      <c r="AN38" s="3" t="s">
        <v>39</v>
      </c>
      <c r="BB38" s="3" t="s">
        <v>202</v>
      </c>
      <c r="BJ38" s="3" t="s">
        <v>67</v>
      </c>
      <c r="BR38" s="3" t="s">
        <v>202</v>
      </c>
    </row>
    <row r="39" spans="1:75">
      <c r="C39" s="5" t="s">
        <v>8</v>
      </c>
      <c r="D39" s="5" t="s">
        <v>9</v>
      </c>
      <c r="E39" s="5" t="s">
        <v>0</v>
      </c>
      <c r="F39" s="5" t="s">
        <v>1</v>
      </c>
      <c r="G39" s="5" t="s">
        <v>2</v>
      </c>
      <c r="H39" s="5" t="s">
        <v>16</v>
      </c>
      <c r="I39" s="22" t="s">
        <v>3</v>
      </c>
      <c r="J39" s="22" t="s">
        <v>4</v>
      </c>
      <c r="K39" s="22" t="s">
        <v>5</v>
      </c>
      <c r="L39" s="22" t="s">
        <v>6</v>
      </c>
      <c r="O39" s="5" t="s">
        <v>8</v>
      </c>
      <c r="P39" s="5" t="s">
        <v>9</v>
      </c>
      <c r="Q39" s="5" t="s">
        <v>0</v>
      </c>
      <c r="R39" s="5" t="s">
        <v>1</v>
      </c>
      <c r="S39" s="5" t="s">
        <v>2</v>
      </c>
      <c r="T39" s="5" t="s">
        <v>16</v>
      </c>
      <c r="U39" s="22" t="s">
        <v>3</v>
      </c>
      <c r="V39" s="22" t="s">
        <v>4</v>
      </c>
      <c r="W39" s="22" t="s">
        <v>5</v>
      </c>
      <c r="X39" s="22" t="s">
        <v>6</v>
      </c>
      <c r="AA39" s="5" t="s">
        <v>8</v>
      </c>
      <c r="AB39" s="5" t="s">
        <v>9</v>
      </c>
      <c r="AC39" s="5" t="s">
        <v>0</v>
      </c>
      <c r="AD39" s="5" t="s">
        <v>1</v>
      </c>
      <c r="AE39" s="5" t="s">
        <v>2</v>
      </c>
      <c r="AF39" s="5" t="s">
        <v>16</v>
      </c>
      <c r="AG39" s="22" t="s">
        <v>3</v>
      </c>
      <c r="AH39" s="22" t="s">
        <v>4</v>
      </c>
      <c r="AI39" s="22" t="s">
        <v>5</v>
      </c>
      <c r="AJ39" s="22" t="s">
        <v>6</v>
      </c>
      <c r="AN39" s="5" t="s">
        <v>8</v>
      </c>
      <c r="AO39" s="5" t="s">
        <v>9</v>
      </c>
      <c r="AP39" s="5" t="s">
        <v>0</v>
      </c>
      <c r="AQ39" s="5" t="s">
        <v>1</v>
      </c>
      <c r="AR39" s="5" t="s">
        <v>2</v>
      </c>
      <c r="AS39" s="5" t="s">
        <v>16</v>
      </c>
      <c r="BB39" s="5" t="s">
        <v>178</v>
      </c>
      <c r="BC39" s="5" t="s">
        <v>179</v>
      </c>
      <c r="BD39" s="5" t="s">
        <v>107</v>
      </c>
      <c r="BE39" s="5" t="s">
        <v>108</v>
      </c>
      <c r="BF39" s="5" t="s">
        <v>109</v>
      </c>
      <c r="BG39" s="5" t="s">
        <v>110</v>
      </c>
      <c r="BJ39" s="5" t="s">
        <v>8</v>
      </c>
      <c r="BK39" s="5" t="s">
        <v>9</v>
      </c>
      <c r="BL39" s="5" t="s">
        <v>0</v>
      </c>
      <c r="BM39" s="5" t="s">
        <v>1</v>
      </c>
      <c r="BN39" s="5" t="s">
        <v>2</v>
      </c>
      <c r="BO39" s="5" t="s">
        <v>16</v>
      </c>
      <c r="BR39" s="5" t="s">
        <v>178</v>
      </c>
      <c r="BS39" s="5" t="s">
        <v>179</v>
      </c>
      <c r="BT39" s="5" t="s">
        <v>107</v>
      </c>
      <c r="BU39" s="5" t="s">
        <v>108</v>
      </c>
      <c r="BV39" s="5" t="s">
        <v>109</v>
      </c>
      <c r="BW39" s="5" t="s">
        <v>110</v>
      </c>
    </row>
    <row r="40" spans="1:75">
      <c r="A40" s="5"/>
      <c r="C40" s="4"/>
      <c r="D40" s="4"/>
      <c r="E40" s="4"/>
      <c r="F40" s="4"/>
      <c r="G40" s="4"/>
      <c r="H40" s="4"/>
      <c r="I40" s="23"/>
      <c r="J40" s="23"/>
      <c r="K40" s="23"/>
      <c r="L40" s="23"/>
      <c r="O40" s="4"/>
      <c r="P40" s="4"/>
      <c r="Q40" s="4"/>
      <c r="R40" s="4"/>
      <c r="S40" s="4"/>
      <c r="T40" s="4"/>
      <c r="U40" s="23"/>
      <c r="V40" s="23"/>
      <c r="W40" s="23"/>
      <c r="X40" s="23"/>
      <c r="AA40" s="4"/>
      <c r="AB40" s="4"/>
      <c r="AC40" s="4"/>
      <c r="AD40" s="4"/>
      <c r="AE40" s="4"/>
      <c r="AF40" s="4"/>
      <c r="AG40" s="23"/>
      <c r="AH40" s="23"/>
      <c r="AI40" s="23"/>
      <c r="AJ40" s="23"/>
      <c r="AN40" s="4"/>
      <c r="AO40" s="4"/>
      <c r="AP40" s="4"/>
      <c r="AQ40" s="4"/>
      <c r="AR40" s="4"/>
      <c r="AS40" s="4"/>
      <c r="BB40" s="4"/>
      <c r="BC40" s="4"/>
      <c r="BD40" s="4"/>
      <c r="BE40" s="4"/>
      <c r="BF40" s="4"/>
      <c r="BG40" s="4"/>
      <c r="BJ40" s="4"/>
      <c r="BK40" s="4"/>
      <c r="BL40" s="4"/>
      <c r="BM40" s="4"/>
      <c r="BN40" s="4"/>
      <c r="BO40" s="4"/>
      <c r="BR40" s="4"/>
      <c r="BS40" s="4"/>
      <c r="BT40" s="4"/>
      <c r="BU40" s="4"/>
      <c r="BV40" s="4"/>
      <c r="BW40" s="4"/>
    </row>
    <row r="41" spans="1:75">
      <c r="A41" s="5"/>
      <c r="C41" s="4"/>
      <c r="D41" s="4"/>
      <c r="E41" s="4"/>
      <c r="F41" s="4"/>
      <c r="G41" s="4"/>
      <c r="H41" s="4"/>
      <c r="I41" s="23"/>
      <c r="J41" s="23"/>
      <c r="K41" s="23"/>
      <c r="L41" s="23"/>
      <c r="O41" s="4"/>
      <c r="P41" s="4"/>
      <c r="Q41" s="4"/>
      <c r="R41" s="4"/>
      <c r="S41" s="4"/>
      <c r="T41" s="4"/>
      <c r="U41" s="23"/>
      <c r="V41" s="23"/>
      <c r="W41" s="23"/>
      <c r="X41" s="23"/>
      <c r="AA41" s="4"/>
      <c r="AB41" s="4"/>
      <c r="AC41" s="4"/>
      <c r="AD41" s="4"/>
      <c r="AE41" s="4"/>
      <c r="AF41" s="4"/>
      <c r="AG41" s="23"/>
      <c r="AH41" s="23"/>
      <c r="AI41" s="23"/>
      <c r="AJ41" s="23"/>
      <c r="AN41" s="4"/>
      <c r="AO41" s="4"/>
      <c r="AP41" s="4"/>
      <c r="AQ41" s="4"/>
      <c r="AR41" s="4"/>
      <c r="AS41" s="4"/>
      <c r="BB41" s="4"/>
      <c r="BC41" s="4"/>
      <c r="BD41" s="4"/>
      <c r="BE41" s="4"/>
      <c r="BF41" s="4"/>
      <c r="BG41" s="4"/>
      <c r="BJ41" s="4"/>
      <c r="BK41" s="4"/>
      <c r="BL41" s="4"/>
      <c r="BM41" s="4"/>
      <c r="BN41" s="4"/>
      <c r="BO41" s="4"/>
      <c r="BR41" s="4"/>
      <c r="BS41" s="4"/>
      <c r="BT41" s="4"/>
      <c r="BU41" s="4"/>
      <c r="BV41" s="4"/>
      <c r="BW41" s="4"/>
    </row>
    <row r="42" spans="1:75">
      <c r="A42" s="5"/>
      <c r="C42" s="4"/>
      <c r="D42" s="4"/>
      <c r="E42" s="4"/>
      <c r="F42" s="4"/>
      <c r="G42" s="4"/>
      <c r="H42" s="4"/>
      <c r="I42" s="23"/>
      <c r="J42" s="23"/>
      <c r="K42" s="23"/>
      <c r="L42" s="23"/>
      <c r="O42" s="4"/>
      <c r="P42" s="4"/>
      <c r="Q42" s="4"/>
      <c r="R42" s="4"/>
      <c r="S42" s="4"/>
      <c r="T42" s="4"/>
      <c r="U42" s="23"/>
      <c r="V42" s="23"/>
      <c r="W42" s="23"/>
      <c r="X42" s="23"/>
      <c r="AA42" s="4"/>
      <c r="AB42" s="4"/>
      <c r="AC42" s="4"/>
      <c r="AD42" s="4"/>
      <c r="AE42" s="4"/>
      <c r="AF42" s="4"/>
      <c r="AG42" s="23"/>
      <c r="AH42" s="23"/>
      <c r="AI42" s="23"/>
      <c r="AJ42" s="23"/>
      <c r="AN42" s="4"/>
      <c r="AO42" s="4"/>
      <c r="AP42" s="4"/>
      <c r="AQ42" s="4"/>
      <c r="AR42" s="4"/>
      <c r="AS42" s="4"/>
      <c r="BB42" s="4"/>
      <c r="BC42" s="4"/>
      <c r="BD42" s="4"/>
      <c r="BE42" s="4"/>
      <c r="BF42" s="4"/>
      <c r="BG42" s="4"/>
      <c r="BJ42" s="4"/>
      <c r="BK42" s="4"/>
      <c r="BL42" s="4"/>
      <c r="BM42" s="4"/>
      <c r="BN42" s="4"/>
      <c r="BO42" s="4"/>
      <c r="BR42" s="4"/>
      <c r="BS42" s="4"/>
      <c r="BT42" s="4"/>
      <c r="BU42" s="4"/>
      <c r="BV42" s="4"/>
      <c r="BW42" s="4"/>
    </row>
    <row r="43" spans="1:75">
      <c r="A43" s="5"/>
      <c r="C43" s="4"/>
      <c r="D43" s="4"/>
      <c r="E43" s="4"/>
      <c r="F43" s="4"/>
      <c r="G43" s="4"/>
      <c r="H43" s="4"/>
      <c r="I43" s="23"/>
      <c r="J43" s="23"/>
      <c r="K43" s="23"/>
      <c r="L43" s="23"/>
      <c r="O43" s="4"/>
      <c r="P43" s="4"/>
      <c r="Q43" s="4"/>
      <c r="R43" s="4"/>
      <c r="S43" s="4"/>
      <c r="T43" s="4"/>
      <c r="U43" s="23"/>
      <c r="V43" s="23"/>
      <c r="W43" s="23"/>
      <c r="X43" s="23"/>
      <c r="AA43" s="4"/>
      <c r="AB43" s="4"/>
      <c r="AC43" s="4"/>
      <c r="AD43" s="4"/>
      <c r="AE43" s="4"/>
      <c r="AF43" s="4"/>
      <c r="AG43" s="23"/>
      <c r="AH43" s="23"/>
      <c r="AI43" s="23"/>
      <c r="AJ43" s="23"/>
      <c r="AN43" s="4"/>
      <c r="AO43" s="4"/>
      <c r="AP43" s="4"/>
      <c r="AQ43" s="4"/>
      <c r="AR43" s="4"/>
      <c r="AS43" s="4"/>
      <c r="BB43" s="4"/>
      <c r="BC43" s="4"/>
      <c r="BD43" s="4"/>
      <c r="BE43" s="4"/>
      <c r="BF43" s="4"/>
      <c r="BG43" s="4"/>
      <c r="BJ43" s="4"/>
      <c r="BK43" s="4"/>
      <c r="BL43" s="4"/>
      <c r="BM43" s="4"/>
      <c r="BN43" s="4"/>
      <c r="BO43" s="4"/>
      <c r="BR43" s="4"/>
      <c r="BS43" s="4"/>
      <c r="BT43" s="4"/>
      <c r="BU43" s="4"/>
      <c r="BV43" s="4"/>
      <c r="BW43" s="4"/>
    </row>
    <row r="44" spans="1:75">
      <c r="A44" s="5"/>
      <c r="C44" s="4"/>
      <c r="D44" s="4"/>
      <c r="E44" s="4"/>
      <c r="F44" s="4"/>
      <c r="G44" s="4"/>
      <c r="H44" s="4"/>
      <c r="I44" s="23"/>
      <c r="J44" s="23"/>
      <c r="K44" s="23"/>
      <c r="L44" s="23"/>
      <c r="O44" s="4"/>
      <c r="P44" s="4"/>
      <c r="Q44" s="4"/>
      <c r="R44" s="4"/>
      <c r="S44" s="4"/>
      <c r="T44" s="4"/>
      <c r="U44" s="23"/>
      <c r="V44" s="23"/>
      <c r="W44" s="23"/>
      <c r="X44" s="23"/>
      <c r="AA44" s="4"/>
      <c r="AB44" s="4"/>
      <c r="AC44" s="4"/>
      <c r="AD44" s="4"/>
      <c r="AE44" s="4"/>
      <c r="AF44" s="4"/>
      <c r="AG44" s="23"/>
      <c r="AH44" s="23"/>
      <c r="AI44" s="23"/>
      <c r="AJ44" s="23"/>
      <c r="AN44" s="4"/>
      <c r="AO44" s="4"/>
      <c r="AP44" s="4"/>
      <c r="AQ44" s="4"/>
      <c r="AR44" s="4"/>
      <c r="AS44" s="4"/>
      <c r="BB44" s="4"/>
      <c r="BC44" s="4"/>
      <c r="BD44" s="4"/>
      <c r="BE44" s="4"/>
      <c r="BF44" s="4"/>
      <c r="BG44" s="4"/>
      <c r="BJ44" s="4"/>
      <c r="BK44" s="4"/>
      <c r="BL44" s="4"/>
      <c r="BM44" s="4"/>
      <c r="BN44" s="4"/>
      <c r="BO44" s="4"/>
      <c r="BR44" s="4"/>
      <c r="BS44" s="4"/>
      <c r="BT44" s="4"/>
      <c r="BU44" s="4"/>
      <c r="BV44" s="4"/>
      <c r="BW44" s="4"/>
    </row>
    <row r="45" spans="1:75">
      <c r="A45" s="5"/>
      <c r="C45" s="4"/>
      <c r="D45" s="4"/>
      <c r="E45" s="4"/>
      <c r="F45" s="4"/>
      <c r="G45" s="4"/>
      <c r="H45" s="4"/>
      <c r="I45" s="23"/>
      <c r="J45" s="23"/>
      <c r="K45" s="23"/>
      <c r="L45" s="23"/>
      <c r="O45" s="4"/>
      <c r="P45" s="4"/>
      <c r="Q45" s="4"/>
      <c r="R45" s="4"/>
      <c r="S45" s="4"/>
      <c r="T45" s="4"/>
      <c r="U45" s="23"/>
      <c r="V45" s="23"/>
      <c r="W45" s="23"/>
      <c r="X45" s="23"/>
      <c r="AA45" s="4"/>
      <c r="AB45" s="4"/>
      <c r="AC45" s="4"/>
      <c r="AD45" s="4"/>
      <c r="AE45" s="4"/>
      <c r="AF45" s="4"/>
      <c r="AG45" s="23"/>
      <c r="AH45" s="23"/>
      <c r="AI45" s="23"/>
      <c r="AJ45" s="23"/>
      <c r="AN45" s="4"/>
      <c r="AO45" s="4"/>
      <c r="AP45" s="4"/>
      <c r="AQ45" s="4"/>
      <c r="AR45" s="4"/>
      <c r="AS45" s="4"/>
      <c r="BB45" s="4"/>
      <c r="BC45" s="4"/>
      <c r="BD45" s="4"/>
      <c r="BE45" s="4"/>
      <c r="BF45" s="4"/>
      <c r="BG45" s="4"/>
      <c r="BJ45" s="4"/>
      <c r="BK45" s="4"/>
      <c r="BL45" s="4"/>
      <c r="BM45" s="4"/>
      <c r="BN45" s="4"/>
      <c r="BO45" s="4"/>
      <c r="BR45" s="4"/>
      <c r="BS45" s="4"/>
      <c r="BT45" s="4"/>
      <c r="BU45" s="4"/>
      <c r="BV45" s="4"/>
      <c r="BW45" s="4"/>
    </row>
    <row r="46" spans="1:75">
      <c r="A46" s="5"/>
      <c r="C46" s="4"/>
      <c r="D46" s="4"/>
      <c r="E46" s="4"/>
      <c r="F46" s="4"/>
      <c r="G46" s="4"/>
      <c r="H46" s="4"/>
      <c r="I46" s="23"/>
      <c r="J46" s="23"/>
      <c r="K46" s="23"/>
      <c r="L46" s="23"/>
      <c r="O46" s="4"/>
      <c r="P46" s="4"/>
      <c r="Q46" s="4"/>
      <c r="R46" s="4"/>
      <c r="S46" s="4"/>
      <c r="T46" s="4"/>
      <c r="U46" s="23"/>
      <c r="V46" s="23"/>
      <c r="W46" s="23"/>
      <c r="X46" s="23"/>
      <c r="AA46" s="4"/>
      <c r="AB46" s="4"/>
      <c r="AC46" s="4"/>
      <c r="AD46" s="4"/>
      <c r="AE46" s="4"/>
      <c r="AF46" s="4"/>
      <c r="AG46" s="23"/>
      <c r="AH46" s="23"/>
      <c r="AI46" s="23"/>
      <c r="AJ46" s="23"/>
      <c r="AN46" s="4"/>
      <c r="AO46" s="4"/>
      <c r="AP46" s="4"/>
      <c r="AQ46" s="4"/>
      <c r="AR46" s="4"/>
      <c r="AS46" s="4"/>
      <c r="BB46" s="4"/>
      <c r="BC46" s="4"/>
      <c r="BD46" s="4"/>
      <c r="BE46" s="4"/>
      <c r="BF46" s="4"/>
      <c r="BG46" s="4"/>
      <c r="BJ46" s="4"/>
      <c r="BK46" s="4"/>
      <c r="BL46" s="4"/>
      <c r="BM46" s="4"/>
      <c r="BN46" s="4"/>
      <c r="BO46" s="4"/>
      <c r="BR46" s="4"/>
      <c r="BS46" s="4"/>
      <c r="BT46" s="4"/>
      <c r="BU46" s="4"/>
      <c r="BV46" s="4"/>
      <c r="BW46" s="4"/>
    </row>
    <row r="47" spans="1:75">
      <c r="A47" s="5"/>
      <c r="C47" s="4"/>
      <c r="D47" s="4"/>
      <c r="E47" s="4"/>
      <c r="F47" s="4"/>
      <c r="G47" s="4"/>
      <c r="H47" s="4"/>
      <c r="I47" s="23"/>
      <c r="J47" s="23"/>
      <c r="K47" s="23"/>
      <c r="L47" s="23"/>
      <c r="O47" s="4"/>
      <c r="P47" s="4"/>
      <c r="Q47" s="4"/>
      <c r="R47" s="4"/>
      <c r="S47" s="4"/>
      <c r="T47" s="4"/>
      <c r="U47" s="23"/>
      <c r="V47" s="23"/>
      <c r="W47" s="23"/>
      <c r="X47" s="23"/>
      <c r="AA47" s="4"/>
      <c r="AB47" s="4"/>
      <c r="AC47" s="4"/>
      <c r="AD47" s="4"/>
      <c r="AE47" s="4"/>
      <c r="AF47" s="4"/>
      <c r="AG47" s="23"/>
      <c r="AH47" s="23"/>
      <c r="AI47" s="23"/>
      <c r="AJ47" s="23"/>
      <c r="AN47" s="4"/>
      <c r="AO47" s="4"/>
      <c r="AP47" s="4"/>
      <c r="AQ47" s="4"/>
      <c r="AR47" s="4"/>
      <c r="AS47" s="4"/>
      <c r="BB47" s="4"/>
      <c r="BC47" s="4"/>
      <c r="BD47" s="4"/>
      <c r="BE47" s="4"/>
      <c r="BF47" s="4"/>
      <c r="BG47" s="4"/>
      <c r="BJ47" s="4"/>
      <c r="BK47" s="4"/>
      <c r="BL47" s="4"/>
      <c r="BM47" s="4"/>
      <c r="BN47" s="4"/>
      <c r="BO47" s="4"/>
      <c r="BR47" s="4"/>
      <c r="BS47" s="4"/>
      <c r="BT47" s="4"/>
      <c r="BU47" s="4"/>
      <c r="BV47" s="4"/>
      <c r="BW47" s="4"/>
    </row>
    <row r="48" spans="1:75">
      <c r="A48" s="74"/>
      <c r="D48" s="4"/>
      <c r="E48" s="4"/>
      <c r="F48" s="4"/>
      <c r="G48" s="4"/>
      <c r="H48" s="4"/>
      <c r="I48" s="23"/>
      <c r="J48" s="23"/>
      <c r="K48" s="23"/>
      <c r="M48" s="4"/>
      <c r="N48" s="4"/>
      <c r="O48" s="4"/>
      <c r="P48" s="4"/>
      <c r="Q48" s="4"/>
      <c r="R48" s="4"/>
      <c r="S48" s="4"/>
      <c r="T48" s="4"/>
      <c r="U48" s="23"/>
      <c r="V48" s="23"/>
      <c r="BA48" s="4"/>
      <c r="BB48" s="4"/>
      <c r="BC48" s="4"/>
      <c r="BD48" s="4"/>
      <c r="BE48" s="4"/>
      <c r="BF48" s="4"/>
      <c r="BG48" s="4"/>
      <c r="BJ48" s="4"/>
      <c r="BK48" s="4"/>
      <c r="BL48" s="4"/>
      <c r="BM48" s="4"/>
      <c r="BN48" s="4"/>
      <c r="BO48" s="4"/>
      <c r="BR48" s="4"/>
      <c r="BS48" s="4"/>
      <c r="BT48" s="4"/>
      <c r="BU48" s="4"/>
      <c r="BV48" s="4"/>
      <c r="BW48" s="4"/>
    </row>
    <row r="49" spans="1:75">
      <c r="A49" s="5"/>
      <c r="D49" s="4"/>
      <c r="E49" s="4"/>
      <c r="F49" s="4"/>
      <c r="G49" s="4"/>
      <c r="H49" s="4"/>
      <c r="I49" s="23"/>
      <c r="J49" s="23"/>
      <c r="K49" s="23"/>
      <c r="M49" s="4"/>
      <c r="N49" s="4"/>
      <c r="O49" s="4"/>
      <c r="P49" s="4"/>
      <c r="Q49" s="4"/>
      <c r="R49" s="4"/>
      <c r="S49" s="4"/>
      <c r="T49" s="4"/>
      <c r="U49" s="23"/>
      <c r="V49" s="23"/>
      <c r="BA49" s="4"/>
      <c r="BB49" s="4"/>
      <c r="BC49" s="4"/>
      <c r="BD49" s="4"/>
      <c r="BE49" s="4"/>
      <c r="BF49" s="4"/>
      <c r="BG49" s="4"/>
      <c r="BJ49" s="4"/>
      <c r="BK49" s="4"/>
      <c r="BL49" s="4"/>
      <c r="BM49" s="4"/>
      <c r="BN49" s="4"/>
      <c r="BO49" s="4"/>
      <c r="BR49" s="4"/>
      <c r="BS49" s="4"/>
      <c r="BT49" s="4"/>
      <c r="BU49" s="4"/>
      <c r="BV49" s="4"/>
      <c r="BW49" s="4"/>
    </row>
    <row r="50" spans="1:75">
      <c r="A50" s="74"/>
      <c r="D50" s="4"/>
      <c r="E50" s="4"/>
      <c r="F50" s="4"/>
      <c r="G50" s="4"/>
      <c r="H50" s="4"/>
      <c r="I50" s="23"/>
      <c r="J50" s="23"/>
      <c r="K50" s="23"/>
      <c r="M50" s="4"/>
      <c r="N50" s="4"/>
      <c r="O50" s="4"/>
      <c r="P50" s="4"/>
      <c r="Q50" s="4"/>
      <c r="R50" s="4"/>
      <c r="S50" s="4"/>
      <c r="T50" s="4"/>
      <c r="U50" s="23"/>
      <c r="V50" s="23"/>
      <c r="BA50" s="4"/>
      <c r="BB50" s="4"/>
      <c r="BC50" s="4"/>
      <c r="BD50" s="4"/>
      <c r="BE50" s="4"/>
      <c r="BF50" s="4"/>
      <c r="BG50" s="4"/>
      <c r="BJ50" s="4"/>
      <c r="BK50" s="4"/>
      <c r="BL50" s="4"/>
      <c r="BM50" s="4"/>
      <c r="BN50" s="4"/>
      <c r="BO50" s="4"/>
      <c r="BR50" s="4"/>
      <c r="BS50" s="4"/>
      <c r="BT50" s="4"/>
      <c r="BU50" s="4"/>
      <c r="BV50" s="4"/>
      <c r="BW50" s="4"/>
    </row>
    <row r="51" spans="1:75">
      <c r="A51" s="5"/>
      <c r="D51" s="4"/>
      <c r="E51" s="4"/>
      <c r="F51" s="4"/>
      <c r="G51" s="4"/>
      <c r="H51" s="4"/>
      <c r="I51" s="23"/>
      <c r="J51" s="23"/>
      <c r="K51" s="23"/>
      <c r="M51" s="4"/>
      <c r="N51" s="4"/>
      <c r="O51" s="4"/>
      <c r="P51" s="4"/>
      <c r="Q51" s="4"/>
      <c r="R51" s="4"/>
      <c r="S51" s="4"/>
      <c r="T51" s="4"/>
      <c r="U51" s="23"/>
      <c r="V51" s="23"/>
      <c r="BA51" s="4"/>
      <c r="BB51" s="4"/>
      <c r="BC51" s="4"/>
      <c r="BD51" s="4"/>
      <c r="BE51" s="4"/>
      <c r="BF51" s="4"/>
      <c r="BG51" s="4"/>
      <c r="BJ51" s="4"/>
      <c r="BK51" s="4"/>
      <c r="BL51" s="4"/>
      <c r="BM51" s="4"/>
      <c r="BN51" s="4"/>
      <c r="BO51" s="4"/>
      <c r="BR51" s="4"/>
      <c r="BS51" s="4"/>
      <c r="BT51" s="4"/>
      <c r="BU51" s="4"/>
      <c r="BV51" s="4"/>
      <c r="BW51" s="4"/>
    </row>
    <row r="52" spans="1:75">
      <c r="A52" s="5"/>
      <c r="D52" s="4"/>
      <c r="E52" s="4"/>
      <c r="F52" s="4"/>
      <c r="G52" s="4"/>
      <c r="H52" s="4"/>
      <c r="I52" s="23"/>
      <c r="J52" s="23"/>
      <c r="K52" s="23"/>
      <c r="M52" s="4"/>
      <c r="N52" s="4"/>
      <c r="O52" s="4"/>
      <c r="P52" s="4"/>
      <c r="Q52" s="4"/>
      <c r="R52" s="4"/>
      <c r="S52" s="4"/>
      <c r="T52" s="4"/>
      <c r="U52" s="23"/>
      <c r="V52" s="23"/>
      <c r="AJ52" s="27"/>
      <c r="AS52" s="31"/>
      <c r="BA52" s="4"/>
      <c r="BB52" s="4"/>
      <c r="BC52" s="4"/>
      <c r="BD52" s="4"/>
      <c r="BE52" s="4"/>
      <c r="BF52" s="4"/>
      <c r="BG52" s="4"/>
      <c r="BJ52" s="4"/>
      <c r="BK52" s="4"/>
      <c r="BL52" s="4"/>
      <c r="BM52" s="4"/>
      <c r="BN52" s="4"/>
      <c r="BO52" s="4"/>
      <c r="BR52" s="4"/>
      <c r="BS52" s="4"/>
      <c r="BT52" s="4"/>
      <c r="BU52" s="4"/>
      <c r="BV52" s="4"/>
      <c r="BW52" s="4"/>
    </row>
    <row r="53" spans="1:75">
      <c r="A53" s="74"/>
      <c r="D53" s="4"/>
      <c r="E53" s="4"/>
      <c r="F53" s="4"/>
      <c r="G53" s="4"/>
      <c r="H53" s="4"/>
      <c r="I53" s="23"/>
      <c r="J53" s="23"/>
      <c r="K53" s="23"/>
      <c r="M53" s="4"/>
      <c r="N53" s="4"/>
      <c r="O53" s="4"/>
      <c r="P53" s="4"/>
      <c r="Q53" s="4"/>
      <c r="R53" s="4"/>
      <c r="S53" s="4"/>
      <c r="T53" s="4"/>
      <c r="U53" s="23"/>
      <c r="V53" s="23"/>
      <c r="BA53" s="4"/>
      <c r="BB53" s="4"/>
      <c r="BC53" s="4"/>
      <c r="BD53" s="4"/>
      <c r="BE53" s="4"/>
      <c r="BF53" s="4"/>
      <c r="BG53" s="4"/>
      <c r="BJ53" s="4"/>
      <c r="BK53" s="4"/>
      <c r="BL53" s="4"/>
      <c r="BM53" s="4"/>
      <c r="BN53" s="4"/>
      <c r="BO53" s="4"/>
      <c r="BR53" s="4"/>
      <c r="BS53" s="4"/>
      <c r="BT53" s="4"/>
      <c r="BU53" s="4"/>
      <c r="BV53" s="4"/>
      <c r="BW53" s="4"/>
    </row>
    <row r="54" spans="1:75">
      <c r="A54" s="5"/>
      <c r="D54" s="4"/>
      <c r="E54" s="4"/>
      <c r="F54" s="4"/>
      <c r="G54" s="4"/>
      <c r="H54" s="4"/>
      <c r="I54" s="23"/>
      <c r="J54" s="23"/>
      <c r="K54" s="23"/>
      <c r="M54" s="4"/>
      <c r="N54" s="4"/>
      <c r="O54" s="4"/>
      <c r="P54" s="4"/>
      <c r="Q54" s="4"/>
      <c r="R54" s="4"/>
      <c r="S54" s="4"/>
      <c r="T54" s="4"/>
      <c r="U54" s="23"/>
      <c r="V54" s="23"/>
      <c r="BA54" s="4"/>
      <c r="BB54" s="4"/>
      <c r="BC54" s="4"/>
      <c r="BD54" s="4"/>
      <c r="BE54" s="4"/>
      <c r="BF54" s="4"/>
      <c r="BG54" s="4"/>
      <c r="BJ54" s="4"/>
      <c r="BK54" s="4"/>
      <c r="BL54" s="4"/>
      <c r="BM54" s="4"/>
      <c r="BN54" s="4"/>
      <c r="BO54" s="4"/>
      <c r="BR54" s="4"/>
      <c r="BS54" s="4"/>
      <c r="BT54" s="4"/>
      <c r="BU54" s="4"/>
      <c r="BV54" s="4"/>
      <c r="BW54" s="4"/>
    </row>
    <row r="55" spans="1:75">
      <c r="A55" s="74"/>
      <c r="D55" s="4"/>
      <c r="E55" s="4"/>
      <c r="F55" s="4"/>
      <c r="G55" s="4"/>
      <c r="H55" s="4"/>
      <c r="I55" s="23"/>
      <c r="J55" s="23"/>
      <c r="K55" s="23"/>
      <c r="M55" s="4"/>
      <c r="N55" s="4"/>
      <c r="O55" s="4"/>
      <c r="P55" s="4"/>
      <c r="Q55" s="4"/>
      <c r="R55" s="4"/>
      <c r="S55" s="4"/>
      <c r="T55" s="4"/>
      <c r="U55" s="23"/>
      <c r="V55" s="23"/>
      <c r="BA55" s="4"/>
      <c r="BB55" s="4"/>
      <c r="BC55" s="4"/>
      <c r="BD55" s="4"/>
      <c r="BE55" s="4"/>
      <c r="BF55" s="4"/>
      <c r="BG55" s="4"/>
      <c r="BJ55" s="4"/>
      <c r="BK55" s="4"/>
      <c r="BL55" s="4"/>
      <c r="BM55" s="4"/>
      <c r="BN55" s="4"/>
      <c r="BO55" s="4"/>
      <c r="BR55" s="4"/>
      <c r="BS55" s="4"/>
      <c r="BT55" s="4"/>
      <c r="BU55" s="4"/>
      <c r="BV55" s="4"/>
      <c r="BW55" s="4"/>
    </row>
    <row r="56" spans="1:75">
      <c r="A56" s="5"/>
      <c r="D56" s="4"/>
      <c r="E56" s="4"/>
      <c r="F56" s="4"/>
      <c r="G56" s="4"/>
      <c r="H56" s="4"/>
      <c r="I56" s="23"/>
      <c r="J56" s="23"/>
      <c r="K56" s="23"/>
      <c r="M56" s="4"/>
      <c r="N56" s="4"/>
      <c r="O56" s="4"/>
      <c r="P56" s="4"/>
      <c r="Q56" s="4"/>
      <c r="R56" s="4"/>
      <c r="S56" s="4"/>
      <c r="T56" s="4"/>
      <c r="U56" s="23"/>
      <c r="V56" s="23"/>
      <c r="BA56" s="4"/>
      <c r="BB56" s="4"/>
      <c r="BC56" s="4"/>
      <c r="BD56" s="4"/>
      <c r="BE56" s="4"/>
      <c r="BF56" s="4"/>
      <c r="BG56" s="4"/>
      <c r="BJ56" s="4"/>
      <c r="BK56" s="4"/>
      <c r="BL56" s="4"/>
      <c r="BM56" s="4"/>
      <c r="BN56" s="4"/>
      <c r="BO56" s="4"/>
      <c r="BR56" s="4"/>
      <c r="BS56" s="4"/>
      <c r="BT56" s="4"/>
      <c r="BU56" s="4"/>
      <c r="BV56" s="4"/>
      <c r="BW56" s="4"/>
    </row>
    <row r="57" spans="1:75">
      <c r="A57" s="74"/>
      <c r="D57" s="4"/>
      <c r="E57" s="4"/>
      <c r="F57" s="4"/>
      <c r="G57" s="4"/>
      <c r="H57" s="4"/>
      <c r="I57" s="23"/>
      <c r="J57" s="23"/>
      <c r="K57" s="23"/>
      <c r="M57" s="4"/>
      <c r="N57" s="4"/>
      <c r="O57" s="4"/>
      <c r="P57" s="4"/>
      <c r="Q57" s="4"/>
      <c r="R57" s="4"/>
      <c r="S57" s="4"/>
      <c r="T57" s="4"/>
      <c r="U57" s="23"/>
      <c r="V57" s="23"/>
      <c r="BA57" s="4"/>
      <c r="BB57" s="4"/>
      <c r="BC57" s="4"/>
      <c r="BD57" s="4"/>
      <c r="BE57" s="4"/>
      <c r="BF57" s="4"/>
      <c r="BG57" s="4"/>
      <c r="BJ57" s="4"/>
      <c r="BK57" s="4"/>
      <c r="BL57" s="4"/>
      <c r="BM57" s="4"/>
      <c r="BN57" s="4"/>
      <c r="BO57" s="4"/>
      <c r="BR57" s="4"/>
      <c r="BS57" s="4"/>
      <c r="BT57" s="4"/>
      <c r="BU57" s="4"/>
      <c r="BV57" s="4"/>
      <c r="BW57" s="4"/>
    </row>
    <row r="58" spans="1:75">
      <c r="A58" s="5"/>
      <c r="D58" s="4"/>
      <c r="E58" s="4"/>
      <c r="F58" s="4"/>
      <c r="G58" s="4"/>
      <c r="H58" s="4"/>
      <c r="I58" s="23"/>
      <c r="J58" s="23"/>
      <c r="K58" s="23"/>
      <c r="M58" s="4"/>
      <c r="N58" s="4"/>
      <c r="O58" s="4"/>
      <c r="P58" s="4"/>
      <c r="Q58" s="4"/>
      <c r="R58" s="4"/>
      <c r="S58" s="4"/>
      <c r="T58" s="4"/>
      <c r="U58" s="23"/>
      <c r="V58" s="23"/>
      <c r="BA58" s="4"/>
      <c r="BB58" s="4"/>
      <c r="BC58" s="4"/>
      <c r="BD58" s="4"/>
      <c r="BE58" s="4"/>
      <c r="BF58" s="4"/>
      <c r="BG58" s="4"/>
      <c r="BJ58" s="4"/>
      <c r="BK58" s="4"/>
      <c r="BL58" s="4"/>
      <c r="BM58" s="4"/>
      <c r="BN58" s="4"/>
      <c r="BO58" s="4"/>
      <c r="BR58" s="4"/>
      <c r="BS58" s="4"/>
      <c r="BT58" s="4"/>
      <c r="BU58" s="4"/>
      <c r="BV58" s="4"/>
      <c r="BW58" s="4"/>
    </row>
    <row r="59" spans="1:75">
      <c r="A59" s="5"/>
      <c r="D59" s="4"/>
      <c r="E59" s="4"/>
      <c r="F59" s="4"/>
      <c r="G59" s="4"/>
      <c r="H59" s="4"/>
      <c r="I59" s="23"/>
      <c r="J59" s="23"/>
      <c r="K59" s="23"/>
      <c r="M59" s="4"/>
      <c r="N59" s="4"/>
      <c r="O59" s="4"/>
      <c r="P59" s="4"/>
      <c r="Q59" s="4"/>
      <c r="R59" s="4"/>
      <c r="S59" s="4"/>
      <c r="T59" s="4"/>
      <c r="U59" s="23"/>
      <c r="V59" s="23"/>
      <c r="BA59" s="4"/>
      <c r="BB59" s="4"/>
      <c r="BC59" s="4"/>
      <c r="BD59" s="4"/>
      <c r="BE59" s="4"/>
      <c r="BF59" s="4"/>
      <c r="BG59" s="4"/>
      <c r="BJ59" s="4"/>
      <c r="BK59" s="4"/>
      <c r="BL59" s="4"/>
      <c r="BM59" s="4"/>
      <c r="BN59" s="4"/>
      <c r="BO59" s="4"/>
      <c r="BR59" s="4"/>
      <c r="BS59" s="4"/>
      <c r="BT59" s="4"/>
      <c r="BU59" s="4"/>
      <c r="BV59" s="4"/>
      <c r="BW59" s="4"/>
    </row>
    <row r="60" spans="1:75">
      <c r="A60" s="74"/>
      <c r="D60" s="4"/>
      <c r="E60" s="4"/>
      <c r="F60" s="4"/>
      <c r="G60" s="4"/>
      <c r="H60" s="4"/>
      <c r="I60" s="23"/>
      <c r="J60" s="23"/>
      <c r="K60" s="23"/>
      <c r="M60" s="4"/>
      <c r="N60" s="4"/>
      <c r="O60" s="4"/>
      <c r="P60" s="4"/>
      <c r="Q60" s="4"/>
      <c r="R60" s="4"/>
      <c r="S60" s="4"/>
      <c r="T60" s="4"/>
      <c r="U60" s="23"/>
      <c r="V60" s="23"/>
      <c r="BA60" s="4"/>
      <c r="BB60" s="4"/>
      <c r="BC60" s="4"/>
      <c r="BD60" s="4"/>
      <c r="BE60" s="4"/>
      <c r="BF60" s="4"/>
      <c r="BG60" s="4"/>
      <c r="BJ60" s="4"/>
      <c r="BK60" s="4"/>
      <c r="BL60" s="4"/>
      <c r="BM60" s="4"/>
      <c r="BN60" s="4"/>
      <c r="BO60" s="4"/>
      <c r="BR60" s="4"/>
      <c r="BS60" s="4"/>
      <c r="BT60" s="4"/>
      <c r="BU60" s="4"/>
      <c r="BV60" s="4"/>
      <c r="BW60" s="4"/>
    </row>
    <row r="61" spans="1:75">
      <c r="A61" s="5"/>
      <c r="D61" s="4"/>
      <c r="E61" s="4"/>
      <c r="F61" s="4"/>
      <c r="G61" s="4"/>
      <c r="H61" s="4"/>
      <c r="I61" s="23"/>
      <c r="J61" s="23"/>
      <c r="K61" s="23"/>
      <c r="L61" s="27"/>
      <c r="M61" s="4"/>
      <c r="N61" s="4"/>
      <c r="O61" s="4"/>
      <c r="P61" s="4"/>
      <c r="Q61" s="4"/>
      <c r="R61" s="4"/>
      <c r="S61" s="4"/>
      <c r="T61" s="4"/>
      <c r="U61" s="23"/>
      <c r="V61" s="23"/>
      <c r="BA61" s="4"/>
      <c r="BB61" s="4"/>
      <c r="BC61" s="4"/>
      <c r="BD61" s="4"/>
      <c r="BE61" s="4"/>
      <c r="BF61" s="4"/>
      <c r="BG61" s="4"/>
      <c r="BJ61" s="4"/>
      <c r="BK61" s="4"/>
      <c r="BL61" s="4"/>
      <c r="BM61" s="4"/>
      <c r="BN61" s="4"/>
      <c r="BO61" s="4"/>
      <c r="BR61" s="4"/>
      <c r="BS61" s="4"/>
      <c r="BT61" s="4"/>
      <c r="BU61" s="4"/>
      <c r="BV61" s="4"/>
      <c r="BW61" s="4"/>
    </row>
    <row r="62" spans="1:75">
      <c r="A62" s="74"/>
      <c r="D62" s="4"/>
      <c r="E62" s="4"/>
      <c r="F62" s="4"/>
      <c r="G62" s="4"/>
      <c r="H62" s="4"/>
      <c r="I62" s="23"/>
      <c r="J62" s="23"/>
      <c r="K62" s="23"/>
      <c r="M62" s="4"/>
      <c r="N62" s="4"/>
      <c r="O62" s="4"/>
      <c r="P62" s="4"/>
      <c r="Q62" s="4"/>
      <c r="R62" s="4"/>
      <c r="S62" s="4"/>
      <c r="T62" s="4"/>
      <c r="U62" s="23"/>
      <c r="V62" s="23"/>
      <c r="BA62" s="4"/>
      <c r="BB62" s="4"/>
      <c r="BC62" s="4"/>
      <c r="BD62" s="4"/>
      <c r="BE62" s="4"/>
      <c r="BF62" s="4"/>
      <c r="BG62" s="4"/>
      <c r="BJ62" s="4"/>
      <c r="BK62" s="4"/>
      <c r="BL62" s="4"/>
      <c r="BM62" s="4"/>
      <c r="BN62" s="4"/>
      <c r="BO62" s="4"/>
      <c r="BR62" s="4"/>
      <c r="BS62" s="4"/>
      <c r="BT62" s="4"/>
      <c r="BU62" s="4"/>
      <c r="BV62" s="4"/>
      <c r="BW62" s="4"/>
    </row>
    <row r="63" spans="1:75" ht="16.5" thickBot="1">
      <c r="A63" s="74"/>
      <c r="D63" s="4"/>
      <c r="E63" s="4"/>
      <c r="F63" s="4"/>
      <c r="G63" s="4"/>
      <c r="H63" s="4"/>
      <c r="I63" s="23"/>
      <c r="J63" s="23"/>
      <c r="K63" s="23"/>
      <c r="M63" s="4"/>
      <c r="N63" s="4"/>
      <c r="O63" s="4"/>
      <c r="P63" s="4"/>
      <c r="Q63" s="4"/>
      <c r="R63" s="4"/>
      <c r="S63" s="4"/>
      <c r="T63" s="4"/>
      <c r="U63" s="23"/>
      <c r="V63" s="23"/>
      <c r="BA63" s="4"/>
      <c r="BB63" s="4"/>
      <c r="BC63" s="4"/>
      <c r="BD63" s="4"/>
      <c r="BE63" s="4"/>
      <c r="BF63" s="4"/>
      <c r="BG63" s="4"/>
      <c r="BJ63" s="4"/>
      <c r="BK63" s="4"/>
      <c r="BL63" s="4"/>
      <c r="BM63" s="4"/>
      <c r="BN63" s="4"/>
      <c r="BO63" s="4"/>
      <c r="BR63" s="4"/>
      <c r="BS63" s="4"/>
      <c r="BT63" s="4"/>
      <c r="BU63" s="4"/>
      <c r="BV63" s="4"/>
      <c r="BW63" s="4"/>
    </row>
    <row r="64" spans="1:75" ht="16.5" thickBot="1">
      <c r="B64" s="75" t="s">
        <v>21</v>
      </c>
      <c r="C64" s="10" t="e">
        <f t="shared" ref="C64:H64" si="7">AVERAGE(C40:C63)</f>
        <v>#DIV/0!</v>
      </c>
      <c r="D64" s="10" t="e">
        <f t="shared" si="7"/>
        <v>#DIV/0!</v>
      </c>
      <c r="E64" s="10" t="e">
        <f t="shared" si="7"/>
        <v>#DIV/0!</v>
      </c>
      <c r="F64" s="10" t="e">
        <f t="shared" si="7"/>
        <v>#DIV/0!</v>
      </c>
      <c r="G64" s="10" t="e">
        <f t="shared" si="7"/>
        <v>#DIV/0!</v>
      </c>
      <c r="H64" s="10" t="e">
        <f t="shared" si="7"/>
        <v>#DIV/0!</v>
      </c>
      <c r="I64" s="24" t="e">
        <f>AVERAGE(I40:I47)</f>
        <v>#DIV/0!</v>
      </c>
      <c r="J64" s="24" t="e">
        <f>AVERAGE(J40:J47)</f>
        <v>#DIV/0!</v>
      </c>
      <c r="K64" s="24" t="e">
        <f>AVERAGE(K40:K47)</f>
        <v>#DIV/0!</v>
      </c>
      <c r="L64" s="24" t="e">
        <f>AVERAGE(L40:L47)</f>
        <v>#DIV/0!</v>
      </c>
      <c r="N64" s="75" t="s">
        <v>21</v>
      </c>
      <c r="O64" s="10" t="e">
        <f t="shared" ref="O64:T64" si="8">AVERAGE(O40:O63)</f>
        <v>#DIV/0!</v>
      </c>
      <c r="P64" s="10" t="e">
        <f t="shared" si="8"/>
        <v>#DIV/0!</v>
      </c>
      <c r="Q64" s="10" t="e">
        <f t="shared" si="8"/>
        <v>#DIV/0!</v>
      </c>
      <c r="R64" s="10" t="e">
        <f t="shared" si="8"/>
        <v>#DIV/0!</v>
      </c>
      <c r="S64" s="10" t="e">
        <f t="shared" si="8"/>
        <v>#DIV/0!</v>
      </c>
      <c r="T64" s="10" t="e">
        <f t="shared" si="8"/>
        <v>#DIV/0!</v>
      </c>
      <c r="U64" s="24" t="e">
        <f>AVERAGE(U40:U47)</f>
        <v>#DIV/0!</v>
      </c>
      <c r="V64" s="24" t="e">
        <f>AVERAGE(V40:V47)</f>
        <v>#DIV/0!</v>
      </c>
      <c r="W64" s="24" t="e">
        <f>AVERAGE(W40:W47)</f>
        <v>#DIV/0!</v>
      </c>
      <c r="X64" s="24" t="e">
        <f>AVERAGE(X40:X47)</f>
        <v>#DIV/0!</v>
      </c>
      <c r="Z64" s="75" t="s">
        <v>21</v>
      </c>
      <c r="AA64" s="10" t="e">
        <f t="shared" ref="AA64:AF64" si="9">AVERAGE(AA40:AA63)</f>
        <v>#DIV/0!</v>
      </c>
      <c r="AB64" s="10" t="e">
        <f t="shared" si="9"/>
        <v>#DIV/0!</v>
      </c>
      <c r="AC64" s="10" t="e">
        <f t="shared" si="9"/>
        <v>#DIV/0!</v>
      </c>
      <c r="AD64" s="10" t="e">
        <f t="shared" si="9"/>
        <v>#DIV/0!</v>
      </c>
      <c r="AE64" s="10" t="e">
        <f t="shared" si="9"/>
        <v>#DIV/0!</v>
      </c>
      <c r="AF64" s="10" t="e">
        <f t="shared" si="9"/>
        <v>#DIV/0!</v>
      </c>
      <c r="AG64" s="24" t="e">
        <f>AVERAGE(AG40:AG47)</f>
        <v>#DIV/0!</v>
      </c>
      <c r="AH64" s="24" t="e">
        <f>AVERAGE(AH40:AH47)</f>
        <v>#DIV/0!</v>
      </c>
      <c r="AI64" s="24" t="e">
        <f>AVERAGE(AI40:AI47)</f>
        <v>#DIV/0!</v>
      </c>
      <c r="AJ64" s="24" t="e">
        <f>AVERAGE(AJ40:AJ47)</f>
        <v>#DIV/0!</v>
      </c>
      <c r="AM64" s="75" t="s">
        <v>21</v>
      </c>
      <c r="AN64" s="10" t="e">
        <f t="shared" ref="AN64:AS64" si="10">AVERAGE(AN40:AN63)</f>
        <v>#DIV/0!</v>
      </c>
      <c r="AO64" s="10" t="e">
        <f t="shared" si="10"/>
        <v>#DIV/0!</v>
      </c>
      <c r="AP64" s="10" t="e">
        <f t="shared" si="10"/>
        <v>#DIV/0!</v>
      </c>
      <c r="AQ64" s="10" t="e">
        <f t="shared" si="10"/>
        <v>#DIV/0!</v>
      </c>
      <c r="AR64" s="10" t="e">
        <f t="shared" si="10"/>
        <v>#DIV/0!</v>
      </c>
      <c r="AS64" s="10" t="e">
        <f t="shared" si="10"/>
        <v>#DIV/0!</v>
      </c>
      <c r="BA64" s="75" t="s">
        <v>21</v>
      </c>
      <c r="BB64" s="10" t="e">
        <f t="shared" ref="BB64:BG64" si="11">AVERAGE(BB40:BB63)</f>
        <v>#DIV/0!</v>
      </c>
      <c r="BC64" s="10" t="e">
        <f t="shared" si="11"/>
        <v>#DIV/0!</v>
      </c>
      <c r="BD64" s="10" t="e">
        <f t="shared" si="11"/>
        <v>#DIV/0!</v>
      </c>
      <c r="BE64" s="10" t="e">
        <f t="shared" si="11"/>
        <v>#DIV/0!</v>
      </c>
      <c r="BF64" s="10" t="e">
        <f t="shared" si="11"/>
        <v>#DIV/0!</v>
      </c>
      <c r="BG64" s="10" t="e">
        <f t="shared" si="11"/>
        <v>#DIV/0!</v>
      </c>
      <c r="BI64" s="75" t="s">
        <v>21</v>
      </c>
      <c r="BJ64" s="10" t="e">
        <f t="shared" ref="BJ64:BO64" si="12">AVERAGE(BJ40:BJ63)</f>
        <v>#DIV/0!</v>
      </c>
      <c r="BK64" s="10" t="e">
        <f t="shared" si="12"/>
        <v>#DIV/0!</v>
      </c>
      <c r="BL64" s="10" t="e">
        <f t="shared" si="12"/>
        <v>#DIV/0!</v>
      </c>
      <c r="BM64" s="10" t="e">
        <f t="shared" si="12"/>
        <v>#DIV/0!</v>
      </c>
      <c r="BN64" s="10" t="e">
        <f t="shared" si="12"/>
        <v>#DIV/0!</v>
      </c>
      <c r="BO64" s="10" t="e">
        <f t="shared" si="12"/>
        <v>#DIV/0!</v>
      </c>
      <c r="BQ64" s="75" t="s">
        <v>21</v>
      </c>
      <c r="BR64" s="10" t="e">
        <f t="shared" ref="BR64:BW64" si="13">AVERAGE(BR40:BR63)</f>
        <v>#DIV/0!</v>
      </c>
      <c r="BS64" s="10" t="e">
        <f t="shared" si="13"/>
        <v>#DIV/0!</v>
      </c>
      <c r="BT64" s="10" t="e">
        <f t="shared" si="13"/>
        <v>#DIV/0!</v>
      </c>
      <c r="BU64" s="10" t="e">
        <f t="shared" si="13"/>
        <v>#DIV/0!</v>
      </c>
      <c r="BV64" s="10" t="e">
        <f t="shared" si="13"/>
        <v>#DIV/0!</v>
      </c>
      <c r="BW64" s="10" t="e">
        <f t="shared" si="13"/>
        <v>#DIV/0!</v>
      </c>
    </row>
    <row r="65" spans="1:75" ht="16.5" thickBot="1">
      <c r="B65" s="75" t="s">
        <v>30</v>
      </c>
      <c r="C65" s="10">
        <v>0.33820274889164398</v>
      </c>
      <c r="D65" s="10">
        <v>0.42074945696437799</v>
      </c>
      <c r="E65" s="10">
        <v>0.38543647451742402</v>
      </c>
      <c r="F65" s="10">
        <v>0.71594332438625397</v>
      </c>
      <c r="G65" s="10">
        <v>0.31968336078501602</v>
      </c>
      <c r="H65" s="10">
        <v>0.32043545239676002</v>
      </c>
      <c r="I65" s="24">
        <v>0.27186961800882498</v>
      </c>
      <c r="J65" s="24">
        <v>0.58751823153921001</v>
      </c>
      <c r="K65" s="24">
        <v>0.23734633631736099</v>
      </c>
      <c r="L65" s="24">
        <v>0.27480664576902097</v>
      </c>
      <c r="N65" s="75" t="s">
        <v>30</v>
      </c>
      <c r="O65" s="10">
        <v>0.627251246910706</v>
      </c>
      <c r="P65" s="10">
        <v>0.155736943277688</v>
      </c>
      <c r="Q65" s="10">
        <v>0.74054576594978105</v>
      </c>
      <c r="R65" s="10">
        <v>0.84232617317040603</v>
      </c>
      <c r="S65" s="10">
        <v>0.31687481198176198</v>
      </c>
      <c r="T65" s="10">
        <v>0.44830761354659499</v>
      </c>
      <c r="U65" s="24">
        <v>0.25028214789329301</v>
      </c>
      <c r="V65" s="24">
        <v>0.67895495094480796</v>
      </c>
      <c r="W65" s="24">
        <v>0.198743293160838</v>
      </c>
      <c r="X65" s="24">
        <v>0.483785771638372</v>
      </c>
      <c r="Z65" s="75" t="s">
        <v>30</v>
      </c>
      <c r="AA65" s="10">
        <v>0.97346951750227595</v>
      </c>
      <c r="AB65" s="10">
        <v>0.59571741248856003</v>
      </c>
      <c r="AC65" s="10">
        <v>0.99003658957120799</v>
      </c>
      <c r="AD65" s="10">
        <v>0.92181626891299895</v>
      </c>
      <c r="AE65" s="10">
        <v>0.941459544480582</v>
      </c>
      <c r="AF65" s="10">
        <v>0.71023842960500605</v>
      </c>
      <c r="AG65" s="24">
        <v>0.98360425341135205</v>
      </c>
      <c r="AH65" s="24">
        <v>0.91846889483372496</v>
      </c>
      <c r="AI65" s="24">
        <v>0.99768983581048498</v>
      </c>
      <c r="AJ65" s="24">
        <v>0.91601460294524095</v>
      </c>
      <c r="AM65" s="75" t="s">
        <v>30</v>
      </c>
      <c r="AN65" s="10">
        <v>0.94303872111689702</v>
      </c>
      <c r="AO65" s="10">
        <v>0.65250550801638896</v>
      </c>
      <c r="AP65" s="10">
        <v>0.99208159029002696</v>
      </c>
      <c r="AQ65" s="10">
        <v>0.71414656021824896</v>
      </c>
      <c r="AR65" s="10">
        <v>0.96782417063151405</v>
      </c>
      <c r="AS65" s="10">
        <v>0.50944620628727499</v>
      </c>
      <c r="AT65" s="3">
        <v>0.98114408966132804</v>
      </c>
      <c r="AU65" s="3">
        <v>0.77140440785786801</v>
      </c>
      <c r="AV65" s="3">
        <v>0.99709330870865798</v>
      </c>
      <c r="AW65" s="3">
        <v>0.77094825387569499</v>
      </c>
      <c r="BA65" s="75" t="s">
        <v>30</v>
      </c>
      <c r="BB65" s="10"/>
      <c r="BC65" s="10"/>
      <c r="BD65" s="10"/>
      <c r="BE65" s="10"/>
      <c r="BF65" s="10"/>
      <c r="BG65" s="10"/>
      <c r="BI65" s="75" t="s">
        <v>30</v>
      </c>
      <c r="BJ65" s="10">
        <v>0.72016220591976099</v>
      </c>
      <c r="BK65" s="10">
        <v>0.894513194008002</v>
      </c>
      <c r="BL65" s="10">
        <v>0.64365261014859898</v>
      </c>
      <c r="BM65" s="10">
        <v>0.56531766983146503</v>
      </c>
      <c r="BN65" s="10">
        <v>0.74816510342750797</v>
      </c>
      <c r="BO65" s="10">
        <v>4.8937914233638899E-2</v>
      </c>
      <c r="BQ65" s="75" t="s">
        <v>30</v>
      </c>
      <c r="BR65" s="10"/>
      <c r="BS65" s="10"/>
      <c r="BT65" s="10"/>
      <c r="BU65" s="10"/>
      <c r="BV65" s="10"/>
      <c r="BW65" s="10"/>
    </row>
    <row r="66" spans="1:75" ht="16.5" thickBot="1">
      <c r="B66" s="76"/>
      <c r="C66" s="4"/>
      <c r="D66" s="4"/>
      <c r="E66" s="4"/>
      <c r="F66" s="4"/>
      <c r="G66" s="4"/>
      <c r="H66" s="4"/>
      <c r="I66" s="23"/>
      <c r="J66" s="23"/>
      <c r="K66" s="23"/>
      <c r="L66" s="23"/>
      <c r="N66" s="76"/>
      <c r="O66" s="4"/>
      <c r="P66" s="4"/>
      <c r="Q66" s="4"/>
      <c r="R66" s="4"/>
      <c r="S66" s="4"/>
      <c r="T66" s="4"/>
      <c r="U66" s="23"/>
      <c r="V66" s="23"/>
      <c r="W66" s="23"/>
      <c r="X66" s="23"/>
      <c r="Z66" s="76"/>
      <c r="AA66" s="4"/>
      <c r="AB66" s="4"/>
      <c r="AC66" s="4"/>
      <c r="AD66" s="4"/>
      <c r="AE66" s="4"/>
      <c r="AF66" s="4"/>
      <c r="AG66" s="23"/>
      <c r="AH66" s="23"/>
      <c r="AI66" s="23"/>
      <c r="AJ66" s="23"/>
      <c r="AM66" s="76"/>
      <c r="AN66" s="4"/>
      <c r="AO66" s="4"/>
      <c r="AP66" s="4"/>
      <c r="AQ66" s="4"/>
      <c r="AR66" s="4"/>
      <c r="AS66" s="4"/>
      <c r="BA66" s="75" t="s">
        <v>99</v>
      </c>
      <c r="BB66" s="10"/>
      <c r="BC66" s="10"/>
      <c r="BD66" s="10"/>
      <c r="BE66" s="10"/>
      <c r="BF66" s="10"/>
      <c r="BG66" s="10"/>
      <c r="BI66" s="75" t="s">
        <v>99</v>
      </c>
      <c r="BJ66" s="10">
        <v>0.64509666206692395</v>
      </c>
      <c r="BK66" s="10">
        <v>0.98590538300187502</v>
      </c>
      <c r="BL66" s="10">
        <v>0.509794646169065</v>
      </c>
      <c r="BM66" s="10">
        <v>0.36874615591864301</v>
      </c>
      <c r="BN66" s="10">
        <v>0.36817523282795001</v>
      </c>
      <c r="BO66" s="10">
        <v>0.177440006803259</v>
      </c>
      <c r="BQ66" s="75" t="s">
        <v>99</v>
      </c>
      <c r="BR66" s="10"/>
      <c r="BS66" s="10"/>
      <c r="BT66" s="10"/>
      <c r="BU66" s="10"/>
      <c r="BV66" s="10"/>
      <c r="BW66" s="10"/>
    </row>
    <row r="67" spans="1:75" ht="16.5" thickBot="1">
      <c r="B67" s="76"/>
      <c r="C67" s="4"/>
      <c r="D67" s="4"/>
      <c r="E67" s="4"/>
      <c r="F67" s="4"/>
      <c r="G67" s="4"/>
      <c r="H67" s="4"/>
      <c r="I67" s="23"/>
      <c r="J67" s="23"/>
      <c r="K67" s="23"/>
      <c r="L67" s="23"/>
      <c r="N67" s="76"/>
      <c r="O67" s="4"/>
      <c r="P67" s="4"/>
      <c r="Q67" s="4"/>
      <c r="R67" s="4"/>
      <c r="S67" s="4"/>
      <c r="T67" s="4"/>
      <c r="U67" s="23"/>
      <c r="V67" s="23"/>
      <c r="W67" s="23"/>
      <c r="X67" s="23"/>
      <c r="Z67" s="76"/>
      <c r="AA67" s="4"/>
      <c r="AB67" s="4"/>
      <c r="AC67" s="4"/>
      <c r="AD67" s="4"/>
      <c r="AE67" s="4"/>
      <c r="AF67" s="4"/>
      <c r="AG67" s="23"/>
      <c r="AH67" s="23"/>
      <c r="AI67" s="23"/>
      <c r="AJ67" s="23"/>
      <c r="AM67" s="76"/>
      <c r="AN67" s="4"/>
      <c r="AO67" s="4"/>
      <c r="AP67" s="4"/>
      <c r="AQ67" s="4"/>
      <c r="AR67" s="4"/>
      <c r="AS67" s="4"/>
      <c r="BA67" s="58" t="s">
        <v>102</v>
      </c>
      <c r="BB67" s="12"/>
      <c r="BC67" s="12"/>
      <c r="BD67" s="12"/>
      <c r="BE67" s="12"/>
      <c r="BF67" s="12"/>
      <c r="BG67" s="12"/>
      <c r="BI67" s="75" t="s">
        <v>102</v>
      </c>
      <c r="BJ67" s="10">
        <v>0.674691898354564</v>
      </c>
      <c r="BK67" s="10">
        <v>0.39717584166912101</v>
      </c>
      <c r="BL67" s="10">
        <v>0.66597173437203705</v>
      </c>
      <c r="BM67" s="10">
        <v>0.71603440581489297</v>
      </c>
      <c r="BN67" s="10">
        <v>0.80560871954401703</v>
      </c>
      <c r="BO67" s="10">
        <v>8.2939205742567607E-2</v>
      </c>
      <c r="BQ67" s="58" t="s">
        <v>102</v>
      </c>
      <c r="BR67" s="12"/>
      <c r="BS67" s="12"/>
      <c r="BT67" s="12"/>
      <c r="BU67" s="12"/>
      <c r="BV67" s="12"/>
      <c r="BW67" s="12"/>
    </row>
    <row r="68" spans="1:75" ht="16.5" thickBot="1">
      <c r="BA68" s="75" t="s">
        <v>100</v>
      </c>
      <c r="BB68" s="10"/>
      <c r="BC68" s="10"/>
      <c r="BD68" s="10"/>
      <c r="BE68" s="10"/>
      <c r="BF68" s="10"/>
      <c r="BG68" s="10"/>
      <c r="BI68" s="75" t="s">
        <v>100</v>
      </c>
      <c r="BJ68" s="10">
        <v>0.40796323088042402</v>
      </c>
      <c r="BK68" s="10">
        <v>0.43682889762975402</v>
      </c>
      <c r="BL68" s="10">
        <v>0.244341849696394</v>
      </c>
      <c r="BM68" s="10">
        <v>3.70377198965215E-2</v>
      </c>
      <c r="BN68" s="10">
        <v>0.85809521023935997</v>
      </c>
      <c r="BO68" s="10">
        <v>6.7179372897152895E-2</v>
      </c>
      <c r="BQ68" s="75" t="s">
        <v>100</v>
      </c>
      <c r="BR68" s="10"/>
      <c r="BS68" s="10"/>
      <c r="BT68" s="10"/>
      <c r="BU68" s="10"/>
      <c r="BV68" s="10"/>
      <c r="BW68" s="10"/>
    </row>
    <row r="69" spans="1:75" ht="16.5" thickBot="1">
      <c r="BA69" s="58" t="s">
        <v>103</v>
      </c>
      <c r="BB69" s="12"/>
      <c r="BC69" s="12"/>
      <c r="BD69" s="12"/>
      <c r="BE69" s="12"/>
      <c r="BF69" s="12"/>
      <c r="BG69" s="12"/>
      <c r="BI69" s="75" t="s">
        <v>103</v>
      </c>
      <c r="BJ69" s="10">
        <v>0.842264188168654</v>
      </c>
      <c r="BK69" s="10">
        <v>0.98355443784010699</v>
      </c>
      <c r="BL69" s="10">
        <v>0.842429727628349</v>
      </c>
      <c r="BM69" s="10">
        <v>0.97559511006182298</v>
      </c>
      <c r="BN69" s="10">
        <v>0.52814629894533005</v>
      </c>
      <c r="BO69" s="10">
        <v>0.16142095916885599</v>
      </c>
      <c r="BQ69" s="58" t="s">
        <v>103</v>
      </c>
      <c r="BR69" s="12"/>
      <c r="BS69" s="12"/>
      <c r="BT69" s="12"/>
      <c r="BU69" s="12"/>
      <c r="BV69" s="12"/>
      <c r="BW69" s="12"/>
    </row>
    <row r="72" spans="1:75">
      <c r="C72" s="3" t="s">
        <v>40</v>
      </c>
      <c r="O72" s="3" t="s">
        <v>40</v>
      </c>
      <c r="AA72" s="3" t="s">
        <v>40</v>
      </c>
      <c r="AN72" s="3" t="s">
        <v>40</v>
      </c>
      <c r="BB72" s="3" t="s">
        <v>203</v>
      </c>
      <c r="BJ72" s="3" t="s">
        <v>68</v>
      </c>
      <c r="BR72" s="3" t="s">
        <v>203</v>
      </c>
    </row>
    <row r="73" spans="1:75">
      <c r="C73" s="5" t="s">
        <v>8</v>
      </c>
      <c r="D73" s="5" t="s">
        <v>9</v>
      </c>
      <c r="E73" s="5" t="s">
        <v>0</v>
      </c>
      <c r="F73" s="5" t="s">
        <v>1</v>
      </c>
      <c r="G73" s="5" t="s">
        <v>2</v>
      </c>
      <c r="H73" s="5" t="s">
        <v>16</v>
      </c>
      <c r="I73" s="22" t="s">
        <v>3</v>
      </c>
      <c r="J73" s="22" t="s">
        <v>4</v>
      </c>
      <c r="K73" s="22" t="s">
        <v>5</v>
      </c>
      <c r="L73" s="22" t="s">
        <v>6</v>
      </c>
      <c r="O73" s="5" t="s">
        <v>8</v>
      </c>
      <c r="P73" s="5" t="s">
        <v>9</v>
      </c>
      <c r="Q73" s="5" t="s">
        <v>0</v>
      </c>
      <c r="R73" s="5" t="s">
        <v>1</v>
      </c>
      <c r="S73" s="5" t="s">
        <v>2</v>
      </c>
      <c r="T73" s="5" t="s">
        <v>16</v>
      </c>
      <c r="U73" s="22" t="s">
        <v>3</v>
      </c>
      <c r="V73" s="22" t="s">
        <v>4</v>
      </c>
      <c r="W73" s="22" t="s">
        <v>5</v>
      </c>
      <c r="X73" s="22" t="s">
        <v>6</v>
      </c>
      <c r="AA73" s="5" t="s">
        <v>8</v>
      </c>
      <c r="AB73" s="5" t="s">
        <v>9</v>
      </c>
      <c r="AC73" s="5" t="s">
        <v>0</v>
      </c>
      <c r="AD73" s="5" t="s">
        <v>1</v>
      </c>
      <c r="AE73" s="5" t="s">
        <v>2</v>
      </c>
      <c r="AF73" s="5" t="s">
        <v>16</v>
      </c>
      <c r="AG73" s="22" t="s">
        <v>3</v>
      </c>
      <c r="AH73" s="22" t="s">
        <v>4</v>
      </c>
      <c r="AI73" s="22" t="s">
        <v>5</v>
      </c>
      <c r="AJ73" s="22" t="s">
        <v>6</v>
      </c>
      <c r="AN73" s="5" t="s">
        <v>8</v>
      </c>
      <c r="AO73" s="5" t="s">
        <v>9</v>
      </c>
      <c r="AP73" s="5" t="s">
        <v>0</v>
      </c>
      <c r="AQ73" s="5" t="s">
        <v>1</v>
      </c>
      <c r="AR73" s="5" t="s">
        <v>2</v>
      </c>
      <c r="AS73" s="5" t="s">
        <v>16</v>
      </c>
      <c r="BB73" s="5" t="s">
        <v>178</v>
      </c>
      <c r="BC73" s="5" t="s">
        <v>179</v>
      </c>
      <c r="BD73" s="5" t="s">
        <v>107</v>
      </c>
      <c r="BE73" s="5" t="s">
        <v>108</v>
      </c>
      <c r="BF73" s="5" t="s">
        <v>109</v>
      </c>
      <c r="BG73" s="5" t="s">
        <v>110</v>
      </c>
      <c r="BJ73" s="5" t="s">
        <v>8</v>
      </c>
      <c r="BK73" s="5" t="s">
        <v>9</v>
      </c>
      <c r="BL73" s="5" t="s">
        <v>0</v>
      </c>
      <c r="BM73" s="5" t="s">
        <v>1</v>
      </c>
      <c r="BN73" s="5" t="s">
        <v>2</v>
      </c>
      <c r="BO73" s="5" t="s">
        <v>16</v>
      </c>
      <c r="BR73" s="5" t="s">
        <v>178</v>
      </c>
      <c r="BS73" s="5" t="s">
        <v>179</v>
      </c>
      <c r="BT73" s="5" t="s">
        <v>107</v>
      </c>
      <c r="BU73" s="5" t="s">
        <v>108</v>
      </c>
      <c r="BV73" s="5" t="s">
        <v>109</v>
      </c>
      <c r="BW73" s="5" t="s">
        <v>110</v>
      </c>
    </row>
    <row r="74" spans="1:75">
      <c r="A74" s="5"/>
      <c r="C74" s="4"/>
      <c r="D74" s="4"/>
      <c r="E74" s="4"/>
      <c r="F74" s="4"/>
      <c r="G74" s="4"/>
      <c r="H74" s="4"/>
      <c r="I74" s="23"/>
      <c r="J74" s="23"/>
      <c r="K74" s="23"/>
      <c r="L74" s="23"/>
      <c r="O74" s="4"/>
      <c r="P74" s="4"/>
      <c r="Q74" s="4"/>
      <c r="R74" s="4"/>
      <c r="S74" s="4"/>
      <c r="T74" s="4"/>
      <c r="U74" s="23"/>
      <c r="V74" s="23"/>
      <c r="W74" s="23"/>
      <c r="X74" s="23"/>
      <c r="AA74" s="4"/>
      <c r="AB74" s="4"/>
      <c r="AC74" s="4"/>
      <c r="AD74" s="4"/>
      <c r="AE74" s="4"/>
      <c r="AF74" s="4"/>
      <c r="AG74" s="23"/>
      <c r="AH74" s="23"/>
      <c r="AI74" s="23"/>
      <c r="AJ74" s="23"/>
      <c r="AN74" s="4"/>
      <c r="AO74" s="4"/>
      <c r="AP74" s="4"/>
      <c r="AQ74" s="4"/>
      <c r="AR74" s="4"/>
      <c r="AS74" s="4"/>
      <c r="BB74" s="4"/>
      <c r="BC74" s="4"/>
      <c r="BD74" s="4"/>
      <c r="BE74" s="4"/>
      <c r="BF74" s="4"/>
      <c r="BG74" s="4"/>
      <c r="BJ74" s="4"/>
      <c r="BK74" s="4"/>
      <c r="BL74" s="4"/>
      <c r="BM74" s="4"/>
      <c r="BN74" s="4"/>
      <c r="BO74" s="4"/>
      <c r="BR74" s="4"/>
      <c r="BS74" s="4"/>
      <c r="BT74" s="4"/>
      <c r="BU74" s="4"/>
      <c r="BV74" s="4"/>
      <c r="BW74" s="4"/>
    </row>
    <row r="75" spans="1:75">
      <c r="A75" s="5"/>
      <c r="C75" s="4"/>
      <c r="D75" s="4"/>
      <c r="E75" s="4"/>
      <c r="F75" s="4"/>
      <c r="G75" s="4"/>
      <c r="H75" s="4"/>
      <c r="I75" s="23"/>
      <c r="J75" s="23"/>
      <c r="K75" s="23"/>
      <c r="L75" s="23"/>
      <c r="O75" s="4"/>
      <c r="P75" s="4"/>
      <c r="Q75" s="4"/>
      <c r="R75" s="4"/>
      <c r="S75" s="4"/>
      <c r="T75" s="4"/>
      <c r="U75" s="23"/>
      <c r="V75" s="23"/>
      <c r="W75" s="23"/>
      <c r="X75" s="23"/>
      <c r="AA75" s="4"/>
      <c r="AB75" s="4"/>
      <c r="AC75" s="4"/>
      <c r="AD75" s="4"/>
      <c r="AE75" s="4"/>
      <c r="AF75" s="4"/>
      <c r="AG75" s="23"/>
      <c r="AH75" s="23"/>
      <c r="AI75" s="23"/>
      <c r="AJ75" s="23"/>
      <c r="AN75" s="4"/>
      <c r="AO75" s="4"/>
      <c r="AP75" s="4"/>
      <c r="AQ75" s="4"/>
      <c r="AR75" s="4"/>
      <c r="AS75" s="4"/>
      <c r="BB75" s="4"/>
      <c r="BC75" s="4"/>
      <c r="BD75" s="4"/>
      <c r="BE75" s="4"/>
      <c r="BF75" s="4"/>
      <c r="BG75" s="4"/>
      <c r="BJ75" s="4"/>
      <c r="BK75" s="4"/>
      <c r="BL75" s="4"/>
      <c r="BM75" s="4"/>
      <c r="BN75" s="4"/>
      <c r="BO75" s="4"/>
      <c r="BR75" s="4"/>
      <c r="BS75" s="4"/>
      <c r="BT75" s="4"/>
      <c r="BU75" s="4"/>
      <c r="BV75" s="4"/>
      <c r="BW75" s="4"/>
    </row>
    <row r="76" spans="1:75">
      <c r="A76" s="5"/>
      <c r="C76" s="4"/>
      <c r="D76" s="4"/>
      <c r="E76" s="4"/>
      <c r="F76" s="4"/>
      <c r="G76" s="4"/>
      <c r="H76" s="4"/>
      <c r="I76" s="23"/>
      <c r="J76" s="23"/>
      <c r="K76" s="23"/>
      <c r="L76" s="23"/>
      <c r="O76" s="4"/>
      <c r="P76" s="4"/>
      <c r="Q76" s="4"/>
      <c r="R76" s="4"/>
      <c r="S76" s="4"/>
      <c r="T76" s="4"/>
      <c r="U76" s="23"/>
      <c r="V76" s="23"/>
      <c r="W76" s="23"/>
      <c r="X76" s="23"/>
      <c r="AA76" s="4"/>
      <c r="AB76" s="4"/>
      <c r="AC76" s="4"/>
      <c r="AD76" s="4"/>
      <c r="AE76" s="4"/>
      <c r="AF76" s="4"/>
      <c r="AG76" s="23"/>
      <c r="AH76" s="23"/>
      <c r="AI76" s="23"/>
      <c r="AJ76" s="23"/>
      <c r="AN76" s="4"/>
      <c r="AO76" s="4"/>
      <c r="AP76" s="4"/>
      <c r="AQ76" s="4"/>
      <c r="AR76" s="4"/>
      <c r="AS76" s="4"/>
      <c r="BB76" s="4"/>
      <c r="BC76" s="4"/>
      <c r="BD76" s="4"/>
      <c r="BE76" s="4"/>
      <c r="BF76" s="4"/>
      <c r="BG76" s="4"/>
      <c r="BJ76" s="4"/>
      <c r="BK76" s="4"/>
      <c r="BL76" s="4"/>
      <c r="BM76" s="4"/>
      <c r="BN76" s="4"/>
      <c r="BO76" s="4"/>
      <c r="BR76" s="4"/>
      <c r="BS76" s="4"/>
      <c r="BT76" s="4"/>
      <c r="BU76" s="4"/>
      <c r="BV76" s="4"/>
      <c r="BW76" s="4"/>
    </row>
    <row r="77" spans="1:75">
      <c r="A77" s="5"/>
      <c r="C77" s="4"/>
      <c r="D77" s="4"/>
      <c r="E77" s="4"/>
      <c r="F77" s="4"/>
      <c r="G77" s="4"/>
      <c r="H77" s="4"/>
      <c r="I77" s="23"/>
      <c r="J77" s="23"/>
      <c r="K77" s="23"/>
      <c r="L77" s="23"/>
      <c r="O77" s="4"/>
      <c r="P77" s="4"/>
      <c r="Q77" s="4"/>
      <c r="R77" s="4"/>
      <c r="S77" s="4"/>
      <c r="T77" s="4"/>
      <c r="U77" s="23"/>
      <c r="V77" s="23"/>
      <c r="W77" s="23"/>
      <c r="X77" s="23"/>
      <c r="AA77" s="4"/>
      <c r="AB77" s="4"/>
      <c r="AC77" s="4"/>
      <c r="AD77" s="4"/>
      <c r="AE77" s="4"/>
      <c r="AF77" s="4"/>
      <c r="AG77" s="23"/>
      <c r="AH77" s="23"/>
      <c r="AI77" s="23"/>
      <c r="AJ77" s="23"/>
      <c r="AN77" s="4"/>
      <c r="AO77" s="4"/>
      <c r="AP77" s="4"/>
      <c r="AQ77" s="4"/>
      <c r="AR77" s="4"/>
      <c r="AS77" s="4"/>
      <c r="BB77" s="4"/>
      <c r="BC77" s="4"/>
      <c r="BD77" s="4"/>
      <c r="BE77" s="4"/>
      <c r="BF77" s="4"/>
      <c r="BG77" s="4"/>
      <c r="BJ77" s="4"/>
      <c r="BK77" s="4"/>
      <c r="BL77" s="4"/>
      <c r="BM77" s="4"/>
      <c r="BN77" s="4"/>
      <c r="BO77" s="4"/>
      <c r="BR77" s="4"/>
      <c r="BS77" s="4"/>
      <c r="BT77" s="4"/>
      <c r="BU77" s="4"/>
      <c r="BV77" s="4"/>
      <c r="BW77" s="4"/>
    </row>
    <row r="78" spans="1:75">
      <c r="A78" s="5"/>
      <c r="C78" s="4"/>
      <c r="D78" s="4"/>
      <c r="E78" s="4"/>
      <c r="F78" s="4"/>
      <c r="G78" s="4"/>
      <c r="H78" s="4"/>
      <c r="I78" s="23"/>
      <c r="J78" s="23"/>
      <c r="K78" s="23"/>
      <c r="L78" s="23"/>
      <c r="O78" s="4"/>
      <c r="P78" s="4"/>
      <c r="Q78" s="4"/>
      <c r="R78" s="4"/>
      <c r="S78" s="4"/>
      <c r="T78" s="4"/>
      <c r="U78" s="23"/>
      <c r="V78" s="23"/>
      <c r="W78" s="23"/>
      <c r="X78" s="23"/>
      <c r="AA78" s="4"/>
      <c r="AB78" s="4"/>
      <c r="AC78" s="4"/>
      <c r="AD78" s="4"/>
      <c r="AE78" s="4"/>
      <c r="AF78" s="4"/>
      <c r="AG78" s="23"/>
      <c r="AH78" s="23"/>
      <c r="AI78" s="23"/>
      <c r="AJ78" s="23"/>
      <c r="AN78" s="4"/>
      <c r="AO78" s="4"/>
      <c r="AP78" s="4"/>
      <c r="AQ78" s="4"/>
      <c r="AR78" s="4"/>
      <c r="AS78" s="4"/>
      <c r="BB78" s="4"/>
      <c r="BC78" s="4"/>
      <c r="BD78" s="4"/>
      <c r="BE78" s="4"/>
      <c r="BF78" s="4"/>
      <c r="BG78" s="4"/>
      <c r="BJ78" s="4"/>
      <c r="BK78" s="4"/>
      <c r="BL78" s="4"/>
      <c r="BM78" s="4"/>
      <c r="BN78" s="4"/>
      <c r="BO78" s="4"/>
      <c r="BR78" s="4"/>
      <c r="BS78" s="4"/>
      <c r="BT78" s="4"/>
      <c r="BU78" s="4"/>
      <c r="BV78" s="4"/>
      <c r="BW78" s="4"/>
    </row>
    <row r="79" spans="1:75">
      <c r="A79" s="5"/>
      <c r="C79" s="4"/>
      <c r="D79" s="4"/>
      <c r="E79" s="4"/>
      <c r="F79" s="4"/>
      <c r="G79" s="4"/>
      <c r="H79" s="4"/>
      <c r="I79" s="23"/>
      <c r="J79" s="23"/>
      <c r="K79" s="23"/>
      <c r="L79" s="23"/>
      <c r="O79" s="4"/>
      <c r="P79" s="4"/>
      <c r="Q79" s="4"/>
      <c r="R79" s="4"/>
      <c r="S79" s="4"/>
      <c r="T79" s="4"/>
      <c r="U79" s="23"/>
      <c r="V79" s="23"/>
      <c r="W79" s="23"/>
      <c r="X79" s="23"/>
      <c r="AA79" s="4"/>
      <c r="AB79" s="4"/>
      <c r="AC79" s="4"/>
      <c r="AD79" s="4"/>
      <c r="AE79" s="4"/>
      <c r="AF79" s="4"/>
      <c r="AG79" s="23"/>
      <c r="AH79" s="23"/>
      <c r="AI79" s="23"/>
      <c r="AJ79" s="23"/>
      <c r="AN79" s="4"/>
      <c r="AO79" s="4"/>
      <c r="AP79" s="4"/>
      <c r="AQ79" s="4"/>
      <c r="AR79" s="4"/>
      <c r="AS79" s="4"/>
      <c r="BB79" s="4"/>
      <c r="BC79" s="4"/>
      <c r="BD79" s="4"/>
      <c r="BE79" s="4"/>
      <c r="BF79" s="4"/>
      <c r="BG79" s="4"/>
      <c r="BJ79" s="4"/>
      <c r="BK79" s="4"/>
      <c r="BL79" s="4"/>
      <c r="BM79" s="4"/>
      <c r="BN79" s="4"/>
      <c r="BO79" s="4"/>
      <c r="BR79" s="4"/>
      <c r="BS79" s="4"/>
      <c r="BT79" s="4"/>
      <c r="BU79" s="4"/>
      <c r="BV79" s="4"/>
      <c r="BW79" s="4"/>
    </row>
    <row r="80" spans="1:75">
      <c r="A80" s="5"/>
      <c r="C80" s="4"/>
      <c r="D80" s="4"/>
      <c r="E80" s="4"/>
      <c r="F80" s="4"/>
      <c r="G80" s="4"/>
      <c r="H80" s="4"/>
      <c r="I80" s="23"/>
      <c r="J80" s="23"/>
      <c r="K80" s="23"/>
      <c r="L80" s="23"/>
      <c r="O80" s="4"/>
      <c r="P80" s="4"/>
      <c r="Q80" s="4"/>
      <c r="R80" s="4"/>
      <c r="S80" s="4"/>
      <c r="T80" s="4"/>
      <c r="U80" s="23"/>
      <c r="V80" s="23"/>
      <c r="W80" s="23"/>
      <c r="X80" s="23"/>
      <c r="AA80" s="4"/>
      <c r="AB80" s="4"/>
      <c r="AC80" s="4"/>
      <c r="AD80" s="4"/>
      <c r="AE80" s="4"/>
      <c r="AF80" s="4"/>
      <c r="AG80" s="23"/>
      <c r="AH80" s="23"/>
      <c r="AI80" s="23"/>
      <c r="AJ80" s="23"/>
      <c r="AN80" s="4"/>
      <c r="AO80" s="4"/>
      <c r="AP80" s="4"/>
      <c r="AQ80" s="4"/>
      <c r="AR80" s="4"/>
      <c r="AS80" s="4"/>
      <c r="BB80" s="4"/>
      <c r="BC80" s="4"/>
      <c r="BD80" s="4"/>
      <c r="BE80" s="4"/>
      <c r="BF80" s="4"/>
      <c r="BG80" s="4"/>
      <c r="BJ80" s="4"/>
      <c r="BK80" s="4"/>
      <c r="BL80" s="4"/>
      <c r="BM80" s="4"/>
      <c r="BN80" s="4"/>
      <c r="BO80" s="4"/>
      <c r="BR80" s="4"/>
      <c r="BS80" s="4"/>
      <c r="BT80" s="4"/>
      <c r="BU80" s="4"/>
      <c r="BV80" s="4"/>
      <c r="BW80" s="4"/>
    </row>
    <row r="81" spans="1:75">
      <c r="A81" s="5"/>
      <c r="C81" s="4"/>
      <c r="D81" s="4"/>
      <c r="E81" s="4"/>
      <c r="F81" s="4"/>
      <c r="G81" s="4"/>
      <c r="H81" s="4"/>
      <c r="I81" s="23"/>
      <c r="J81" s="23"/>
      <c r="K81" s="23"/>
      <c r="L81" s="23"/>
      <c r="O81" s="4"/>
      <c r="P81" s="4"/>
      <c r="Q81" s="4"/>
      <c r="R81" s="4"/>
      <c r="S81" s="4"/>
      <c r="T81" s="4"/>
      <c r="U81" s="23"/>
      <c r="V81" s="23"/>
      <c r="W81" s="23"/>
      <c r="X81" s="23"/>
      <c r="AA81" s="4"/>
      <c r="AB81" s="4"/>
      <c r="AC81" s="4"/>
      <c r="AD81" s="4"/>
      <c r="AE81" s="4"/>
      <c r="AF81" s="4"/>
      <c r="AG81" s="23"/>
      <c r="AH81" s="23"/>
      <c r="AI81" s="23"/>
      <c r="AJ81" s="23"/>
      <c r="AN81" s="4"/>
      <c r="AO81" s="4"/>
      <c r="AP81" s="4"/>
      <c r="AQ81" s="4"/>
      <c r="AR81" s="4"/>
      <c r="AS81" s="4"/>
      <c r="BB81" s="4"/>
      <c r="BC81" s="4"/>
      <c r="BD81" s="4"/>
      <c r="BE81" s="4"/>
      <c r="BF81" s="4"/>
      <c r="BG81" s="4"/>
      <c r="BJ81" s="4"/>
      <c r="BK81" s="4"/>
      <c r="BL81" s="4"/>
      <c r="BM81" s="4"/>
      <c r="BN81" s="4"/>
      <c r="BO81" s="4"/>
      <c r="BR81" s="4"/>
      <c r="BS81" s="4"/>
      <c r="BT81" s="4"/>
      <c r="BU81" s="4"/>
      <c r="BV81" s="4"/>
      <c r="BW81" s="4"/>
    </row>
    <row r="82" spans="1:75">
      <c r="A82" s="74"/>
      <c r="D82" s="4"/>
      <c r="E82" s="4"/>
      <c r="F82" s="4"/>
      <c r="G82" s="4"/>
      <c r="H82" s="4"/>
      <c r="I82" s="23"/>
      <c r="J82" s="23"/>
      <c r="K82" s="23"/>
      <c r="M82" s="4"/>
      <c r="N82" s="4"/>
      <c r="O82" s="4"/>
      <c r="P82" s="4"/>
      <c r="Q82" s="4"/>
      <c r="R82" s="4"/>
      <c r="S82" s="4"/>
      <c r="T82" s="4"/>
      <c r="U82" s="23"/>
      <c r="V82" s="23"/>
      <c r="BA82" s="4"/>
      <c r="BB82" s="4"/>
      <c r="BC82" s="4"/>
      <c r="BD82" s="4"/>
      <c r="BE82" s="4"/>
      <c r="BF82" s="4"/>
      <c r="BG82" s="4"/>
      <c r="BJ82" s="4"/>
      <c r="BK82" s="4"/>
      <c r="BL82" s="4"/>
      <c r="BM82" s="4"/>
      <c r="BN82" s="4"/>
      <c r="BO82" s="4"/>
      <c r="BR82" s="4"/>
      <c r="BS82" s="4"/>
      <c r="BT82" s="4"/>
      <c r="BU82" s="4"/>
      <c r="BV82" s="4"/>
      <c r="BW82" s="4"/>
    </row>
    <row r="83" spans="1:75">
      <c r="A83" s="5"/>
      <c r="D83" s="4"/>
      <c r="E83" s="4"/>
      <c r="F83" s="4"/>
      <c r="G83" s="4"/>
      <c r="H83" s="4"/>
      <c r="I83" s="23"/>
      <c r="J83" s="23"/>
      <c r="K83" s="23"/>
      <c r="M83" s="4"/>
      <c r="N83" s="4"/>
      <c r="O83" s="4"/>
      <c r="P83" s="4"/>
      <c r="Q83" s="4"/>
      <c r="R83" s="4"/>
      <c r="S83" s="4"/>
      <c r="T83" s="4"/>
      <c r="U83" s="23"/>
      <c r="V83" s="23"/>
      <c r="BA83" s="4"/>
      <c r="BB83" s="4"/>
      <c r="BC83" s="4"/>
      <c r="BD83" s="4"/>
      <c r="BE83" s="4"/>
      <c r="BF83" s="4"/>
      <c r="BG83" s="4"/>
      <c r="BJ83" s="4"/>
      <c r="BK83" s="4"/>
      <c r="BL83" s="4"/>
      <c r="BM83" s="4"/>
      <c r="BN83" s="4"/>
      <c r="BO83" s="4"/>
      <c r="BR83" s="4"/>
      <c r="BS83" s="4"/>
      <c r="BT83" s="4"/>
      <c r="BU83" s="4"/>
      <c r="BV83" s="4"/>
      <c r="BW83" s="4"/>
    </row>
    <row r="84" spans="1:75">
      <c r="A84" s="74"/>
      <c r="D84" s="4"/>
      <c r="E84" s="4"/>
      <c r="F84" s="4"/>
      <c r="G84" s="4"/>
      <c r="H84" s="4"/>
      <c r="I84" s="23"/>
      <c r="J84" s="23"/>
      <c r="K84" s="23"/>
      <c r="M84" s="4"/>
      <c r="N84" s="4"/>
      <c r="O84" s="4"/>
      <c r="P84" s="4"/>
      <c r="Q84" s="4"/>
      <c r="R84" s="4"/>
      <c r="S84" s="4"/>
      <c r="T84" s="4"/>
      <c r="U84" s="23"/>
      <c r="V84" s="23"/>
      <c r="BA84" s="4"/>
      <c r="BB84" s="4"/>
      <c r="BC84" s="4"/>
      <c r="BD84" s="4"/>
      <c r="BE84" s="4"/>
      <c r="BF84" s="4"/>
      <c r="BG84" s="4"/>
      <c r="BJ84" s="4"/>
      <c r="BK84" s="4"/>
      <c r="BL84" s="4"/>
      <c r="BM84" s="4"/>
      <c r="BN84" s="4"/>
      <c r="BO84" s="4"/>
      <c r="BR84" s="4"/>
      <c r="BS84" s="4"/>
      <c r="BT84" s="4"/>
      <c r="BU84" s="4"/>
      <c r="BV84" s="4"/>
      <c r="BW84" s="4"/>
    </row>
    <row r="85" spans="1:75">
      <c r="A85" s="5"/>
      <c r="D85" s="4"/>
      <c r="E85" s="4"/>
      <c r="F85" s="4"/>
      <c r="G85" s="4"/>
      <c r="H85" s="4"/>
      <c r="I85" s="23"/>
      <c r="J85" s="23"/>
      <c r="K85" s="23"/>
      <c r="M85" s="4"/>
      <c r="N85" s="4"/>
      <c r="O85" s="4"/>
      <c r="P85" s="4"/>
      <c r="Q85" s="4"/>
      <c r="R85" s="4"/>
      <c r="S85" s="4"/>
      <c r="T85" s="4"/>
      <c r="U85" s="23"/>
      <c r="V85" s="23"/>
      <c r="BA85" s="4"/>
      <c r="BB85" s="4"/>
      <c r="BC85" s="4"/>
      <c r="BD85" s="4"/>
      <c r="BE85" s="4"/>
      <c r="BF85" s="4"/>
      <c r="BG85" s="4"/>
      <c r="BJ85" s="4"/>
      <c r="BK85" s="4"/>
      <c r="BL85" s="4"/>
      <c r="BM85" s="4"/>
      <c r="BN85" s="4"/>
      <c r="BO85" s="4"/>
      <c r="BR85" s="4"/>
      <c r="BS85" s="4"/>
      <c r="BT85" s="4"/>
      <c r="BU85" s="4"/>
      <c r="BV85" s="4"/>
      <c r="BW85" s="4"/>
    </row>
    <row r="86" spans="1:75">
      <c r="A86" s="5"/>
      <c r="D86" s="4"/>
      <c r="E86" s="4"/>
      <c r="F86" s="4"/>
      <c r="G86" s="4"/>
      <c r="H86" s="4"/>
      <c r="I86" s="23"/>
      <c r="J86" s="23"/>
      <c r="K86" s="23"/>
      <c r="M86" s="4"/>
      <c r="N86" s="4"/>
      <c r="O86" s="4"/>
      <c r="P86" s="4"/>
      <c r="Q86" s="4"/>
      <c r="R86" s="4"/>
      <c r="S86" s="4"/>
      <c r="T86" s="4"/>
      <c r="U86" s="23"/>
      <c r="V86" s="23"/>
      <c r="BA86" s="4"/>
      <c r="BB86" s="4"/>
      <c r="BC86" s="4"/>
      <c r="BD86" s="4"/>
      <c r="BE86" s="4"/>
      <c r="BF86" s="4"/>
      <c r="BG86" s="4"/>
      <c r="BJ86" s="4"/>
      <c r="BK86" s="4"/>
      <c r="BL86" s="4"/>
      <c r="BM86" s="4"/>
      <c r="BN86" s="4"/>
      <c r="BO86" s="4"/>
      <c r="BR86" s="4"/>
      <c r="BS86" s="4"/>
      <c r="BT86" s="4"/>
      <c r="BU86" s="4"/>
      <c r="BV86" s="4"/>
      <c r="BW86" s="4"/>
    </row>
    <row r="87" spans="1:75">
      <c r="A87" s="74"/>
      <c r="D87" s="4"/>
      <c r="E87" s="4"/>
      <c r="F87" s="4"/>
      <c r="G87" s="4"/>
      <c r="H87" s="4"/>
      <c r="I87" s="23"/>
      <c r="J87" s="23"/>
      <c r="K87" s="23"/>
      <c r="M87" s="4"/>
      <c r="N87" s="4"/>
      <c r="O87" s="4"/>
      <c r="P87" s="4"/>
      <c r="Q87" s="4"/>
      <c r="R87" s="4"/>
      <c r="S87" s="4"/>
      <c r="T87" s="4"/>
      <c r="U87" s="23"/>
      <c r="V87" s="23"/>
      <c r="BA87" s="4"/>
      <c r="BB87" s="4"/>
      <c r="BC87" s="4"/>
      <c r="BD87" s="4"/>
      <c r="BE87" s="4"/>
      <c r="BF87" s="4"/>
      <c r="BG87" s="4"/>
      <c r="BJ87" s="4"/>
      <c r="BK87" s="4"/>
      <c r="BL87" s="4"/>
      <c r="BM87" s="4"/>
      <c r="BN87" s="4"/>
      <c r="BO87" s="4"/>
      <c r="BR87" s="4"/>
      <c r="BS87" s="4"/>
      <c r="BT87" s="4"/>
      <c r="BU87" s="4"/>
      <c r="BV87" s="4"/>
      <c r="BW87" s="4"/>
    </row>
    <row r="88" spans="1:75">
      <c r="A88" s="5"/>
      <c r="D88" s="4"/>
      <c r="E88" s="4"/>
      <c r="F88" s="4"/>
      <c r="G88" s="4"/>
      <c r="H88" s="4"/>
      <c r="I88" s="23"/>
      <c r="J88" s="23"/>
      <c r="K88" s="23"/>
      <c r="M88" s="4"/>
      <c r="N88" s="4"/>
      <c r="O88" s="4"/>
      <c r="P88" s="4"/>
      <c r="Q88" s="4"/>
      <c r="R88" s="4"/>
      <c r="S88" s="4"/>
      <c r="T88" s="4"/>
      <c r="U88" s="23"/>
      <c r="V88" s="23"/>
      <c r="BA88" s="4"/>
      <c r="BB88" s="4"/>
      <c r="BC88" s="4"/>
      <c r="BD88" s="4"/>
      <c r="BE88" s="4"/>
      <c r="BF88" s="4"/>
      <c r="BG88" s="4"/>
      <c r="BJ88" s="4"/>
      <c r="BK88" s="4"/>
      <c r="BL88" s="4"/>
      <c r="BM88" s="4"/>
      <c r="BN88" s="4"/>
      <c r="BO88" s="4"/>
      <c r="BR88" s="4"/>
      <c r="BS88" s="4"/>
      <c r="BT88" s="4"/>
      <c r="BU88" s="4"/>
      <c r="BV88" s="4"/>
      <c r="BW88" s="4"/>
    </row>
    <row r="89" spans="1:75">
      <c r="A89" s="74"/>
      <c r="D89" s="4"/>
      <c r="E89" s="4"/>
      <c r="F89" s="4"/>
      <c r="G89" s="4"/>
      <c r="H89" s="4"/>
      <c r="I89" s="23"/>
      <c r="J89" s="23"/>
      <c r="K89" s="23"/>
      <c r="M89" s="4"/>
      <c r="N89" s="4"/>
      <c r="O89" s="4"/>
      <c r="P89" s="4"/>
      <c r="Q89" s="4"/>
      <c r="R89" s="4"/>
      <c r="S89" s="4"/>
      <c r="T89" s="4"/>
      <c r="U89" s="23"/>
      <c r="V89" s="23"/>
      <c r="BA89" s="4"/>
      <c r="BB89" s="4"/>
      <c r="BC89" s="4"/>
      <c r="BD89" s="4"/>
      <c r="BE89" s="4"/>
      <c r="BF89" s="4"/>
      <c r="BG89" s="4"/>
      <c r="BJ89" s="4"/>
      <c r="BK89" s="4"/>
      <c r="BL89" s="4"/>
      <c r="BM89" s="4"/>
      <c r="BN89" s="4"/>
      <c r="BO89" s="4"/>
      <c r="BR89" s="4"/>
      <c r="BS89" s="4"/>
      <c r="BT89" s="4"/>
      <c r="BU89" s="4"/>
      <c r="BV89" s="4"/>
      <c r="BW89" s="4"/>
    </row>
    <row r="90" spans="1:75">
      <c r="A90" s="5"/>
      <c r="D90" s="4"/>
      <c r="E90" s="4"/>
      <c r="F90" s="4"/>
      <c r="G90" s="4"/>
      <c r="H90" s="4"/>
      <c r="I90" s="23"/>
      <c r="J90" s="23"/>
      <c r="K90" s="23"/>
      <c r="M90" s="4"/>
      <c r="N90" s="4"/>
      <c r="O90" s="4"/>
      <c r="P90" s="4"/>
      <c r="Q90" s="4"/>
      <c r="R90" s="4"/>
      <c r="S90" s="4"/>
      <c r="T90" s="4"/>
      <c r="U90" s="23"/>
      <c r="V90" s="23"/>
      <c r="BA90" s="4"/>
      <c r="BB90" s="4"/>
      <c r="BC90" s="4"/>
      <c r="BD90" s="4"/>
      <c r="BE90" s="4"/>
      <c r="BF90" s="4"/>
      <c r="BG90" s="4"/>
      <c r="BJ90" s="4"/>
      <c r="BK90" s="4"/>
      <c r="BL90" s="4"/>
      <c r="BM90" s="4"/>
      <c r="BN90" s="4"/>
      <c r="BO90" s="4"/>
      <c r="BR90" s="4"/>
      <c r="BS90" s="4"/>
      <c r="BT90" s="4"/>
      <c r="BU90" s="4"/>
      <c r="BV90" s="4"/>
      <c r="BW90" s="4"/>
    </row>
    <row r="91" spans="1:75">
      <c r="A91" s="74"/>
      <c r="D91" s="4"/>
      <c r="E91" s="4"/>
      <c r="F91" s="4"/>
      <c r="G91" s="4"/>
      <c r="H91" s="4"/>
      <c r="I91" s="23"/>
      <c r="J91" s="23"/>
      <c r="K91" s="23"/>
      <c r="M91" s="4"/>
      <c r="N91" s="4"/>
      <c r="O91" s="4"/>
      <c r="P91" s="4"/>
      <c r="Q91" s="4"/>
      <c r="R91" s="4"/>
      <c r="S91" s="4"/>
      <c r="T91" s="4"/>
      <c r="U91" s="23"/>
      <c r="V91" s="23"/>
      <c r="BA91" s="4"/>
      <c r="BB91" s="4"/>
      <c r="BC91" s="4"/>
      <c r="BD91" s="4"/>
      <c r="BE91" s="4"/>
      <c r="BF91" s="4"/>
      <c r="BG91" s="4"/>
      <c r="BJ91" s="4"/>
      <c r="BK91" s="4"/>
      <c r="BL91" s="4"/>
      <c r="BM91" s="4"/>
      <c r="BN91" s="4"/>
      <c r="BO91" s="4"/>
      <c r="BR91" s="4"/>
      <c r="BS91" s="4"/>
      <c r="BT91" s="4"/>
      <c r="BU91" s="4"/>
      <c r="BV91" s="4"/>
      <c r="BW91" s="4"/>
    </row>
    <row r="92" spans="1:75">
      <c r="A92" s="5"/>
      <c r="D92" s="4"/>
      <c r="E92" s="4"/>
      <c r="F92" s="4"/>
      <c r="G92" s="4"/>
      <c r="H92" s="4"/>
      <c r="I92" s="23"/>
      <c r="J92" s="23"/>
      <c r="K92" s="23"/>
      <c r="M92" s="4"/>
      <c r="N92" s="4"/>
      <c r="O92" s="4"/>
      <c r="P92" s="4"/>
      <c r="Q92" s="4"/>
      <c r="R92" s="4"/>
      <c r="S92" s="4"/>
      <c r="T92" s="4"/>
      <c r="U92" s="23"/>
      <c r="V92" s="23"/>
      <c r="BA92" s="4"/>
      <c r="BB92" s="4"/>
      <c r="BC92" s="4"/>
      <c r="BD92" s="4"/>
      <c r="BE92" s="4"/>
      <c r="BF92" s="4"/>
      <c r="BG92" s="4"/>
      <c r="BJ92" s="4"/>
      <c r="BK92" s="4"/>
      <c r="BL92" s="4"/>
      <c r="BM92" s="4"/>
      <c r="BN92" s="4"/>
      <c r="BO92" s="4"/>
      <c r="BR92" s="4"/>
      <c r="BS92" s="4"/>
      <c r="BT92" s="4"/>
      <c r="BU92" s="4"/>
      <c r="BV92" s="4"/>
      <c r="BW92" s="4"/>
    </row>
    <row r="93" spans="1:75">
      <c r="A93" s="5"/>
      <c r="D93" s="4"/>
      <c r="E93" s="4"/>
      <c r="F93" s="4"/>
      <c r="G93" s="4"/>
      <c r="H93" s="4"/>
      <c r="I93" s="23"/>
      <c r="J93" s="23"/>
      <c r="K93" s="23"/>
      <c r="M93" s="4"/>
      <c r="N93" s="4"/>
      <c r="O93" s="4"/>
      <c r="P93" s="4"/>
      <c r="Q93" s="4"/>
      <c r="R93" s="4"/>
      <c r="S93" s="4"/>
      <c r="T93" s="4"/>
      <c r="U93" s="23"/>
      <c r="V93" s="23"/>
      <c r="BA93" s="4"/>
      <c r="BB93" s="4"/>
      <c r="BC93" s="4"/>
      <c r="BD93" s="4"/>
      <c r="BE93" s="4"/>
      <c r="BF93" s="4"/>
      <c r="BG93" s="4"/>
      <c r="BJ93" s="4"/>
      <c r="BK93" s="4"/>
      <c r="BL93" s="4"/>
      <c r="BM93" s="4"/>
      <c r="BN93" s="4"/>
      <c r="BO93" s="4"/>
      <c r="BR93" s="4"/>
      <c r="BS93" s="4"/>
      <c r="BT93" s="4"/>
      <c r="BU93" s="4"/>
      <c r="BV93" s="4"/>
      <c r="BW93" s="4"/>
    </row>
    <row r="94" spans="1:75">
      <c r="A94" s="74"/>
      <c r="D94" s="4"/>
      <c r="E94" s="4"/>
      <c r="F94" s="4"/>
      <c r="G94" s="4"/>
      <c r="H94" s="4"/>
      <c r="I94" s="23"/>
      <c r="J94" s="23"/>
      <c r="K94" s="23"/>
      <c r="M94" s="4"/>
      <c r="N94" s="4"/>
      <c r="O94" s="4"/>
      <c r="P94" s="4"/>
      <c r="Q94" s="4"/>
      <c r="R94" s="4"/>
      <c r="S94" s="4"/>
      <c r="T94" s="4"/>
      <c r="U94" s="23"/>
      <c r="V94" s="23"/>
      <c r="AH94" s="27"/>
      <c r="BA94" s="4"/>
      <c r="BB94" s="4"/>
      <c r="BC94" s="4"/>
      <c r="BD94" s="4"/>
      <c r="BE94" s="4"/>
      <c r="BF94" s="4"/>
      <c r="BG94" s="4"/>
      <c r="BJ94" s="4"/>
      <c r="BK94" s="4"/>
      <c r="BL94" s="4"/>
      <c r="BM94" s="4"/>
      <c r="BN94" s="4"/>
      <c r="BO94" s="4"/>
      <c r="BR94" s="4"/>
      <c r="BS94" s="4"/>
      <c r="BT94" s="4"/>
      <c r="BU94" s="4"/>
      <c r="BV94" s="4"/>
      <c r="BW94" s="4"/>
    </row>
    <row r="95" spans="1:75">
      <c r="A95" s="5"/>
      <c r="D95" s="4"/>
      <c r="E95" s="4"/>
      <c r="F95" s="4"/>
      <c r="G95" s="4"/>
      <c r="H95" s="4"/>
      <c r="I95" s="23"/>
      <c r="J95" s="23"/>
      <c r="K95" s="23"/>
      <c r="M95" s="4"/>
      <c r="N95" s="4"/>
      <c r="O95" s="4"/>
      <c r="P95" s="4"/>
      <c r="Q95" s="4"/>
      <c r="R95" s="4"/>
      <c r="S95" s="4"/>
      <c r="T95" s="4"/>
      <c r="U95" s="23"/>
      <c r="V95" s="23"/>
      <c r="BA95" s="4"/>
      <c r="BB95" s="4"/>
      <c r="BC95" s="4"/>
      <c r="BD95" s="4"/>
      <c r="BE95" s="4"/>
      <c r="BF95" s="4"/>
      <c r="BG95" s="4"/>
      <c r="BJ95" s="4"/>
      <c r="BK95" s="4"/>
      <c r="BL95" s="4"/>
      <c r="BM95" s="4"/>
      <c r="BN95" s="4"/>
      <c r="BO95" s="4"/>
      <c r="BR95" s="4"/>
      <c r="BS95" s="4"/>
      <c r="BT95" s="4"/>
      <c r="BU95" s="4"/>
      <c r="BV95" s="4"/>
      <c r="BW95" s="4"/>
    </row>
    <row r="96" spans="1:75">
      <c r="A96" s="74"/>
      <c r="D96" s="4"/>
      <c r="E96" s="4"/>
      <c r="F96" s="4"/>
      <c r="G96" s="4"/>
      <c r="H96" s="4"/>
      <c r="I96" s="23"/>
      <c r="J96" s="23"/>
      <c r="K96" s="23"/>
      <c r="M96" s="4"/>
      <c r="N96" s="4"/>
      <c r="O96" s="4"/>
      <c r="P96" s="4"/>
      <c r="Q96" s="4"/>
      <c r="R96" s="4"/>
      <c r="S96" s="4"/>
      <c r="T96" s="4"/>
      <c r="U96" s="23"/>
      <c r="V96" s="23"/>
      <c r="BA96" s="4"/>
      <c r="BB96" s="4"/>
      <c r="BC96" s="4"/>
      <c r="BD96" s="4"/>
      <c r="BE96" s="4"/>
      <c r="BF96" s="4"/>
      <c r="BG96" s="4"/>
      <c r="BJ96" s="4"/>
      <c r="BK96" s="4"/>
      <c r="BL96" s="4"/>
      <c r="BM96" s="4"/>
      <c r="BN96" s="4"/>
      <c r="BO96" s="4"/>
      <c r="BR96" s="4"/>
      <c r="BS96" s="4"/>
      <c r="BT96" s="4"/>
      <c r="BU96" s="4"/>
      <c r="BV96" s="4"/>
      <c r="BW96" s="4"/>
    </row>
    <row r="97" spans="1:75" ht="16.5" thickBot="1">
      <c r="A97" s="74"/>
      <c r="D97" s="4"/>
      <c r="E97" s="4"/>
      <c r="F97" s="4"/>
      <c r="G97" s="4"/>
      <c r="H97" s="4"/>
      <c r="I97" s="23"/>
      <c r="J97" s="23"/>
      <c r="K97" s="23"/>
      <c r="M97" s="4"/>
      <c r="N97" s="4"/>
      <c r="O97" s="4"/>
      <c r="P97" s="4"/>
      <c r="Q97" s="4"/>
      <c r="R97" s="4"/>
      <c r="S97" s="4"/>
      <c r="T97" s="4"/>
      <c r="U97" s="23"/>
      <c r="V97" s="23"/>
      <c r="BA97" s="4"/>
      <c r="BB97" s="4"/>
      <c r="BC97" s="4"/>
      <c r="BD97" s="4"/>
      <c r="BE97" s="4"/>
      <c r="BF97" s="4"/>
      <c r="BG97" s="4"/>
      <c r="BJ97" s="4"/>
      <c r="BK97" s="4"/>
      <c r="BL97" s="4"/>
      <c r="BM97" s="4"/>
      <c r="BN97" s="4"/>
      <c r="BO97" s="4"/>
      <c r="BR97" s="4"/>
      <c r="BS97" s="4"/>
      <c r="BT97" s="4"/>
      <c r="BU97" s="4"/>
      <c r="BV97" s="4"/>
      <c r="BW97" s="4"/>
    </row>
    <row r="98" spans="1:75" ht="16.5" thickBot="1">
      <c r="B98" s="75" t="s">
        <v>21</v>
      </c>
      <c r="C98" s="10" t="e">
        <f t="shared" ref="C98:H98" si="14">AVERAGE(C74:C97)</f>
        <v>#DIV/0!</v>
      </c>
      <c r="D98" s="10" t="e">
        <f t="shared" si="14"/>
        <v>#DIV/0!</v>
      </c>
      <c r="E98" s="10" t="e">
        <f t="shared" si="14"/>
        <v>#DIV/0!</v>
      </c>
      <c r="F98" s="10" t="e">
        <f t="shared" si="14"/>
        <v>#DIV/0!</v>
      </c>
      <c r="G98" s="10" t="e">
        <f t="shared" si="14"/>
        <v>#DIV/0!</v>
      </c>
      <c r="H98" s="10" t="e">
        <f t="shared" si="14"/>
        <v>#DIV/0!</v>
      </c>
      <c r="I98" s="24" t="e">
        <f>AVERAGE(I74:I81)</f>
        <v>#DIV/0!</v>
      </c>
      <c r="J98" s="24" t="e">
        <f>AVERAGE(J74:J81)</f>
        <v>#DIV/0!</v>
      </c>
      <c r="K98" s="24" t="e">
        <f>AVERAGE(K74:K81)</f>
        <v>#DIV/0!</v>
      </c>
      <c r="L98" s="24" t="e">
        <f>AVERAGE(L74:L81)</f>
        <v>#DIV/0!</v>
      </c>
      <c r="N98" s="75" t="s">
        <v>21</v>
      </c>
      <c r="O98" s="10" t="e">
        <f t="shared" ref="O98:T98" si="15">AVERAGE(O74:O97)</f>
        <v>#DIV/0!</v>
      </c>
      <c r="P98" s="10" t="e">
        <f t="shared" si="15"/>
        <v>#DIV/0!</v>
      </c>
      <c r="Q98" s="10" t="e">
        <f t="shared" si="15"/>
        <v>#DIV/0!</v>
      </c>
      <c r="R98" s="10" t="e">
        <f t="shared" si="15"/>
        <v>#DIV/0!</v>
      </c>
      <c r="S98" s="10" t="e">
        <f t="shared" si="15"/>
        <v>#DIV/0!</v>
      </c>
      <c r="T98" s="10" t="e">
        <f t="shared" si="15"/>
        <v>#DIV/0!</v>
      </c>
      <c r="U98" s="24" t="e">
        <f>AVERAGE(U74:U81)</f>
        <v>#DIV/0!</v>
      </c>
      <c r="V98" s="24" t="e">
        <f>AVERAGE(V74:V81)</f>
        <v>#DIV/0!</v>
      </c>
      <c r="W98" s="24" t="e">
        <f>AVERAGE(W74:W81)</f>
        <v>#DIV/0!</v>
      </c>
      <c r="X98" s="24" t="e">
        <f>AVERAGE(X74:X81)</f>
        <v>#DIV/0!</v>
      </c>
      <c r="Z98" s="75" t="s">
        <v>21</v>
      </c>
      <c r="AA98" s="10" t="e">
        <f t="shared" ref="AA98:AF98" si="16">AVERAGE(AA74:AA97)</f>
        <v>#DIV/0!</v>
      </c>
      <c r="AB98" s="10" t="e">
        <f t="shared" si="16"/>
        <v>#DIV/0!</v>
      </c>
      <c r="AC98" s="10" t="e">
        <f t="shared" si="16"/>
        <v>#DIV/0!</v>
      </c>
      <c r="AD98" s="10" t="e">
        <f t="shared" si="16"/>
        <v>#DIV/0!</v>
      </c>
      <c r="AE98" s="10" t="e">
        <f t="shared" si="16"/>
        <v>#DIV/0!</v>
      </c>
      <c r="AF98" s="10" t="e">
        <f t="shared" si="16"/>
        <v>#DIV/0!</v>
      </c>
      <c r="AG98" s="24" t="e">
        <f>AVERAGE(AG74:AG81)</f>
        <v>#DIV/0!</v>
      </c>
      <c r="AH98" s="24" t="e">
        <f>AVERAGE(AH74:AH81)</f>
        <v>#DIV/0!</v>
      </c>
      <c r="AI98" s="24" t="e">
        <f>AVERAGE(AI74:AI81)</f>
        <v>#DIV/0!</v>
      </c>
      <c r="AJ98" s="24" t="e">
        <f>AVERAGE(AJ74:AJ81)</f>
        <v>#DIV/0!</v>
      </c>
      <c r="AM98" s="75" t="s">
        <v>21</v>
      </c>
      <c r="AN98" s="10" t="e">
        <f t="shared" ref="AN98:AS98" si="17">AVERAGE(AN74:AN97)</f>
        <v>#DIV/0!</v>
      </c>
      <c r="AO98" s="10" t="e">
        <f t="shared" si="17"/>
        <v>#DIV/0!</v>
      </c>
      <c r="AP98" s="10" t="e">
        <f t="shared" si="17"/>
        <v>#DIV/0!</v>
      </c>
      <c r="AQ98" s="10" t="e">
        <f t="shared" si="17"/>
        <v>#DIV/0!</v>
      </c>
      <c r="AR98" s="10" t="e">
        <f t="shared" si="17"/>
        <v>#DIV/0!</v>
      </c>
      <c r="AS98" s="10" t="e">
        <f t="shared" si="17"/>
        <v>#DIV/0!</v>
      </c>
      <c r="BA98" s="75" t="s">
        <v>21</v>
      </c>
      <c r="BB98" s="10" t="e">
        <f t="shared" ref="BB98:BG98" si="18">AVERAGE(BB74:BB97)</f>
        <v>#DIV/0!</v>
      </c>
      <c r="BC98" s="10" t="e">
        <f t="shared" si="18"/>
        <v>#DIV/0!</v>
      </c>
      <c r="BD98" s="10" t="e">
        <f t="shared" si="18"/>
        <v>#DIV/0!</v>
      </c>
      <c r="BE98" s="10" t="e">
        <f t="shared" si="18"/>
        <v>#DIV/0!</v>
      </c>
      <c r="BF98" s="10" t="e">
        <f t="shared" si="18"/>
        <v>#DIV/0!</v>
      </c>
      <c r="BG98" s="10" t="e">
        <f t="shared" si="18"/>
        <v>#DIV/0!</v>
      </c>
      <c r="BI98" s="75" t="s">
        <v>21</v>
      </c>
      <c r="BJ98" s="10" t="e">
        <f t="shared" ref="BJ98:BO98" si="19">AVERAGE(BJ74:BJ97)</f>
        <v>#DIV/0!</v>
      </c>
      <c r="BK98" s="10" t="e">
        <f t="shared" si="19"/>
        <v>#DIV/0!</v>
      </c>
      <c r="BL98" s="10" t="e">
        <f t="shared" si="19"/>
        <v>#DIV/0!</v>
      </c>
      <c r="BM98" s="10" t="e">
        <f t="shared" si="19"/>
        <v>#DIV/0!</v>
      </c>
      <c r="BN98" s="10" t="e">
        <f t="shared" si="19"/>
        <v>#DIV/0!</v>
      </c>
      <c r="BO98" s="10" t="e">
        <f t="shared" si="19"/>
        <v>#DIV/0!</v>
      </c>
      <c r="BQ98" s="75" t="s">
        <v>21</v>
      </c>
      <c r="BR98" s="10" t="e">
        <f t="shared" ref="BR98:BW98" si="20">AVERAGE(BR74:BR97)</f>
        <v>#DIV/0!</v>
      </c>
      <c r="BS98" s="10" t="e">
        <f t="shared" si="20"/>
        <v>#DIV/0!</v>
      </c>
      <c r="BT98" s="10" t="e">
        <f t="shared" si="20"/>
        <v>#DIV/0!</v>
      </c>
      <c r="BU98" s="10" t="e">
        <f t="shared" si="20"/>
        <v>#DIV/0!</v>
      </c>
      <c r="BV98" s="10" t="e">
        <f t="shared" si="20"/>
        <v>#DIV/0!</v>
      </c>
      <c r="BW98" s="10" t="e">
        <f t="shared" si="20"/>
        <v>#DIV/0!</v>
      </c>
    </row>
    <row r="99" spans="1:75" ht="16.5" thickBot="1">
      <c r="B99" s="75" t="s">
        <v>30</v>
      </c>
      <c r="C99" s="10">
        <v>0.79366973835118804</v>
      </c>
      <c r="D99" s="10">
        <v>0.19621735977102001</v>
      </c>
      <c r="E99" s="10">
        <v>0.49476478646336502</v>
      </c>
      <c r="F99" s="10">
        <v>0.71279369053232899</v>
      </c>
      <c r="G99" s="10">
        <v>0.28868487274524801</v>
      </c>
      <c r="H99" s="10">
        <v>1.1677800189471199E-2</v>
      </c>
      <c r="I99" s="24">
        <v>0.29864662351027899</v>
      </c>
      <c r="J99" s="24">
        <v>0.39810835073342798</v>
      </c>
      <c r="K99" s="24">
        <v>0.32767957457123897</v>
      </c>
      <c r="L99" s="24">
        <v>0.76304007311148603</v>
      </c>
      <c r="N99" s="75" t="s">
        <v>30</v>
      </c>
      <c r="O99" s="10">
        <v>0.825566913063698</v>
      </c>
      <c r="P99" s="10">
        <v>0.20478426442685599</v>
      </c>
      <c r="Q99" s="10">
        <v>0.46934852509264802</v>
      </c>
      <c r="R99" s="10">
        <v>0.65822532423026203</v>
      </c>
      <c r="S99" s="10">
        <v>0.147890047416737</v>
      </c>
      <c r="T99" s="10">
        <v>0.11185851514585</v>
      </c>
      <c r="U99" s="24">
        <v>0.26501725310874102</v>
      </c>
      <c r="V99" s="24">
        <v>0.23433642800910101</v>
      </c>
      <c r="W99" s="24">
        <v>6.8809217944470494E-2</v>
      </c>
      <c r="X99" s="24">
        <v>0.58306178452934598</v>
      </c>
      <c r="Z99" s="75" t="s">
        <v>30</v>
      </c>
      <c r="AA99" s="10">
        <v>0.37487605248897998</v>
      </c>
      <c r="AB99" s="10">
        <v>0.38310570868923599</v>
      </c>
      <c r="AC99" s="10">
        <v>0.94633573306957097</v>
      </c>
      <c r="AD99" s="10">
        <v>0.937617555683812</v>
      </c>
      <c r="AE99" s="10">
        <v>0.92649235410993003</v>
      </c>
      <c r="AF99" s="10">
        <v>0.90709717413162705</v>
      </c>
      <c r="AG99" s="24">
        <v>0.81942794430090504</v>
      </c>
      <c r="AH99" s="24">
        <v>0.71792954424251998</v>
      </c>
      <c r="AI99" s="24">
        <v>0.95622216727462594</v>
      </c>
      <c r="AJ99" s="24">
        <v>0.89537418359133003</v>
      </c>
      <c r="AM99" s="75" t="s">
        <v>30</v>
      </c>
      <c r="AN99" s="10">
        <v>0.33427829889629701</v>
      </c>
      <c r="AO99" s="10">
        <v>0.38715283876819001</v>
      </c>
      <c r="AP99" s="10">
        <v>0.94425057686399305</v>
      </c>
      <c r="AQ99" s="10">
        <v>0.931007114282285</v>
      </c>
      <c r="AR99" s="10">
        <v>0.93315917393475201</v>
      </c>
      <c r="AS99" s="10">
        <v>0.90113167543067496</v>
      </c>
      <c r="AT99" s="3">
        <v>0.81032296973639795</v>
      </c>
      <c r="AU99" s="3">
        <v>0.68680911616613305</v>
      </c>
      <c r="AV99" s="3">
        <v>0.95783537708105204</v>
      </c>
      <c r="AW99" s="3">
        <v>0.88478278367281504</v>
      </c>
      <c r="BA99" s="75" t="s">
        <v>30</v>
      </c>
      <c r="BB99" s="10"/>
      <c r="BC99" s="10"/>
      <c r="BD99" s="10"/>
      <c r="BE99" s="10"/>
      <c r="BF99" s="10"/>
      <c r="BG99" s="10"/>
      <c r="BI99" s="75" t="s">
        <v>30</v>
      </c>
      <c r="BJ99" s="10">
        <v>0.446425766315727</v>
      </c>
      <c r="BK99" s="10">
        <v>0.80451949116519295</v>
      </c>
      <c r="BL99" s="10">
        <v>0.88081686363976897</v>
      </c>
      <c r="BM99" s="10">
        <v>0.20081744855508199</v>
      </c>
      <c r="BN99" s="10">
        <v>0.26156300290689699</v>
      </c>
      <c r="BO99" s="10">
        <v>4.6164330651054603E-2</v>
      </c>
      <c r="BQ99" s="75" t="s">
        <v>30</v>
      </c>
      <c r="BR99" s="10"/>
      <c r="BS99" s="10"/>
      <c r="BT99" s="10"/>
      <c r="BU99" s="10"/>
      <c r="BV99" s="10"/>
      <c r="BW99" s="10"/>
    </row>
    <row r="100" spans="1:75" ht="16.5" thickBot="1">
      <c r="B100" s="76"/>
      <c r="C100" s="4"/>
      <c r="D100" s="4"/>
      <c r="E100" s="4"/>
      <c r="F100" s="4"/>
      <c r="G100" s="4"/>
      <c r="H100" s="4"/>
      <c r="I100" s="23"/>
      <c r="J100" s="23"/>
      <c r="K100" s="23"/>
      <c r="L100" s="23"/>
      <c r="N100" s="76"/>
      <c r="O100" s="4"/>
      <c r="P100" s="4"/>
      <c r="Q100" s="4"/>
      <c r="R100" s="4"/>
      <c r="S100" s="4"/>
      <c r="T100" s="4"/>
      <c r="U100" s="23"/>
      <c r="V100" s="23"/>
      <c r="W100" s="23"/>
      <c r="X100" s="23"/>
      <c r="Z100" s="76"/>
      <c r="AA100" s="4"/>
      <c r="AB100" s="4"/>
      <c r="AC100" s="4"/>
      <c r="AD100" s="4"/>
      <c r="AE100" s="4"/>
      <c r="AF100" s="4"/>
      <c r="AG100" s="23"/>
      <c r="AH100" s="23"/>
      <c r="AI100" s="23"/>
      <c r="AJ100" s="23"/>
      <c r="AM100" s="76"/>
      <c r="AN100" s="4"/>
      <c r="AO100" s="4"/>
      <c r="AP100" s="4"/>
      <c r="AQ100" s="4"/>
      <c r="AR100" s="4"/>
      <c r="AS100" s="4"/>
      <c r="BA100" s="75" t="s">
        <v>99</v>
      </c>
      <c r="BB100" s="10"/>
      <c r="BC100" s="10"/>
      <c r="BD100" s="10"/>
      <c r="BE100" s="10"/>
      <c r="BF100" s="10"/>
      <c r="BG100" s="10"/>
      <c r="BI100" s="75" t="s">
        <v>99</v>
      </c>
      <c r="BJ100" s="10">
        <v>0.21003034904718701</v>
      </c>
      <c r="BK100" s="10">
        <v>0.43532296166360401</v>
      </c>
      <c r="BL100" s="10">
        <v>0.85558646797042603</v>
      </c>
      <c r="BM100" s="10">
        <v>0.32204000280801198</v>
      </c>
      <c r="BN100" s="10">
        <v>4.9257716248011202E-2</v>
      </c>
      <c r="BO100" s="10">
        <v>4.2506052314400203E-2</v>
      </c>
      <c r="BQ100" s="75" t="s">
        <v>99</v>
      </c>
      <c r="BR100" s="10"/>
      <c r="BS100" s="10"/>
      <c r="BT100" s="10"/>
      <c r="BU100" s="10"/>
      <c r="BV100" s="10"/>
      <c r="BW100" s="10"/>
    </row>
    <row r="101" spans="1:75" ht="16.5" thickBot="1">
      <c r="B101" s="76"/>
      <c r="C101" s="4"/>
      <c r="D101" s="4"/>
      <c r="E101" s="4"/>
      <c r="F101" s="4"/>
      <c r="G101" s="4"/>
      <c r="H101" s="4"/>
      <c r="I101" s="23"/>
      <c r="J101" s="23"/>
      <c r="K101" s="23"/>
      <c r="L101" s="23"/>
      <c r="N101" s="76"/>
      <c r="O101" s="4"/>
      <c r="P101" s="4"/>
      <c r="Q101" s="4"/>
      <c r="R101" s="4"/>
      <c r="S101" s="4"/>
      <c r="T101" s="4"/>
      <c r="U101" s="23"/>
      <c r="V101" s="23"/>
      <c r="W101" s="23"/>
      <c r="X101" s="23"/>
      <c r="Z101" s="76"/>
      <c r="AA101" s="4"/>
      <c r="AB101" s="4"/>
      <c r="AC101" s="4"/>
      <c r="AD101" s="4"/>
      <c r="AE101" s="4"/>
      <c r="AF101" s="4"/>
      <c r="AG101" s="23"/>
      <c r="AH101" s="23"/>
      <c r="AI101" s="23"/>
      <c r="AJ101" s="23"/>
      <c r="AM101" s="76"/>
      <c r="AN101" s="4"/>
      <c r="AO101" s="4"/>
      <c r="AP101" s="4"/>
      <c r="AQ101" s="4"/>
      <c r="AR101" s="4"/>
      <c r="AS101" s="4"/>
      <c r="BA101" s="58" t="s">
        <v>102</v>
      </c>
      <c r="BB101" s="12"/>
      <c r="BC101" s="12"/>
      <c r="BD101" s="12"/>
      <c r="BE101" s="12"/>
      <c r="BF101" s="12"/>
      <c r="BG101" s="12"/>
      <c r="BI101" s="75" t="s">
        <v>102</v>
      </c>
      <c r="BJ101" s="10">
        <v>0.68825603555321202</v>
      </c>
      <c r="BK101" s="10">
        <v>0.97922657734787999</v>
      </c>
      <c r="BL101" s="10">
        <v>0.71698696391801298</v>
      </c>
      <c r="BM101" s="10">
        <v>0.24994049185788</v>
      </c>
      <c r="BN101" s="10">
        <v>0.76462177288592803</v>
      </c>
      <c r="BO101" s="10">
        <v>0.29421062207696902</v>
      </c>
      <c r="BQ101" s="58" t="s">
        <v>102</v>
      </c>
      <c r="BR101" s="12"/>
      <c r="BS101" s="12"/>
      <c r="BT101" s="12"/>
      <c r="BU101" s="12"/>
      <c r="BV101" s="12"/>
      <c r="BW101" s="12"/>
    </row>
    <row r="102" spans="1:75" ht="16.5" thickBot="1">
      <c r="BA102" s="75" t="s">
        <v>100</v>
      </c>
      <c r="BB102" s="10"/>
      <c r="BC102" s="10"/>
      <c r="BD102" s="10"/>
      <c r="BE102" s="10"/>
      <c r="BF102" s="10"/>
      <c r="BG102" s="10"/>
      <c r="BI102" s="75" t="s">
        <v>100</v>
      </c>
      <c r="BJ102" s="10">
        <v>0.28090019098308</v>
      </c>
      <c r="BK102" s="10">
        <v>0.51489218026144501</v>
      </c>
      <c r="BL102" s="10">
        <v>0.87380452002799702</v>
      </c>
      <c r="BM102" s="10">
        <v>0.13067750585589699</v>
      </c>
      <c r="BN102" s="10">
        <v>0.41016308179299199</v>
      </c>
      <c r="BO102" s="10">
        <v>0.22308875864222999</v>
      </c>
      <c r="BQ102" s="75" t="s">
        <v>100</v>
      </c>
      <c r="BR102" s="10"/>
      <c r="BS102" s="10"/>
      <c r="BT102" s="10"/>
      <c r="BU102" s="10"/>
      <c r="BV102" s="10"/>
      <c r="BW102" s="10"/>
    </row>
    <row r="103" spans="1:75" ht="16.5" thickBot="1">
      <c r="BA103" s="58" t="s">
        <v>103</v>
      </c>
      <c r="BB103" s="12"/>
      <c r="BC103" s="12"/>
      <c r="BD103" s="12"/>
      <c r="BE103" s="12"/>
      <c r="BF103" s="12"/>
      <c r="BG103" s="12"/>
      <c r="BI103" s="75" t="s">
        <v>103</v>
      </c>
      <c r="BJ103" s="10">
        <v>0.72025581424197604</v>
      </c>
      <c r="BK103" s="10">
        <v>0.90245730587075201</v>
      </c>
      <c r="BL103" s="10">
        <v>0.67364069026014795</v>
      </c>
      <c r="BM103" s="10">
        <v>0.44300555202813902</v>
      </c>
      <c r="BN103" s="10">
        <v>0.22447856820918799</v>
      </c>
      <c r="BO103" s="10">
        <v>5.5488951963786497E-2</v>
      </c>
      <c r="BQ103" s="58" t="s">
        <v>103</v>
      </c>
      <c r="BR103" s="12"/>
      <c r="BS103" s="12"/>
      <c r="BT103" s="12"/>
      <c r="BU103" s="12"/>
      <c r="BV103" s="12"/>
      <c r="BW103" s="12"/>
    </row>
    <row r="106" spans="1:75">
      <c r="AN106" s="3" t="s">
        <v>64</v>
      </c>
      <c r="BB106" s="3" t="s">
        <v>204</v>
      </c>
      <c r="BJ106" s="3" t="s">
        <v>174</v>
      </c>
      <c r="BR106" s="3" t="s">
        <v>204</v>
      </c>
    </row>
    <row r="107" spans="1:75">
      <c r="AN107" s="5" t="s">
        <v>8</v>
      </c>
      <c r="AO107" s="5" t="s">
        <v>9</v>
      </c>
      <c r="AP107" s="5" t="s">
        <v>0</v>
      </c>
      <c r="AQ107" s="5" t="s">
        <v>1</v>
      </c>
      <c r="AR107" s="5" t="s">
        <v>2</v>
      </c>
      <c r="AS107" s="5" t="s">
        <v>16</v>
      </c>
      <c r="BB107" s="5" t="s">
        <v>178</v>
      </c>
      <c r="BC107" s="5" t="s">
        <v>179</v>
      </c>
      <c r="BD107" s="5" t="s">
        <v>107</v>
      </c>
      <c r="BE107" s="5" t="s">
        <v>108</v>
      </c>
      <c r="BF107" s="5" t="s">
        <v>109</v>
      </c>
      <c r="BG107" s="5" t="s">
        <v>110</v>
      </c>
      <c r="BJ107" s="5" t="s">
        <v>8</v>
      </c>
      <c r="BK107" s="5" t="s">
        <v>9</v>
      </c>
      <c r="BL107" s="5" t="s">
        <v>0</v>
      </c>
      <c r="BM107" s="5" t="s">
        <v>1</v>
      </c>
      <c r="BN107" s="5" t="s">
        <v>2</v>
      </c>
      <c r="BO107" s="5" t="s">
        <v>16</v>
      </c>
      <c r="BR107" s="5" t="s">
        <v>178</v>
      </c>
      <c r="BS107" s="5" t="s">
        <v>179</v>
      </c>
      <c r="BT107" s="5" t="s">
        <v>107</v>
      </c>
      <c r="BU107" s="5" t="s">
        <v>108</v>
      </c>
      <c r="BV107" s="5" t="s">
        <v>109</v>
      </c>
      <c r="BW107" s="5" t="s">
        <v>110</v>
      </c>
    </row>
    <row r="108" spans="1:75">
      <c r="AN108" s="4"/>
      <c r="AO108" s="4"/>
      <c r="AP108" s="4"/>
      <c r="AQ108" s="4"/>
      <c r="AR108" s="4"/>
      <c r="AS108" s="4"/>
      <c r="BB108" s="4"/>
      <c r="BC108" s="4"/>
      <c r="BD108" s="4"/>
      <c r="BE108" s="4"/>
      <c r="BF108" s="4"/>
      <c r="BG108" s="4"/>
      <c r="BJ108" s="4"/>
      <c r="BK108" s="4"/>
      <c r="BL108" s="4"/>
      <c r="BM108" s="4"/>
      <c r="BN108" s="4"/>
      <c r="BO108" s="4"/>
      <c r="BR108" s="4"/>
      <c r="BS108" s="4"/>
      <c r="BT108" s="4"/>
      <c r="BU108" s="4"/>
      <c r="BV108" s="4"/>
      <c r="BW108" s="4"/>
    </row>
    <row r="109" spans="1:75">
      <c r="AN109" s="4"/>
      <c r="AO109" s="4"/>
      <c r="AP109" s="4"/>
      <c r="AQ109" s="4"/>
      <c r="AR109" s="4"/>
      <c r="AS109" s="4"/>
      <c r="AW109" s="31"/>
      <c r="BB109" s="4"/>
      <c r="BC109" s="4"/>
      <c r="BD109" s="4"/>
      <c r="BE109" s="4"/>
      <c r="BF109" s="4"/>
      <c r="BG109" s="4"/>
      <c r="BJ109" s="4"/>
      <c r="BK109" s="4"/>
      <c r="BL109" s="4"/>
      <c r="BM109" s="4"/>
      <c r="BN109" s="4"/>
      <c r="BO109" s="4"/>
      <c r="BR109" s="4"/>
      <c r="BS109" s="4"/>
      <c r="BT109" s="4"/>
      <c r="BU109" s="4"/>
      <c r="BV109" s="4"/>
      <c r="BW109" s="4"/>
    </row>
    <row r="110" spans="1:75">
      <c r="AN110" s="4"/>
      <c r="AO110" s="4"/>
      <c r="AP110" s="4"/>
      <c r="AQ110" s="4"/>
      <c r="AR110" s="4"/>
      <c r="AS110" s="4"/>
      <c r="BB110" s="4"/>
      <c r="BC110" s="4"/>
      <c r="BD110" s="4"/>
      <c r="BE110" s="4"/>
      <c r="BF110" s="4"/>
      <c r="BG110" s="4"/>
      <c r="BJ110" s="4"/>
      <c r="BK110" s="4"/>
      <c r="BL110" s="4"/>
      <c r="BM110" s="4"/>
      <c r="BN110" s="4"/>
      <c r="BO110" s="4"/>
      <c r="BR110" s="4"/>
      <c r="BS110" s="4"/>
      <c r="BT110" s="4"/>
      <c r="BU110" s="4"/>
      <c r="BV110" s="4"/>
      <c r="BW110" s="4"/>
    </row>
    <row r="111" spans="1:75">
      <c r="AN111" s="4"/>
      <c r="AO111" s="4"/>
      <c r="AP111" s="4"/>
      <c r="AQ111" s="4"/>
      <c r="AR111" s="4"/>
      <c r="AS111" s="4"/>
      <c r="BB111" s="4"/>
      <c r="BC111" s="4"/>
      <c r="BD111" s="4"/>
      <c r="BE111" s="4"/>
      <c r="BF111" s="4"/>
      <c r="BG111" s="4"/>
      <c r="BJ111" s="4"/>
      <c r="BK111" s="4"/>
      <c r="BL111" s="4"/>
      <c r="BM111" s="4"/>
      <c r="BN111" s="4"/>
      <c r="BO111" s="4"/>
      <c r="BR111" s="4"/>
      <c r="BS111" s="4"/>
      <c r="BT111" s="4"/>
      <c r="BU111" s="4"/>
      <c r="BV111" s="4"/>
      <c r="BW111" s="4"/>
    </row>
    <row r="112" spans="1:75">
      <c r="AN112" s="4"/>
      <c r="AO112" s="4"/>
      <c r="AP112" s="4"/>
      <c r="AQ112" s="4"/>
      <c r="AR112" s="4"/>
      <c r="AS112" s="4"/>
      <c r="BB112" s="4"/>
      <c r="BC112" s="4"/>
      <c r="BD112" s="4"/>
      <c r="BE112" s="4"/>
      <c r="BF112" s="4"/>
      <c r="BG112" s="4"/>
      <c r="BJ112" s="4"/>
      <c r="BK112" s="4"/>
      <c r="BL112" s="4"/>
      <c r="BM112" s="4"/>
      <c r="BN112" s="4"/>
      <c r="BO112" s="4"/>
      <c r="BR112" s="4"/>
      <c r="BS112" s="4"/>
      <c r="BT112" s="4"/>
      <c r="BU112" s="4"/>
      <c r="BV112" s="4"/>
      <c r="BW112" s="4"/>
    </row>
    <row r="113" spans="40:75">
      <c r="AN113" s="4"/>
      <c r="AO113" s="4"/>
      <c r="AP113" s="4"/>
      <c r="AQ113" s="4"/>
      <c r="AR113" s="4"/>
      <c r="AS113" s="4"/>
      <c r="BB113" s="4"/>
      <c r="BC113" s="4"/>
      <c r="BD113" s="4"/>
      <c r="BE113" s="4"/>
      <c r="BF113" s="4"/>
      <c r="BG113" s="4"/>
      <c r="BJ113" s="4"/>
      <c r="BK113" s="4"/>
      <c r="BL113" s="4"/>
      <c r="BM113" s="4"/>
      <c r="BN113" s="4"/>
      <c r="BO113" s="4"/>
      <c r="BR113" s="4"/>
      <c r="BS113" s="4"/>
      <c r="BT113" s="4"/>
      <c r="BU113" s="4"/>
      <c r="BV113" s="4"/>
      <c r="BW113" s="4"/>
    </row>
    <row r="114" spans="40:75">
      <c r="AN114" s="4"/>
      <c r="AO114" s="4"/>
      <c r="AP114" s="4"/>
      <c r="AQ114" s="4"/>
      <c r="AR114" s="4"/>
      <c r="AS114" s="4"/>
      <c r="BB114" s="4"/>
      <c r="BC114" s="4"/>
      <c r="BD114" s="4"/>
      <c r="BE114" s="4"/>
      <c r="BF114" s="4"/>
      <c r="BG114" s="4"/>
      <c r="BJ114" s="4"/>
      <c r="BK114" s="4"/>
      <c r="BL114" s="4"/>
      <c r="BM114" s="4"/>
      <c r="BN114" s="4"/>
      <c r="BO114" s="4"/>
      <c r="BR114" s="4"/>
      <c r="BS114" s="4"/>
      <c r="BT114" s="4"/>
      <c r="BU114" s="4"/>
      <c r="BV114" s="4"/>
      <c r="BW114" s="4"/>
    </row>
    <row r="115" spans="40:75">
      <c r="AN115" s="4"/>
      <c r="AO115" s="4"/>
      <c r="AP115" s="4"/>
      <c r="AQ115" s="4"/>
      <c r="AR115" s="4"/>
      <c r="AS115" s="4"/>
      <c r="BB115" s="4"/>
      <c r="BC115" s="4"/>
      <c r="BD115" s="4"/>
      <c r="BE115" s="4"/>
      <c r="BF115" s="4"/>
      <c r="BG115" s="4"/>
      <c r="BJ115" s="4"/>
      <c r="BK115" s="4"/>
      <c r="BL115" s="4"/>
      <c r="BM115" s="4"/>
      <c r="BN115" s="4"/>
      <c r="BO115" s="4"/>
      <c r="BR115" s="4"/>
      <c r="BS115" s="4"/>
      <c r="BT115" s="4"/>
      <c r="BU115" s="4"/>
      <c r="BV115" s="4"/>
      <c r="BW115" s="4"/>
    </row>
    <row r="116" spans="40:75">
      <c r="BJ116" s="4"/>
      <c r="BK116" s="4"/>
      <c r="BL116" s="4"/>
      <c r="BM116" s="4"/>
      <c r="BN116" s="4"/>
      <c r="BO116" s="4"/>
      <c r="BR116" s="4"/>
      <c r="BS116" s="4"/>
      <c r="BT116" s="4"/>
      <c r="BU116" s="4"/>
      <c r="BV116" s="4"/>
      <c r="BW116" s="4"/>
    </row>
    <row r="117" spans="40:75">
      <c r="BJ117" s="4"/>
      <c r="BK117" s="4"/>
      <c r="BL117" s="4"/>
      <c r="BM117" s="4"/>
      <c r="BN117" s="4"/>
      <c r="BO117" s="4"/>
      <c r="BR117" s="4"/>
      <c r="BS117" s="4"/>
      <c r="BT117" s="4"/>
      <c r="BU117" s="4"/>
      <c r="BV117" s="4"/>
      <c r="BW117" s="4"/>
    </row>
    <row r="118" spans="40:75">
      <c r="BJ118" s="4"/>
      <c r="BK118" s="4"/>
      <c r="BL118" s="4"/>
      <c r="BM118" s="4"/>
      <c r="BN118" s="4"/>
      <c r="BO118" s="4"/>
      <c r="BR118" s="4"/>
      <c r="BS118" s="4"/>
      <c r="BT118" s="4"/>
      <c r="BU118" s="4"/>
      <c r="BV118" s="4"/>
      <c r="BW118" s="4"/>
    </row>
    <row r="119" spans="40:75">
      <c r="BJ119" s="4"/>
      <c r="BK119" s="4"/>
      <c r="BL119" s="4"/>
      <c r="BM119" s="4"/>
      <c r="BN119" s="4"/>
      <c r="BO119" s="4"/>
      <c r="BR119" s="4"/>
      <c r="BS119" s="4"/>
      <c r="BT119" s="4"/>
      <c r="BU119" s="4"/>
      <c r="BV119" s="4"/>
      <c r="BW119" s="4"/>
    </row>
    <row r="120" spans="40:75">
      <c r="BJ120" s="4"/>
      <c r="BK120" s="4"/>
      <c r="BL120" s="4"/>
      <c r="BM120" s="4"/>
      <c r="BN120" s="4"/>
      <c r="BO120" s="4"/>
      <c r="BR120" s="4"/>
      <c r="BS120" s="4"/>
      <c r="BT120" s="4"/>
      <c r="BU120" s="4"/>
      <c r="BV120" s="4"/>
      <c r="BW120" s="4"/>
    </row>
    <row r="121" spans="40:75">
      <c r="BJ121" s="4"/>
      <c r="BK121" s="4"/>
      <c r="BL121" s="4"/>
      <c r="BM121" s="4"/>
      <c r="BN121" s="4"/>
      <c r="BO121" s="4"/>
      <c r="BR121" s="4"/>
      <c r="BS121" s="4"/>
      <c r="BT121" s="4"/>
      <c r="BU121" s="4"/>
      <c r="BV121" s="4"/>
      <c r="BW121" s="4"/>
    </row>
    <row r="122" spans="40:75">
      <c r="AU122" s="31"/>
      <c r="AW122" s="31"/>
      <c r="BJ122" s="4"/>
      <c r="BK122" s="4"/>
      <c r="BL122" s="4"/>
      <c r="BM122" s="4"/>
      <c r="BN122" s="4"/>
      <c r="BO122" s="4"/>
      <c r="BR122" s="4"/>
      <c r="BS122" s="4"/>
      <c r="BT122" s="4"/>
      <c r="BU122" s="4"/>
      <c r="BV122" s="4"/>
      <c r="BW122" s="4"/>
    </row>
    <row r="123" spans="40:75">
      <c r="AS123" s="31"/>
      <c r="BG123" s="31"/>
      <c r="BJ123" s="4"/>
      <c r="BK123" s="4"/>
      <c r="BL123" s="4"/>
      <c r="BM123" s="4"/>
      <c r="BN123" s="4"/>
      <c r="BO123" s="4"/>
      <c r="BR123" s="4"/>
      <c r="BS123" s="4"/>
      <c r="BT123" s="4"/>
      <c r="BU123" s="4"/>
      <c r="BV123" s="4"/>
      <c r="BW123" s="4"/>
    </row>
    <row r="124" spans="40:75">
      <c r="BJ124" s="4"/>
      <c r="BK124" s="4"/>
      <c r="BL124" s="4"/>
      <c r="BM124" s="4"/>
      <c r="BN124" s="4"/>
      <c r="BO124" s="4"/>
      <c r="BR124" s="4"/>
      <c r="BS124" s="4"/>
      <c r="BT124" s="4"/>
      <c r="BU124" s="4"/>
      <c r="BV124" s="4"/>
      <c r="BW124" s="4"/>
    </row>
    <row r="125" spans="40:75">
      <c r="AO125" s="31"/>
      <c r="BC125" s="31"/>
      <c r="BJ125" s="4"/>
      <c r="BK125" s="4"/>
      <c r="BL125" s="4"/>
      <c r="BM125" s="4"/>
      <c r="BN125" s="4"/>
      <c r="BO125" s="4"/>
      <c r="BR125" s="4"/>
      <c r="BS125" s="4"/>
      <c r="BT125" s="4"/>
      <c r="BU125" s="4"/>
      <c r="BV125" s="4"/>
      <c r="BW125" s="4"/>
    </row>
    <row r="126" spans="40:75">
      <c r="BJ126" s="4"/>
      <c r="BK126" s="4"/>
      <c r="BL126" s="4"/>
      <c r="BM126" s="4"/>
      <c r="BN126" s="4"/>
      <c r="BO126" s="4"/>
      <c r="BR126" s="4"/>
      <c r="BS126" s="4"/>
      <c r="BT126" s="4"/>
      <c r="BU126" s="4"/>
      <c r="BV126" s="4"/>
      <c r="BW126" s="4"/>
    </row>
    <row r="127" spans="40:75">
      <c r="BJ127" s="4"/>
      <c r="BK127" s="4"/>
      <c r="BL127" s="4"/>
      <c r="BM127" s="4"/>
      <c r="BN127" s="4"/>
      <c r="BO127" s="4"/>
      <c r="BR127" s="4"/>
      <c r="BS127" s="4"/>
      <c r="BT127" s="4"/>
      <c r="BU127" s="4"/>
      <c r="BV127" s="4"/>
      <c r="BW127" s="4"/>
    </row>
    <row r="128" spans="40:75">
      <c r="BJ128" s="4"/>
      <c r="BK128" s="4"/>
      <c r="BL128" s="4"/>
      <c r="BM128" s="4"/>
      <c r="BN128" s="4"/>
      <c r="BO128" s="4"/>
      <c r="BR128" s="4"/>
      <c r="BS128" s="4"/>
      <c r="BT128" s="4"/>
      <c r="BU128" s="4"/>
      <c r="BV128" s="4"/>
      <c r="BW128" s="4"/>
    </row>
    <row r="129" spans="1:75">
      <c r="AQ129" s="31"/>
      <c r="AU129" s="31"/>
      <c r="BE129" s="31"/>
      <c r="BJ129" s="4"/>
      <c r="BK129" s="4"/>
      <c r="BL129" s="4"/>
      <c r="BM129" s="4"/>
      <c r="BN129" s="4"/>
      <c r="BO129" s="4"/>
      <c r="BR129" s="4"/>
      <c r="BS129" s="4"/>
      <c r="BT129" s="4"/>
      <c r="BU129" s="4"/>
      <c r="BV129" s="4"/>
      <c r="BW129" s="4"/>
    </row>
    <row r="130" spans="1:75">
      <c r="BJ130" s="4"/>
      <c r="BK130" s="4"/>
      <c r="BL130" s="4"/>
      <c r="BM130" s="4"/>
      <c r="BN130" s="4"/>
      <c r="BO130" s="4"/>
      <c r="BR130" s="4"/>
      <c r="BS130" s="4"/>
      <c r="BT130" s="4"/>
      <c r="BU130" s="4"/>
      <c r="BV130" s="4"/>
      <c r="BW130" s="4"/>
    </row>
    <row r="131" spans="1:75" ht="16.5" thickBot="1">
      <c r="BJ131" s="4"/>
      <c r="BK131" s="4"/>
      <c r="BL131" s="4"/>
      <c r="BM131" s="4"/>
      <c r="BN131" s="4"/>
      <c r="BO131" s="4"/>
      <c r="BR131" s="4"/>
      <c r="BS131" s="4"/>
      <c r="BT131" s="4"/>
      <c r="BU131" s="4"/>
      <c r="BV131" s="4"/>
      <c r="BW131" s="4"/>
    </row>
    <row r="132" spans="1:75" ht="16.5" thickBot="1">
      <c r="AM132" s="75" t="s">
        <v>21</v>
      </c>
      <c r="AN132" s="10" t="e">
        <f t="shared" ref="AN132:AS132" si="21">AVERAGE(AN108:AN131)</f>
        <v>#DIV/0!</v>
      </c>
      <c r="AO132" s="10" t="e">
        <f t="shared" si="21"/>
        <v>#DIV/0!</v>
      </c>
      <c r="AP132" s="10" t="e">
        <f t="shared" si="21"/>
        <v>#DIV/0!</v>
      </c>
      <c r="AQ132" s="10" t="e">
        <f t="shared" si="21"/>
        <v>#DIV/0!</v>
      </c>
      <c r="AR132" s="10" t="e">
        <f t="shared" si="21"/>
        <v>#DIV/0!</v>
      </c>
      <c r="AS132" s="10" t="e">
        <f t="shared" si="21"/>
        <v>#DIV/0!</v>
      </c>
      <c r="BA132" s="75" t="s">
        <v>21</v>
      </c>
      <c r="BB132" s="10" t="e">
        <f t="shared" ref="BB132:BG132" si="22">AVERAGE(BB108:BB131)</f>
        <v>#DIV/0!</v>
      </c>
      <c r="BC132" s="10" t="e">
        <f t="shared" si="22"/>
        <v>#DIV/0!</v>
      </c>
      <c r="BD132" s="10" t="e">
        <f t="shared" si="22"/>
        <v>#DIV/0!</v>
      </c>
      <c r="BE132" s="10" t="e">
        <f t="shared" si="22"/>
        <v>#DIV/0!</v>
      </c>
      <c r="BF132" s="10" t="e">
        <f t="shared" si="22"/>
        <v>#DIV/0!</v>
      </c>
      <c r="BG132" s="10" t="e">
        <f t="shared" si="22"/>
        <v>#DIV/0!</v>
      </c>
      <c r="BI132" s="75" t="s">
        <v>21</v>
      </c>
      <c r="BJ132" s="10" t="e">
        <f t="shared" ref="BJ132:BO132" si="23">AVERAGE(BJ108:BJ131)</f>
        <v>#DIV/0!</v>
      </c>
      <c r="BK132" s="10" t="e">
        <f t="shared" si="23"/>
        <v>#DIV/0!</v>
      </c>
      <c r="BL132" s="10" t="e">
        <f t="shared" si="23"/>
        <v>#DIV/0!</v>
      </c>
      <c r="BM132" s="10" t="e">
        <f t="shared" si="23"/>
        <v>#DIV/0!</v>
      </c>
      <c r="BN132" s="10" t="e">
        <f t="shared" si="23"/>
        <v>#DIV/0!</v>
      </c>
      <c r="BO132" s="10" t="e">
        <f t="shared" si="23"/>
        <v>#DIV/0!</v>
      </c>
      <c r="BQ132" s="75" t="s">
        <v>21</v>
      </c>
      <c r="BR132" s="10" t="e">
        <f t="shared" ref="BR132:BW132" si="24">AVERAGE(BR108:BR131)</f>
        <v>#DIV/0!</v>
      </c>
      <c r="BS132" s="10" t="e">
        <f t="shared" si="24"/>
        <v>#DIV/0!</v>
      </c>
      <c r="BT132" s="10" t="e">
        <f t="shared" si="24"/>
        <v>#DIV/0!</v>
      </c>
      <c r="BU132" s="10" t="e">
        <f t="shared" si="24"/>
        <v>#DIV/0!</v>
      </c>
      <c r="BV132" s="10" t="e">
        <f t="shared" si="24"/>
        <v>#DIV/0!</v>
      </c>
      <c r="BW132" s="10" t="e">
        <f t="shared" si="24"/>
        <v>#DIV/0!</v>
      </c>
    </row>
    <row r="133" spans="1:75" ht="16.5" thickBot="1">
      <c r="AM133" s="75" t="s">
        <v>30</v>
      </c>
      <c r="AN133" s="10">
        <v>0.96203107675681598</v>
      </c>
      <c r="AO133" s="10">
        <v>0.36768771953138402</v>
      </c>
      <c r="AP133" s="10">
        <v>0.95005824074921397</v>
      </c>
      <c r="AQ133" s="10">
        <v>0.95506372412829199</v>
      </c>
      <c r="AR133" s="10">
        <v>0.45118057711073001</v>
      </c>
      <c r="AS133" s="10">
        <v>0.92009471567659795</v>
      </c>
      <c r="AT133" s="3">
        <v>0.90967213989880502</v>
      </c>
      <c r="AU133" s="3">
        <v>0.94412767001856901</v>
      </c>
      <c r="AV133" s="3">
        <v>0.69900358541001495</v>
      </c>
      <c r="AW133" s="3">
        <v>0.93486607435699698</v>
      </c>
      <c r="BA133" s="75" t="s">
        <v>30</v>
      </c>
      <c r="BB133" s="10"/>
      <c r="BC133" s="14"/>
      <c r="BD133" s="10"/>
      <c r="BE133" s="10"/>
      <c r="BF133" s="10"/>
      <c r="BG133" s="10"/>
      <c r="BI133" s="75" t="s">
        <v>30</v>
      </c>
      <c r="BJ133" s="10">
        <v>0.94355164145898396</v>
      </c>
      <c r="BK133" s="10">
        <v>0.55407388357121901</v>
      </c>
      <c r="BL133" s="10">
        <v>0.68446470151903804</v>
      </c>
      <c r="BM133" s="10">
        <v>0.55240704699750598</v>
      </c>
      <c r="BN133" s="10">
        <v>7.8107490291592904E-2</v>
      </c>
      <c r="BO133" s="10">
        <v>0.57527708697850999</v>
      </c>
      <c r="BQ133" s="75" t="s">
        <v>30</v>
      </c>
      <c r="BR133" s="10"/>
      <c r="BS133" s="10"/>
      <c r="BT133" s="10"/>
      <c r="BU133" s="10"/>
      <c r="BV133" s="14"/>
      <c r="BW133" s="10"/>
    </row>
    <row r="134" spans="1:75" ht="16.5" thickBot="1">
      <c r="AM134" s="76"/>
      <c r="AN134" s="4"/>
      <c r="AO134" s="4"/>
      <c r="AP134" s="4"/>
      <c r="AQ134" s="4"/>
      <c r="AR134" s="4"/>
      <c r="AS134" s="4"/>
      <c r="BA134" s="75" t="s">
        <v>99</v>
      </c>
      <c r="BB134" s="10"/>
      <c r="BC134" s="10"/>
      <c r="BD134" s="10"/>
      <c r="BE134" s="10"/>
      <c r="BF134" s="10"/>
      <c r="BG134" s="10"/>
      <c r="BI134" s="75" t="s">
        <v>99</v>
      </c>
      <c r="BJ134" s="10">
        <v>0.93264708750418901</v>
      </c>
      <c r="BK134" s="10">
        <v>0.94636148701633005</v>
      </c>
      <c r="BL134" s="10">
        <v>0.84278337364352995</v>
      </c>
      <c r="BM134" s="10">
        <v>0.97744253599734998</v>
      </c>
      <c r="BN134" s="10">
        <v>0.25322257203902798</v>
      </c>
      <c r="BO134" s="10">
        <v>0.74230351283894203</v>
      </c>
      <c r="BQ134" s="75" t="s">
        <v>99</v>
      </c>
      <c r="BR134" s="10"/>
      <c r="BS134" s="10"/>
      <c r="BT134" s="10"/>
      <c r="BU134" s="10"/>
      <c r="BV134" s="10"/>
      <c r="BW134" s="10"/>
    </row>
    <row r="135" spans="1:75" ht="16.5" thickBot="1">
      <c r="AM135" s="76"/>
      <c r="AN135" s="4"/>
      <c r="AO135" s="4"/>
      <c r="AP135" s="4"/>
      <c r="AQ135" s="4"/>
      <c r="AR135" s="4"/>
      <c r="AS135" s="4"/>
      <c r="BA135" s="75" t="s">
        <v>102</v>
      </c>
      <c r="BB135" s="10"/>
      <c r="BC135" s="10"/>
      <c r="BD135" s="10"/>
      <c r="BE135" s="10"/>
      <c r="BF135" s="10"/>
      <c r="BG135" s="10"/>
      <c r="BI135" s="58" t="s">
        <v>102</v>
      </c>
      <c r="BJ135" s="12">
        <v>0.68497823697612203</v>
      </c>
      <c r="BK135" s="12">
        <v>0.14425151715002099</v>
      </c>
      <c r="BL135" s="12">
        <v>0.32361957126655799</v>
      </c>
      <c r="BM135" s="12">
        <v>5.5660252132896403E-2</v>
      </c>
      <c r="BN135" s="12">
        <v>0.11412484389494799</v>
      </c>
      <c r="BO135" s="12">
        <v>0.33760274446758498</v>
      </c>
      <c r="BQ135" s="58" t="s">
        <v>102</v>
      </c>
      <c r="BR135" s="12"/>
      <c r="BS135" s="12"/>
      <c r="BT135" s="12"/>
      <c r="BU135" s="12"/>
      <c r="BV135" s="12"/>
      <c r="BW135" s="12"/>
    </row>
    <row r="136" spans="1:75" ht="16.5" thickBot="1">
      <c r="BA136" s="75" t="s">
        <v>100</v>
      </c>
      <c r="BB136" s="10"/>
      <c r="BC136" s="10"/>
      <c r="BD136" s="10"/>
      <c r="BE136" s="10"/>
      <c r="BF136" s="10"/>
      <c r="BG136" s="10"/>
      <c r="BI136" s="75" t="s">
        <v>100</v>
      </c>
      <c r="BJ136" s="10">
        <v>0.73306629023412195</v>
      </c>
      <c r="BK136" s="10">
        <v>0.54909672926126096</v>
      </c>
      <c r="BL136" s="10">
        <v>0.747845849004802</v>
      </c>
      <c r="BM136" s="10">
        <v>0.46808862412708702</v>
      </c>
      <c r="BN136" s="10">
        <v>0.77114764307965999</v>
      </c>
      <c r="BO136" s="10">
        <v>0.93253493020390399</v>
      </c>
      <c r="BQ136" s="75" t="s">
        <v>100</v>
      </c>
      <c r="BR136" s="10"/>
      <c r="BS136" s="10"/>
      <c r="BT136" s="10"/>
      <c r="BU136" s="10"/>
      <c r="BV136" s="10"/>
      <c r="BW136" s="10"/>
    </row>
    <row r="137" spans="1:75" ht="16.5" thickBot="1">
      <c r="BA137" s="75" t="s">
        <v>103</v>
      </c>
      <c r="BB137" s="10"/>
      <c r="BC137" s="10"/>
      <c r="BD137" s="10"/>
      <c r="BE137" s="10"/>
      <c r="BF137" s="10"/>
      <c r="BG137" s="10"/>
      <c r="BI137" s="58" t="s">
        <v>103</v>
      </c>
      <c r="BJ137" s="12">
        <v>0.92241845182873405</v>
      </c>
      <c r="BK137" s="12">
        <v>0.52905939097944599</v>
      </c>
      <c r="BL137" s="12">
        <v>0.46445905672584697</v>
      </c>
      <c r="BM137" s="12">
        <v>0.59501896904879503</v>
      </c>
      <c r="BN137" s="12">
        <v>2.2408183811363801E-2</v>
      </c>
      <c r="BO137" s="12">
        <v>5.9707317025571999E-2</v>
      </c>
      <c r="BQ137" s="58" t="s">
        <v>103</v>
      </c>
      <c r="BR137" s="12"/>
      <c r="BS137" s="12"/>
      <c r="BT137" s="12"/>
      <c r="BU137" s="12"/>
      <c r="BV137" s="12"/>
      <c r="BW137" s="12"/>
    </row>
    <row r="140" spans="1:75" ht="16.5" thickBot="1">
      <c r="BR140" s="5"/>
      <c r="BS140" s="5"/>
      <c r="BT140" s="5"/>
      <c r="BU140" s="5"/>
      <c r="BV140" s="5"/>
      <c r="BW140" s="5"/>
    </row>
    <row r="141" spans="1:75" ht="16.5" thickBot="1">
      <c r="BQ141" s="75"/>
      <c r="BR141" s="4"/>
      <c r="BS141" s="4"/>
      <c r="BT141" s="4"/>
      <c r="BU141" s="4"/>
      <c r="BV141" s="4"/>
      <c r="BW141" s="4"/>
    </row>
    <row r="142" spans="1:75">
      <c r="BR142" s="4"/>
      <c r="BS142" s="4"/>
      <c r="BT142" s="4"/>
      <c r="BU142" s="4"/>
      <c r="BV142" s="4"/>
      <c r="BW142" s="4"/>
    </row>
    <row r="143" spans="1:75">
      <c r="C143" s="5"/>
      <c r="D143" s="5"/>
      <c r="E143" s="5"/>
      <c r="F143" s="5"/>
      <c r="G143" s="5"/>
      <c r="H143" s="5"/>
      <c r="I143" s="22"/>
      <c r="J143" s="22"/>
      <c r="K143" s="22"/>
      <c r="L143" s="22"/>
      <c r="O143" s="5"/>
      <c r="P143" s="5"/>
      <c r="Q143" s="5"/>
      <c r="R143" s="5"/>
      <c r="S143" s="5"/>
      <c r="T143" s="5"/>
      <c r="U143" s="22"/>
      <c r="V143" s="22"/>
      <c r="W143" s="22"/>
      <c r="X143" s="22"/>
      <c r="AA143" s="5"/>
      <c r="AB143" s="5"/>
      <c r="AC143" s="5"/>
      <c r="AD143" s="5"/>
      <c r="AE143" s="5"/>
      <c r="AF143" s="5"/>
      <c r="AG143" s="22"/>
      <c r="AH143" s="22"/>
      <c r="AI143" s="22"/>
      <c r="AJ143" s="22"/>
      <c r="AN143" s="5"/>
      <c r="AO143" s="5"/>
      <c r="AP143" s="5"/>
      <c r="AQ143" s="5"/>
      <c r="AR143" s="5"/>
      <c r="AS143" s="5"/>
      <c r="BR143" s="4"/>
      <c r="BS143" s="4"/>
      <c r="BT143" s="4"/>
      <c r="BU143" s="4"/>
      <c r="BV143" s="4"/>
      <c r="BW143" s="4"/>
    </row>
    <row r="144" spans="1:75">
      <c r="A144" s="5"/>
      <c r="C144" s="4"/>
      <c r="D144" s="4"/>
      <c r="E144" s="4"/>
      <c r="F144" s="4"/>
      <c r="G144" s="4"/>
      <c r="H144" s="4"/>
      <c r="I144" s="23"/>
      <c r="J144" s="23"/>
      <c r="K144" s="23"/>
      <c r="L144" s="23"/>
      <c r="O144" s="4"/>
      <c r="P144" s="4"/>
      <c r="Q144" s="4"/>
      <c r="R144" s="4"/>
      <c r="S144" s="4"/>
      <c r="T144" s="4"/>
      <c r="U144" s="23"/>
      <c r="V144" s="23"/>
      <c r="W144" s="23"/>
      <c r="X144" s="23"/>
      <c r="AA144" s="4"/>
      <c r="AB144" s="4"/>
      <c r="AC144" s="4"/>
      <c r="AD144" s="4"/>
      <c r="AE144" s="4"/>
      <c r="AF144" s="4"/>
      <c r="AG144" s="23"/>
      <c r="AH144" s="23"/>
      <c r="AI144" s="23"/>
      <c r="AJ144" s="23"/>
      <c r="AN144" s="4"/>
      <c r="AO144" s="4"/>
      <c r="AP144" s="4"/>
      <c r="AQ144" s="4"/>
      <c r="AR144" s="4"/>
      <c r="AS144" s="4"/>
      <c r="BR144" s="4"/>
      <c r="BS144" s="4"/>
      <c r="BT144" s="4"/>
      <c r="BU144" s="4"/>
      <c r="BV144" s="4"/>
      <c r="BW144" s="4"/>
    </row>
    <row r="145" spans="1:75">
      <c r="A145" s="5"/>
      <c r="C145" s="4"/>
      <c r="D145" s="4"/>
      <c r="E145" s="4"/>
      <c r="F145" s="4"/>
      <c r="G145" s="4"/>
      <c r="H145" s="4"/>
      <c r="I145" s="23"/>
      <c r="J145" s="23"/>
      <c r="K145" s="23"/>
      <c r="L145" s="23"/>
      <c r="O145" s="4"/>
      <c r="P145" s="4"/>
      <c r="Q145" s="4"/>
      <c r="R145" s="4"/>
      <c r="S145" s="4"/>
      <c r="T145" s="4"/>
      <c r="U145" s="23"/>
      <c r="V145" s="23"/>
      <c r="W145" s="23"/>
      <c r="X145" s="23"/>
      <c r="AA145" s="4"/>
      <c r="AB145" s="4"/>
      <c r="AC145" s="4"/>
      <c r="AD145" s="4"/>
      <c r="AE145" s="4"/>
      <c r="AF145" s="4"/>
      <c r="AG145" s="23"/>
      <c r="AH145" s="23"/>
      <c r="AI145" s="23"/>
      <c r="AJ145" s="23"/>
      <c r="AN145" s="4"/>
      <c r="AO145" s="4"/>
      <c r="AP145" s="4"/>
      <c r="AQ145" s="4"/>
      <c r="AR145" s="4"/>
      <c r="AS145" s="4"/>
      <c r="BR145" s="4"/>
      <c r="BS145" s="4"/>
      <c r="BT145" s="4"/>
      <c r="BU145" s="4"/>
      <c r="BV145" s="4"/>
      <c r="BW145" s="4"/>
    </row>
    <row r="146" spans="1:75">
      <c r="A146" s="5"/>
      <c r="C146" s="4"/>
      <c r="D146" s="4"/>
      <c r="E146" s="4"/>
      <c r="F146" s="4"/>
      <c r="G146" s="4"/>
      <c r="H146" s="4"/>
      <c r="I146" s="23"/>
      <c r="J146" s="23"/>
      <c r="K146" s="23"/>
      <c r="L146" s="23"/>
      <c r="O146" s="4"/>
      <c r="P146" s="4"/>
      <c r="Q146" s="4"/>
      <c r="R146" s="4"/>
      <c r="S146" s="4"/>
      <c r="T146" s="4"/>
      <c r="U146" s="23"/>
      <c r="V146" s="23"/>
      <c r="W146" s="23"/>
      <c r="X146" s="23"/>
      <c r="AA146" s="4"/>
      <c r="AB146" s="4"/>
      <c r="AC146" s="4"/>
      <c r="AD146" s="4"/>
      <c r="AE146" s="4"/>
      <c r="AF146" s="4"/>
      <c r="AG146" s="23"/>
      <c r="AH146" s="23"/>
      <c r="AI146" s="23"/>
      <c r="AJ146" s="23"/>
      <c r="AN146" s="4"/>
      <c r="AO146" s="4"/>
      <c r="AP146" s="4"/>
      <c r="AQ146" s="4"/>
      <c r="AR146" s="4"/>
      <c r="AS146" s="4"/>
      <c r="BR146" s="4"/>
      <c r="BS146" s="4"/>
      <c r="BT146" s="4"/>
      <c r="BU146" s="4"/>
      <c r="BV146" s="4"/>
      <c r="BW146" s="4"/>
    </row>
    <row r="147" spans="1:75">
      <c r="A147" s="5"/>
      <c r="C147" s="4"/>
      <c r="D147" s="4"/>
      <c r="E147" s="4"/>
      <c r="F147" s="4"/>
      <c r="G147" s="4"/>
      <c r="H147" s="4"/>
      <c r="I147" s="23"/>
      <c r="J147" s="23"/>
      <c r="K147" s="23"/>
      <c r="L147" s="23"/>
      <c r="O147" s="4"/>
      <c r="P147" s="4"/>
      <c r="Q147" s="4"/>
      <c r="R147" s="4"/>
      <c r="S147" s="4"/>
      <c r="T147" s="4"/>
      <c r="U147" s="23"/>
      <c r="V147" s="23"/>
      <c r="W147" s="23"/>
      <c r="X147" s="23"/>
      <c r="AA147" s="4"/>
      <c r="AB147" s="4"/>
      <c r="AC147" s="4"/>
      <c r="AD147" s="4"/>
      <c r="AE147" s="4"/>
      <c r="AF147" s="4"/>
      <c r="AG147" s="23"/>
      <c r="AH147" s="23"/>
      <c r="AI147" s="23"/>
      <c r="AJ147" s="23"/>
      <c r="AN147" s="4"/>
      <c r="AO147" s="4"/>
      <c r="AP147" s="4"/>
      <c r="AQ147" s="4"/>
      <c r="AR147" s="4"/>
      <c r="AS147" s="4"/>
      <c r="BR147" s="4"/>
      <c r="BS147" s="4"/>
      <c r="BT147" s="4"/>
      <c r="BU147" s="4"/>
      <c r="BV147" s="4"/>
      <c r="BW147" s="4"/>
    </row>
    <row r="148" spans="1:75">
      <c r="A148" s="5"/>
      <c r="C148" s="4"/>
      <c r="D148" s="4"/>
      <c r="E148" s="4"/>
      <c r="F148" s="4"/>
      <c r="G148" s="4"/>
      <c r="H148" s="4"/>
      <c r="I148" s="23"/>
      <c r="J148" s="23"/>
      <c r="K148" s="23"/>
      <c r="L148" s="23"/>
      <c r="O148" s="4"/>
      <c r="P148" s="4"/>
      <c r="Q148" s="4"/>
      <c r="R148" s="4"/>
      <c r="S148" s="4"/>
      <c r="T148" s="4"/>
      <c r="U148" s="23"/>
      <c r="V148" s="23"/>
      <c r="W148" s="23"/>
      <c r="X148" s="23"/>
      <c r="AA148" s="4"/>
      <c r="AB148" s="4"/>
      <c r="AC148" s="4"/>
      <c r="AD148" s="4"/>
      <c r="AE148" s="4"/>
      <c r="AF148" s="4"/>
      <c r="AG148" s="23"/>
      <c r="AH148" s="23"/>
      <c r="AI148" s="23"/>
      <c r="AJ148" s="23"/>
      <c r="AN148" s="4"/>
      <c r="AO148" s="4"/>
      <c r="AP148" s="4"/>
      <c r="AQ148" s="4"/>
      <c r="AR148" s="4"/>
      <c r="AS148" s="4"/>
      <c r="BR148" s="4"/>
      <c r="BS148" s="4"/>
      <c r="BT148" s="4"/>
      <c r="BU148" s="4"/>
      <c r="BV148" s="4"/>
      <c r="BW148" s="4"/>
    </row>
    <row r="149" spans="1:75">
      <c r="A149" s="5"/>
      <c r="C149" s="4"/>
      <c r="D149" s="4"/>
      <c r="E149" s="4"/>
      <c r="F149" s="4"/>
      <c r="G149" s="4"/>
      <c r="H149" s="4"/>
      <c r="I149" s="23"/>
      <c r="J149" s="23"/>
      <c r="K149" s="23"/>
      <c r="L149" s="23"/>
      <c r="O149" s="4"/>
      <c r="P149" s="4"/>
      <c r="Q149" s="4"/>
      <c r="R149" s="4"/>
      <c r="S149" s="4"/>
      <c r="T149" s="4"/>
      <c r="U149" s="23"/>
      <c r="V149" s="23"/>
      <c r="W149" s="23"/>
      <c r="X149" s="23"/>
      <c r="AA149" s="4"/>
      <c r="AB149" s="4"/>
      <c r="AC149" s="4"/>
      <c r="AD149" s="4"/>
      <c r="AE149" s="4"/>
      <c r="AF149" s="4"/>
      <c r="AG149" s="23"/>
      <c r="AH149" s="23"/>
      <c r="AI149" s="23"/>
      <c r="AJ149" s="23"/>
      <c r="AN149" s="4"/>
      <c r="AO149" s="4"/>
      <c r="AP149" s="4"/>
      <c r="AQ149" s="4"/>
      <c r="AR149" s="4"/>
      <c r="AS149" s="4"/>
      <c r="BR149" s="4"/>
      <c r="BS149" s="4"/>
      <c r="BT149" s="4"/>
      <c r="BU149" s="4"/>
      <c r="BV149" s="4"/>
      <c r="BW149" s="4"/>
    </row>
    <row r="150" spans="1:75">
      <c r="A150" s="5"/>
      <c r="C150" s="4"/>
      <c r="D150" s="4"/>
      <c r="E150" s="4"/>
      <c r="F150" s="4"/>
      <c r="G150" s="4"/>
      <c r="H150" s="4"/>
      <c r="I150" s="23"/>
      <c r="J150" s="23"/>
      <c r="K150" s="23"/>
      <c r="L150" s="23"/>
      <c r="O150" s="4"/>
      <c r="P150" s="4"/>
      <c r="Q150" s="4"/>
      <c r="R150" s="4"/>
      <c r="S150" s="4"/>
      <c r="T150" s="4"/>
      <c r="U150" s="23"/>
      <c r="V150" s="23"/>
      <c r="W150" s="23"/>
      <c r="X150" s="23"/>
      <c r="AA150" s="4"/>
      <c r="AB150" s="4"/>
      <c r="AC150" s="4"/>
      <c r="AD150" s="4"/>
      <c r="AE150" s="4"/>
      <c r="AF150" s="4"/>
      <c r="AG150" s="23"/>
      <c r="AH150" s="23"/>
      <c r="AI150" s="23"/>
      <c r="AJ150" s="23"/>
      <c r="AN150" s="4"/>
      <c r="AO150" s="4"/>
      <c r="AP150" s="4"/>
      <c r="AQ150" s="4"/>
      <c r="AR150" s="4"/>
      <c r="AS150" s="4"/>
      <c r="BR150" s="4"/>
      <c r="BS150" s="4"/>
      <c r="BT150" s="4"/>
      <c r="BU150" s="4"/>
      <c r="BV150" s="4"/>
      <c r="BW150" s="4"/>
    </row>
    <row r="151" spans="1:75">
      <c r="A151" s="5"/>
      <c r="C151" s="4"/>
      <c r="D151" s="4"/>
      <c r="E151" s="4"/>
      <c r="F151" s="4"/>
      <c r="G151" s="4"/>
      <c r="H151" s="4"/>
      <c r="I151" s="23"/>
      <c r="J151" s="23"/>
      <c r="K151" s="23"/>
      <c r="L151" s="23"/>
      <c r="O151" s="4"/>
      <c r="P151" s="4"/>
      <c r="Q151" s="4"/>
      <c r="R151" s="4"/>
      <c r="S151" s="4"/>
      <c r="T151" s="4"/>
      <c r="U151" s="23"/>
      <c r="V151" s="23"/>
      <c r="W151" s="23"/>
      <c r="X151" s="23"/>
      <c r="AA151" s="4"/>
      <c r="AB151" s="4"/>
      <c r="AC151" s="4"/>
      <c r="AD151" s="4"/>
      <c r="AE151" s="4"/>
      <c r="AF151" s="4"/>
      <c r="AG151" s="23"/>
      <c r="AH151" s="23"/>
      <c r="AI151" s="23"/>
      <c r="AJ151" s="23"/>
      <c r="AN151" s="4"/>
      <c r="AO151" s="4"/>
      <c r="AP151" s="4"/>
      <c r="AQ151" s="4"/>
      <c r="AR151" s="4"/>
      <c r="AS151" s="4"/>
      <c r="BR151" s="4"/>
      <c r="BS151" s="4"/>
      <c r="BT151" s="4"/>
      <c r="BU151" s="4"/>
      <c r="BV151" s="4"/>
      <c r="BW151" s="4"/>
    </row>
    <row r="152" spans="1:75">
      <c r="A152" s="74"/>
      <c r="D152" s="4"/>
      <c r="E152" s="4"/>
      <c r="F152" s="4"/>
      <c r="G152" s="4"/>
      <c r="H152" s="4"/>
      <c r="I152" s="23"/>
      <c r="J152" s="23"/>
      <c r="K152" s="23"/>
      <c r="M152" s="4"/>
      <c r="N152" s="4"/>
      <c r="O152" s="4"/>
      <c r="P152" s="4"/>
      <c r="Q152" s="4"/>
      <c r="R152" s="4"/>
      <c r="S152" s="4"/>
      <c r="T152" s="4"/>
      <c r="U152" s="23"/>
      <c r="V152" s="23"/>
      <c r="BR152" s="4"/>
      <c r="BS152" s="4"/>
      <c r="BT152" s="4"/>
      <c r="BU152" s="4"/>
      <c r="BV152" s="4"/>
      <c r="BW152" s="4"/>
    </row>
    <row r="153" spans="1:75">
      <c r="A153" s="5"/>
      <c r="D153" s="4"/>
      <c r="E153" s="4"/>
      <c r="F153" s="4"/>
      <c r="G153" s="4"/>
      <c r="H153" s="4"/>
      <c r="I153" s="23"/>
      <c r="J153" s="23"/>
      <c r="K153" s="23"/>
      <c r="M153" s="4"/>
      <c r="N153" s="4"/>
      <c r="O153" s="4"/>
      <c r="P153" s="4"/>
      <c r="Q153" s="4"/>
      <c r="R153" s="4"/>
      <c r="S153" s="4"/>
      <c r="T153" s="4"/>
      <c r="U153" s="23"/>
      <c r="V153" s="23"/>
      <c r="BR153" s="4"/>
      <c r="BS153" s="4"/>
      <c r="BT153" s="4"/>
      <c r="BU153" s="4"/>
      <c r="BV153" s="4"/>
      <c r="BW153" s="4"/>
    </row>
    <row r="154" spans="1:75">
      <c r="A154" s="74"/>
      <c r="D154" s="4"/>
      <c r="E154" s="4"/>
      <c r="F154" s="4"/>
      <c r="G154" s="4"/>
      <c r="H154" s="4"/>
      <c r="I154" s="23"/>
      <c r="J154" s="23"/>
      <c r="K154" s="23"/>
      <c r="M154" s="4"/>
      <c r="N154" s="4"/>
      <c r="O154" s="4"/>
      <c r="P154" s="4"/>
      <c r="Q154" s="4"/>
      <c r="R154" s="4"/>
      <c r="S154" s="4"/>
      <c r="T154" s="4"/>
      <c r="U154" s="23"/>
      <c r="V154" s="23"/>
      <c r="BR154" s="4"/>
      <c r="BS154" s="4"/>
      <c r="BT154" s="4"/>
      <c r="BU154" s="4"/>
      <c r="BV154" s="4"/>
      <c r="BW154" s="4"/>
    </row>
    <row r="155" spans="1:75">
      <c r="A155" s="5"/>
      <c r="D155" s="4"/>
      <c r="E155" s="4"/>
      <c r="F155" s="4"/>
      <c r="G155" s="4"/>
      <c r="H155" s="4"/>
      <c r="I155" s="23"/>
      <c r="J155" s="23"/>
      <c r="K155" s="23"/>
      <c r="M155" s="4"/>
      <c r="N155" s="4"/>
      <c r="O155" s="4"/>
      <c r="P155" s="4"/>
      <c r="Q155" s="4"/>
      <c r="R155" s="4"/>
      <c r="S155" s="4"/>
      <c r="T155" s="4"/>
      <c r="U155" s="23"/>
      <c r="V155" s="23"/>
      <c r="BR155" s="4"/>
      <c r="BS155" s="4"/>
      <c r="BT155" s="4"/>
      <c r="BU155" s="4"/>
      <c r="BV155" s="4"/>
      <c r="BW155" s="4"/>
    </row>
    <row r="156" spans="1:75">
      <c r="A156" s="5"/>
      <c r="D156" s="4"/>
      <c r="E156" s="4"/>
      <c r="F156" s="4"/>
      <c r="G156" s="4"/>
      <c r="H156" s="4"/>
      <c r="I156" s="23"/>
      <c r="J156" s="23"/>
      <c r="K156" s="23"/>
      <c r="M156" s="4"/>
      <c r="N156" s="4"/>
      <c r="O156" s="4"/>
      <c r="P156" s="4"/>
      <c r="Q156" s="4"/>
      <c r="R156" s="4"/>
      <c r="S156" s="4"/>
      <c r="T156" s="4"/>
      <c r="U156" s="23"/>
      <c r="V156" s="23"/>
      <c r="BR156" s="4"/>
      <c r="BS156" s="4"/>
      <c r="BT156" s="4"/>
      <c r="BU156" s="4"/>
      <c r="BV156" s="4"/>
      <c r="BW156" s="4"/>
    </row>
    <row r="157" spans="1:75">
      <c r="A157" s="74"/>
      <c r="D157" s="4"/>
      <c r="E157" s="4"/>
      <c r="F157" s="4"/>
      <c r="G157" s="4"/>
      <c r="H157" s="4"/>
      <c r="I157" s="23"/>
      <c r="J157" s="23"/>
      <c r="K157" s="23"/>
      <c r="M157" s="4"/>
      <c r="N157" s="4"/>
      <c r="O157" s="4"/>
      <c r="P157" s="4"/>
      <c r="Q157" s="4"/>
      <c r="R157" s="4"/>
      <c r="S157" s="4"/>
      <c r="T157" s="4"/>
      <c r="U157" s="23"/>
      <c r="V157" s="23"/>
      <c r="BR157" s="4"/>
      <c r="BS157" s="4"/>
      <c r="BT157" s="4"/>
      <c r="BU157" s="4"/>
      <c r="BV157" s="4"/>
      <c r="BW157" s="4"/>
    </row>
    <row r="158" spans="1:75">
      <c r="A158" s="5"/>
      <c r="D158" s="4"/>
      <c r="E158" s="4"/>
      <c r="F158" s="4"/>
      <c r="G158" s="4"/>
      <c r="H158" s="4"/>
      <c r="I158" s="23"/>
      <c r="J158" s="23"/>
      <c r="K158" s="23"/>
      <c r="M158" s="4"/>
      <c r="N158" s="4"/>
      <c r="O158" s="4"/>
      <c r="P158" s="4"/>
      <c r="Q158" s="4"/>
      <c r="R158" s="4"/>
      <c r="S158" s="4"/>
      <c r="T158" s="4"/>
      <c r="U158" s="23"/>
      <c r="V158" s="23"/>
      <c r="BR158" s="4"/>
      <c r="BS158" s="4"/>
      <c r="BT158" s="4"/>
      <c r="BU158" s="4"/>
      <c r="BV158" s="4"/>
      <c r="BW158" s="4"/>
    </row>
    <row r="159" spans="1:75">
      <c r="A159" s="74"/>
      <c r="D159" s="4"/>
      <c r="E159" s="4"/>
      <c r="F159" s="4"/>
      <c r="G159" s="4"/>
      <c r="H159" s="4"/>
      <c r="I159" s="23"/>
      <c r="J159" s="23"/>
      <c r="K159" s="23"/>
      <c r="M159" s="4"/>
      <c r="N159" s="4"/>
      <c r="O159" s="4"/>
      <c r="P159" s="4"/>
      <c r="Q159" s="4"/>
      <c r="R159" s="4"/>
      <c r="S159" s="4"/>
      <c r="T159" s="4"/>
      <c r="U159" s="23"/>
      <c r="V159" s="23"/>
      <c r="BR159" s="4"/>
      <c r="BS159" s="4"/>
      <c r="BT159" s="4"/>
      <c r="BU159" s="4"/>
      <c r="BV159" s="4"/>
      <c r="BW159" s="4"/>
    </row>
    <row r="160" spans="1:75">
      <c r="A160" s="5"/>
      <c r="D160" s="4"/>
      <c r="E160" s="4"/>
      <c r="F160" s="4"/>
      <c r="G160" s="4"/>
      <c r="H160" s="4"/>
      <c r="I160" s="23"/>
      <c r="J160" s="23"/>
      <c r="K160" s="23"/>
      <c r="M160" s="4"/>
      <c r="N160" s="4"/>
      <c r="O160" s="4"/>
      <c r="P160" s="4"/>
      <c r="Q160" s="4"/>
      <c r="R160" s="4"/>
      <c r="S160" s="4"/>
      <c r="T160" s="4"/>
      <c r="U160" s="23"/>
      <c r="V160" s="23"/>
      <c r="BR160" s="4"/>
      <c r="BS160" s="4"/>
      <c r="BT160" s="4"/>
      <c r="BU160" s="4"/>
      <c r="BV160" s="4"/>
      <c r="BW160" s="4"/>
    </row>
    <row r="161" spans="1:75">
      <c r="A161" s="74"/>
      <c r="D161" s="4"/>
      <c r="E161" s="4"/>
      <c r="F161" s="4"/>
      <c r="G161" s="4"/>
      <c r="H161" s="4"/>
      <c r="I161" s="23"/>
      <c r="J161" s="23"/>
      <c r="K161" s="23"/>
      <c r="M161" s="4"/>
      <c r="N161" s="4"/>
      <c r="O161" s="4"/>
      <c r="P161" s="4"/>
      <c r="Q161" s="4"/>
      <c r="R161" s="4"/>
      <c r="S161" s="4"/>
      <c r="T161" s="4"/>
      <c r="U161" s="23"/>
      <c r="V161" s="23"/>
      <c r="BR161" s="4"/>
      <c r="BS161" s="4"/>
      <c r="BT161" s="4"/>
      <c r="BU161" s="4"/>
      <c r="BV161" s="4"/>
      <c r="BW161" s="4"/>
    </row>
    <row r="162" spans="1:75">
      <c r="A162" s="5"/>
      <c r="D162" s="4"/>
      <c r="E162" s="4"/>
      <c r="F162" s="4"/>
      <c r="G162" s="4"/>
      <c r="H162" s="4"/>
      <c r="I162" s="23"/>
      <c r="J162" s="23"/>
      <c r="K162" s="23"/>
      <c r="M162" s="4"/>
      <c r="N162" s="4"/>
      <c r="O162" s="4"/>
      <c r="P162" s="4"/>
      <c r="Q162" s="4"/>
      <c r="R162" s="4"/>
      <c r="S162" s="4"/>
      <c r="T162" s="4"/>
      <c r="U162" s="23"/>
      <c r="V162" s="23"/>
      <c r="BR162" s="4"/>
      <c r="BS162" s="4"/>
      <c r="BT162" s="4"/>
      <c r="BU162" s="4"/>
      <c r="BV162" s="4"/>
      <c r="BW162" s="4"/>
    </row>
    <row r="163" spans="1:75">
      <c r="A163" s="5"/>
      <c r="D163" s="4"/>
      <c r="E163" s="4"/>
      <c r="F163" s="4"/>
      <c r="G163" s="4"/>
      <c r="H163" s="4"/>
      <c r="I163" s="23"/>
      <c r="J163" s="23"/>
      <c r="K163" s="23"/>
      <c r="M163" s="4"/>
      <c r="N163" s="4"/>
      <c r="O163" s="4"/>
      <c r="P163" s="4"/>
      <c r="Q163" s="4"/>
      <c r="R163" s="4"/>
      <c r="S163" s="4"/>
      <c r="T163" s="4"/>
      <c r="U163" s="23"/>
      <c r="V163" s="23"/>
      <c r="BR163" s="4"/>
      <c r="BS163" s="4"/>
      <c r="BT163" s="4"/>
      <c r="BU163" s="4"/>
      <c r="BV163" s="4"/>
      <c r="BW163" s="4"/>
    </row>
    <row r="164" spans="1:75" ht="16.5" thickBot="1">
      <c r="A164" s="74"/>
      <c r="D164" s="4"/>
      <c r="E164" s="4"/>
      <c r="F164" s="4"/>
      <c r="G164" s="4"/>
      <c r="H164" s="4"/>
      <c r="I164" s="23"/>
      <c r="J164" s="23"/>
      <c r="K164" s="23"/>
      <c r="M164" s="4"/>
      <c r="N164" s="4"/>
      <c r="O164" s="4"/>
      <c r="P164" s="4"/>
      <c r="Q164" s="4"/>
      <c r="R164" s="4"/>
      <c r="S164" s="4"/>
      <c r="T164" s="4"/>
      <c r="U164" s="23"/>
      <c r="V164" s="23"/>
      <c r="BR164" s="4"/>
      <c r="BS164" s="4"/>
      <c r="BT164" s="4"/>
      <c r="BU164" s="4"/>
      <c r="BV164" s="4"/>
      <c r="BW164" s="4"/>
    </row>
    <row r="165" spans="1:75" ht="16.5" thickBot="1">
      <c r="A165" s="5" t="s">
        <v>58</v>
      </c>
      <c r="C165" s="3">
        <v>0.997</v>
      </c>
      <c r="D165" s="4">
        <v>0.89400000000000002</v>
      </c>
      <c r="E165" s="4">
        <v>7.2999999999999995E-2</v>
      </c>
      <c r="F165" s="4">
        <v>2E-3</v>
      </c>
      <c r="G165" s="4">
        <v>0.33200000000000002</v>
      </c>
      <c r="H165" s="4">
        <v>0.67100000000000004</v>
      </c>
      <c r="I165" s="23">
        <v>0.48799999999999999</v>
      </c>
      <c r="J165" s="23">
        <v>0.246</v>
      </c>
      <c r="K165" s="23">
        <v>5.7000000000000002E-2</v>
      </c>
      <c r="L165" s="21">
        <v>4.0000000000000001E-3</v>
      </c>
      <c r="M165" s="4"/>
      <c r="N165" s="4"/>
      <c r="O165" s="4">
        <v>0.98499999999999999</v>
      </c>
      <c r="P165" s="4">
        <v>0.79900000000000004</v>
      </c>
      <c r="Q165" s="4">
        <v>0.85799999999999998</v>
      </c>
      <c r="R165" s="4">
        <v>0.746</v>
      </c>
      <c r="S165" s="4">
        <v>0.77900000000000003</v>
      </c>
      <c r="T165" s="4">
        <v>0.41599999999999998</v>
      </c>
      <c r="U165" s="23">
        <v>0.97899999999999998</v>
      </c>
      <c r="V165" s="23">
        <v>0.99399999999999999</v>
      </c>
      <c r="W165" s="21">
        <v>0.84299999999999997</v>
      </c>
      <c r="X165" s="21">
        <v>0.60799999999999998</v>
      </c>
      <c r="AA165" s="3">
        <v>1</v>
      </c>
      <c r="AB165" s="3">
        <v>0.88</v>
      </c>
      <c r="AC165" s="3">
        <v>0.58299999999999996</v>
      </c>
      <c r="AD165" s="3">
        <v>3.0000000000000001E-3</v>
      </c>
      <c r="AE165" s="3">
        <v>0</v>
      </c>
      <c r="AF165" s="3">
        <v>0.40600000000000003</v>
      </c>
      <c r="AG165" s="21">
        <v>0.60399999999999998</v>
      </c>
      <c r="AH165" s="21">
        <v>0.09</v>
      </c>
      <c r="AI165" s="21">
        <v>1E-3</v>
      </c>
      <c r="AJ165" s="21">
        <v>4.8000000000000001E-2</v>
      </c>
      <c r="AN165" s="3">
        <v>1</v>
      </c>
      <c r="AO165" s="3">
        <v>0.88</v>
      </c>
      <c r="AP165" s="3">
        <v>0.58299999999999996</v>
      </c>
      <c r="AQ165" s="3">
        <v>3.0000000000000001E-3</v>
      </c>
      <c r="AR165" s="3">
        <v>0</v>
      </c>
      <c r="AS165" s="3">
        <v>0.40600000000000003</v>
      </c>
      <c r="BQ165" s="75"/>
      <c r="BR165" s="10"/>
      <c r="BS165" s="10"/>
      <c r="BT165" s="10"/>
      <c r="BU165" s="10"/>
      <c r="BV165" s="10"/>
      <c r="BW165" s="10"/>
    </row>
    <row r="166" spans="1:75" ht="16.5" thickBot="1">
      <c r="A166" s="74" t="s">
        <v>59</v>
      </c>
      <c r="C166" s="3">
        <v>0.80100000000000005</v>
      </c>
      <c r="D166" s="4">
        <v>0.999</v>
      </c>
      <c r="E166" s="4">
        <v>0.65</v>
      </c>
      <c r="F166" s="4">
        <v>0.76300000000000001</v>
      </c>
      <c r="G166" s="4">
        <v>0.995</v>
      </c>
      <c r="H166" s="4">
        <v>0.81499999999999995</v>
      </c>
      <c r="I166" s="23">
        <v>0.878</v>
      </c>
      <c r="J166" s="23">
        <v>0.67600000000000005</v>
      </c>
      <c r="K166" s="23">
        <v>0.91</v>
      </c>
      <c r="L166" s="21">
        <v>0.16400000000000001</v>
      </c>
      <c r="M166" s="4"/>
      <c r="N166" s="4"/>
      <c r="O166" s="4">
        <v>0.70899999999999996</v>
      </c>
      <c r="P166" s="4">
        <v>0.94599999999999995</v>
      </c>
      <c r="Q166" s="4">
        <v>0.55200000000000005</v>
      </c>
      <c r="R166" s="4">
        <v>0.98499999999999999</v>
      </c>
      <c r="S166" s="4">
        <v>1</v>
      </c>
      <c r="T166" s="4">
        <v>0.438</v>
      </c>
      <c r="U166" s="23">
        <v>0.95499999999999996</v>
      </c>
      <c r="V166" s="23">
        <v>1</v>
      </c>
      <c r="W166" s="21">
        <v>0.98199999999999998</v>
      </c>
      <c r="X166" s="21">
        <v>0</v>
      </c>
      <c r="AA166" s="3">
        <v>0.08</v>
      </c>
      <c r="AB166" s="3">
        <v>1</v>
      </c>
      <c r="AC166" s="3">
        <v>0.92900000000000005</v>
      </c>
      <c r="AD166" s="3">
        <v>1</v>
      </c>
      <c r="AE166" s="3">
        <v>0.95399999999999996</v>
      </c>
      <c r="AF166" s="3">
        <v>2.4E-2</v>
      </c>
      <c r="AG166" s="21">
        <v>0.99299999999999999</v>
      </c>
      <c r="AH166" s="21">
        <v>1</v>
      </c>
      <c r="AI166" s="21">
        <v>0.89300000000000002</v>
      </c>
      <c r="AJ166" s="21">
        <v>3.0000000000000001E-3</v>
      </c>
      <c r="AN166" s="3">
        <v>0.08</v>
      </c>
      <c r="AO166" s="3">
        <v>1</v>
      </c>
      <c r="AP166" s="3">
        <v>0.92900000000000005</v>
      </c>
      <c r="AQ166" s="3">
        <v>1</v>
      </c>
      <c r="AR166" s="3">
        <v>0.95399999999999996</v>
      </c>
      <c r="AS166" s="3">
        <v>2.4E-2</v>
      </c>
      <c r="BQ166" s="75"/>
      <c r="BR166" s="10"/>
      <c r="BS166" s="10"/>
      <c r="BT166" s="10"/>
      <c r="BU166" s="10"/>
      <c r="BV166" s="10"/>
      <c r="BW166" s="10"/>
    </row>
    <row r="167" spans="1:75" ht="16.5" thickBot="1">
      <c r="A167" s="74" t="s">
        <v>60</v>
      </c>
      <c r="C167" s="3">
        <v>1.4999999999999999E-2</v>
      </c>
      <c r="D167" s="4">
        <v>0.33600000000000002</v>
      </c>
      <c r="E167" s="4">
        <v>0</v>
      </c>
      <c r="F167" s="4">
        <v>0.75</v>
      </c>
      <c r="G167" s="4">
        <v>0</v>
      </c>
      <c r="H167" s="4">
        <v>0.995</v>
      </c>
      <c r="I167" s="23">
        <v>0</v>
      </c>
      <c r="J167" s="23">
        <v>0.627</v>
      </c>
      <c r="K167" s="23">
        <v>0</v>
      </c>
      <c r="L167" s="21">
        <v>0.86099999999999999</v>
      </c>
      <c r="M167" s="4"/>
      <c r="N167" s="4"/>
      <c r="O167" s="4">
        <v>0</v>
      </c>
      <c r="P167" s="4">
        <v>0.55800000000000005</v>
      </c>
      <c r="Q167" s="4">
        <v>8.7999999999999995E-2</v>
      </c>
      <c r="R167" s="4">
        <v>6.6000000000000003E-2</v>
      </c>
      <c r="S167" s="4">
        <v>0.17199999999999999</v>
      </c>
      <c r="T167" s="4">
        <v>1</v>
      </c>
      <c r="U167" s="23">
        <v>2.1999999999999999E-2</v>
      </c>
      <c r="V167" s="23">
        <v>0.155</v>
      </c>
      <c r="W167" s="21">
        <v>0.183</v>
      </c>
      <c r="X167" s="21">
        <v>1</v>
      </c>
      <c r="AA167" s="3">
        <v>0</v>
      </c>
      <c r="AB167" s="3">
        <v>0.80300000000000005</v>
      </c>
      <c r="AC167" s="3">
        <v>4.4999999999999998E-2</v>
      </c>
      <c r="AD167" s="3">
        <v>0.13600000000000001</v>
      </c>
      <c r="AE167" s="3">
        <v>0.92500000000000004</v>
      </c>
      <c r="AF167" s="3">
        <v>0.99399999999999999</v>
      </c>
      <c r="AG167" s="21">
        <v>0.154</v>
      </c>
      <c r="AH167" s="21">
        <v>0.23599999999999999</v>
      </c>
      <c r="AI167" s="21">
        <v>0.747</v>
      </c>
      <c r="AJ167" s="21">
        <v>4.0000000000000001E-3</v>
      </c>
      <c r="AN167" s="3">
        <v>0</v>
      </c>
      <c r="AO167" s="3">
        <v>0.80300000000000005</v>
      </c>
      <c r="AP167" s="3">
        <v>4.4999999999999998E-2</v>
      </c>
      <c r="AQ167" s="3">
        <v>0.13600000000000001</v>
      </c>
      <c r="AR167" s="3">
        <v>0.92500000000000004</v>
      </c>
      <c r="AS167" s="3">
        <v>0.99399999999999999</v>
      </c>
      <c r="BQ167" s="75"/>
      <c r="BR167" s="10"/>
      <c r="BS167" s="10"/>
      <c r="BT167" s="10"/>
      <c r="BU167" s="10"/>
      <c r="BV167" s="10"/>
      <c r="BW167" s="10"/>
    </row>
    <row r="168" spans="1:75" ht="16.5" thickBot="1">
      <c r="B168" s="75"/>
      <c r="C168" s="10"/>
      <c r="D168" s="10"/>
      <c r="E168" s="10"/>
      <c r="F168" s="10"/>
      <c r="G168" s="10"/>
      <c r="H168" s="10"/>
      <c r="I168" s="24"/>
      <c r="J168" s="24"/>
      <c r="K168" s="24"/>
      <c r="L168" s="24"/>
      <c r="N168" s="75"/>
      <c r="O168" s="10"/>
      <c r="P168" s="10"/>
      <c r="Q168" s="10"/>
      <c r="R168" s="10"/>
      <c r="S168" s="10"/>
      <c r="T168" s="10"/>
      <c r="U168" s="24"/>
      <c r="V168" s="24"/>
      <c r="W168" s="24"/>
      <c r="X168" s="24"/>
      <c r="Z168" s="75"/>
      <c r="AA168" s="10"/>
      <c r="AB168" s="10"/>
      <c r="AC168" s="10"/>
      <c r="AD168" s="10"/>
      <c r="AE168" s="10"/>
      <c r="AF168" s="10"/>
      <c r="AG168" s="24"/>
      <c r="AH168" s="24"/>
      <c r="AI168" s="24"/>
      <c r="AJ168" s="24"/>
      <c r="AM168" s="75"/>
      <c r="AN168" s="10"/>
      <c r="AO168" s="10"/>
      <c r="AP168" s="10"/>
      <c r="AQ168" s="10"/>
      <c r="AR168" s="10"/>
      <c r="AS168" s="10"/>
      <c r="BQ168" s="58"/>
      <c r="BR168" s="12"/>
      <c r="BS168" s="12"/>
      <c r="BT168" s="12"/>
      <c r="BU168" s="12"/>
      <c r="BV168" s="12"/>
      <c r="BW168" s="12"/>
    </row>
    <row r="169" spans="1:75" ht="16.5" thickBot="1">
      <c r="B169" s="75"/>
      <c r="C169" s="10"/>
      <c r="D169" s="10"/>
      <c r="E169" s="10"/>
      <c r="F169" s="10"/>
      <c r="G169" s="10"/>
      <c r="H169" s="10"/>
      <c r="I169" s="24"/>
      <c r="J169" s="24"/>
      <c r="K169" s="24"/>
      <c r="L169" s="24"/>
      <c r="N169" s="75"/>
      <c r="O169" s="10"/>
      <c r="P169" s="10"/>
      <c r="Q169" s="10"/>
      <c r="R169" s="10"/>
      <c r="S169" s="10"/>
      <c r="T169" s="10"/>
      <c r="U169" s="24"/>
      <c r="V169" s="24"/>
      <c r="W169" s="24"/>
      <c r="X169" s="24"/>
      <c r="Z169" s="75"/>
      <c r="AA169" s="10"/>
      <c r="AB169" s="10"/>
      <c r="AC169" s="10"/>
      <c r="AD169" s="10"/>
      <c r="AE169" s="10"/>
      <c r="AF169" s="10"/>
      <c r="AG169" s="24"/>
      <c r="AH169" s="24"/>
      <c r="AI169" s="24"/>
      <c r="AJ169" s="24"/>
      <c r="AM169" s="75"/>
      <c r="AN169" s="10"/>
      <c r="AO169" s="10"/>
      <c r="AP169" s="10"/>
      <c r="AQ169" s="10"/>
      <c r="AR169" s="10"/>
      <c r="AS169" s="10"/>
      <c r="BQ169" s="75"/>
      <c r="BR169" s="10"/>
      <c r="BS169" s="10"/>
      <c r="BT169" s="10"/>
      <c r="BU169" s="10"/>
      <c r="BV169" s="10"/>
      <c r="BW169" s="10"/>
    </row>
    <row r="170" spans="1:75" ht="16.5" thickBot="1">
      <c r="BQ170" s="58"/>
      <c r="BR170" s="12"/>
      <c r="BS170" s="12"/>
      <c r="BT170" s="12"/>
      <c r="BU170" s="12"/>
      <c r="BV170" s="12"/>
      <c r="BW170" s="12"/>
    </row>
    <row r="172" spans="1:75">
      <c r="C172" s="3" t="s">
        <v>42</v>
      </c>
      <c r="O172" s="3" t="s">
        <v>42</v>
      </c>
      <c r="AA172" s="3" t="s">
        <v>42</v>
      </c>
      <c r="AN172" s="3" t="s">
        <v>42</v>
      </c>
    </row>
    <row r="173" spans="1:75">
      <c r="C173" s="5" t="s">
        <v>8</v>
      </c>
      <c r="D173" s="5" t="s">
        <v>9</v>
      </c>
      <c r="E173" s="5" t="s">
        <v>0</v>
      </c>
      <c r="F173" s="5" t="s">
        <v>1</v>
      </c>
      <c r="G173" s="5" t="s">
        <v>2</v>
      </c>
      <c r="H173" s="5" t="s">
        <v>16</v>
      </c>
      <c r="I173" s="22" t="s">
        <v>3</v>
      </c>
      <c r="J173" s="22" t="s">
        <v>4</v>
      </c>
      <c r="K173" s="22" t="s">
        <v>5</v>
      </c>
      <c r="L173" s="22" t="s">
        <v>6</v>
      </c>
      <c r="O173" s="5" t="s">
        <v>8</v>
      </c>
      <c r="P173" s="5" t="s">
        <v>9</v>
      </c>
      <c r="Q173" s="5" t="s">
        <v>0</v>
      </c>
      <c r="R173" s="5" t="s">
        <v>1</v>
      </c>
      <c r="S173" s="5" t="s">
        <v>2</v>
      </c>
      <c r="T173" s="5" t="s">
        <v>16</v>
      </c>
      <c r="U173" s="22" t="s">
        <v>3</v>
      </c>
      <c r="V173" s="22" t="s">
        <v>4</v>
      </c>
      <c r="W173" s="22" t="s">
        <v>5</v>
      </c>
      <c r="X173" s="22" t="s">
        <v>6</v>
      </c>
      <c r="AA173" s="5" t="s">
        <v>8</v>
      </c>
      <c r="AB173" s="5" t="s">
        <v>9</v>
      </c>
      <c r="AC173" s="5" t="s">
        <v>0</v>
      </c>
      <c r="AD173" s="5" t="s">
        <v>1</v>
      </c>
      <c r="AE173" s="5" t="s">
        <v>2</v>
      </c>
      <c r="AF173" s="5" t="s">
        <v>16</v>
      </c>
      <c r="AG173" s="22" t="s">
        <v>3</v>
      </c>
      <c r="AH173" s="22" t="s">
        <v>4</v>
      </c>
      <c r="AI173" s="22" t="s">
        <v>5</v>
      </c>
      <c r="AJ173" s="22" t="s">
        <v>6</v>
      </c>
      <c r="AN173" s="5" t="s">
        <v>8</v>
      </c>
      <c r="AO173" s="5" t="s">
        <v>9</v>
      </c>
      <c r="AP173" s="5" t="s">
        <v>0</v>
      </c>
      <c r="AQ173" s="5" t="s">
        <v>1</v>
      </c>
      <c r="AR173" s="5" t="s">
        <v>2</v>
      </c>
      <c r="AS173" s="5" t="s">
        <v>16</v>
      </c>
    </row>
    <row r="174" spans="1:75">
      <c r="A174" s="5" t="s">
        <v>23</v>
      </c>
      <c r="C174" s="4">
        <v>0.80100000000000005</v>
      </c>
      <c r="D174" s="4">
        <v>0.251</v>
      </c>
      <c r="E174" s="4">
        <v>0.436</v>
      </c>
      <c r="F174" s="4">
        <v>0.129</v>
      </c>
      <c r="G174" s="4">
        <v>0.67900000000000005</v>
      </c>
      <c r="H174" s="4">
        <v>5.3999999999999999E-2</v>
      </c>
      <c r="I174" s="23">
        <v>0.629</v>
      </c>
      <c r="J174" s="23">
        <v>0.33400000000000002</v>
      </c>
      <c r="K174" s="23">
        <v>0.63</v>
      </c>
      <c r="L174" s="23">
        <v>0.183</v>
      </c>
      <c r="O174" s="4">
        <v>0.746</v>
      </c>
      <c r="P174" s="4">
        <v>0.10299999999999999</v>
      </c>
      <c r="Q174" s="4">
        <v>0.28299999999999997</v>
      </c>
      <c r="R174" s="4">
        <v>0.76800000000000002</v>
      </c>
      <c r="S174" s="4">
        <v>0.317</v>
      </c>
      <c r="T174" s="4">
        <v>0.106</v>
      </c>
      <c r="U174" s="23">
        <v>0.36399999999999999</v>
      </c>
      <c r="V174" s="23">
        <v>0.69899999999999995</v>
      </c>
      <c r="W174" s="23">
        <v>0.255</v>
      </c>
      <c r="X174" s="23">
        <v>0.495</v>
      </c>
      <c r="AA174" s="4">
        <v>0.67800000000000005</v>
      </c>
      <c r="AB174" s="4">
        <v>0.70399999999999996</v>
      </c>
      <c r="AC174" s="4">
        <v>0.40899999999999997</v>
      </c>
      <c r="AD174" s="4">
        <v>0.77</v>
      </c>
      <c r="AE174" s="4">
        <v>0.65100000000000002</v>
      </c>
      <c r="AF174" s="4">
        <v>0.48799999999999999</v>
      </c>
      <c r="AG174" s="23">
        <v>0.27900000000000003</v>
      </c>
      <c r="AH174" s="23">
        <v>0.245</v>
      </c>
      <c r="AI174" s="23">
        <v>0.51700000000000002</v>
      </c>
      <c r="AJ174" s="23">
        <v>0.495</v>
      </c>
      <c r="AN174" s="4">
        <v>0.67800000000000005</v>
      </c>
      <c r="AO174" s="4">
        <v>0.70399999999999996</v>
      </c>
      <c r="AP174" s="4">
        <v>0.40899999999999997</v>
      </c>
      <c r="AQ174" s="4">
        <v>0.77</v>
      </c>
      <c r="AR174" s="4">
        <v>0.65100000000000002</v>
      </c>
      <c r="AS174" s="4">
        <v>0.48799999999999999</v>
      </c>
    </row>
    <row r="175" spans="1:75">
      <c r="A175" s="5" t="s">
        <v>24</v>
      </c>
      <c r="C175" s="4">
        <v>0.622</v>
      </c>
      <c r="D175" s="4">
        <v>0.108</v>
      </c>
      <c r="E175" s="4">
        <v>0.82</v>
      </c>
      <c r="F175" s="4">
        <v>0.51200000000000001</v>
      </c>
      <c r="G175" s="4">
        <v>0.67600000000000005</v>
      </c>
      <c r="H175" s="4">
        <v>0.65800000000000003</v>
      </c>
      <c r="I175" s="23">
        <v>0.91200000000000003</v>
      </c>
      <c r="J175" s="23">
        <v>0.623</v>
      </c>
      <c r="K175" s="23">
        <v>0.88200000000000001</v>
      </c>
      <c r="L175" s="23">
        <v>0.43099999999999999</v>
      </c>
      <c r="O175" s="4">
        <v>0.127</v>
      </c>
      <c r="P175" s="4">
        <v>0.14199999999999999</v>
      </c>
      <c r="Q175" s="4">
        <v>0.70499999999999996</v>
      </c>
      <c r="R175" s="4">
        <v>0.44800000000000001</v>
      </c>
      <c r="S175" s="4">
        <v>0.33300000000000002</v>
      </c>
      <c r="T175" s="4">
        <v>0.69199999999999995</v>
      </c>
      <c r="U175" s="23">
        <v>0.60699999999999998</v>
      </c>
      <c r="V175" s="23">
        <v>0.47199999999999998</v>
      </c>
      <c r="W175" s="23">
        <v>0.76100000000000001</v>
      </c>
      <c r="X175" s="23">
        <v>0.57599999999999996</v>
      </c>
      <c r="AA175" s="4">
        <v>0.46800000000000003</v>
      </c>
      <c r="AB175" s="4">
        <v>0.52900000000000003</v>
      </c>
      <c r="AC175" s="4">
        <v>0.65300000000000002</v>
      </c>
      <c r="AD175" s="4">
        <v>0.65400000000000003</v>
      </c>
      <c r="AE175" s="4">
        <v>0.77600000000000002</v>
      </c>
      <c r="AF175" s="4">
        <v>0.751</v>
      </c>
      <c r="AG175" s="23">
        <v>0.255</v>
      </c>
      <c r="AH175" s="23">
        <v>0.51600000000000001</v>
      </c>
      <c r="AI175" s="23">
        <v>0.89900000000000002</v>
      </c>
      <c r="AJ175" s="23">
        <v>0.58299999999999996</v>
      </c>
      <c r="AN175" s="4">
        <v>0.46800000000000003</v>
      </c>
      <c r="AO175" s="4">
        <v>0.52900000000000003</v>
      </c>
      <c r="AP175" s="4">
        <v>0.65300000000000002</v>
      </c>
      <c r="AQ175" s="4">
        <v>0.65400000000000003</v>
      </c>
      <c r="AR175" s="4">
        <v>0.77600000000000002</v>
      </c>
      <c r="AS175" s="4">
        <v>0.751</v>
      </c>
    </row>
    <row r="176" spans="1:75">
      <c r="A176" s="5" t="s">
        <v>25</v>
      </c>
      <c r="C176" s="4">
        <v>0.65500000000000003</v>
      </c>
      <c r="D176" s="4">
        <v>0.65600000000000003</v>
      </c>
      <c r="E176" s="4">
        <v>0.97099999999999997</v>
      </c>
      <c r="F176" s="4">
        <v>0.91200000000000003</v>
      </c>
      <c r="G176" s="4">
        <v>0.85799999999999998</v>
      </c>
      <c r="H176" s="4">
        <v>0.76900000000000002</v>
      </c>
      <c r="I176" s="23">
        <v>0.91800000000000004</v>
      </c>
      <c r="J176" s="23">
        <v>0.89300000000000002</v>
      </c>
      <c r="K176" s="23">
        <v>0.86199999999999999</v>
      </c>
      <c r="L176" s="23">
        <v>0.86899999999999999</v>
      </c>
      <c r="O176" s="4">
        <v>0.53600000000000003</v>
      </c>
      <c r="P176" s="4">
        <v>0.52800000000000002</v>
      </c>
      <c r="Q176" s="4">
        <v>0.89900000000000002</v>
      </c>
      <c r="R176" s="4">
        <v>0.91600000000000004</v>
      </c>
      <c r="S176" s="4">
        <v>0.48599999999999999</v>
      </c>
      <c r="T176" s="4">
        <v>0.80300000000000005</v>
      </c>
      <c r="U176" s="23">
        <v>0.871</v>
      </c>
      <c r="V176" s="23">
        <v>0.79700000000000004</v>
      </c>
      <c r="W176" s="23">
        <v>0.55300000000000005</v>
      </c>
      <c r="X176" s="23">
        <v>0.93899999999999995</v>
      </c>
      <c r="AA176" s="4">
        <v>0.94699999999999995</v>
      </c>
      <c r="AB176" s="4">
        <v>0.02</v>
      </c>
      <c r="AC176" s="4">
        <v>0.77300000000000002</v>
      </c>
      <c r="AD176" s="4">
        <v>0.84699999999999998</v>
      </c>
      <c r="AE176" s="4">
        <v>0.92200000000000004</v>
      </c>
      <c r="AF176" s="4">
        <v>0.73499999999999999</v>
      </c>
      <c r="AG176" s="23">
        <v>0.92700000000000005</v>
      </c>
      <c r="AH176" s="23">
        <v>0.96899999999999997</v>
      </c>
      <c r="AI176" s="23">
        <v>0.91900000000000004</v>
      </c>
      <c r="AJ176" s="23">
        <v>0.75900000000000001</v>
      </c>
      <c r="AN176" s="4">
        <v>0.94699999999999995</v>
      </c>
      <c r="AO176" s="4">
        <v>0.02</v>
      </c>
      <c r="AP176" s="4">
        <v>0.77300000000000002</v>
      </c>
      <c r="AQ176" s="4">
        <v>0.84699999999999998</v>
      </c>
      <c r="AR176" s="4">
        <v>0.92200000000000004</v>
      </c>
      <c r="AS176" s="4">
        <v>0.73499999999999999</v>
      </c>
    </row>
    <row r="177" spans="1:45">
      <c r="A177" s="5" t="s">
        <v>26</v>
      </c>
      <c r="C177" s="4">
        <v>0.125</v>
      </c>
      <c r="D177" s="4">
        <v>0.28499999999999998</v>
      </c>
      <c r="E177" s="4">
        <v>0.64400000000000002</v>
      </c>
      <c r="F177" s="4">
        <v>0.55800000000000005</v>
      </c>
      <c r="G177" s="4">
        <v>0.373</v>
      </c>
      <c r="H177" s="4">
        <v>0.70899999999999996</v>
      </c>
      <c r="I177" s="23">
        <v>0.215</v>
      </c>
      <c r="J177" s="23">
        <v>0.59699999999999998</v>
      </c>
      <c r="K177" s="23">
        <v>0.51300000000000001</v>
      </c>
      <c r="L177" s="23">
        <v>0.14099999999999999</v>
      </c>
      <c r="O177" s="4">
        <v>0.48299999999999998</v>
      </c>
      <c r="P177" s="4">
        <v>0.51300000000000001</v>
      </c>
      <c r="Q177" s="4">
        <v>0.82799999999999996</v>
      </c>
      <c r="R177" s="4">
        <v>0.61499999999999999</v>
      </c>
      <c r="S177" s="4">
        <v>0.69499999999999995</v>
      </c>
      <c r="T177" s="4">
        <v>0.95599999999999996</v>
      </c>
      <c r="U177" s="23">
        <v>0.224</v>
      </c>
      <c r="V177" s="23">
        <v>0.437</v>
      </c>
      <c r="W177" s="23">
        <v>0.92</v>
      </c>
      <c r="X177" s="23">
        <v>0.25700000000000001</v>
      </c>
      <c r="AA177" s="4">
        <v>0.77600000000000002</v>
      </c>
      <c r="AB177" s="4">
        <v>0.80600000000000005</v>
      </c>
      <c r="AC177" s="4">
        <v>0.69199999999999995</v>
      </c>
      <c r="AD177" s="4">
        <v>0.44700000000000001</v>
      </c>
      <c r="AE177" s="4">
        <v>0.9</v>
      </c>
      <c r="AF177" s="4">
        <v>0.44</v>
      </c>
      <c r="AG177" s="23">
        <v>0.436</v>
      </c>
      <c r="AH177" s="23">
        <v>0.38500000000000001</v>
      </c>
      <c r="AI177" s="23">
        <v>0.56599999999999995</v>
      </c>
      <c r="AJ177" s="23">
        <v>0.248</v>
      </c>
      <c r="AN177" s="4">
        <v>0.77600000000000002</v>
      </c>
      <c r="AO177" s="4">
        <v>0.80600000000000005</v>
      </c>
      <c r="AP177" s="4">
        <v>0.69199999999999995</v>
      </c>
      <c r="AQ177" s="4">
        <v>0.44700000000000001</v>
      </c>
      <c r="AR177" s="4">
        <v>0.9</v>
      </c>
      <c r="AS177" s="4">
        <v>0.44</v>
      </c>
    </row>
    <row r="178" spans="1:45">
      <c r="A178" s="5" t="s">
        <v>27</v>
      </c>
      <c r="C178" s="4">
        <v>0.38700000000000001</v>
      </c>
      <c r="D178" s="4">
        <v>0.70499999999999996</v>
      </c>
      <c r="E178" s="4">
        <v>0.82499999999999996</v>
      </c>
      <c r="F178" s="4">
        <v>0.61399999999999999</v>
      </c>
      <c r="G178" s="4">
        <v>0.745</v>
      </c>
      <c r="H178" s="4">
        <v>0.90900000000000003</v>
      </c>
      <c r="I178" s="23">
        <v>0.67400000000000004</v>
      </c>
      <c r="J178" s="23">
        <v>0.39700000000000002</v>
      </c>
      <c r="K178" s="23">
        <v>0.84799999999999998</v>
      </c>
      <c r="L178" s="23">
        <v>0.7</v>
      </c>
      <c r="O178" s="4">
        <v>0.58499999999999996</v>
      </c>
      <c r="P178" s="4">
        <v>0.97599999999999998</v>
      </c>
      <c r="Q178" s="4">
        <v>0.88800000000000001</v>
      </c>
      <c r="R178" s="4">
        <v>0.93500000000000005</v>
      </c>
      <c r="S178" s="4">
        <v>0.92</v>
      </c>
      <c r="T178" s="4">
        <v>0.84499999999999997</v>
      </c>
      <c r="U178" s="23">
        <v>0.76100000000000001</v>
      </c>
      <c r="V178" s="23">
        <v>0.76900000000000002</v>
      </c>
      <c r="W178" s="23">
        <v>0.94199999999999995</v>
      </c>
      <c r="X178" s="23">
        <v>0.79200000000000004</v>
      </c>
      <c r="AA178" s="4">
        <v>0.86299999999999999</v>
      </c>
      <c r="AB178" s="4">
        <v>0.68300000000000005</v>
      </c>
      <c r="AC178" s="4">
        <v>0.83599999999999997</v>
      </c>
      <c r="AD178" s="4">
        <v>0.86699999999999999</v>
      </c>
      <c r="AE178" s="4">
        <v>0.52100000000000002</v>
      </c>
      <c r="AF178" s="4">
        <v>5.6000000000000001E-2</v>
      </c>
      <c r="AG178" s="23">
        <v>0.83199999999999996</v>
      </c>
      <c r="AH178" s="23">
        <v>0.88100000000000001</v>
      </c>
      <c r="AI178" s="23">
        <v>0.69799999999999995</v>
      </c>
      <c r="AJ178" s="23">
        <v>0.72299999999999998</v>
      </c>
      <c r="AN178" s="4">
        <v>0.86299999999999999</v>
      </c>
      <c r="AO178" s="4">
        <v>0.68300000000000005</v>
      </c>
      <c r="AP178" s="4">
        <v>0.83599999999999997</v>
      </c>
      <c r="AQ178" s="4">
        <v>0.86699999999999999</v>
      </c>
      <c r="AR178" s="4">
        <v>0.52100000000000002</v>
      </c>
      <c r="AS178" s="4">
        <v>5.6000000000000001E-2</v>
      </c>
    </row>
    <row r="179" spans="1:45">
      <c r="A179" s="5" t="s">
        <v>28</v>
      </c>
      <c r="C179" s="4">
        <v>0.59099999999999997</v>
      </c>
      <c r="D179" s="4">
        <v>0.872</v>
      </c>
      <c r="E179" s="4">
        <v>0.123</v>
      </c>
      <c r="F179" s="4">
        <v>0.31900000000000001</v>
      </c>
      <c r="G179" s="4">
        <v>2.3E-2</v>
      </c>
      <c r="H179" s="4">
        <v>0.51700000000000002</v>
      </c>
      <c r="I179" s="23">
        <v>7.0000000000000007E-2</v>
      </c>
      <c r="J179" s="23">
        <v>0.46400000000000002</v>
      </c>
      <c r="K179" s="23">
        <v>2.3E-2</v>
      </c>
      <c r="L179" s="23">
        <v>0.50800000000000001</v>
      </c>
      <c r="O179" s="4">
        <v>0.42699999999999999</v>
      </c>
      <c r="P179" s="4">
        <v>0.66100000000000003</v>
      </c>
      <c r="Q179" s="4">
        <v>0.22500000000000001</v>
      </c>
      <c r="R179" s="4">
        <v>0.38200000000000001</v>
      </c>
      <c r="S179" s="4">
        <v>0.158</v>
      </c>
      <c r="T179" s="4">
        <v>0.65400000000000003</v>
      </c>
      <c r="U179" s="23">
        <v>0.20399999999999999</v>
      </c>
      <c r="V179" s="23">
        <v>0.46899999999999997</v>
      </c>
      <c r="W179" s="23">
        <v>6.4000000000000001E-2</v>
      </c>
      <c r="X179" s="23">
        <v>0.47099999999999997</v>
      </c>
      <c r="AA179" s="4">
        <v>0.222</v>
      </c>
      <c r="AB179" s="4">
        <v>0.36499999999999999</v>
      </c>
      <c r="AC179" s="4">
        <v>0.77700000000000002</v>
      </c>
      <c r="AD179" s="4">
        <v>0.27900000000000003</v>
      </c>
      <c r="AE179" s="4">
        <v>0.66</v>
      </c>
      <c r="AF179" s="4">
        <v>0.54500000000000004</v>
      </c>
      <c r="AG179" s="23">
        <v>0.38400000000000001</v>
      </c>
      <c r="AH179" s="23">
        <v>0.114</v>
      </c>
      <c r="AI179" s="23">
        <v>0.61499999999999999</v>
      </c>
      <c r="AJ179" s="23">
        <v>0.47299999999999998</v>
      </c>
      <c r="AN179" s="4">
        <v>0.222</v>
      </c>
      <c r="AO179" s="4">
        <v>0.36499999999999999</v>
      </c>
      <c r="AP179" s="4">
        <v>0.77700000000000002</v>
      </c>
      <c r="AQ179" s="4">
        <v>0.27900000000000003</v>
      </c>
      <c r="AR179" s="4">
        <v>0.66</v>
      </c>
      <c r="AS179" s="4">
        <v>0.54500000000000004</v>
      </c>
    </row>
    <row r="180" spans="1:45">
      <c r="A180" s="5" t="s">
        <v>29</v>
      </c>
      <c r="C180" s="4">
        <v>0.74299999999999999</v>
      </c>
      <c r="D180" s="4">
        <v>2.3E-2</v>
      </c>
      <c r="E180" s="4">
        <v>0.27500000000000002</v>
      </c>
      <c r="F180" s="4">
        <v>0.58699999999999997</v>
      </c>
      <c r="G180" s="4">
        <v>0.378</v>
      </c>
      <c r="H180" s="4">
        <v>0.35299999999999998</v>
      </c>
      <c r="I180" s="23">
        <v>0.182</v>
      </c>
      <c r="J180" s="23">
        <v>0.748</v>
      </c>
      <c r="K180" s="23">
        <v>0.20899999999999999</v>
      </c>
      <c r="L180" s="23">
        <v>0.27800000000000002</v>
      </c>
      <c r="O180" s="4">
        <v>0.875</v>
      </c>
      <c r="P180" s="4">
        <v>0.314</v>
      </c>
      <c r="Q180" s="4">
        <v>0.42599999999999999</v>
      </c>
      <c r="R180" s="4">
        <v>0.64</v>
      </c>
      <c r="S180" s="4">
        <v>0.434</v>
      </c>
      <c r="T180" s="4">
        <v>0.51900000000000002</v>
      </c>
      <c r="U180" s="23">
        <v>0.86299999999999999</v>
      </c>
      <c r="V180" s="23">
        <v>0.97499999999999998</v>
      </c>
      <c r="W180" s="23">
        <v>0.34300000000000003</v>
      </c>
      <c r="X180" s="23">
        <v>0.53900000000000003</v>
      </c>
      <c r="AA180" s="4">
        <v>0.60599999999999998</v>
      </c>
      <c r="AB180" s="4">
        <v>0.56499999999999995</v>
      </c>
      <c r="AC180" s="4">
        <v>0.219</v>
      </c>
      <c r="AD180" s="4">
        <v>0.503</v>
      </c>
      <c r="AE180" s="4">
        <v>0.83399999999999996</v>
      </c>
      <c r="AF180" s="4">
        <v>0.193</v>
      </c>
      <c r="AG180" s="23">
        <v>0.57999999999999996</v>
      </c>
      <c r="AH180" s="23">
        <v>0.73899999999999999</v>
      </c>
      <c r="AI180" s="23">
        <v>0.80800000000000005</v>
      </c>
      <c r="AJ180" s="23">
        <v>0.34499999999999997</v>
      </c>
      <c r="AN180" s="4">
        <v>0.60599999999999998</v>
      </c>
      <c r="AO180" s="4">
        <v>0.56499999999999995</v>
      </c>
      <c r="AP180" s="4">
        <v>0.219</v>
      </c>
      <c r="AQ180" s="4">
        <v>0.503</v>
      </c>
      <c r="AR180" s="4">
        <v>0.83399999999999996</v>
      </c>
      <c r="AS180" s="4">
        <v>0.193</v>
      </c>
    </row>
    <row r="181" spans="1:45">
      <c r="A181" s="5" t="s">
        <v>22</v>
      </c>
      <c r="C181" s="4">
        <v>0.90600000000000003</v>
      </c>
      <c r="D181" s="4">
        <v>0.879</v>
      </c>
      <c r="E181" s="4">
        <v>4.2000000000000003E-2</v>
      </c>
      <c r="F181" s="4">
        <v>0.85799999999999998</v>
      </c>
      <c r="G181" s="4">
        <v>5.3999999999999999E-2</v>
      </c>
      <c r="H181" s="4">
        <v>0.55500000000000005</v>
      </c>
      <c r="I181" s="23">
        <v>0.27500000000000002</v>
      </c>
      <c r="J181" s="23">
        <v>0.32500000000000001</v>
      </c>
      <c r="K181" s="23">
        <v>6.0999999999999999E-2</v>
      </c>
      <c r="L181" s="23">
        <v>0.66300000000000003</v>
      </c>
      <c r="O181" s="4">
        <v>0.95</v>
      </c>
      <c r="P181" s="4">
        <v>0.91600000000000004</v>
      </c>
      <c r="Q181" s="4">
        <v>0.19</v>
      </c>
      <c r="R181" s="4">
        <v>0.96499999999999997</v>
      </c>
      <c r="S181" s="4">
        <v>0.123</v>
      </c>
      <c r="T181" s="4">
        <v>0.39400000000000002</v>
      </c>
      <c r="U181" s="23">
        <v>0.48099999999999998</v>
      </c>
      <c r="V181" s="23">
        <v>0.56200000000000006</v>
      </c>
      <c r="W181" s="23">
        <v>0.19400000000000001</v>
      </c>
      <c r="X181" s="23">
        <v>0.78</v>
      </c>
      <c r="AA181" s="4">
        <v>0.88800000000000001</v>
      </c>
      <c r="AB181" s="4">
        <v>0.61499999999999999</v>
      </c>
      <c r="AC181" s="4">
        <v>0.83199999999999996</v>
      </c>
      <c r="AD181" s="4">
        <v>0.69</v>
      </c>
      <c r="AE181" s="4">
        <v>0.876</v>
      </c>
      <c r="AF181" s="4">
        <v>0.82499999999999996</v>
      </c>
      <c r="AG181" s="23">
        <v>0.96699999999999997</v>
      </c>
      <c r="AH181" s="23">
        <v>0.67900000000000005</v>
      </c>
      <c r="AI181" s="23">
        <v>0.82299999999999995</v>
      </c>
      <c r="AJ181" s="23">
        <v>0.93400000000000005</v>
      </c>
      <c r="AN181" s="4">
        <v>0.88800000000000001</v>
      </c>
      <c r="AO181" s="4">
        <v>0.61499999999999999</v>
      </c>
      <c r="AP181" s="4">
        <v>0.83199999999999996</v>
      </c>
      <c r="AQ181" s="4">
        <v>0.69</v>
      </c>
      <c r="AR181" s="4">
        <v>0.876</v>
      </c>
      <c r="AS181" s="4">
        <v>0.82499999999999996</v>
      </c>
    </row>
    <row r="182" spans="1:45">
      <c r="A182" s="74" t="s">
        <v>45</v>
      </c>
      <c r="C182" s="3">
        <v>1E-3</v>
      </c>
      <c r="D182" s="4">
        <v>6.8000000000000005E-2</v>
      </c>
      <c r="E182" s="4">
        <v>0.224</v>
      </c>
      <c r="F182" s="4">
        <v>0.96</v>
      </c>
      <c r="G182" s="4">
        <v>0.61499999999999999</v>
      </c>
      <c r="H182" s="4">
        <v>0.33900000000000002</v>
      </c>
      <c r="I182" s="23">
        <v>0.29799999999999999</v>
      </c>
      <c r="J182" s="23">
        <v>0.83199999999999996</v>
      </c>
      <c r="K182" s="23">
        <v>0.45500000000000002</v>
      </c>
      <c r="L182" s="21">
        <v>0.38500000000000001</v>
      </c>
      <c r="M182" s="4"/>
      <c r="N182" s="4"/>
      <c r="O182" s="4">
        <v>1.9E-2</v>
      </c>
      <c r="P182" s="4">
        <v>0</v>
      </c>
      <c r="Q182" s="4">
        <v>0.21199999999999999</v>
      </c>
      <c r="R182" s="4">
        <v>0.67200000000000004</v>
      </c>
      <c r="S182" s="4">
        <v>0.64500000000000002</v>
      </c>
      <c r="T182" s="4">
        <v>0.30499999999999999</v>
      </c>
      <c r="U182" s="23">
        <v>0.36699999999999999</v>
      </c>
      <c r="V182" s="23">
        <v>0.69499999999999995</v>
      </c>
      <c r="W182" s="21">
        <v>0.56599999999999995</v>
      </c>
      <c r="X182" s="21">
        <v>0.48399999999999999</v>
      </c>
    </row>
    <row r="183" spans="1:45">
      <c r="A183" s="5" t="s">
        <v>46</v>
      </c>
      <c r="C183" s="3">
        <v>0.59599999999999997</v>
      </c>
      <c r="D183" s="4">
        <v>0.28100000000000003</v>
      </c>
      <c r="E183" s="4">
        <v>7.5999999999999998E-2</v>
      </c>
      <c r="F183" s="4">
        <v>0.63700000000000001</v>
      </c>
      <c r="G183" s="4">
        <v>0.70099999999999996</v>
      </c>
      <c r="H183" s="4">
        <v>0.51100000000000001</v>
      </c>
      <c r="I183" s="23">
        <v>5.1999999999999998E-2</v>
      </c>
      <c r="J183" s="23">
        <v>0.42499999999999999</v>
      </c>
      <c r="K183" s="23">
        <v>0.48299999999999998</v>
      </c>
      <c r="L183" s="21">
        <v>0.19900000000000001</v>
      </c>
      <c r="M183" s="4"/>
      <c r="N183" s="4"/>
      <c r="O183" s="4">
        <v>0.53400000000000003</v>
      </c>
      <c r="P183" s="4">
        <v>0.28000000000000003</v>
      </c>
      <c r="Q183" s="4">
        <v>0.159</v>
      </c>
      <c r="R183" s="4">
        <v>0.46300000000000002</v>
      </c>
      <c r="S183" s="4">
        <v>0.76200000000000001</v>
      </c>
      <c r="T183" s="4">
        <v>0.65</v>
      </c>
      <c r="U183" s="23">
        <v>7.9000000000000001E-2</v>
      </c>
      <c r="V183" s="23">
        <v>0.24199999999999999</v>
      </c>
      <c r="W183" s="21">
        <v>0.86399999999999999</v>
      </c>
      <c r="X183" s="21">
        <v>0.41799999999999998</v>
      </c>
      <c r="AA183" s="3">
        <v>0.95299999999999996</v>
      </c>
      <c r="AB183" s="3">
        <v>0.84599999999999997</v>
      </c>
      <c r="AC183" s="3">
        <v>0.92700000000000005</v>
      </c>
      <c r="AD183" s="3">
        <v>0.86399999999999999</v>
      </c>
      <c r="AE183" s="3">
        <v>0.497</v>
      </c>
      <c r="AF183" s="3">
        <v>0.69</v>
      </c>
      <c r="AG183" s="21">
        <v>0.83399999999999996</v>
      </c>
      <c r="AH183" s="21">
        <v>0.90100000000000002</v>
      </c>
      <c r="AI183" s="21">
        <v>0.316</v>
      </c>
      <c r="AJ183" s="21">
        <v>0.53400000000000003</v>
      </c>
      <c r="AN183" s="3">
        <v>0.95299999999999996</v>
      </c>
      <c r="AO183" s="3">
        <v>0.84599999999999997</v>
      </c>
      <c r="AP183" s="3">
        <v>0.92700000000000005</v>
      </c>
      <c r="AQ183" s="3">
        <v>0.86399999999999999</v>
      </c>
      <c r="AR183" s="3">
        <v>0.497</v>
      </c>
      <c r="AS183" s="3">
        <v>0.69</v>
      </c>
    </row>
    <row r="184" spans="1:45">
      <c r="A184" s="74" t="s">
        <v>47</v>
      </c>
      <c r="C184" s="3">
        <v>5.3999999999999999E-2</v>
      </c>
      <c r="D184" s="4">
        <v>6.6000000000000003E-2</v>
      </c>
      <c r="E184" s="4">
        <v>0.35</v>
      </c>
      <c r="F184" s="4">
        <v>0.94099999999999995</v>
      </c>
      <c r="G184" s="4">
        <v>0.33700000000000002</v>
      </c>
      <c r="H184" s="4">
        <v>0.36099999999999999</v>
      </c>
      <c r="I184" s="23">
        <v>0.88200000000000001</v>
      </c>
      <c r="J184" s="23">
        <v>0.56699999999999995</v>
      </c>
      <c r="K184" s="23">
        <v>0.40200000000000002</v>
      </c>
      <c r="L184" s="21">
        <v>0.59799999999999998</v>
      </c>
      <c r="M184" s="4"/>
      <c r="N184" s="4"/>
      <c r="O184" s="4">
        <v>0.13800000000000001</v>
      </c>
      <c r="P184" s="4">
        <v>5.6000000000000001E-2</v>
      </c>
      <c r="Q184" s="4">
        <v>0.70399999999999996</v>
      </c>
      <c r="R184" s="4">
        <v>0.88300000000000001</v>
      </c>
      <c r="S184" s="4">
        <v>0.70199999999999996</v>
      </c>
      <c r="T184" s="4">
        <v>0.749</v>
      </c>
      <c r="U184" s="23">
        <v>0.93</v>
      </c>
      <c r="V184" s="23">
        <v>0.80600000000000005</v>
      </c>
      <c r="W184" s="21">
        <v>0.57199999999999995</v>
      </c>
      <c r="X184" s="21">
        <v>0.623</v>
      </c>
      <c r="AA184" s="3">
        <v>0.68</v>
      </c>
      <c r="AB184" s="3">
        <v>0.51800000000000002</v>
      </c>
      <c r="AC184" s="3">
        <v>0.81799999999999995</v>
      </c>
      <c r="AD184" s="3">
        <v>0.623</v>
      </c>
      <c r="AE184" s="3">
        <v>0.85</v>
      </c>
      <c r="AF184" s="3">
        <v>0.85399999999999998</v>
      </c>
      <c r="AG184" s="21">
        <v>0.621</v>
      </c>
      <c r="AH184" s="21">
        <v>0.3</v>
      </c>
      <c r="AI184" s="21">
        <v>0.874</v>
      </c>
      <c r="AJ184" s="21">
        <v>0.68799999999999994</v>
      </c>
      <c r="AN184" s="3">
        <v>0.68</v>
      </c>
      <c r="AO184" s="3">
        <v>0.51800000000000002</v>
      </c>
      <c r="AP184" s="3">
        <v>0.81799999999999995</v>
      </c>
      <c r="AQ184" s="3">
        <v>0.623</v>
      </c>
      <c r="AR184" s="3">
        <v>0.85</v>
      </c>
      <c r="AS184" s="3">
        <v>0.85399999999999998</v>
      </c>
    </row>
    <row r="185" spans="1:45">
      <c r="A185" s="5" t="s">
        <v>48</v>
      </c>
      <c r="C185" s="3">
        <v>0.185</v>
      </c>
      <c r="D185" s="4">
        <v>0.59199999999999997</v>
      </c>
      <c r="E185" s="4">
        <v>0.94199999999999995</v>
      </c>
      <c r="F185" s="4">
        <v>0.54200000000000004</v>
      </c>
      <c r="G185" s="4">
        <v>0.78600000000000003</v>
      </c>
      <c r="H185" s="4">
        <v>4.9000000000000002E-2</v>
      </c>
      <c r="I185" s="23">
        <v>0.89800000000000002</v>
      </c>
      <c r="J185" s="23">
        <v>0.41599999999999998</v>
      </c>
      <c r="K185" s="23">
        <v>0.56899999999999995</v>
      </c>
      <c r="L185" s="21">
        <v>0.19700000000000001</v>
      </c>
      <c r="M185" s="4"/>
      <c r="N185" s="4"/>
      <c r="O185" s="4">
        <v>0.90600000000000003</v>
      </c>
      <c r="P185" s="4">
        <v>0.34399999999999997</v>
      </c>
      <c r="Q185" s="4">
        <v>0.94799999999999995</v>
      </c>
      <c r="R185" s="4">
        <v>9.1999999999999998E-2</v>
      </c>
      <c r="S185" s="4">
        <v>0.60699999999999998</v>
      </c>
      <c r="T185" s="4">
        <v>0.17499999999999999</v>
      </c>
      <c r="U185" s="23">
        <v>0.67200000000000004</v>
      </c>
      <c r="V185" s="23">
        <v>0.17599999999999999</v>
      </c>
      <c r="W185" s="21">
        <v>0.18099999999999999</v>
      </c>
      <c r="X185" s="21">
        <v>0.186</v>
      </c>
      <c r="AA185" s="3">
        <v>0.19</v>
      </c>
      <c r="AB185" s="3">
        <v>0.19900000000000001</v>
      </c>
      <c r="AC185" s="3">
        <v>0.71</v>
      </c>
      <c r="AD185" s="3">
        <v>0.29799999999999999</v>
      </c>
      <c r="AE185" s="3">
        <v>0.753</v>
      </c>
      <c r="AF185" s="3">
        <v>0.77400000000000002</v>
      </c>
      <c r="AG185" s="21">
        <v>0.70899999999999996</v>
      </c>
      <c r="AH185" s="21">
        <v>0.47799999999999998</v>
      </c>
      <c r="AI185" s="21">
        <v>0.68899999999999995</v>
      </c>
      <c r="AJ185" s="21">
        <v>0.71899999999999997</v>
      </c>
      <c r="AN185" s="3">
        <v>0.19</v>
      </c>
      <c r="AO185" s="3">
        <v>0.19900000000000001</v>
      </c>
      <c r="AP185" s="3">
        <v>0.71</v>
      </c>
      <c r="AQ185" s="3">
        <v>0.29799999999999999</v>
      </c>
      <c r="AR185" s="3">
        <v>0.753</v>
      </c>
      <c r="AS185" s="3">
        <v>0.77400000000000002</v>
      </c>
    </row>
    <row r="186" spans="1:45">
      <c r="A186" s="5" t="s">
        <v>49</v>
      </c>
      <c r="C186" s="3">
        <v>0.221</v>
      </c>
      <c r="D186" s="4">
        <v>0.42199999999999999</v>
      </c>
      <c r="E186" s="4">
        <v>0.96799999999999997</v>
      </c>
      <c r="F186" s="4">
        <v>0.68899999999999995</v>
      </c>
      <c r="G186" s="4">
        <v>0.622</v>
      </c>
      <c r="H186" s="4">
        <v>0.65100000000000002</v>
      </c>
      <c r="I186" s="23">
        <v>0.433</v>
      </c>
      <c r="J186" s="23">
        <v>0.372</v>
      </c>
      <c r="K186" s="23">
        <v>0.53700000000000003</v>
      </c>
      <c r="L186" s="21">
        <v>0.58499999999999996</v>
      </c>
      <c r="M186" s="4"/>
      <c r="N186" s="4"/>
      <c r="O186" s="4">
        <v>0.44800000000000001</v>
      </c>
      <c r="P186" s="4">
        <v>4.4999999999999998E-2</v>
      </c>
      <c r="Q186" s="4">
        <v>0.95299999999999996</v>
      </c>
      <c r="R186" s="4">
        <v>0.94199999999999995</v>
      </c>
      <c r="S186" s="4">
        <v>0.65100000000000002</v>
      </c>
      <c r="T186" s="4">
        <v>0.36</v>
      </c>
      <c r="U186" s="23">
        <v>0.437</v>
      </c>
      <c r="V186" s="23">
        <v>0.58899999999999997</v>
      </c>
      <c r="W186" s="21">
        <v>0.64800000000000002</v>
      </c>
      <c r="X186" s="21">
        <v>0.71799999999999997</v>
      </c>
      <c r="AA186" s="3">
        <v>0.77300000000000002</v>
      </c>
      <c r="AB186" s="3">
        <v>0.79300000000000004</v>
      </c>
      <c r="AC186" s="3">
        <v>0.64400000000000002</v>
      </c>
      <c r="AD186" s="3">
        <v>0.72099999999999997</v>
      </c>
      <c r="AE186" s="3">
        <v>0.81799999999999995</v>
      </c>
      <c r="AF186" s="3">
        <v>0.443</v>
      </c>
      <c r="AG186" s="21">
        <v>0.57299999999999995</v>
      </c>
      <c r="AH186" s="21">
        <v>0.56599999999999995</v>
      </c>
      <c r="AI186" s="21">
        <v>0.747</v>
      </c>
      <c r="AJ186" s="21">
        <v>0.50600000000000001</v>
      </c>
      <c r="AN186" s="3">
        <v>0.77300000000000002</v>
      </c>
      <c r="AO186" s="3">
        <v>0.79300000000000004</v>
      </c>
      <c r="AP186" s="3">
        <v>0.64400000000000002</v>
      </c>
      <c r="AQ186" s="3">
        <v>0.72099999999999997</v>
      </c>
      <c r="AR186" s="3">
        <v>0.81799999999999995</v>
      </c>
      <c r="AS186" s="3">
        <v>0.443</v>
      </c>
    </row>
    <row r="187" spans="1:45">
      <c r="A187" s="74" t="s">
        <v>50</v>
      </c>
      <c r="C187" s="3">
        <v>0.41</v>
      </c>
      <c r="D187" s="4">
        <v>0.17699999999999999</v>
      </c>
      <c r="E187" s="4">
        <v>0.72</v>
      </c>
      <c r="F187" s="4">
        <v>0.80600000000000005</v>
      </c>
      <c r="G187" s="4">
        <v>0.442</v>
      </c>
      <c r="H187" s="4">
        <v>0.72799999999999998</v>
      </c>
      <c r="I187" s="23">
        <v>0.875</v>
      </c>
      <c r="J187" s="23">
        <v>0.93200000000000005</v>
      </c>
      <c r="K187" s="23">
        <v>0.51</v>
      </c>
      <c r="L187" s="21">
        <v>0.45400000000000001</v>
      </c>
      <c r="M187" s="4"/>
      <c r="N187" s="4"/>
      <c r="O187" s="4">
        <v>0.41599999999999998</v>
      </c>
      <c r="P187" s="4">
        <v>0.104</v>
      </c>
      <c r="Q187" s="4">
        <v>0.76800000000000002</v>
      </c>
      <c r="R187" s="4">
        <v>0.45200000000000001</v>
      </c>
      <c r="S187" s="4">
        <v>0.375</v>
      </c>
      <c r="T187" s="4">
        <v>0.20599999999999999</v>
      </c>
      <c r="U187" s="23">
        <v>0.67800000000000005</v>
      </c>
      <c r="V187" s="23">
        <v>0.72399999999999998</v>
      </c>
      <c r="W187" s="21">
        <v>0.47699999999999998</v>
      </c>
      <c r="X187" s="21">
        <v>0.36099999999999999</v>
      </c>
      <c r="AA187" s="3">
        <v>0.84499999999999997</v>
      </c>
      <c r="AB187" s="3">
        <v>0.51100000000000001</v>
      </c>
      <c r="AC187" s="3">
        <v>0.153</v>
      </c>
      <c r="AD187" s="3">
        <v>0.378</v>
      </c>
      <c r="AE187" s="3">
        <v>0.54800000000000004</v>
      </c>
      <c r="AF187" s="3">
        <v>0.76400000000000001</v>
      </c>
      <c r="AG187" s="21">
        <v>0.41799999999999998</v>
      </c>
      <c r="AH187" s="21">
        <v>0.75700000000000001</v>
      </c>
      <c r="AI187" s="21">
        <v>0.78400000000000003</v>
      </c>
      <c r="AJ187" s="21">
        <v>0.623</v>
      </c>
      <c r="AN187" s="3">
        <v>0.84499999999999997</v>
      </c>
      <c r="AO187" s="3">
        <v>0.51100000000000001</v>
      </c>
      <c r="AP187" s="3">
        <v>0.153</v>
      </c>
      <c r="AQ187" s="3">
        <v>0.378</v>
      </c>
      <c r="AR187" s="3">
        <v>0.54800000000000004</v>
      </c>
      <c r="AS187" s="3">
        <v>0.76400000000000001</v>
      </c>
    </row>
    <row r="188" spans="1:45">
      <c r="A188" s="5" t="s">
        <v>51</v>
      </c>
      <c r="C188" s="3">
        <v>0.26400000000000001</v>
      </c>
      <c r="D188" s="4">
        <v>0.68500000000000005</v>
      </c>
      <c r="E188" s="4">
        <v>0.32700000000000001</v>
      </c>
      <c r="F188" s="4">
        <v>0.67</v>
      </c>
      <c r="G188" s="4">
        <v>0.47</v>
      </c>
      <c r="H188" s="4">
        <v>0.23200000000000001</v>
      </c>
      <c r="I188" s="23">
        <v>0.84799999999999998</v>
      </c>
      <c r="J188" s="23">
        <v>0.73</v>
      </c>
      <c r="K188" s="23">
        <v>0.43099999999999999</v>
      </c>
      <c r="L188" s="21">
        <v>0.83899999999999997</v>
      </c>
      <c r="M188" s="4"/>
      <c r="N188" s="4"/>
      <c r="O188" s="4">
        <v>0.38100000000000001</v>
      </c>
      <c r="P188" s="4">
        <v>0.59399999999999997</v>
      </c>
      <c r="Q188" s="4">
        <v>0.29599999999999999</v>
      </c>
      <c r="R188" s="4">
        <v>0.89</v>
      </c>
      <c r="S188" s="4">
        <v>0.38200000000000001</v>
      </c>
      <c r="T188" s="4">
        <v>0.56999999999999995</v>
      </c>
      <c r="U188" s="23">
        <v>0.64500000000000002</v>
      </c>
      <c r="V188" s="23">
        <v>0.86399999999999999</v>
      </c>
      <c r="W188" s="21">
        <v>0.51300000000000001</v>
      </c>
      <c r="X188" s="21">
        <v>0.77300000000000002</v>
      </c>
      <c r="AA188" s="3">
        <v>0.189</v>
      </c>
      <c r="AB188" s="3">
        <v>0.438</v>
      </c>
      <c r="AC188" s="3">
        <v>0.93600000000000005</v>
      </c>
      <c r="AD188" s="3">
        <v>0.64800000000000002</v>
      </c>
      <c r="AE188" s="3">
        <v>0.20599999999999999</v>
      </c>
      <c r="AF188" s="3">
        <v>0.25900000000000001</v>
      </c>
      <c r="AG188" s="21">
        <v>0.86</v>
      </c>
      <c r="AH188" s="21">
        <v>0.54500000000000004</v>
      </c>
      <c r="AI188" s="21">
        <v>0.44900000000000001</v>
      </c>
      <c r="AJ188" s="21">
        <v>0.19500000000000001</v>
      </c>
      <c r="AN188" s="3">
        <v>0.189</v>
      </c>
      <c r="AO188" s="3">
        <v>0.438</v>
      </c>
      <c r="AP188" s="3">
        <v>0.93600000000000005</v>
      </c>
      <c r="AQ188" s="3">
        <v>0.64800000000000002</v>
      </c>
      <c r="AR188" s="3">
        <v>0.20599999999999999</v>
      </c>
      <c r="AS188" s="3">
        <v>0.25900000000000001</v>
      </c>
    </row>
    <row r="189" spans="1:45">
      <c r="A189" s="74" t="s">
        <v>52</v>
      </c>
      <c r="C189" s="3">
        <v>0.41899999999999998</v>
      </c>
      <c r="D189" s="4">
        <v>0.999</v>
      </c>
      <c r="E189" s="4">
        <v>0.16600000000000001</v>
      </c>
      <c r="F189" s="4">
        <v>0.44400000000000001</v>
      </c>
      <c r="G189" s="4">
        <v>2.1000000000000001E-2</v>
      </c>
      <c r="H189" s="4">
        <v>0.76100000000000001</v>
      </c>
      <c r="I189" s="23">
        <v>0.247</v>
      </c>
      <c r="J189" s="23">
        <v>0.27100000000000002</v>
      </c>
      <c r="K189" s="23">
        <v>1.9E-2</v>
      </c>
      <c r="L189" s="21">
        <v>0.41299999999999998</v>
      </c>
      <c r="M189" s="4"/>
      <c r="N189" s="4"/>
      <c r="O189" s="4">
        <v>0.48699999999999999</v>
      </c>
      <c r="P189" s="4">
        <v>0.94299999999999995</v>
      </c>
      <c r="Q189" s="4">
        <v>0.30599999999999999</v>
      </c>
      <c r="R189" s="4">
        <v>0.439</v>
      </c>
      <c r="S189" s="4">
        <v>0.125</v>
      </c>
      <c r="T189" s="4">
        <v>0.45600000000000002</v>
      </c>
      <c r="U189" s="23">
        <v>0.26300000000000001</v>
      </c>
      <c r="V189" s="23">
        <v>0.25700000000000001</v>
      </c>
      <c r="W189" s="21">
        <v>4.3999999999999997E-2</v>
      </c>
      <c r="X189" s="21">
        <v>0.23</v>
      </c>
      <c r="AA189" s="3">
        <v>0.23899999999999999</v>
      </c>
      <c r="AB189" s="3">
        <v>0.67</v>
      </c>
      <c r="AC189" s="3">
        <v>0.77500000000000002</v>
      </c>
      <c r="AD189" s="3">
        <v>0.44800000000000001</v>
      </c>
      <c r="AE189" s="3">
        <v>0.81299999999999994</v>
      </c>
      <c r="AF189" s="3">
        <v>0.53100000000000003</v>
      </c>
      <c r="AG189" s="21">
        <v>0.46200000000000002</v>
      </c>
      <c r="AH189" s="21">
        <v>0.45600000000000002</v>
      </c>
      <c r="AI189" s="21">
        <v>0.98499999999999999</v>
      </c>
      <c r="AJ189" s="21">
        <v>0.89700000000000002</v>
      </c>
      <c r="AN189" s="3">
        <v>0.23899999999999999</v>
      </c>
      <c r="AO189" s="3">
        <v>0.67</v>
      </c>
      <c r="AP189" s="3">
        <v>0.77500000000000002</v>
      </c>
      <c r="AQ189" s="3">
        <v>0.44800000000000001</v>
      </c>
      <c r="AR189" s="3">
        <v>0.81299999999999994</v>
      </c>
      <c r="AS189" s="3">
        <v>0.53100000000000003</v>
      </c>
    </row>
    <row r="190" spans="1:45">
      <c r="A190" s="5" t="s">
        <v>53</v>
      </c>
      <c r="C190" s="3">
        <v>0.84299999999999997</v>
      </c>
      <c r="D190" s="4">
        <v>0.56499999999999995</v>
      </c>
      <c r="E190" s="4">
        <v>0.69799999999999995</v>
      </c>
      <c r="F190" s="4">
        <v>0.43</v>
      </c>
      <c r="G190" s="4">
        <v>0.37</v>
      </c>
      <c r="H190" s="4">
        <v>0.26400000000000001</v>
      </c>
      <c r="I190" s="23">
        <v>0.43</v>
      </c>
      <c r="J190" s="23">
        <v>0.21299999999999999</v>
      </c>
      <c r="K190" s="23">
        <v>3.9E-2</v>
      </c>
      <c r="L190" s="21">
        <v>0.14699999999999999</v>
      </c>
      <c r="M190" s="4"/>
      <c r="N190" s="4"/>
      <c r="O190" s="4">
        <v>0.61299999999999999</v>
      </c>
      <c r="P190" s="4">
        <v>0.51900000000000002</v>
      </c>
      <c r="Q190" s="4">
        <v>0.91100000000000003</v>
      </c>
      <c r="R190" s="4">
        <v>0.36499999999999999</v>
      </c>
      <c r="S190" s="4">
        <v>0.50700000000000001</v>
      </c>
      <c r="T190" s="4">
        <v>0.187</v>
      </c>
      <c r="U190" s="23">
        <v>0.95</v>
      </c>
      <c r="V190" s="23">
        <v>0.318</v>
      </c>
      <c r="W190" s="21">
        <v>0.1</v>
      </c>
      <c r="X190" s="21">
        <v>0.36899999999999999</v>
      </c>
      <c r="AA190" s="3">
        <v>0.83299999999999996</v>
      </c>
      <c r="AB190" s="3">
        <v>0.80700000000000005</v>
      </c>
      <c r="AC190" s="3">
        <v>0.49099999999999999</v>
      </c>
      <c r="AD190" s="3">
        <v>0.73099999999999998</v>
      </c>
      <c r="AE190" s="3">
        <v>0.34399999999999997</v>
      </c>
      <c r="AF190" s="3">
        <v>0.91700000000000004</v>
      </c>
      <c r="AG190" s="21">
        <v>0.71399999999999997</v>
      </c>
      <c r="AH190" s="21">
        <v>0.94099999999999995</v>
      </c>
      <c r="AI190" s="21">
        <v>0.58299999999999996</v>
      </c>
      <c r="AJ190" s="21">
        <v>0.91</v>
      </c>
      <c r="AN190" s="3">
        <v>0.83299999999999996</v>
      </c>
      <c r="AO190" s="3">
        <v>0.80700000000000005</v>
      </c>
      <c r="AP190" s="3">
        <v>0.49099999999999999</v>
      </c>
      <c r="AQ190" s="3">
        <v>0.73099999999999998</v>
      </c>
      <c r="AR190" s="3">
        <v>0.34399999999999997</v>
      </c>
      <c r="AS190" s="3">
        <v>0.91700000000000004</v>
      </c>
    </row>
    <row r="191" spans="1:45">
      <c r="A191" s="74" t="s">
        <v>54</v>
      </c>
      <c r="C191" s="3">
        <v>8.3000000000000004E-2</v>
      </c>
      <c r="D191" s="4">
        <v>1E-3</v>
      </c>
      <c r="E191" s="4">
        <v>2.4E-2</v>
      </c>
      <c r="F191" s="4">
        <v>0.29399999999999998</v>
      </c>
      <c r="G191" s="4">
        <v>0.85799999999999998</v>
      </c>
      <c r="H191" s="4">
        <v>0.77900000000000003</v>
      </c>
      <c r="I191" s="23">
        <v>2.4E-2</v>
      </c>
      <c r="J191" s="23">
        <v>0.34100000000000003</v>
      </c>
      <c r="K191" s="23">
        <v>0.89700000000000002</v>
      </c>
      <c r="L191" s="21">
        <v>0.94299999999999995</v>
      </c>
      <c r="M191" s="4"/>
      <c r="N191" s="4"/>
      <c r="O191" s="4">
        <v>4.8000000000000001E-2</v>
      </c>
      <c r="P191" s="4">
        <v>0</v>
      </c>
      <c r="Q191" s="4">
        <v>0.16400000000000001</v>
      </c>
      <c r="R191" s="4">
        <v>0.189</v>
      </c>
      <c r="S191" s="4">
        <v>0.81299999999999994</v>
      </c>
      <c r="T191" s="4">
        <v>0.54400000000000004</v>
      </c>
      <c r="U191" s="23">
        <v>4.0000000000000001E-3</v>
      </c>
      <c r="V191" s="23">
        <v>0.14199999999999999</v>
      </c>
      <c r="W191" s="21">
        <v>0.84699999999999998</v>
      </c>
      <c r="X191" s="21">
        <v>0.33500000000000002</v>
      </c>
      <c r="AA191" s="3">
        <v>0.82899999999999996</v>
      </c>
      <c r="AB191" s="3">
        <v>0.45900000000000002</v>
      </c>
      <c r="AC191" s="3">
        <v>0.97199999999999998</v>
      </c>
      <c r="AD191" s="3">
        <v>0.88800000000000001</v>
      </c>
      <c r="AE191" s="3">
        <v>0.502</v>
      </c>
      <c r="AF191" s="3">
        <v>0.27500000000000002</v>
      </c>
      <c r="AG191" s="21">
        <v>0.96199999999999997</v>
      </c>
      <c r="AH191" s="21">
        <v>0.8</v>
      </c>
      <c r="AI191" s="21">
        <v>0.81699999999999995</v>
      </c>
      <c r="AJ191" s="21">
        <v>0.17799999999999999</v>
      </c>
      <c r="AN191" s="3">
        <v>0.82899999999999996</v>
      </c>
      <c r="AO191" s="3">
        <v>0.45900000000000002</v>
      </c>
      <c r="AP191" s="3">
        <v>0.97199999999999998</v>
      </c>
      <c r="AQ191" s="3">
        <v>0.88800000000000001</v>
      </c>
      <c r="AR191" s="3">
        <v>0.502</v>
      </c>
      <c r="AS191" s="3">
        <v>0.27500000000000002</v>
      </c>
    </row>
    <row r="192" spans="1:45">
      <c r="A192" s="5" t="s">
        <v>55</v>
      </c>
      <c r="C192" s="3">
        <v>0.98899999999999999</v>
      </c>
      <c r="D192" s="4">
        <v>0.96</v>
      </c>
      <c r="E192" s="4">
        <v>0.95</v>
      </c>
      <c r="F192" s="4">
        <v>0.95499999999999996</v>
      </c>
      <c r="G192" s="4">
        <v>0.11600000000000001</v>
      </c>
      <c r="H192" s="4">
        <v>0.24299999999999999</v>
      </c>
      <c r="I192" s="23">
        <v>0.61</v>
      </c>
      <c r="J192" s="23">
        <v>0.94199999999999995</v>
      </c>
      <c r="K192" s="23">
        <v>9.2999999999999999E-2</v>
      </c>
      <c r="L192" s="21">
        <v>0.22600000000000001</v>
      </c>
      <c r="M192" s="4"/>
      <c r="N192" s="4"/>
      <c r="O192" s="4">
        <v>0.76800000000000002</v>
      </c>
      <c r="P192" s="4">
        <v>0.91800000000000004</v>
      </c>
      <c r="Q192" s="4">
        <v>0.48199999999999998</v>
      </c>
      <c r="R192" s="4">
        <v>0.92200000000000004</v>
      </c>
      <c r="S192" s="4">
        <v>0.34200000000000003</v>
      </c>
      <c r="T192" s="4">
        <v>0.252</v>
      </c>
      <c r="U192" s="23">
        <v>2.8000000000000001E-2</v>
      </c>
      <c r="V192" s="23">
        <v>0.69099999999999995</v>
      </c>
      <c r="W192" s="21">
        <v>0.218</v>
      </c>
      <c r="X192" s="21">
        <v>0.59099999999999997</v>
      </c>
      <c r="AA192" s="3">
        <v>0.83099999999999996</v>
      </c>
      <c r="AB192" s="3">
        <v>0.99199999999999999</v>
      </c>
      <c r="AC192" s="3">
        <v>0.76900000000000002</v>
      </c>
      <c r="AD192" s="3">
        <v>0.82899999999999996</v>
      </c>
      <c r="AE192" s="3">
        <v>0.192</v>
      </c>
      <c r="AF192" s="3">
        <v>8.1000000000000003E-2</v>
      </c>
      <c r="AG192" s="21">
        <v>0.54900000000000004</v>
      </c>
      <c r="AH192" s="21">
        <v>0.69899999999999995</v>
      </c>
      <c r="AI192" s="21">
        <v>0.56100000000000005</v>
      </c>
      <c r="AJ192" s="21">
        <v>0.215</v>
      </c>
      <c r="AN192" s="3">
        <v>0.83099999999999996</v>
      </c>
      <c r="AO192" s="3">
        <v>0.99199999999999999</v>
      </c>
      <c r="AP192" s="3">
        <v>0.76900000000000002</v>
      </c>
      <c r="AQ192" s="3">
        <v>0.82899999999999996</v>
      </c>
      <c r="AR192" s="3">
        <v>0.192</v>
      </c>
      <c r="AS192" s="3">
        <v>8.1000000000000003E-2</v>
      </c>
    </row>
    <row r="193" spans="1:45">
      <c r="A193" s="5" t="s">
        <v>56</v>
      </c>
      <c r="C193" s="3">
        <v>0.85</v>
      </c>
      <c r="D193" s="4">
        <v>0.45300000000000001</v>
      </c>
      <c r="E193" s="4">
        <v>0.47699999999999998</v>
      </c>
      <c r="F193" s="4">
        <v>0.17499999999999999</v>
      </c>
      <c r="G193" s="4">
        <v>0.2</v>
      </c>
      <c r="H193" s="4">
        <v>0.40600000000000003</v>
      </c>
      <c r="I193" s="23">
        <v>0.14699999999999999</v>
      </c>
      <c r="J193" s="23">
        <v>0.46400000000000002</v>
      </c>
      <c r="K193" s="23">
        <v>0.30099999999999999</v>
      </c>
      <c r="L193" s="21">
        <v>0.81799999999999995</v>
      </c>
      <c r="M193" s="4"/>
      <c r="N193" s="4"/>
      <c r="O193" s="4">
        <v>0.82399999999999995</v>
      </c>
      <c r="P193" s="4">
        <v>0.67800000000000005</v>
      </c>
      <c r="Q193" s="4">
        <v>0.57599999999999996</v>
      </c>
      <c r="R193" s="4">
        <v>0.05</v>
      </c>
      <c r="S193" s="4">
        <v>0.11799999999999999</v>
      </c>
      <c r="T193" s="4">
        <v>0.27400000000000002</v>
      </c>
      <c r="U193" s="23">
        <v>0.317</v>
      </c>
      <c r="V193" s="23">
        <v>0.29399999999999998</v>
      </c>
      <c r="W193" s="21">
        <v>0.113</v>
      </c>
      <c r="X193" s="21">
        <v>0.40200000000000002</v>
      </c>
      <c r="AA193" s="3">
        <v>0.245</v>
      </c>
      <c r="AB193" s="3">
        <v>0.123</v>
      </c>
      <c r="AC193" s="3">
        <v>0.46800000000000003</v>
      </c>
      <c r="AD193" s="3">
        <v>0.185</v>
      </c>
      <c r="AE193" s="3">
        <v>0.59099999999999997</v>
      </c>
      <c r="AF193" s="3">
        <v>0.68799999999999994</v>
      </c>
      <c r="AG193" s="21">
        <v>0.42099999999999999</v>
      </c>
      <c r="AH193" s="21">
        <v>0.47199999999999998</v>
      </c>
      <c r="AI193" s="21">
        <v>0.46600000000000003</v>
      </c>
      <c r="AJ193" s="21">
        <v>0.57299999999999995</v>
      </c>
      <c r="AN193" s="3">
        <v>0.245</v>
      </c>
      <c r="AO193" s="3">
        <v>0.123</v>
      </c>
      <c r="AP193" s="3">
        <v>0.46800000000000003</v>
      </c>
      <c r="AQ193" s="3">
        <v>0.185</v>
      </c>
      <c r="AR193" s="3">
        <v>0.59099999999999997</v>
      </c>
      <c r="AS193" s="3">
        <v>0.68799999999999994</v>
      </c>
    </row>
    <row r="194" spans="1:45">
      <c r="A194" s="74" t="s">
        <v>57</v>
      </c>
      <c r="C194" s="3">
        <v>0.58099999999999996</v>
      </c>
      <c r="D194" s="4">
        <v>0.57399999999999995</v>
      </c>
      <c r="E194" s="4">
        <v>0.40300000000000002</v>
      </c>
      <c r="F194" s="4">
        <v>0.81100000000000005</v>
      </c>
      <c r="G194" s="4">
        <v>0.22600000000000001</v>
      </c>
      <c r="H194" s="4">
        <v>0.32100000000000001</v>
      </c>
      <c r="I194" s="23">
        <v>0.63500000000000001</v>
      </c>
      <c r="J194" s="23">
        <v>0.80700000000000005</v>
      </c>
      <c r="K194" s="23">
        <v>0.09</v>
      </c>
      <c r="L194" s="21">
        <v>0.38600000000000001</v>
      </c>
      <c r="M194" s="4"/>
      <c r="N194" s="4"/>
      <c r="O194" s="4">
        <v>0.31</v>
      </c>
      <c r="P194" s="4">
        <v>0.76100000000000001</v>
      </c>
      <c r="Q194" s="4">
        <v>0.59899999999999998</v>
      </c>
      <c r="R194" s="4">
        <v>0.44500000000000001</v>
      </c>
      <c r="S194" s="4">
        <v>0.74299999999999999</v>
      </c>
      <c r="T194" s="4">
        <v>0.158</v>
      </c>
      <c r="U194" s="23">
        <v>0.67300000000000004</v>
      </c>
      <c r="V194" s="23">
        <v>0.79300000000000004</v>
      </c>
      <c r="W194" s="21">
        <v>0.66900000000000004</v>
      </c>
      <c r="X194" s="21">
        <v>0.16800000000000001</v>
      </c>
      <c r="AA194" s="3">
        <v>0.26700000000000002</v>
      </c>
      <c r="AB194" s="3">
        <v>0.33600000000000002</v>
      </c>
      <c r="AC194" s="3">
        <v>0.56200000000000006</v>
      </c>
      <c r="AD194" s="3">
        <v>0.78600000000000003</v>
      </c>
      <c r="AE194" s="3">
        <v>0.376</v>
      </c>
      <c r="AF194" s="3">
        <v>0.68600000000000005</v>
      </c>
      <c r="AG194" s="21">
        <v>0.53200000000000003</v>
      </c>
      <c r="AH194" s="21">
        <v>0.90700000000000003</v>
      </c>
      <c r="AI194" s="21">
        <v>0.63800000000000001</v>
      </c>
      <c r="AJ194" s="21">
        <v>0.65600000000000003</v>
      </c>
      <c r="AN194" s="3">
        <v>0.26700000000000002</v>
      </c>
      <c r="AO194" s="3">
        <v>0.33600000000000002</v>
      </c>
      <c r="AP194" s="3">
        <v>0.56200000000000006</v>
      </c>
      <c r="AQ194" s="3">
        <v>0.78600000000000003</v>
      </c>
      <c r="AR194" s="3">
        <v>0.376</v>
      </c>
      <c r="AS194" s="3">
        <v>0.68600000000000005</v>
      </c>
    </row>
    <row r="195" spans="1:45">
      <c r="A195" s="5" t="s">
        <v>58</v>
      </c>
      <c r="C195" s="3">
        <v>0.34499999999999997</v>
      </c>
      <c r="D195" s="4">
        <v>0.69699999999999995</v>
      </c>
      <c r="E195" s="4">
        <v>0.60799999999999998</v>
      </c>
      <c r="F195" s="4">
        <v>0.24199999999999999</v>
      </c>
      <c r="G195" s="4">
        <v>0.60799999999999998</v>
      </c>
      <c r="H195" s="4">
        <v>0.72</v>
      </c>
      <c r="I195" s="23">
        <v>0.72199999999999998</v>
      </c>
      <c r="J195" s="23">
        <v>0.34300000000000003</v>
      </c>
      <c r="K195" s="23">
        <v>0.67800000000000005</v>
      </c>
      <c r="L195" s="21">
        <v>0.49</v>
      </c>
      <c r="M195" s="4"/>
      <c r="N195" s="4"/>
      <c r="O195" s="4">
        <v>0.433</v>
      </c>
      <c r="P195" s="4">
        <v>0.373</v>
      </c>
      <c r="Q195" s="4">
        <v>0.55800000000000005</v>
      </c>
      <c r="R195" s="4">
        <v>0.30299999999999999</v>
      </c>
      <c r="S195" s="4">
        <v>0.746</v>
      </c>
      <c r="T195" s="4">
        <v>0.79300000000000004</v>
      </c>
      <c r="U195" s="23">
        <v>0.59799999999999998</v>
      </c>
      <c r="V195" s="23">
        <v>0.30599999999999999</v>
      </c>
      <c r="W195" s="21">
        <v>0.69</v>
      </c>
      <c r="X195" s="21">
        <v>0.51700000000000002</v>
      </c>
      <c r="AA195" s="3">
        <v>0.16600000000000001</v>
      </c>
      <c r="AB195" s="3">
        <v>0.16700000000000001</v>
      </c>
      <c r="AC195" s="3">
        <v>0.39700000000000002</v>
      </c>
      <c r="AD195" s="3">
        <v>0.54</v>
      </c>
      <c r="AE195" s="3">
        <v>0.23599999999999999</v>
      </c>
      <c r="AF195" s="3">
        <v>0.23400000000000001</v>
      </c>
      <c r="AG195" s="21">
        <v>0.29199999999999998</v>
      </c>
      <c r="AH195" s="21">
        <v>0.374</v>
      </c>
      <c r="AI195" s="21">
        <v>0.21</v>
      </c>
      <c r="AJ195" s="21">
        <v>0.33800000000000002</v>
      </c>
      <c r="AN195" s="3">
        <v>0.16600000000000001</v>
      </c>
      <c r="AO195" s="3">
        <v>0.16700000000000001</v>
      </c>
      <c r="AP195" s="3">
        <v>0.39700000000000002</v>
      </c>
      <c r="AQ195" s="3">
        <v>0.54</v>
      </c>
      <c r="AR195" s="3">
        <v>0.23599999999999999</v>
      </c>
      <c r="AS195" s="3">
        <v>0.23400000000000001</v>
      </c>
    </row>
    <row r="196" spans="1:45">
      <c r="A196" s="74" t="s">
        <v>59</v>
      </c>
      <c r="C196" s="3">
        <v>0.61</v>
      </c>
      <c r="D196" s="4">
        <v>0.878</v>
      </c>
      <c r="E196" s="4">
        <v>8.0000000000000002E-3</v>
      </c>
      <c r="F196" s="4">
        <v>7.9000000000000001E-2</v>
      </c>
      <c r="G196" s="4">
        <v>0.06</v>
      </c>
      <c r="H196" s="4">
        <v>0.83699999999999997</v>
      </c>
      <c r="I196" s="23">
        <v>8.2000000000000003E-2</v>
      </c>
      <c r="J196" s="23">
        <v>0.42699999999999999</v>
      </c>
      <c r="K196" s="23">
        <v>1.2E-2</v>
      </c>
      <c r="L196" s="21">
        <v>0.41299999999999998</v>
      </c>
      <c r="M196" s="4"/>
      <c r="N196" s="4"/>
      <c r="O196" s="4">
        <v>0.90900000000000003</v>
      </c>
      <c r="P196" s="4">
        <v>0.76300000000000001</v>
      </c>
      <c r="Q196" s="4">
        <v>0.33600000000000002</v>
      </c>
      <c r="R196" s="4">
        <v>0.121</v>
      </c>
      <c r="S196" s="4">
        <v>1.2999999999999999E-2</v>
      </c>
      <c r="T196" s="4">
        <v>0.76500000000000001</v>
      </c>
      <c r="U196" s="23">
        <v>7.9000000000000001E-2</v>
      </c>
      <c r="V196" s="23">
        <v>0.16200000000000001</v>
      </c>
      <c r="W196" s="21">
        <v>2E-3</v>
      </c>
      <c r="X196" s="21">
        <v>0.74399999999999999</v>
      </c>
      <c r="AA196" s="3">
        <v>0.81699999999999995</v>
      </c>
      <c r="AB196" s="3">
        <v>0.26400000000000001</v>
      </c>
      <c r="AC196" s="3">
        <v>0.16900000000000001</v>
      </c>
      <c r="AD196" s="3">
        <v>0.121</v>
      </c>
      <c r="AE196" s="3">
        <v>0.30099999999999999</v>
      </c>
      <c r="AF196" s="3">
        <v>0.40899999999999997</v>
      </c>
      <c r="AG196" s="21">
        <v>0.34699999999999998</v>
      </c>
      <c r="AH196" s="21">
        <v>0.10100000000000001</v>
      </c>
      <c r="AI196" s="21">
        <v>0.34899999999999998</v>
      </c>
      <c r="AJ196" s="21">
        <v>0.53500000000000003</v>
      </c>
      <c r="AN196" s="3">
        <v>0.81699999999999995</v>
      </c>
      <c r="AO196" s="3">
        <v>0.26400000000000001</v>
      </c>
      <c r="AP196" s="3">
        <v>0.16900000000000001</v>
      </c>
      <c r="AQ196" s="3">
        <v>0.121</v>
      </c>
      <c r="AR196" s="3">
        <v>0.30099999999999999</v>
      </c>
      <c r="AS196" s="3">
        <v>0.40899999999999997</v>
      </c>
    </row>
    <row r="197" spans="1:45" ht="16.5" thickBot="1">
      <c r="A197" s="74" t="s">
        <v>60</v>
      </c>
      <c r="C197" s="3">
        <v>0.57699999999999996</v>
      </c>
      <c r="D197" s="4">
        <v>0.221</v>
      </c>
      <c r="E197" s="4">
        <v>0.41499999999999998</v>
      </c>
      <c r="F197" s="4">
        <v>7.0000000000000007E-2</v>
      </c>
      <c r="G197" s="4">
        <v>0.72499999999999998</v>
      </c>
      <c r="H197" s="4">
        <v>0.13</v>
      </c>
      <c r="I197" s="23">
        <v>0.23799999999999999</v>
      </c>
      <c r="J197" s="23">
        <v>6.6000000000000003E-2</v>
      </c>
      <c r="K197" s="23">
        <v>0.90800000000000003</v>
      </c>
      <c r="L197" s="21">
        <v>9.5000000000000001E-2</v>
      </c>
      <c r="M197" s="4"/>
      <c r="N197" s="4"/>
      <c r="O197" s="4">
        <v>0.83199999999999996</v>
      </c>
      <c r="P197" s="4">
        <v>0.24099999999999999</v>
      </c>
      <c r="Q197" s="4">
        <v>0.19600000000000001</v>
      </c>
      <c r="R197" s="4">
        <v>0.58599999999999997</v>
      </c>
      <c r="S197" s="4">
        <v>0.37</v>
      </c>
      <c r="T197" s="4">
        <v>0.55000000000000004</v>
      </c>
      <c r="U197" s="23">
        <v>0.17699999999999999</v>
      </c>
      <c r="V197" s="23">
        <v>0.41199999999999998</v>
      </c>
      <c r="W197" s="21">
        <v>0.51500000000000001</v>
      </c>
      <c r="X197" s="21">
        <v>0.14799999999999999</v>
      </c>
      <c r="AA197" s="3">
        <v>0.89700000000000002</v>
      </c>
      <c r="AB197" s="3">
        <v>0.82399999999999995</v>
      </c>
      <c r="AC197" s="3">
        <v>0.66200000000000003</v>
      </c>
      <c r="AD197" s="3">
        <v>0.42299999999999999</v>
      </c>
      <c r="AE197" s="3">
        <v>0.433</v>
      </c>
      <c r="AF197" s="3">
        <v>0.36399999999999999</v>
      </c>
      <c r="AG197" s="21">
        <v>0.44800000000000001</v>
      </c>
      <c r="AH197" s="21">
        <v>0.22700000000000001</v>
      </c>
      <c r="AI197" s="21">
        <v>0.621</v>
      </c>
      <c r="AJ197" s="21">
        <v>0.79900000000000004</v>
      </c>
      <c r="AN197" s="3">
        <v>0.89700000000000002</v>
      </c>
      <c r="AO197" s="3">
        <v>0.82399999999999995</v>
      </c>
      <c r="AP197" s="3">
        <v>0.66200000000000003</v>
      </c>
      <c r="AQ197" s="3">
        <v>0.42299999999999999</v>
      </c>
      <c r="AR197" s="3">
        <v>0.433</v>
      </c>
      <c r="AS197" s="3">
        <v>0.36399999999999999</v>
      </c>
    </row>
    <row r="198" spans="1:45" ht="16.5" thickBot="1">
      <c r="B198" s="75"/>
      <c r="C198" s="10"/>
      <c r="D198" s="10"/>
      <c r="E198" s="10"/>
      <c r="F198" s="10"/>
      <c r="G198" s="10"/>
      <c r="H198" s="10"/>
      <c r="I198" s="24"/>
      <c r="J198" s="24"/>
      <c r="K198" s="24"/>
      <c r="L198" s="24"/>
      <c r="N198" s="75"/>
      <c r="O198" s="10"/>
      <c r="P198" s="10"/>
      <c r="Q198" s="10"/>
      <c r="R198" s="10"/>
      <c r="S198" s="10"/>
      <c r="T198" s="10"/>
      <c r="U198" s="24"/>
      <c r="V198" s="24"/>
      <c r="W198" s="24"/>
      <c r="X198" s="24"/>
      <c r="Z198" s="75"/>
      <c r="AA198" s="10"/>
      <c r="AB198" s="10"/>
      <c r="AC198" s="10"/>
      <c r="AD198" s="10"/>
      <c r="AE198" s="10"/>
      <c r="AF198" s="10"/>
      <c r="AG198" s="24"/>
      <c r="AH198" s="24"/>
      <c r="AI198" s="24"/>
      <c r="AJ198" s="24"/>
      <c r="AM198" s="75"/>
      <c r="AN198" s="10"/>
      <c r="AO198" s="10"/>
      <c r="AP198" s="10"/>
      <c r="AQ198" s="10"/>
      <c r="AR198" s="10"/>
      <c r="AS198" s="10"/>
    </row>
    <row r="199" spans="1:45" ht="16.5" thickBot="1">
      <c r="B199" s="75"/>
      <c r="C199" s="10"/>
      <c r="D199" s="10"/>
      <c r="E199" s="10"/>
      <c r="F199" s="10"/>
      <c r="G199" s="10"/>
      <c r="H199" s="10"/>
      <c r="I199" s="24"/>
      <c r="J199" s="24"/>
      <c r="K199" s="24"/>
      <c r="L199" s="24"/>
      <c r="N199" s="75"/>
      <c r="O199" s="10"/>
      <c r="P199" s="10"/>
      <c r="Q199" s="10"/>
      <c r="R199" s="10"/>
      <c r="S199" s="10"/>
      <c r="T199" s="10"/>
      <c r="U199" s="24"/>
      <c r="V199" s="24"/>
      <c r="W199" s="24"/>
      <c r="X199" s="24"/>
      <c r="Z199" s="75"/>
      <c r="AA199" s="10"/>
      <c r="AB199" s="10"/>
      <c r="AC199" s="10"/>
      <c r="AD199" s="10"/>
      <c r="AE199" s="10"/>
      <c r="AF199" s="10"/>
      <c r="AG199" s="24"/>
      <c r="AH199" s="24"/>
      <c r="AI199" s="24"/>
      <c r="AJ199" s="24"/>
      <c r="AM199" s="75"/>
      <c r="AN199" s="10"/>
      <c r="AO199" s="10"/>
      <c r="AP199" s="10"/>
      <c r="AQ199" s="10"/>
      <c r="AR199" s="10"/>
      <c r="AS199" s="10"/>
    </row>
    <row r="202" spans="1:45">
      <c r="C202" s="3" t="s">
        <v>43</v>
      </c>
      <c r="O202" s="3" t="s">
        <v>43</v>
      </c>
      <c r="AA202" s="3" t="s">
        <v>43</v>
      </c>
      <c r="AN202" s="3" t="s">
        <v>43</v>
      </c>
    </row>
    <row r="203" spans="1:45">
      <c r="C203" s="5" t="s">
        <v>8</v>
      </c>
      <c r="D203" s="5" t="s">
        <v>9</v>
      </c>
      <c r="E203" s="5" t="s">
        <v>0</v>
      </c>
      <c r="F203" s="5" t="s">
        <v>1</v>
      </c>
      <c r="G203" s="5" t="s">
        <v>2</v>
      </c>
      <c r="H203" s="5" t="s">
        <v>16</v>
      </c>
      <c r="I203" s="22" t="s">
        <v>3</v>
      </c>
      <c r="J203" s="22" t="s">
        <v>4</v>
      </c>
      <c r="K203" s="22" t="s">
        <v>5</v>
      </c>
      <c r="L203" s="22" t="s">
        <v>6</v>
      </c>
      <c r="O203" s="5" t="s">
        <v>8</v>
      </c>
      <c r="P203" s="5" t="s">
        <v>9</v>
      </c>
      <c r="Q203" s="5" t="s">
        <v>0</v>
      </c>
      <c r="R203" s="5" t="s">
        <v>1</v>
      </c>
      <c r="S203" s="5" t="s">
        <v>2</v>
      </c>
      <c r="T203" s="5" t="s">
        <v>16</v>
      </c>
      <c r="U203" s="22" t="s">
        <v>3</v>
      </c>
      <c r="V203" s="22" t="s">
        <v>4</v>
      </c>
      <c r="W203" s="22" t="s">
        <v>5</v>
      </c>
      <c r="X203" s="22" t="s">
        <v>6</v>
      </c>
      <c r="AA203" s="5" t="s">
        <v>8</v>
      </c>
      <c r="AB203" s="5" t="s">
        <v>9</v>
      </c>
      <c r="AC203" s="5" t="s">
        <v>0</v>
      </c>
      <c r="AD203" s="5" t="s">
        <v>1</v>
      </c>
      <c r="AE203" s="5" t="s">
        <v>2</v>
      </c>
      <c r="AF203" s="5" t="s">
        <v>16</v>
      </c>
      <c r="AG203" s="22" t="s">
        <v>3</v>
      </c>
      <c r="AH203" s="22" t="s">
        <v>4</v>
      </c>
      <c r="AI203" s="22" t="s">
        <v>5</v>
      </c>
      <c r="AJ203" s="22" t="s">
        <v>6</v>
      </c>
      <c r="AN203" s="5" t="s">
        <v>8</v>
      </c>
      <c r="AO203" s="5" t="s">
        <v>9</v>
      </c>
      <c r="AP203" s="5" t="s">
        <v>0</v>
      </c>
      <c r="AQ203" s="5" t="s">
        <v>1</v>
      </c>
      <c r="AR203" s="5" t="s">
        <v>2</v>
      </c>
      <c r="AS203" s="5" t="s">
        <v>16</v>
      </c>
    </row>
    <row r="204" spans="1:45">
      <c r="A204" s="5" t="s">
        <v>23</v>
      </c>
      <c r="C204" s="4">
        <v>0.95399999999999996</v>
      </c>
      <c r="D204" s="4">
        <v>0.8</v>
      </c>
      <c r="E204" s="4">
        <v>0.63300000000000001</v>
      </c>
      <c r="F204" s="4">
        <v>0.78600000000000003</v>
      </c>
      <c r="G204" s="4">
        <v>0.92900000000000005</v>
      </c>
      <c r="H204" s="4">
        <v>0.42799999999999999</v>
      </c>
      <c r="I204" s="23">
        <v>0.79100000000000004</v>
      </c>
      <c r="J204" s="23">
        <v>0.49099999999999999</v>
      </c>
      <c r="K204" s="23">
        <v>0.76</v>
      </c>
      <c r="L204" s="23">
        <v>0.245</v>
      </c>
      <c r="O204" s="4">
        <v>0.76900000000000002</v>
      </c>
      <c r="P204" s="4">
        <v>0.90200000000000002</v>
      </c>
      <c r="Q204" s="4">
        <v>9.2999999999999999E-2</v>
      </c>
      <c r="R204" s="4">
        <v>0.64900000000000002</v>
      </c>
      <c r="S204" s="4">
        <v>0.84499999999999997</v>
      </c>
      <c r="T204" s="4">
        <v>1</v>
      </c>
      <c r="U204" s="23">
        <v>0.22700000000000001</v>
      </c>
      <c r="V204" s="23">
        <v>0.314</v>
      </c>
      <c r="W204" s="23">
        <v>0.48399999999999999</v>
      </c>
      <c r="X204" s="23">
        <v>0.871</v>
      </c>
      <c r="AA204" s="4">
        <v>0.371</v>
      </c>
      <c r="AB204" s="4">
        <v>0.69199999999999995</v>
      </c>
      <c r="AC204" s="4">
        <v>0.11</v>
      </c>
      <c r="AD204" s="4">
        <v>0.96299999999999997</v>
      </c>
      <c r="AE204" s="4">
        <v>0.78600000000000003</v>
      </c>
      <c r="AF204" s="4">
        <v>0.74399999999999999</v>
      </c>
      <c r="AG204" s="23">
        <v>0.13</v>
      </c>
      <c r="AH204" s="23">
        <v>0.92300000000000004</v>
      </c>
      <c r="AI204" s="23">
        <v>0.79500000000000004</v>
      </c>
      <c r="AJ204" s="23">
        <v>0.42599999999999999</v>
      </c>
      <c r="AN204" s="4">
        <v>0.371</v>
      </c>
      <c r="AO204" s="4">
        <v>0.69199999999999995</v>
      </c>
      <c r="AP204" s="4">
        <v>0.11</v>
      </c>
      <c r="AQ204" s="4">
        <v>0.96299999999999997</v>
      </c>
      <c r="AR204" s="4">
        <v>0.78600000000000003</v>
      </c>
      <c r="AS204" s="4">
        <v>0.74399999999999999</v>
      </c>
    </row>
    <row r="205" spans="1:45">
      <c r="A205" s="5" t="s">
        <v>24</v>
      </c>
      <c r="C205" s="4">
        <v>0.32600000000000001</v>
      </c>
      <c r="D205" s="4">
        <v>0.628</v>
      </c>
      <c r="E205" s="4">
        <v>0.83699999999999997</v>
      </c>
      <c r="F205" s="4">
        <v>0.70399999999999996</v>
      </c>
      <c r="G205" s="4">
        <v>0.14299999999999999</v>
      </c>
      <c r="H205" s="4">
        <v>0.872</v>
      </c>
      <c r="I205" s="23">
        <v>0.29499999999999998</v>
      </c>
      <c r="J205" s="23">
        <v>0.34200000000000003</v>
      </c>
      <c r="K205" s="23">
        <v>0.25</v>
      </c>
      <c r="L205" s="23">
        <v>0.89100000000000001</v>
      </c>
      <c r="O205" s="4">
        <v>9.6000000000000002E-2</v>
      </c>
      <c r="P205" s="4">
        <v>0.433</v>
      </c>
      <c r="Q205" s="4">
        <v>0.98099999999999998</v>
      </c>
      <c r="R205" s="4">
        <v>0.91500000000000004</v>
      </c>
      <c r="S205" s="4">
        <v>0.35199999999999998</v>
      </c>
      <c r="T205" s="4">
        <v>0.749</v>
      </c>
      <c r="U205" s="23">
        <v>0.13300000000000001</v>
      </c>
      <c r="V205" s="23">
        <v>0.70499999999999996</v>
      </c>
      <c r="W205" s="23">
        <v>0.14699999999999999</v>
      </c>
      <c r="X205" s="23">
        <v>0.41099999999999998</v>
      </c>
      <c r="AA205" s="4">
        <v>4.0000000000000001E-3</v>
      </c>
      <c r="AB205" s="4">
        <v>0.09</v>
      </c>
      <c r="AC205" s="4">
        <v>0.80200000000000005</v>
      </c>
      <c r="AD205" s="4">
        <v>0.90100000000000002</v>
      </c>
      <c r="AE205" s="4">
        <v>0.999</v>
      </c>
      <c r="AF205" s="4">
        <v>0.22600000000000001</v>
      </c>
      <c r="AG205" s="23">
        <v>4.8000000000000001E-2</v>
      </c>
      <c r="AH205" s="23">
        <v>0.93200000000000005</v>
      </c>
      <c r="AI205" s="23">
        <v>0.99199999999999999</v>
      </c>
      <c r="AJ205" s="23">
        <v>0.158</v>
      </c>
      <c r="AN205" s="4">
        <v>4.0000000000000001E-3</v>
      </c>
      <c r="AO205" s="4">
        <v>0.09</v>
      </c>
      <c r="AP205" s="4">
        <v>0.80200000000000005</v>
      </c>
      <c r="AQ205" s="4">
        <v>0.90100000000000002</v>
      </c>
      <c r="AR205" s="4">
        <v>0.999</v>
      </c>
      <c r="AS205" s="4">
        <v>0.22600000000000001</v>
      </c>
    </row>
    <row r="206" spans="1:45">
      <c r="A206" s="5" t="s">
        <v>25</v>
      </c>
      <c r="C206" s="4">
        <v>0.70799999999999996</v>
      </c>
      <c r="D206" s="4">
        <v>0.17599999999999999</v>
      </c>
      <c r="E206" s="4">
        <v>0.84799999999999998</v>
      </c>
      <c r="F206" s="4">
        <v>0.46600000000000003</v>
      </c>
      <c r="G206" s="4">
        <v>0.77800000000000002</v>
      </c>
      <c r="H206" s="4">
        <v>0.97899999999999998</v>
      </c>
      <c r="I206" s="23">
        <v>0.38300000000000001</v>
      </c>
      <c r="J206" s="23">
        <v>0.65500000000000003</v>
      </c>
      <c r="K206" s="23">
        <v>0.94</v>
      </c>
      <c r="L206" s="23">
        <v>0.996</v>
      </c>
      <c r="O206" s="4">
        <v>0.89400000000000002</v>
      </c>
      <c r="P206" s="4">
        <v>0.55900000000000005</v>
      </c>
      <c r="Q206" s="4">
        <v>0.98899999999999999</v>
      </c>
      <c r="R206" s="4">
        <v>0.94299999999999995</v>
      </c>
      <c r="S206" s="4">
        <v>0.64800000000000002</v>
      </c>
      <c r="T206" s="4">
        <v>0.996</v>
      </c>
      <c r="U206" s="23">
        <v>0.92800000000000005</v>
      </c>
      <c r="V206" s="23">
        <v>0.98</v>
      </c>
      <c r="W206" s="23">
        <v>0.85799999999999998</v>
      </c>
      <c r="X206" s="23">
        <v>0.99199999999999999</v>
      </c>
      <c r="AA206" s="4">
        <v>0.99</v>
      </c>
      <c r="AB206" s="4">
        <v>0.57699999999999996</v>
      </c>
      <c r="AC206" s="4">
        <v>1</v>
      </c>
      <c r="AD206" s="4">
        <v>0.99099999999999999</v>
      </c>
      <c r="AE206" s="4">
        <v>0.999</v>
      </c>
      <c r="AF206" s="4">
        <v>0.875</v>
      </c>
      <c r="AG206" s="23">
        <v>1</v>
      </c>
      <c r="AH206" s="23">
        <v>0.999</v>
      </c>
      <c r="AI206" s="23">
        <v>0.98799999999999999</v>
      </c>
      <c r="AJ206" s="23">
        <v>0.90900000000000003</v>
      </c>
      <c r="AN206" s="4">
        <v>0.99</v>
      </c>
      <c r="AO206" s="4">
        <v>0.57699999999999996</v>
      </c>
      <c r="AP206" s="4">
        <v>1</v>
      </c>
      <c r="AQ206" s="4">
        <v>0.99099999999999999</v>
      </c>
      <c r="AR206" s="4">
        <v>0.999</v>
      </c>
      <c r="AS206" s="4">
        <v>0.875</v>
      </c>
    </row>
    <row r="207" spans="1:45">
      <c r="A207" s="5" t="s">
        <v>26</v>
      </c>
      <c r="C207" s="4">
        <v>0.80300000000000005</v>
      </c>
      <c r="D207" s="4">
        <v>0.88200000000000001</v>
      </c>
      <c r="E207" s="4">
        <v>0.97399999999999998</v>
      </c>
      <c r="F207" s="4">
        <v>0.99199999999999999</v>
      </c>
      <c r="G207" s="4">
        <v>0.16900000000000001</v>
      </c>
      <c r="H207" s="4">
        <v>0</v>
      </c>
      <c r="I207" s="23">
        <v>0.99399999999999999</v>
      </c>
      <c r="J207" s="23">
        <v>1</v>
      </c>
      <c r="K207" s="23">
        <v>8.9999999999999993E-3</v>
      </c>
      <c r="L207" s="23">
        <v>3.5000000000000003E-2</v>
      </c>
      <c r="O207" s="4">
        <v>0.997</v>
      </c>
      <c r="P207" s="4">
        <v>0.70399999999999996</v>
      </c>
      <c r="Q207" s="4">
        <v>0.996</v>
      </c>
      <c r="R207" s="4">
        <v>0.86299999999999999</v>
      </c>
      <c r="S207" s="4">
        <v>5.2999999999999999E-2</v>
      </c>
      <c r="T207" s="4">
        <v>0.42399999999999999</v>
      </c>
      <c r="U207" s="23">
        <v>0.94899999999999995</v>
      </c>
      <c r="V207" s="23">
        <v>0.93100000000000005</v>
      </c>
      <c r="W207" s="23">
        <v>0.107</v>
      </c>
      <c r="X207" s="23">
        <v>0.218</v>
      </c>
      <c r="AA207" s="4">
        <v>0.64300000000000002</v>
      </c>
      <c r="AB207" s="4">
        <v>0.9</v>
      </c>
      <c r="AC207" s="4">
        <v>0.70199999999999996</v>
      </c>
      <c r="AD207" s="4">
        <v>0.129</v>
      </c>
      <c r="AE207" s="4">
        <v>0.33200000000000002</v>
      </c>
      <c r="AF207" s="4">
        <v>0.434</v>
      </c>
      <c r="AG207" s="23">
        <v>0.19800000000000001</v>
      </c>
      <c r="AH207" s="23">
        <v>0.26300000000000001</v>
      </c>
      <c r="AI207" s="23">
        <v>0.36</v>
      </c>
      <c r="AJ207" s="23">
        <v>0.41399999999999998</v>
      </c>
      <c r="AN207" s="4">
        <v>0.64300000000000002</v>
      </c>
      <c r="AO207" s="4">
        <v>0.9</v>
      </c>
      <c r="AP207" s="4">
        <v>0.70199999999999996</v>
      </c>
      <c r="AQ207" s="4">
        <v>0.129</v>
      </c>
      <c r="AR207" s="4">
        <v>0.33200000000000002</v>
      </c>
      <c r="AS207" s="4">
        <v>0.434</v>
      </c>
    </row>
    <row r="208" spans="1:45">
      <c r="A208" s="5" t="s">
        <v>27</v>
      </c>
      <c r="C208" s="4">
        <v>0.183</v>
      </c>
      <c r="D208" s="4">
        <v>1.7999999999999999E-2</v>
      </c>
      <c r="E208" s="4">
        <v>0.74</v>
      </c>
      <c r="F208" s="4">
        <v>5.6000000000000001E-2</v>
      </c>
      <c r="G208" s="4">
        <v>2.1000000000000001E-2</v>
      </c>
      <c r="H208" s="4">
        <v>1.4999999999999999E-2</v>
      </c>
      <c r="I208" s="23">
        <v>0.307</v>
      </c>
      <c r="J208" s="23">
        <v>0.115</v>
      </c>
      <c r="K208" s="23">
        <v>6.0000000000000001E-3</v>
      </c>
      <c r="L208" s="23">
        <v>0.254</v>
      </c>
      <c r="O208" s="4">
        <v>0.34399999999999997</v>
      </c>
      <c r="P208" s="4">
        <v>6.2E-2</v>
      </c>
      <c r="Q208" s="4">
        <v>0.73399999999999999</v>
      </c>
      <c r="R208" s="4">
        <v>0.20499999999999999</v>
      </c>
      <c r="S208" s="4">
        <v>0.16400000000000001</v>
      </c>
      <c r="T208" s="4">
        <v>1.4E-2</v>
      </c>
      <c r="U208" s="23">
        <v>0.72899999999999998</v>
      </c>
      <c r="V208" s="23">
        <v>0.26800000000000002</v>
      </c>
      <c r="W208" s="23">
        <v>6.6000000000000003E-2</v>
      </c>
      <c r="X208" s="23">
        <v>0.71299999999999997</v>
      </c>
      <c r="AA208" s="4">
        <v>0.33700000000000002</v>
      </c>
      <c r="AB208" s="4">
        <v>6.3E-2</v>
      </c>
      <c r="AC208" s="4">
        <v>0.97</v>
      </c>
      <c r="AD208" s="4">
        <v>0.65900000000000003</v>
      </c>
      <c r="AE208" s="4">
        <v>0.61099999999999999</v>
      </c>
      <c r="AF208" s="4">
        <v>0.20200000000000001</v>
      </c>
      <c r="AG208" s="23">
        <v>0.91300000000000003</v>
      </c>
      <c r="AH208" s="23">
        <v>0.45900000000000002</v>
      </c>
      <c r="AI208" s="23">
        <v>0.90100000000000002</v>
      </c>
      <c r="AJ208" s="23">
        <v>0.501</v>
      </c>
      <c r="AN208" s="4">
        <v>0.33700000000000002</v>
      </c>
      <c r="AO208" s="4">
        <v>6.3E-2</v>
      </c>
      <c r="AP208" s="4">
        <v>0.97</v>
      </c>
      <c r="AQ208" s="4">
        <v>0.65900000000000003</v>
      </c>
      <c r="AR208" s="4">
        <v>0.61099999999999999</v>
      </c>
      <c r="AS208" s="4">
        <v>0.20200000000000001</v>
      </c>
    </row>
    <row r="209" spans="1:45">
      <c r="A209" s="5" t="s">
        <v>28</v>
      </c>
      <c r="C209" s="4">
        <v>0.34599999999999997</v>
      </c>
      <c r="D209" s="4">
        <v>0.81299999999999994</v>
      </c>
      <c r="E209" s="4">
        <v>0.81799999999999995</v>
      </c>
      <c r="F209" s="4">
        <v>0.114</v>
      </c>
      <c r="G209" s="4">
        <v>7.0000000000000001E-3</v>
      </c>
      <c r="H209" s="4">
        <v>0.91800000000000004</v>
      </c>
      <c r="I209" s="23">
        <v>0.64</v>
      </c>
      <c r="J209" s="23">
        <v>0.59199999999999997</v>
      </c>
      <c r="K209" s="23">
        <v>2.5999999999999999E-2</v>
      </c>
      <c r="L209" s="23">
        <v>0.26700000000000002</v>
      </c>
      <c r="O209" s="4">
        <v>0.40799999999999997</v>
      </c>
      <c r="P209" s="4">
        <v>0.90700000000000003</v>
      </c>
      <c r="Q209" s="4">
        <v>0.90800000000000003</v>
      </c>
      <c r="R209" s="4">
        <v>0.14399999999999999</v>
      </c>
      <c r="S209" s="4">
        <v>5.8000000000000003E-2</v>
      </c>
      <c r="T209" s="4">
        <v>0.629</v>
      </c>
      <c r="U209" s="23">
        <v>0.58099999999999996</v>
      </c>
      <c r="V209" s="23">
        <v>0.20100000000000001</v>
      </c>
      <c r="W209" s="23">
        <v>1.2999999999999999E-2</v>
      </c>
      <c r="X209" s="23">
        <v>4.0000000000000001E-3</v>
      </c>
      <c r="AA209" s="4">
        <v>8.2000000000000003E-2</v>
      </c>
      <c r="AB209" s="4">
        <v>0.497</v>
      </c>
      <c r="AC209" s="4">
        <v>0.84299999999999997</v>
      </c>
      <c r="AD209" s="4">
        <v>0.255</v>
      </c>
      <c r="AE209" s="4">
        <v>0.76300000000000001</v>
      </c>
      <c r="AF209" s="4">
        <v>0.84199999999999997</v>
      </c>
      <c r="AG209" s="23">
        <v>2.7E-2</v>
      </c>
      <c r="AH209" s="23">
        <v>0.14699999999999999</v>
      </c>
      <c r="AI209" s="23">
        <v>0.65800000000000003</v>
      </c>
      <c r="AJ209" s="23">
        <v>0.56899999999999995</v>
      </c>
      <c r="AN209" s="4">
        <v>8.2000000000000003E-2</v>
      </c>
      <c r="AO209" s="4">
        <v>0.497</v>
      </c>
      <c r="AP209" s="4">
        <v>0.84299999999999997</v>
      </c>
      <c r="AQ209" s="4">
        <v>0.255</v>
      </c>
      <c r="AR209" s="4">
        <v>0.76300000000000001</v>
      </c>
      <c r="AS209" s="4">
        <v>0.84199999999999997</v>
      </c>
    </row>
    <row r="210" spans="1:45">
      <c r="A210" s="5" t="s">
        <v>29</v>
      </c>
      <c r="C210" s="4">
        <v>0</v>
      </c>
      <c r="D210" s="4">
        <v>0.19400000000000001</v>
      </c>
      <c r="E210" s="4">
        <v>3.1E-2</v>
      </c>
      <c r="F210" s="4">
        <v>0.22</v>
      </c>
      <c r="G210" s="4">
        <v>0.59099999999999997</v>
      </c>
      <c r="H210" s="4">
        <v>0.19400000000000001</v>
      </c>
      <c r="I210" s="23">
        <v>0.13700000000000001</v>
      </c>
      <c r="J210" s="23">
        <v>2E-3</v>
      </c>
      <c r="K210" s="23">
        <v>0.71</v>
      </c>
      <c r="L210" s="23">
        <v>8.1000000000000003E-2</v>
      </c>
      <c r="O210" s="4">
        <v>3.0000000000000001E-3</v>
      </c>
      <c r="P210" s="4">
        <v>5.5E-2</v>
      </c>
      <c r="Q210" s="4">
        <v>6.2E-2</v>
      </c>
      <c r="R210" s="4">
        <v>0.71699999999999997</v>
      </c>
      <c r="S210" s="4">
        <v>0.39200000000000002</v>
      </c>
      <c r="T210" s="4">
        <v>0.48499999999999999</v>
      </c>
      <c r="U210" s="23">
        <v>0.27200000000000002</v>
      </c>
      <c r="V210" s="23">
        <v>0.19600000000000001</v>
      </c>
      <c r="W210" s="23">
        <v>0.60199999999999998</v>
      </c>
      <c r="X210" s="23">
        <v>0.48599999999999999</v>
      </c>
      <c r="AA210" s="4">
        <v>0.77</v>
      </c>
      <c r="AB210" s="4">
        <v>0.318</v>
      </c>
      <c r="AC210" s="4">
        <v>0.27400000000000002</v>
      </c>
      <c r="AD210" s="4">
        <v>0.28000000000000003</v>
      </c>
      <c r="AE210" s="4">
        <v>0.215</v>
      </c>
      <c r="AF210" s="4">
        <v>0.06</v>
      </c>
      <c r="AG210" s="23">
        <v>0.78</v>
      </c>
      <c r="AH210" s="23">
        <v>0.34499999999999997</v>
      </c>
      <c r="AI210" s="23">
        <v>0.41499999999999998</v>
      </c>
      <c r="AJ210" s="23">
        <v>0.11700000000000001</v>
      </c>
      <c r="AN210" s="4">
        <v>0.77</v>
      </c>
      <c r="AO210" s="4">
        <v>0.318</v>
      </c>
      <c r="AP210" s="4">
        <v>0.27400000000000002</v>
      </c>
      <c r="AQ210" s="4">
        <v>0.28000000000000003</v>
      </c>
      <c r="AR210" s="4">
        <v>0.215</v>
      </c>
      <c r="AS210" s="4">
        <v>0.06</v>
      </c>
    </row>
    <row r="211" spans="1:45">
      <c r="A211" s="5" t="s">
        <v>22</v>
      </c>
      <c r="C211" s="4">
        <v>6.0000000000000001E-3</v>
      </c>
      <c r="D211" s="4">
        <v>8.9999999999999993E-3</v>
      </c>
      <c r="E211" s="4">
        <v>5.0000000000000001E-3</v>
      </c>
      <c r="F211" s="4">
        <v>0.33200000000000002</v>
      </c>
      <c r="G211" s="4">
        <v>0.40600000000000003</v>
      </c>
      <c r="H211" s="4">
        <v>2.3E-2</v>
      </c>
      <c r="I211" s="23">
        <v>2.8000000000000001E-2</v>
      </c>
      <c r="J211" s="23">
        <v>3.5000000000000003E-2</v>
      </c>
      <c r="K211" s="23">
        <v>0.112</v>
      </c>
      <c r="L211" s="23">
        <v>0.28199999999999997</v>
      </c>
      <c r="O211" s="4">
        <v>5.0000000000000001E-3</v>
      </c>
      <c r="P211" s="4">
        <v>0</v>
      </c>
      <c r="Q211" s="4">
        <v>3.2000000000000001E-2</v>
      </c>
      <c r="R211" s="4">
        <v>0.434</v>
      </c>
      <c r="S211" s="4">
        <v>0.75700000000000001</v>
      </c>
      <c r="T211" s="4">
        <v>0.11799999999999999</v>
      </c>
      <c r="U211" s="23">
        <v>0.19700000000000001</v>
      </c>
      <c r="V211" s="23">
        <v>8.5999999999999993E-2</v>
      </c>
      <c r="W211" s="23">
        <v>0.378</v>
      </c>
      <c r="X211" s="23">
        <v>0.63700000000000001</v>
      </c>
      <c r="AA211" s="4">
        <v>0.59699999999999998</v>
      </c>
      <c r="AB211" s="4">
        <v>0.77</v>
      </c>
      <c r="AC211" s="4">
        <v>0.995</v>
      </c>
      <c r="AD211" s="4">
        <v>0.71</v>
      </c>
      <c r="AE211" s="4">
        <v>1</v>
      </c>
      <c r="AF211" s="4">
        <v>0.96399999999999997</v>
      </c>
      <c r="AG211" s="23">
        <v>1</v>
      </c>
      <c r="AH211" s="23">
        <v>0.96599999999999997</v>
      </c>
      <c r="AI211" s="23">
        <v>1</v>
      </c>
      <c r="AJ211" s="23">
        <v>1</v>
      </c>
      <c r="AN211" s="4">
        <v>0.59699999999999998</v>
      </c>
      <c r="AO211" s="4">
        <v>0.77</v>
      </c>
      <c r="AP211" s="4">
        <v>0.995</v>
      </c>
      <c r="AQ211" s="4">
        <v>0.71</v>
      </c>
      <c r="AR211" s="4">
        <v>1</v>
      </c>
      <c r="AS211" s="4">
        <v>0.96399999999999997</v>
      </c>
    </row>
    <row r="212" spans="1:45">
      <c r="A212" s="74" t="s">
        <v>45</v>
      </c>
      <c r="C212" s="3">
        <v>1</v>
      </c>
      <c r="D212" s="4">
        <v>0.64600000000000002</v>
      </c>
      <c r="E212" s="4">
        <v>0.92400000000000004</v>
      </c>
      <c r="F212" s="4">
        <v>0.96899999999999997</v>
      </c>
      <c r="G212" s="4">
        <v>0.91</v>
      </c>
      <c r="H212" s="4">
        <v>0.55100000000000005</v>
      </c>
      <c r="I212" s="23">
        <v>0.74399999999999999</v>
      </c>
      <c r="J212" s="23">
        <v>0.71099999999999997</v>
      </c>
      <c r="K212" s="23">
        <v>0.66500000000000004</v>
      </c>
      <c r="L212" s="21">
        <v>0.91700000000000004</v>
      </c>
      <c r="M212" s="4"/>
      <c r="N212" s="4"/>
      <c r="O212" s="4">
        <v>0.98</v>
      </c>
      <c r="P212" s="4">
        <v>0.379</v>
      </c>
      <c r="Q212" s="4">
        <v>0.93700000000000006</v>
      </c>
      <c r="R212" s="4">
        <v>0.78200000000000003</v>
      </c>
      <c r="S212" s="4">
        <v>0.82299999999999995</v>
      </c>
      <c r="T212" s="4">
        <v>0.45900000000000002</v>
      </c>
      <c r="U212" s="23">
        <v>0.86499999999999999</v>
      </c>
      <c r="V212" s="23">
        <v>0.69699999999999995</v>
      </c>
      <c r="W212" s="21">
        <v>0.60899999999999999</v>
      </c>
      <c r="X212" s="21">
        <v>0.45400000000000001</v>
      </c>
    </row>
    <row r="213" spans="1:45">
      <c r="A213" s="5" t="s">
        <v>46</v>
      </c>
      <c r="C213" s="3">
        <v>0.88200000000000001</v>
      </c>
      <c r="D213" s="4">
        <v>0.215</v>
      </c>
      <c r="E213" s="4">
        <v>6.3E-2</v>
      </c>
      <c r="F213" s="4">
        <v>0.41699999999999998</v>
      </c>
      <c r="G213" s="4">
        <v>0.65500000000000003</v>
      </c>
      <c r="H213" s="4">
        <v>0.629</v>
      </c>
      <c r="I213" s="23">
        <v>0.66600000000000004</v>
      </c>
      <c r="J213" s="23">
        <v>0.42299999999999999</v>
      </c>
      <c r="K213" s="23">
        <v>0.71099999999999997</v>
      </c>
      <c r="L213" s="21">
        <v>0.70299999999999996</v>
      </c>
      <c r="M213" s="4"/>
      <c r="N213" s="4"/>
      <c r="O213" s="4">
        <v>0.871</v>
      </c>
      <c r="P213" s="4">
        <v>0.52800000000000002</v>
      </c>
      <c r="Q213" s="4">
        <v>0.128</v>
      </c>
      <c r="R213" s="4">
        <v>0.224</v>
      </c>
      <c r="S213" s="4">
        <v>0.91200000000000003</v>
      </c>
      <c r="T213" s="4">
        <v>0.378</v>
      </c>
      <c r="U213" s="23">
        <v>0.67100000000000004</v>
      </c>
      <c r="V213" s="23">
        <v>0.34699999999999998</v>
      </c>
      <c r="W213" s="21">
        <v>0.95399999999999996</v>
      </c>
      <c r="X213" s="21">
        <v>0.312</v>
      </c>
      <c r="AA213" s="3">
        <v>0.68500000000000005</v>
      </c>
      <c r="AB213" s="3">
        <v>0.35099999999999998</v>
      </c>
      <c r="AC213" s="3">
        <v>0.98799999999999999</v>
      </c>
      <c r="AD213" s="3">
        <v>0.89800000000000002</v>
      </c>
      <c r="AE213" s="3">
        <v>0.97299999999999998</v>
      </c>
      <c r="AF213" s="3">
        <v>0.68799999999999994</v>
      </c>
      <c r="AG213" s="21">
        <v>0.97799999999999998</v>
      </c>
      <c r="AH213" s="21">
        <v>0.88200000000000001</v>
      </c>
      <c r="AI213" s="21">
        <v>0.88800000000000001</v>
      </c>
      <c r="AJ213" s="21">
        <v>0.71599999999999997</v>
      </c>
      <c r="AN213" s="3">
        <v>0.68500000000000005</v>
      </c>
      <c r="AO213" s="3">
        <v>0.35099999999999998</v>
      </c>
      <c r="AP213" s="3">
        <v>0.98799999999999999</v>
      </c>
      <c r="AQ213" s="3">
        <v>0.89800000000000002</v>
      </c>
      <c r="AR213" s="3">
        <v>0.97299999999999998</v>
      </c>
      <c r="AS213" s="3">
        <v>0.68799999999999994</v>
      </c>
    </row>
    <row r="214" spans="1:45">
      <c r="A214" s="74" t="s">
        <v>47</v>
      </c>
      <c r="C214" s="3">
        <v>0.90900000000000003</v>
      </c>
      <c r="D214" s="4">
        <v>0.29799999999999999</v>
      </c>
      <c r="E214" s="4">
        <v>5.1999999999999998E-2</v>
      </c>
      <c r="F214" s="4">
        <v>0.26100000000000001</v>
      </c>
      <c r="G214" s="4">
        <v>0.157</v>
      </c>
      <c r="H214" s="4">
        <v>0.221</v>
      </c>
      <c r="I214" s="23">
        <v>1.6E-2</v>
      </c>
      <c r="J214" s="23">
        <v>0.24099999999999999</v>
      </c>
      <c r="K214" s="23">
        <v>0.11899999999999999</v>
      </c>
      <c r="L214" s="21">
        <v>0.65100000000000002</v>
      </c>
      <c r="M214" s="4"/>
      <c r="N214" s="4"/>
      <c r="O214" s="4">
        <v>0.36799999999999999</v>
      </c>
      <c r="P214" s="4">
        <v>0.34300000000000003</v>
      </c>
      <c r="Q214" s="4">
        <v>0</v>
      </c>
      <c r="R214" s="4">
        <v>0.01</v>
      </c>
      <c r="S214" s="4">
        <v>1.4999999999999999E-2</v>
      </c>
      <c r="T214" s="4">
        <v>0.436</v>
      </c>
      <c r="U214" s="23">
        <v>0</v>
      </c>
      <c r="V214" s="23">
        <v>0.27</v>
      </c>
      <c r="W214" s="21">
        <v>3.3000000000000002E-2</v>
      </c>
      <c r="X214" s="21">
        <v>0.753</v>
      </c>
      <c r="AA214" s="3">
        <v>0.41599999999999998</v>
      </c>
      <c r="AB214" s="3">
        <v>0.87</v>
      </c>
      <c r="AC214" s="3">
        <v>0.83199999999999996</v>
      </c>
      <c r="AD214" s="3">
        <v>0.54500000000000004</v>
      </c>
      <c r="AE214" s="3">
        <v>0.877</v>
      </c>
      <c r="AF214" s="3">
        <v>0.90400000000000003</v>
      </c>
      <c r="AG214" s="21">
        <v>0.55100000000000005</v>
      </c>
      <c r="AH214" s="21">
        <v>0.69099999999999995</v>
      </c>
      <c r="AI214" s="21">
        <v>0.77</v>
      </c>
      <c r="AJ214" s="21">
        <v>0.81100000000000005</v>
      </c>
      <c r="AN214" s="3">
        <v>0.41599999999999998</v>
      </c>
      <c r="AO214" s="3">
        <v>0.87</v>
      </c>
      <c r="AP214" s="3">
        <v>0.83199999999999996</v>
      </c>
      <c r="AQ214" s="3">
        <v>0.54500000000000004</v>
      </c>
      <c r="AR214" s="3">
        <v>0.877</v>
      </c>
      <c r="AS214" s="3">
        <v>0.90400000000000003</v>
      </c>
    </row>
    <row r="215" spans="1:45">
      <c r="A215" s="5" t="s">
        <v>48</v>
      </c>
      <c r="C215" s="3">
        <v>0.88800000000000001</v>
      </c>
      <c r="D215" s="4">
        <v>0.65400000000000003</v>
      </c>
      <c r="E215" s="4">
        <v>0.29799999999999999</v>
      </c>
      <c r="F215" s="4">
        <v>0.48799999999999999</v>
      </c>
      <c r="G215" s="4">
        <v>0.29699999999999999</v>
      </c>
      <c r="H215" s="4">
        <v>3.3000000000000002E-2</v>
      </c>
      <c r="I215" s="23">
        <v>0.13800000000000001</v>
      </c>
      <c r="J215" s="23">
        <v>0.48899999999999999</v>
      </c>
      <c r="K215" s="23">
        <v>0.35199999999999998</v>
      </c>
      <c r="L215" s="21">
        <v>0.53700000000000003</v>
      </c>
      <c r="M215" s="4"/>
      <c r="N215" s="4"/>
      <c r="O215" s="4">
        <v>0.59399999999999997</v>
      </c>
      <c r="P215" s="4">
        <v>0.55100000000000005</v>
      </c>
      <c r="Q215" s="4">
        <v>0.86699999999999999</v>
      </c>
      <c r="R215" s="4">
        <v>0.56899999999999995</v>
      </c>
      <c r="S215" s="4">
        <v>0.58399999999999996</v>
      </c>
      <c r="T215" s="4">
        <v>0.19700000000000001</v>
      </c>
      <c r="U215" s="23">
        <v>0.27200000000000002</v>
      </c>
      <c r="V215" s="23">
        <v>0.48599999999999999</v>
      </c>
      <c r="W215" s="21">
        <v>0.61499999999999999</v>
      </c>
      <c r="X215" s="21">
        <v>0.71</v>
      </c>
      <c r="AA215" s="3">
        <v>0.153</v>
      </c>
      <c r="AB215" s="3">
        <v>2.1000000000000001E-2</v>
      </c>
      <c r="AC215" s="3">
        <v>0.875</v>
      </c>
      <c r="AD215" s="3">
        <v>2.7E-2</v>
      </c>
      <c r="AE215" s="3">
        <v>0.83199999999999996</v>
      </c>
      <c r="AF215" s="3">
        <v>0.95699999999999996</v>
      </c>
      <c r="AG215" s="21">
        <v>0.8</v>
      </c>
      <c r="AH215" s="21">
        <v>3.9E-2</v>
      </c>
      <c r="AI215" s="21">
        <v>0.67800000000000005</v>
      </c>
      <c r="AJ215" s="21">
        <v>0.78600000000000003</v>
      </c>
      <c r="AN215" s="3">
        <v>0.153</v>
      </c>
      <c r="AO215" s="3">
        <v>2.1000000000000001E-2</v>
      </c>
      <c r="AP215" s="3">
        <v>0.875</v>
      </c>
      <c r="AQ215" s="3">
        <v>2.7E-2</v>
      </c>
      <c r="AR215" s="3">
        <v>0.83199999999999996</v>
      </c>
      <c r="AS215" s="3">
        <v>0.95699999999999996</v>
      </c>
    </row>
    <row r="216" spans="1:45">
      <c r="A216" s="5" t="s">
        <v>49</v>
      </c>
      <c r="C216" s="3">
        <v>8.0000000000000002E-3</v>
      </c>
      <c r="D216" s="4">
        <v>1.7000000000000001E-2</v>
      </c>
      <c r="E216" s="4">
        <v>0.745</v>
      </c>
      <c r="F216" s="4">
        <v>5.0999999999999997E-2</v>
      </c>
      <c r="G216" s="4">
        <v>0.95799999999999996</v>
      </c>
      <c r="H216" s="4">
        <v>6.3E-2</v>
      </c>
      <c r="I216" s="23">
        <v>0.51500000000000001</v>
      </c>
      <c r="J216" s="23">
        <v>0</v>
      </c>
      <c r="K216" s="23">
        <v>0.77</v>
      </c>
      <c r="L216" s="21">
        <v>0.111</v>
      </c>
      <c r="M216" s="4"/>
      <c r="N216" s="4"/>
      <c r="O216" s="4">
        <v>0.27200000000000002</v>
      </c>
      <c r="P216" s="4">
        <v>3.0000000000000001E-3</v>
      </c>
      <c r="Q216" s="4">
        <v>0.14000000000000001</v>
      </c>
      <c r="R216" s="4">
        <v>3.5999999999999997E-2</v>
      </c>
      <c r="S216" s="4">
        <v>0.875</v>
      </c>
      <c r="T216" s="4">
        <v>0.36</v>
      </c>
      <c r="U216" s="23">
        <v>0.11899999999999999</v>
      </c>
      <c r="V216" s="23">
        <v>1E-3</v>
      </c>
      <c r="W216" s="21">
        <v>0.95199999999999996</v>
      </c>
      <c r="X216" s="21">
        <v>0.152</v>
      </c>
      <c r="AA216" s="3">
        <v>0.30199999999999999</v>
      </c>
      <c r="AB216" s="3">
        <v>0.55000000000000004</v>
      </c>
      <c r="AC216" s="3">
        <v>0.35899999999999999</v>
      </c>
      <c r="AD216" s="3">
        <v>0.748</v>
      </c>
      <c r="AE216" s="3">
        <v>0.93300000000000005</v>
      </c>
      <c r="AF216" s="3">
        <v>0.255</v>
      </c>
      <c r="AG216" s="21">
        <v>0.28000000000000003</v>
      </c>
      <c r="AH216" s="21">
        <v>0.28100000000000003</v>
      </c>
      <c r="AI216" s="21">
        <v>0.63400000000000001</v>
      </c>
      <c r="AJ216" s="21">
        <v>0.17</v>
      </c>
      <c r="AN216" s="3">
        <v>0.30199999999999999</v>
      </c>
      <c r="AO216" s="3">
        <v>0.55000000000000004</v>
      </c>
      <c r="AP216" s="3">
        <v>0.35899999999999999</v>
      </c>
      <c r="AQ216" s="3">
        <v>0.748</v>
      </c>
      <c r="AR216" s="3">
        <v>0.93300000000000005</v>
      </c>
      <c r="AS216" s="3">
        <v>0.255</v>
      </c>
    </row>
    <row r="217" spans="1:45">
      <c r="A217" s="74" t="s">
        <v>50</v>
      </c>
      <c r="C217" s="3">
        <v>0.995</v>
      </c>
      <c r="D217" s="4">
        <v>0.47499999999999998</v>
      </c>
      <c r="E217" s="4">
        <v>2.1999999999999999E-2</v>
      </c>
      <c r="F217" s="4">
        <v>0.89</v>
      </c>
      <c r="G217" s="4">
        <v>0.57499999999999996</v>
      </c>
      <c r="H217" s="4">
        <v>0.53400000000000003</v>
      </c>
      <c r="I217" s="23">
        <v>0.314</v>
      </c>
      <c r="J217" s="23">
        <v>0.11700000000000001</v>
      </c>
      <c r="K217" s="23">
        <v>0.66200000000000003</v>
      </c>
      <c r="L217" s="21">
        <v>0.73799999999999999</v>
      </c>
      <c r="M217" s="4"/>
      <c r="N217" s="4"/>
      <c r="O217" s="4">
        <v>0.95499999999999996</v>
      </c>
      <c r="P217" s="4">
        <v>0.48699999999999999</v>
      </c>
      <c r="Q217" s="4">
        <v>2.4E-2</v>
      </c>
      <c r="R217" s="4">
        <v>0.90200000000000002</v>
      </c>
      <c r="S217" s="4">
        <v>0.35599999999999998</v>
      </c>
      <c r="T217" s="4">
        <v>6.0999999999999999E-2</v>
      </c>
      <c r="U217" s="23">
        <v>0.105</v>
      </c>
      <c r="V217" s="23">
        <v>1.7000000000000001E-2</v>
      </c>
      <c r="W217" s="21">
        <v>0.33300000000000002</v>
      </c>
      <c r="X217" s="21">
        <v>6.3E-2</v>
      </c>
      <c r="AA217" s="3">
        <v>0.92500000000000004</v>
      </c>
      <c r="AB217" s="3">
        <v>0.67300000000000004</v>
      </c>
      <c r="AC217" s="3">
        <v>0.23799999999999999</v>
      </c>
      <c r="AD217" s="3">
        <v>0.71799999999999997</v>
      </c>
      <c r="AE217" s="3">
        <v>0.14499999999999999</v>
      </c>
      <c r="AF217" s="3">
        <v>0.93200000000000005</v>
      </c>
      <c r="AG217" s="21">
        <v>0.56899999999999995</v>
      </c>
      <c r="AH217" s="21">
        <v>0.77</v>
      </c>
      <c r="AI217" s="21">
        <v>0.40600000000000003</v>
      </c>
      <c r="AJ217" s="21">
        <v>0.46500000000000002</v>
      </c>
      <c r="AN217" s="3">
        <v>0.92500000000000004</v>
      </c>
      <c r="AO217" s="3">
        <v>0.67300000000000004</v>
      </c>
      <c r="AP217" s="3">
        <v>0.23799999999999999</v>
      </c>
      <c r="AQ217" s="3">
        <v>0.71799999999999997</v>
      </c>
      <c r="AR217" s="3">
        <v>0.14499999999999999</v>
      </c>
      <c r="AS217" s="3">
        <v>0.93200000000000005</v>
      </c>
    </row>
    <row r="218" spans="1:45">
      <c r="A218" s="5" t="s">
        <v>51</v>
      </c>
      <c r="C218" s="3">
        <v>0.14199999999999999</v>
      </c>
      <c r="D218" s="4">
        <v>7.4999999999999997E-2</v>
      </c>
      <c r="E218" s="4">
        <v>0.04</v>
      </c>
      <c r="F218" s="4">
        <v>0.35</v>
      </c>
      <c r="G218" s="4">
        <v>0.377</v>
      </c>
      <c r="H218" s="4">
        <v>0.13100000000000001</v>
      </c>
      <c r="I218" s="23">
        <v>0.59799999999999998</v>
      </c>
      <c r="J218" s="23">
        <v>0.85099999999999998</v>
      </c>
      <c r="K218" s="23">
        <v>0.39100000000000001</v>
      </c>
      <c r="L218" s="21">
        <v>0.95</v>
      </c>
      <c r="M218" s="4"/>
      <c r="N218" s="4"/>
      <c r="O218" s="4">
        <v>0.23300000000000001</v>
      </c>
      <c r="P218" s="4">
        <v>1E-3</v>
      </c>
      <c r="Q218" s="4">
        <v>1E-3</v>
      </c>
      <c r="R218" s="4">
        <v>0.48499999999999999</v>
      </c>
      <c r="S218" s="4">
        <v>0.245</v>
      </c>
      <c r="T218" s="4">
        <v>0.38700000000000001</v>
      </c>
      <c r="U218" s="23">
        <v>0.253</v>
      </c>
      <c r="V218" s="23">
        <v>0.60399999999999998</v>
      </c>
      <c r="W218" s="21">
        <v>0.23499999999999999</v>
      </c>
      <c r="X218" s="21">
        <v>0.70699999999999996</v>
      </c>
      <c r="AA218" s="3">
        <v>0.58299999999999996</v>
      </c>
      <c r="AB218" s="3">
        <v>0.94899999999999995</v>
      </c>
      <c r="AC218" s="3">
        <v>0.995</v>
      </c>
      <c r="AD218" s="3">
        <v>0.126</v>
      </c>
      <c r="AE218" s="3">
        <v>0.57499999999999996</v>
      </c>
      <c r="AF218" s="3">
        <v>0.47799999999999998</v>
      </c>
      <c r="AG218" s="21">
        <v>0.997</v>
      </c>
      <c r="AH218" s="21">
        <v>0.249</v>
      </c>
      <c r="AI218" s="21">
        <v>0.81699999999999995</v>
      </c>
      <c r="AJ218" s="21">
        <v>0.01</v>
      </c>
      <c r="AN218" s="3">
        <v>0.58299999999999996</v>
      </c>
      <c r="AO218" s="3">
        <v>0.94899999999999995</v>
      </c>
      <c r="AP218" s="3">
        <v>0.995</v>
      </c>
      <c r="AQ218" s="3">
        <v>0.126</v>
      </c>
      <c r="AR218" s="3">
        <v>0.57499999999999996</v>
      </c>
      <c r="AS218" s="3">
        <v>0.47799999999999998</v>
      </c>
    </row>
    <row r="219" spans="1:45">
      <c r="A219" s="74" t="s">
        <v>52</v>
      </c>
      <c r="C219" s="3">
        <v>0.98599999999999999</v>
      </c>
      <c r="D219" s="4">
        <v>0.27600000000000002</v>
      </c>
      <c r="E219" s="4">
        <v>0.50900000000000001</v>
      </c>
      <c r="F219" s="4">
        <v>0.10100000000000001</v>
      </c>
      <c r="G219" s="4">
        <v>0.95299999999999996</v>
      </c>
      <c r="H219" s="4">
        <v>0.83099999999999996</v>
      </c>
      <c r="I219" s="23">
        <v>0.58799999999999997</v>
      </c>
      <c r="J219" s="23">
        <v>0.56599999999999995</v>
      </c>
      <c r="K219" s="23">
        <v>0.97599999999999998</v>
      </c>
      <c r="L219" s="21">
        <v>1</v>
      </c>
      <c r="M219" s="4"/>
      <c r="N219" s="4"/>
      <c r="O219" s="4">
        <v>0.98</v>
      </c>
      <c r="P219" s="4">
        <v>0.52300000000000002</v>
      </c>
      <c r="Q219" s="4">
        <v>0.224</v>
      </c>
      <c r="R219" s="4">
        <v>6.0999999999999999E-2</v>
      </c>
      <c r="S219" s="4">
        <v>0.69899999999999995</v>
      </c>
      <c r="T219" s="4">
        <v>0.26700000000000002</v>
      </c>
      <c r="U219" s="23">
        <v>0.52400000000000002</v>
      </c>
      <c r="V219" s="23">
        <v>0.41299999999999998</v>
      </c>
      <c r="W219" s="21">
        <v>0.67700000000000005</v>
      </c>
      <c r="X219" s="21">
        <v>0.88</v>
      </c>
      <c r="AA219" s="3">
        <v>0.22700000000000001</v>
      </c>
      <c r="AB219" s="3">
        <v>0.61299999999999999</v>
      </c>
      <c r="AC219" s="3">
        <v>0.14199999999999999</v>
      </c>
      <c r="AD219" s="3">
        <v>0.90500000000000003</v>
      </c>
      <c r="AE219" s="3">
        <v>0.27700000000000002</v>
      </c>
      <c r="AF219" s="3">
        <v>0.24399999999999999</v>
      </c>
      <c r="AG219" s="21">
        <v>2E-3</v>
      </c>
      <c r="AH219" s="21">
        <v>0.379</v>
      </c>
      <c r="AI219" s="21">
        <v>0.27400000000000002</v>
      </c>
      <c r="AJ219" s="21">
        <v>0.73699999999999999</v>
      </c>
      <c r="AN219" s="3">
        <v>0.22700000000000001</v>
      </c>
      <c r="AO219" s="3">
        <v>0.61299999999999999</v>
      </c>
      <c r="AP219" s="3">
        <v>0.14199999999999999</v>
      </c>
      <c r="AQ219" s="3">
        <v>0.90500000000000003</v>
      </c>
      <c r="AR219" s="3">
        <v>0.27700000000000002</v>
      </c>
      <c r="AS219" s="3">
        <v>0.24399999999999999</v>
      </c>
    </row>
    <row r="220" spans="1:45">
      <c r="A220" s="5" t="s">
        <v>53</v>
      </c>
      <c r="C220" s="3">
        <v>0.88400000000000001</v>
      </c>
      <c r="D220" s="4">
        <v>0.121</v>
      </c>
      <c r="E220" s="4">
        <v>1</v>
      </c>
      <c r="F220" s="4">
        <v>0.97199999999999998</v>
      </c>
      <c r="G220" s="4">
        <v>0.26700000000000002</v>
      </c>
      <c r="H220" s="4">
        <v>0.249</v>
      </c>
      <c r="I220" s="23">
        <v>0.99199999999999999</v>
      </c>
      <c r="J220" s="23">
        <v>0.85799999999999998</v>
      </c>
      <c r="K220" s="23">
        <v>0.51</v>
      </c>
      <c r="L220" s="21">
        <v>0.13600000000000001</v>
      </c>
      <c r="M220" s="4"/>
      <c r="N220" s="4"/>
      <c r="O220" s="4">
        <v>0.93300000000000005</v>
      </c>
      <c r="P220" s="4">
        <v>0.27800000000000002</v>
      </c>
      <c r="Q220" s="4">
        <v>0.98799999999999999</v>
      </c>
      <c r="R220" s="4">
        <v>0.98499999999999999</v>
      </c>
      <c r="S220" s="4">
        <v>0.86399999999999999</v>
      </c>
      <c r="T220" s="4">
        <v>0.91400000000000003</v>
      </c>
      <c r="U220" s="23">
        <v>0.998</v>
      </c>
      <c r="V220" s="23">
        <v>0.91800000000000004</v>
      </c>
      <c r="W220" s="21">
        <v>0.64300000000000002</v>
      </c>
      <c r="X220" s="21">
        <v>0.876</v>
      </c>
      <c r="AA220" s="3">
        <v>0.36499999999999999</v>
      </c>
      <c r="AB220" s="3">
        <v>0.995</v>
      </c>
      <c r="AC220" s="3">
        <v>1.9E-2</v>
      </c>
      <c r="AD220" s="3">
        <v>0.67600000000000005</v>
      </c>
      <c r="AE220" s="3">
        <v>0.18</v>
      </c>
      <c r="AF220" s="3">
        <v>0.49299999999999999</v>
      </c>
      <c r="AG220" s="21">
        <v>0.10100000000000001</v>
      </c>
      <c r="AH220" s="21">
        <v>0.56299999999999994</v>
      </c>
      <c r="AI220" s="21">
        <v>0.19500000000000001</v>
      </c>
      <c r="AJ220" s="21">
        <v>0.66500000000000004</v>
      </c>
      <c r="AN220" s="3">
        <v>0.36499999999999999</v>
      </c>
      <c r="AO220" s="3">
        <v>0.995</v>
      </c>
      <c r="AP220" s="3">
        <v>1.9E-2</v>
      </c>
      <c r="AQ220" s="3">
        <v>0.67600000000000005</v>
      </c>
      <c r="AR220" s="3">
        <v>0.18</v>
      </c>
      <c r="AS220" s="3">
        <v>0.49299999999999999</v>
      </c>
    </row>
    <row r="221" spans="1:45">
      <c r="A221" s="74" t="s">
        <v>54</v>
      </c>
      <c r="C221" s="3">
        <v>0.50700000000000001</v>
      </c>
      <c r="D221" s="4">
        <v>0.99199999999999999</v>
      </c>
      <c r="E221" s="4">
        <v>0.999</v>
      </c>
      <c r="F221" s="4">
        <v>0.51300000000000001</v>
      </c>
      <c r="G221" s="4">
        <v>0.19</v>
      </c>
      <c r="H221" s="4">
        <v>0.64900000000000002</v>
      </c>
      <c r="I221" s="23">
        <v>0.67800000000000005</v>
      </c>
      <c r="J221" s="23">
        <v>0.91200000000000003</v>
      </c>
      <c r="K221" s="23">
        <v>0.32300000000000001</v>
      </c>
      <c r="L221" s="21">
        <v>0.82499999999999996</v>
      </c>
      <c r="M221" s="4"/>
      <c r="N221" s="4"/>
      <c r="O221" s="4">
        <v>0.115</v>
      </c>
      <c r="P221" s="4">
        <v>0.78200000000000003</v>
      </c>
      <c r="Q221" s="4">
        <v>1</v>
      </c>
      <c r="R221" s="4">
        <v>0.36699999999999999</v>
      </c>
      <c r="S221" s="4">
        <v>7.6999999999999999E-2</v>
      </c>
      <c r="T221" s="4">
        <v>0.78500000000000003</v>
      </c>
      <c r="U221" s="23">
        <v>0.57299999999999995</v>
      </c>
      <c r="V221" s="23">
        <v>0.47699999999999998</v>
      </c>
      <c r="W221" s="21">
        <v>0.30399999999999999</v>
      </c>
      <c r="X221" s="21">
        <v>0.17</v>
      </c>
      <c r="AA221" s="3">
        <v>0.996</v>
      </c>
      <c r="AB221" s="3">
        <v>0.65100000000000002</v>
      </c>
      <c r="AC221" s="3">
        <v>1</v>
      </c>
      <c r="AD221" s="3">
        <v>0.997</v>
      </c>
      <c r="AE221" s="3">
        <v>0.89200000000000002</v>
      </c>
      <c r="AF221" s="3">
        <v>1</v>
      </c>
      <c r="AG221" s="21">
        <v>1</v>
      </c>
      <c r="AH221" s="21">
        <v>0.99099999999999999</v>
      </c>
      <c r="AI221" s="21">
        <v>0.998</v>
      </c>
      <c r="AJ221" s="21">
        <v>0.98199999999999998</v>
      </c>
      <c r="AN221" s="3">
        <v>0.996</v>
      </c>
      <c r="AO221" s="3">
        <v>0.65100000000000002</v>
      </c>
      <c r="AP221" s="3">
        <v>1</v>
      </c>
      <c r="AQ221" s="3">
        <v>0.997</v>
      </c>
      <c r="AR221" s="3">
        <v>0.89200000000000002</v>
      </c>
      <c r="AS221" s="3">
        <v>1</v>
      </c>
    </row>
    <row r="222" spans="1:45">
      <c r="A222" s="5" t="s">
        <v>55</v>
      </c>
      <c r="C222" s="3">
        <v>0.83799999999999997</v>
      </c>
      <c r="D222" s="4">
        <v>0.34699999999999998</v>
      </c>
      <c r="E222" s="4">
        <v>0</v>
      </c>
      <c r="F222" s="4">
        <v>0.96699999999999997</v>
      </c>
      <c r="G222" s="4">
        <v>0.33300000000000002</v>
      </c>
      <c r="H222" s="4">
        <v>2.3E-2</v>
      </c>
      <c r="I222" s="23">
        <v>2E-3</v>
      </c>
      <c r="J222" s="23">
        <v>0.749</v>
      </c>
      <c r="K222" s="23">
        <v>0.29399999999999998</v>
      </c>
      <c r="L222" s="21">
        <v>1.4E-2</v>
      </c>
      <c r="M222" s="4"/>
      <c r="N222" s="4"/>
      <c r="O222" s="4">
        <v>0.998</v>
      </c>
      <c r="P222" s="4">
        <v>0.25600000000000001</v>
      </c>
      <c r="Q222" s="4">
        <v>0.55100000000000005</v>
      </c>
      <c r="R222" s="4">
        <v>0.96599999999999997</v>
      </c>
      <c r="S222" s="4">
        <v>0.875</v>
      </c>
      <c r="T222" s="4">
        <v>0.31</v>
      </c>
      <c r="U222" s="23">
        <v>0.82799999999999996</v>
      </c>
      <c r="V222" s="23">
        <v>0.94599999999999995</v>
      </c>
      <c r="W222" s="21">
        <v>0.68700000000000006</v>
      </c>
      <c r="X222" s="21">
        <v>0.34200000000000003</v>
      </c>
      <c r="AA222" s="3">
        <v>0.84099999999999997</v>
      </c>
      <c r="AB222" s="3">
        <v>0.873</v>
      </c>
      <c r="AC222" s="3">
        <v>0.88800000000000001</v>
      </c>
      <c r="AD222" s="3">
        <v>0.996</v>
      </c>
      <c r="AE222" s="3">
        <v>0.20100000000000001</v>
      </c>
      <c r="AF222" s="3">
        <v>0.95499999999999996</v>
      </c>
      <c r="AG222" s="21">
        <v>0.71099999999999997</v>
      </c>
      <c r="AH222" s="21">
        <v>0.99099999999999999</v>
      </c>
      <c r="AI222" s="21">
        <v>0.41099999999999998</v>
      </c>
      <c r="AJ222" s="21">
        <v>0.85099999999999998</v>
      </c>
      <c r="AN222" s="3">
        <v>0.84099999999999997</v>
      </c>
      <c r="AO222" s="3">
        <v>0.873</v>
      </c>
      <c r="AP222" s="3">
        <v>0.88800000000000001</v>
      </c>
      <c r="AQ222" s="3">
        <v>0.996</v>
      </c>
      <c r="AR222" s="3">
        <v>0.20100000000000001</v>
      </c>
      <c r="AS222" s="3">
        <v>0.95499999999999996</v>
      </c>
    </row>
    <row r="223" spans="1:45">
      <c r="A223" s="5" t="s">
        <v>56</v>
      </c>
      <c r="C223" s="3">
        <v>0.94599999999999995</v>
      </c>
      <c r="D223" s="4">
        <v>0.751</v>
      </c>
      <c r="E223" s="4">
        <v>0.50600000000000001</v>
      </c>
      <c r="F223" s="4">
        <v>0.26200000000000001</v>
      </c>
      <c r="G223" s="4">
        <v>0.97299999999999998</v>
      </c>
      <c r="H223" s="4">
        <v>0.58199999999999996</v>
      </c>
      <c r="I223" s="23">
        <v>0.151</v>
      </c>
      <c r="J223" s="23">
        <v>0.28199999999999997</v>
      </c>
      <c r="K223" s="23">
        <v>0.98099999999999998</v>
      </c>
      <c r="L223" s="21">
        <v>0.99299999999999999</v>
      </c>
      <c r="M223" s="4"/>
      <c r="N223" s="4"/>
      <c r="O223" s="4">
        <v>0.875</v>
      </c>
      <c r="P223" s="4">
        <v>0.98299999999999998</v>
      </c>
      <c r="Q223" s="4">
        <v>0.35299999999999998</v>
      </c>
      <c r="R223" s="4">
        <v>0.29699999999999999</v>
      </c>
      <c r="S223" s="4">
        <v>0.65900000000000003</v>
      </c>
      <c r="T223" s="4">
        <v>0.193</v>
      </c>
      <c r="U223" s="23">
        <v>6.6000000000000003E-2</v>
      </c>
      <c r="V223" s="23">
        <v>0.188</v>
      </c>
      <c r="W223" s="21">
        <v>0.24199999999999999</v>
      </c>
      <c r="X223" s="21">
        <v>0.93899999999999995</v>
      </c>
      <c r="AA223" s="3">
        <v>3.0000000000000001E-3</v>
      </c>
      <c r="AB223" s="3">
        <v>0.46200000000000002</v>
      </c>
      <c r="AC223" s="3">
        <v>7.6999999999999999E-2</v>
      </c>
      <c r="AD223" s="3">
        <v>0.36099999999999999</v>
      </c>
      <c r="AE223" s="3">
        <v>0.104</v>
      </c>
      <c r="AF223" s="3">
        <v>0.28999999999999998</v>
      </c>
      <c r="AG223" s="21">
        <v>2.7E-2</v>
      </c>
      <c r="AH223" s="21">
        <v>3.4000000000000002E-2</v>
      </c>
      <c r="AI223" s="21">
        <v>0.122</v>
      </c>
      <c r="AJ223" s="21">
        <v>0.29899999999999999</v>
      </c>
      <c r="AN223" s="3">
        <v>3.0000000000000001E-3</v>
      </c>
      <c r="AO223" s="3">
        <v>0.46200000000000002</v>
      </c>
      <c r="AP223" s="3">
        <v>7.6999999999999999E-2</v>
      </c>
      <c r="AQ223" s="3">
        <v>0.36099999999999999</v>
      </c>
      <c r="AR223" s="3">
        <v>0.104</v>
      </c>
      <c r="AS223" s="3">
        <v>0.28999999999999998</v>
      </c>
    </row>
    <row r="224" spans="1:45">
      <c r="A224" s="74" t="s">
        <v>57</v>
      </c>
      <c r="C224" s="3">
        <v>0.95599999999999996</v>
      </c>
      <c r="D224" s="4">
        <v>0.99299999999999999</v>
      </c>
      <c r="E224" s="4">
        <v>0.84599999999999997</v>
      </c>
      <c r="F224" s="4">
        <v>0.79100000000000004</v>
      </c>
      <c r="G224" s="4">
        <v>2E-3</v>
      </c>
      <c r="H224" s="4">
        <v>3.5000000000000003E-2</v>
      </c>
      <c r="I224" s="23">
        <v>0.56200000000000006</v>
      </c>
      <c r="J224" s="23">
        <v>0.85699999999999998</v>
      </c>
      <c r="K224" s="23">
        <v>7.0000000000000001E-3</v>
      </c>
      <c r="L224" s="21">
        <v>0.33600000000000002</v>
      </c>
      <c r="M224" s="4"/>
      <c r="N224" s="4"/>
      <c r="O224" s="4">
        <v>0.998</v>
      </c>
      <c r="P224" s="4">
        <v>0.98799999999999999</v>
      </c>
      <c r="Q224" s="4">
        <v>0.76600000000000001</v>
      </c>
      <c r="R224" s="4">
        <v>0.95</v>
      </c>
      <c r="S224" s="4">
        <v>0</v>
      </c>
      <c r="T224" s="4">
        <v>2.5000000000000001E-2</v>
      </c>
      <c r="U224" s="23">
        <v>0.86499999999999999</v>
      </c>
      <c r="V224" s="23">
        <v>0.91</v>
      </c>
      <c r="W224" s="21">
        <v>1E-3</v>
      </c>
      <c r="X224" s="21">
        <v>0.11799999999999999</v>
      </c>
      <c r="AA224" s="3">
        <v>0.22500000000000001</v>
      </c>
      <c r="AB224" s="3">
        <v>0.376</v>
      </c>
      <c r="AC224" s="3">
        <v>0.50800000000000001</v>
      </c>
      <c r="AD224" s="3">
        <v>0.69</v>
      </c>
      <c r="AE224" s="3">
        <v>0.17100000000000001</v>
      </c>
      <c r="AF224" s="3">
        <v>0.44700000000000001</v>
      </c>
      <c r="AG224" s="21">
        <v>0.83</v>
      </c>
      <c r="AH224" s="21">
        <v>0.53800000000000003</v>
      </c>
      <c r="AI224" s="21">
        <v>0.14599999999999999</v>
      </c>
      <c r="AJ224" s="21">
        <v>0.60699999999999998</v>
      </c>
      <c r="AN224" s="3">
        <v>0.22500000000000001</v>
      </c>
      <c r="AO224" s="3">
        <v>0.376</v>
      </c>
      <c r="AP224" s="3">
        <v>0.50800000000000001</v>
      </c>
      <c r="AQ224" s="3">
        <v>0.69</v>
      </c>
      <c r="AR224" s="3">
        <v>0.17100000000000001</v>
      </c>
      <c r="AS224" s="3">
        <v>0.44700000000000001</v>
      </c>
    </row>
    <row r="225" spans="1:45">
      <c r="A225" s="5" t="s">
        <v>58</v>
      </c>
      <c r="C225" s="3">
        <v>2.4E-2</v>
      </c>
      <c r="D225" s="4">
        <v>0.05</v>
      </c>
      <c r="E225" s="4">
        <v>0.7</v>
      </c>
      <c r="F225" s="4">
        <v>0.99299999999999999</v>
      </c>
      <c r="G225" s="4">
        <v>0.33300000000000002</v>
      </c>
      <c r="H225" s="4">
        <v>0.02</v>
      </c>
      <c r="I225" s="23">
        <v>0.14099999999999999</v>
      </c>
      <c r="J225" s="23">
        <v>0.161</v>
      </c>
      <c r="K225" s="23">
        <v>0.73199999999999998</v>
      </c>
      <c r="L225" s="21">
        <v>0.79300000000000004</v>
      </c>
      <c r="M225" s="4"/>
      <c r="N225" s="4"/>
      <c r="O225" s="4">
        <v>3.9E-2</v>
      </c>
      <c r="P225" s="4">
        <v>0.23400000000000001</v>
      </c>
      <c r="Q225" s="4">
        <v>0.12</v>
      </c>
      <c r="R225" s="4">
        <v>0.499</v>
      </c>
      <c r="S225" s="4">
        <v>8.7999999999999995E-2</v>
      </c>
      <c r="T225" s="4">
        <v>0.34200000000000003</v>
      </c>
      <c r="U225" s="23">
        <v>8.9999999999999993E-3</v>
      </c>
      <c r="V225" s="23">
        <v>0.03</v>
      </c>
      <c r="W225" s="21">
        <v>0.14599999999999999</v>
      </c>
      <c r="X225" s="21">
        <v>0.27800000000000002</v>
      </c>
      <c r="AA225" s="3">
        <v>0.159</v>
      </c>
      <c r="AB225" s="3">
        <v>0.71899999999999997</v>
      </c>
      <c r="AC225" s="3">
        <v>0.34799999999999998</v>
      </c>
      <c r="AD225" s="3">
        <v>0.96699999999999997</v>
      </c>
      <c r="AE225" s="3">
        <v>1</v>
      </c>
      <c r="AF225" s="3">
        <v>0.57199999999999995</v>
      </c>
      <c r="AG225" s="21">
        <v>0.434</v>
      </c>
      <c r="AH225" s="21">
        <v>0.84199999999999997</v>
      </c>
      <c r="AI225" s="21">
        <v>0.999</v>
      </c>
      <c r="AJ225" s="21">
        <v>0.85099999999999998</v>
      </c>
      <c r="AN225" s="3">
        <v>0.159</v>
      </c>
      <c r="AO225" s="3">
        <v>0.71899999999999997</v>
      </c>
      <c r="AP225" s="3">
        <v>0.34799999999999998</v>
      </c>
      <c r="AQ225" s="3">
        <v>0.96699999999999997</v>
      </c>
      <c r="AR225" s="3">
        <v>1</v>
      </c>
      <c r="AS225" s="3">
        <v>0.57199999999999995</v>
      </c>
    </row>
    <row r="226" spans="1:45">
      <c r="A226" s="74" t="s">
        <v>59</v>
      </c>
      <c r="C226" s="3">
        <v>0.72</v>
      </c>
      <c r="D226" s="4">
        <v>1E-3</v>
      </c>
      <c r="E226" s="4">
        <v>0.60899999999999999</v>
      </c>
      <c r="F226" s="4">
        <v>0.7</v>
      </c>
      <c r="G226" s="4">
        <v>0.34599999999999997</v>
      </c>
      <c r="H226" s="4">
        <v>0.14899999999999999</v>
      </c>
      <c r="I226" s="23">
        <v>0.26600000000000001</v>
      </c>
      <c r="J226" s="23">
        <v>0.61699999999999999</v>
      </c>
      <c r="K226" s="23">
        <v>0.65</v>
      </c>
      <c r="L226" s="21">
        <v>0.75700000000000001</v>
      </c>
      <c r="M226" s="4"/>
      <c r="N226" s="4"/>
      <c r="O226" s="4">
        <v>0.315</v>
      </c>
      <c r="P226" s="4">
        <v>5.5E-2</v>
      </c>
      <c r="Q226" s="4">
        <v>0.51100000000000001</v>
      </c>
      <c r="R226" s="4">
        <v>0.34699999999999998</v>
      </c>
      <c r="S226" s="4">
        <v>0.108</v>
      </c>
      <c r="T226" s="4">
        <v>0.27100000000000002</v>
      </c>
      <c r="U226" s="23">
        <v>8.6999999999999994E-2</v>
      </c>
      <c r="V226" s="23">
        <v>4.0000000000000001E-3</v>
      </c>
      <c r="W226" s="21">
        <v>0.41599999999999998</v>
      </c>
      <c r="X226" s="21">
        <v>0.99199999999999999</v>
      </c>
      <c r="AA226" s="3">
        <v>0.79900000000000004</v>
      </c>
      <c r="AB226" s="3">
        <v>1.9E-2</v>
      </c>
      <c r="AC226" s="3">
        <v>0.13400000000000001</v>
      </c>
      <c r="AD226" s="3">
        <v>2.4E-2</v>
      </c>
      <c r="AE226" s="3">
        <v>0.152</v>
      </c>
      <c r="AF226" s="3">
        <v>0.67900000000000005</v>
      </c>
      <c r="AG226" s="21">
        <v>3.5000000000000003E-2</v>
      </c>
      <c r="AH226" s="21">
        <v>5.7000000000000002E-2</v>
      </c>
      <c r="AI226" s="21">
        <v>0.21199999999999999</v>
      </c>
      <c r="AJ226" s="21">
        <v>0.95499999999999996</v>
      </c>
      <c r="AN226" s="3">
        <v>0.79900000000000004</v>
      </c>
      <c r="AO226" s="3">
        <v>1.9E-2</v>
      </c>
      <c r="AP226" s="3">
        <v>0.13400000000000001</v>
      </c>
      <c r="AQ226" s="3">
        <v>2.4E-2</v>
      </c>
      <c r="AR226" s="3">
        <v>0.152</v>
      </c>
      <c r="AS226" s="3">
        <v>0.67900000000000005</v>
      </c>
    </row>
    <row r="227" spans="1:45" ht="16.5" thickBot="1">
      <c r="A227" s="74" t="s">
        <v>60</v>
      </c>
      <c r="C227" s="3">
        <v>0.73699999999999999</v>
      </c>
      <c r="D227" s="4">
        <v>0.93300000000000005</v>
      </c>
      <c r="E227" s="4">
        <v>0.96599999999999997</v>
      </c>
      <c r="F227" s="4">
        <v>0.64700000000000002</v>
      </c>
      <c r="G227" s="4">
        <v>0.82599999999999996</v>
      </c>
      <c r="H227" s="4">
        <v>0.19600000000000001</v>
      </c>
      <c r="I227" s="23">
        <v>0.96699999999999997</v>
      </c>
      <c r="J227" s="23">
        <v>0.86099999999999999</v>
      </c>
      <c r="K227" s="23">
        <v>0.627</v>
      </c>
      <c r="L227" s="21">
        <v>0.23200000000000001</v>
      </c>
      <c r="M227" s="4"/>
      <c r="N227" s="4"/>
      <c r="O227" s="4">
        <v>0.93899999999999995</v>
      </c>
      <c r="P227" s="4">
        <v>0.78800000000000003</v>
      </c>
      <c r="Q227" s="4">
        <v>0.874</v>
      </c>
      <c r="R227" s="4">
        <v>0.59099999999999997</v>
      </c>
      <c r="S227" s="4">
        <v>0.47199999999999998</v>
      </c>
      <c r="T227" s="4">
        <v>8.9999999999999993E-3</v>
      </c>
      <c r="U227" s="23">
        <v>0.94</v>
      </c>
      <c r="V227" s="23">
        <v>0.85299999999999998</v>
      </c>
      <c r="W227" s="21">
        <v>0.23300000000000001</v>
      </c>
      <c r="X227" s="21">
        <v>8.0000000000000002E-3</v>
      </c>
      <c r="AA227" s="3">
        <v>0.81499999999999995</v>
      </c>
      <c r="AB227" s="3">
        <v>8.9999999999999993E-3</v>
      </c>
      <c r="AC227" s="3">
        <v>0.872</v>
      </c>
      <c r="AD227" s="3">
        <v>0.88400000000000001</v>
      </c>
      <c r="AE227" s="3">
        <v>0.27700000000000002</v>
      </c>
      <c r="AF227" s="3">
        <v>4.7E-2</v>
      </c>
      <c r="AG227" s="21">
        <v>0.83699999999999997</v>
      </c>
      <c r="AH227" s="21">
        <v>0.74299999999999999</v>
      </c>
      <c r="AI227" s="21">
        <v>0.19</v>
      </c>
      <c r="AJ227" s="21">
        <v>0.77600000000000002</v>
      </c>
      <c r="AN227" s="3">
        <v>0.81499999999999995</v>
      </c>
      <c r="AO227" s="3">
        <v>8.9999999999999993E-3</v>
      </c>
      <c r="AP227" s="3">
        <v>0.872</v>
      </c>
      <c r="AQ227" s="3">
        <v>0.88400000000000001</v>
      </c>
      <c r="AR227" s="3">
        <v>0.27700000000000002</v>
      </c>
      <c r="AS227" s="3">
        <v>4.7E-2</v>
      </c>
    </row>
    <row r="228" spans="1:45" ht="16.5" thickBot="1">
      <c r="B228" s="75"/>
      <c r="C228" s="10"/>
      <c r="D228" s="10"/>
      <c r="E228" s="10"/>
      <c r="F228" s="10"/>
      <c r="G228" s="10"/>
      <c r="H228" s="10"/>
      <c r="I228" s="24"/>
      <c r="J228" s="24"/>
      <c r="K228" s="24"/>
      <c r="L228" s="24"/>
      <c r="N228" s="75"/>
      <c r="O228" s="10"/>
      <c r="P228" s="10"/>
      <c r="Q228" s="10"/>
      <c r="R228" s="10"/>
      <c r="S228" s="10"/>
      <c r="T228" s="10"/>
      <c r="U228" s="24"/>
      <c r="V228" s="24"/>
      <c r="W228" s="24"/>
      <c r="X228" s="24"/>
      <c r="Z228" s="75"/>
      <c r="AA228" s="10"/>
      <c r="AB228" s="10"/>
      <c r="AC228" s="10"/>
      <c r="AD228" s="10"/>
      <c r="AE228" s="10"/>
      <c r="AF228" s="10"/>
      <c r="AG228" s="24"/>
      <c r="AH228" s="24"/>
      <c r="AI228" s="24"/>
      <c r="AJ228" s="24"/>
      <c r="AM228" s="75"/>
      <c r="AN228" s="10"/>
      <c r="AO228" s="10"/>
      <c r="AP228" s="10"/>
      <c r="AQ228" s="10"/>
      <c r="AR228" s="10"/>
      <c r="AS228" s="10"/>
    </row>
    <row r="229" spans="1:45" ht="16.5" thickBot="1">
      <c r="B229" s="75"/>
      <c r="C229" s="10"/>
      <c r="D229" s="10"/>
      <c r="E229" s="10"/>
      <c r="F229" s="10"/>
      <c r="G229" s="10"/>
      <c r="H229" s="10"/>
      <c r="I229" s="24"/>
      <c r="J229" s="24"/>
      <c r="K229" s="24"/>
      <c r="L229" s="24"/>
      <c r="N229" s="75"/>
      <c r="O229" s="10"/>
      <c r="P229" s="10"/>
      <c r="Q229" s="10"/>
      <c r="R229" s="10"/>
      <c r="S229" s="10"/>
      <c r="T229" s="10"/>
      <c r="U229" s="24"/>
      <c r="V229" s="24"/>
      <c r="W229" s="24"/>
      <c r="X229" s="24"/>
      <c r="Z229" s="75"/>
      <c r="AA229" s="10"/>
      <c r="AB229" s="10"/>
      <c r="AC229" s="10"/>
      <c r="AD229" s="10"/>
      <c r="AE229" s="10"/>
      <c r="AF229" s="10"/>
      <c r="AG229" s="24"/>
      <c r="AH229" s="24"/>
      <c r="AI229" s="24"/>
      <c r="AJ229" s="24"/>
      <c r="AM229" s="75"/>
      <c r="AN229" s="10"/>
      <c r="AO229" s="10"/>
      <c r="AP229" s="10"/>
      <c r="AQ229" s="10"/>
      <c r="AR229" s="10"/>
      <c r="AS229" s="1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3B1EC-50A3-4443-BAE4-D16AB8DFA9EB}">
  <dimension ref="A1:BD220"/>
  <sheetViews>
    <sheetView zoomScale="50" zoomScaleNormal="50" workbookViewId="0">
      <selection activeCell="D76" sqref="D76"/>
    </sheetView>
  </sheetViews>
  <sheetFormatPr defaultColWidth="10.625" defaultRowHeight="15.75"/>
  <cols>
    <col min="1" max="1" width="10.625" style="61"/>
    <col min="2" max="2" width="40.125" style="61" customWidth="1"/>
    <col min="3" max="8" width="10.625" style="61"/>
    <col min="9" max="9" width="59.625" style="61" customWidth="1"/>
    <col min="10" max="15" width="10.625" style="61"/>
    <col min="16" max="21" width="0" style="61" hidden="1" customWidth="1"/>
    <col min="22" max="16384" width="10.625" style="61"/>
  </cols>
  <sheetData>
    <row r="1" spans="1:56">
      <c r="B1" s="60" t="s">
        <v>459</v>
      </c>
    </row>
    <row r="2" spans="1:56">
      <c r="B2" s="60" t="s">
        <v>257</v>
      </c>
    </row>
    <row r="4" spans="1:56">
      <c r="B4" s="60" t="s">
        <v>20</v>
      </c>
      <c r="I4" s="60" t="s">
        <v>258</v>
      </c>
      <c r="P4" s="60" t="s">
        <v>92</v>
      </c>
      <c r="X4" s="60" t="s">
        <v>404</v>
      </c>
      <c r="AD4" s="60"/>
    </row>
    <row r="6" spans="1:56">
      <c r="A6" s="62"/>
      <c r="B6" s="60" t="s">
        <v>155</v>
      </c>
      <c r="C6" s="62"/>
      <c r="D6" s="62"/>
      <c r="E6" s="62"/>
      <c r="F6" s="62"/>
      <c r="G6" s="62"/>
      <c r="H6" s="62"/>
      <c r="I6" s="60" t="s">
        <v>155</v>
      </c>
      <c r="J6" s="62"/>
      <c r="K6" s="62"/>
      <c r="L6" s="62"/>
      <c r="M6" s="62"/>
      <c r="N6" s="62"/>
      <c r="O6" s="62"/>
      <c r="P6" s="60" t="s">
        <v>155</v>
      </c>
      <c r="Q6" s="62"/>
      <c r="R6" s="62"/>
      <c r="S6" s="62"/>
      <c r="T6" s="62"/>
      <c r="U6" s="62"/>
      <c r="V6" s="62"/>
      <c r="W6" s="60" t="s">
        <v>155</v>
      </c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</row>
    <row r="7" spans="1:56">
      <c r="A7" s="62"/>
      <c r="B7" s="60" t="s">
        <v>124</v>
      </c>
      <c r="C7" s="62" t="s">
        <v>263</v>
      </c>
      <c r="D7" s="62" t="s">
        <v>264</v>
      </c>
      <c r="E7" s="62" t="s">
        <v>265</v>
      </c>
      <c r="F7" s="62" t="s">
        <v>325</v>
      </c>
      <c r="G7" s="62" t="s">
        <v>401</v>
      </c>
      <c r="H7" s="62"/>
      <c r="I7" s="60" t="s">
        <v>124</v>
      </c>
      <c r="J7" s="62" t="s">
        <v>325</v>
      </c>
      <c r="K7" s="62" t="s">
        <v>266</v>
      </c>
      <c r="L7" s="62" t="s">
        <v>267</v>
      </c>
      <c r="M7" s="62" t="s">
        <v>268</v>
      </c>
      <c r="N7" s="62" t="s">
        <v>401</v>
      </c>
      <c r="O7" s="62"/>
      <c r="P7" s="60" t="s">
        <v>124</v>
      </c>
      <c r="Q7" s="62" t="s">
        <v>325</v>
      </c>
      <c r="R7" s="62" t="s">
        <v>266</v>
      </c>
      <c r="S7" s="62" t="s">
        <v>267</v>
      </c>
      <c r="T7" s="62" t="s">
        <v>268</v>
      </c>
      <c r="U7" s="62" t="s">
        <v>401</v>
      </c>
      <c r="V7" s="62"/>
      <c r="W7" s="60" t="s">
        <v>124</v>
      </c>
      <c r="X7" s="62" t="s">
        <v>396</v>
      </c>
      <c r="Y7" s="62" t="s">
        <v>398</v>
      </c>
      <c r="Z7" s="62" t="s">
        <v>397</v>
      </c>
      <c r="AA7" s="62" t="s">
        <v>399</v>
      </c>
      <c r="AB7" s="62"/>
      <c r="AC7" s="62"/>
      <c r="AD7" s="60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</row>
    <row r="8" spans="1:56" s="62" customFormat="1">
      <c r="B8" s="62" t="s">
        <v>125</v>
      </c>
      <c r="C8" s="95">
        <v>4.4999999999999998E-2</v>
      </c>
      <c r="D8" s="115">
        <v>3.2000000000000001E-2</v>
      </c>
      <c r="E8" s="95">
        <v>5.2999999999999999E-2</v>
      </c>
      <c r="F8" s="62">
        <v>2E-3</v>
      </c>
      <c r="G8" s="62">
        <v>-3.1E-2</v>
      </c>
      <c r="I8" s="62" t="s">
        <v>223</v>
      </c>
      <c r="J8" s="62">
        <v>0.01</v>
      </c>
      <c r="K8" s="62">
        <v>8.0000000000000002E-3</v>
      </c>
      <c r="L8" s="62">
        <v>-2.1000000000000001E-2</v>
      </c>
      <c r="M8" s="62">
        <v>5.0000000000000001E-3</v>
      </c>
      <c r="N8" s="62">
        <v>7.0000000000000001E-3</v>
      </c>
      <c r="P8" s="62" t="s">
        <v>256</v>
      </c>
      <c r="Q8" s="62">
        <v>-1.6E-2</v>
      </c>
      <c r="R8" s="62">
        <v>-1.6E-2</v>
      </c>
      <c r="S8" s="62">
        <v>-2.5000000000000001E-2</v>
      </c>
      <c r="T8" s="62">
        <v>-8.0000000000000002E-3</v>
      </c>
      <c r="U8" s="62">
        <v>-0.01</v>
      </c>
      <c r="W8" s="62" t="s">
        <v>223</v>
      </c>
      <c r="X8" s="62">
        <v>-3.0000000000000001E-3</v>
      </c>
      <c r="Y8" s="62">
        <v>1E-3</v>
      </c>
      <c r="Z8" s="62">
        <v>1.7999999999999999E-2</v>
      </c>
      <c r="AA8" s="62">
        <v>0</v>
      </c>
    </row>
    <row r="9" spans="1:56" s="62" customFormat="1" hidden="1">
      <c r="B9" s="62" t="s">
        <v>172</v>
      </c>
      <c r="C9" s="115">
        <v>9.5000000000000001E-2</v>
      </c>
      <c r="D9" s="62">
        <v>4.9000000000000002E-2</v>
      </c>
      <c r="E9" s="62">
        <v>4.7E-2</v>
      </c>
      <c r="F9" s="115">
        <v>8.7999999999999995E-2</v>
      </c>
      <c r="G9" s="62">
        <v>1.2E-2</v>
      </c>
      <c r="I9" s="62" t="s">
        <v>224</v>
      </c>
      <c r="J9" s="62">
        <v>5.8000000000000003E-2</v>
      </c>
      <c r="K9" s="62">
        <v>-2.8000000000000001E-2</v>
      </c>
      <c r="L9" s="62">
        <v>8.0000000000000002E-3</v>
      </c>
      <c r="M9" s="62">
        <v>2.4E-2</v>
      </c>
      <c r="N9" s="62">
        <v>1E-3</v>
      </c>
      <c r="P9" s="62" t="s">
        <v>238</v>
      </c>
      <c r="Q9" s="62">
        <v>0.02</v>
      </c>
      <c r="R9" s="62">
        <v>-3.2000000000000001E-2</v>
      </c>
      <c r="S9" s="62">
        <v>-2E-3</v>
      </c>
      <c r="T9" s="62">
        <v>0.01</v>
      </c>
      <c r="U9" s="62">
        <v>1.7999999999999999E-2</v>
      </c>
      <c r="W9" s="62" t="s">
        <v>224</v>
      </c>
      <c r="X9" s="62">
        <v>4.2000000000000003E-2</v>
      </c>
      <c r="Y9" s="62">
        <v>2.5999999999999999E-2</v>
      </c>
      <c r="Z9" s="62">
        <v>1.2999999999999999E-2</v>
      </c>
      <c r="AA9" s="62">
        <v>8.5999999999999993E-2</v>
      </c>
    </row>
    <row r="10" spans="1:56" s="62" customFormat="1" hidden="1">
      <c r="B10" s="62" t="s">
        <v>126</v>
      </c>
      <c r="C10" s="62">
        <v>3.9E-2</v>
      </c>
      <c r="D10" s="62">
        <v>1.7000000000000001E-2</v>
      </c>
      <c r="E10" s="62">
        <v>6.4000000000000001E-2</v>
      </c>
      <c r="F10" s="62">
        <v>-4.7E-2</v>
      </c>
      <c r="G10" s="62">
        <v>3.4000000000000002E-2</v>
      </c>
      <c r="I10" s="62" t="s">
        <v>225</v>
      </c>
      <c r="J10" s="62">
        <v>-0.04</v>
      </c>
      <c r="K10" s="62">
        <v>1.9E-2</v>
      </c>
      <c r="L10" s="62">
        <v>-8.9999999999999993E-3</v>
      </c>
      <c r="M10" s="62">
        <v>-0.03</v>
      </c>
      <c r="N10" s="62">
        <v>-3.7999999999999999E-2</v>
      </c>
      <c r="P10" s="62" t="s">
        <v>239</v>
      </c>
      <c r="Q10" s="62">
        <v>-7.0999999999999994E-2</v>
      </c>
      <c r="R10" s="62">
        <v>-2.9000000000000001E-2</v>
      </c>
      <c r="S10" s="62">
        <v>-7.0000000000000007E-2</v>
      </c>
      <c r="T10" s="62">
        <v>-2.1999999999999999E-2</v>
      </c>
      <c r="U10" s="62">
        <v>-4.9000000000000002E-2</v>
      </c>
      <c r="W10" s="62" t="s">
        <v>225</v>
      </c>
      <c r="X10" s="62">
        <v>-5.2999999999999999E-2</v>
      </c>
      <c r="Y10" s="62">
        <v>-0.10100000000000001</v>
      </c>
      <c r="Z10" s="62">
        <v>3.4000000000000002E-2</v>
      </c>
      <c r="AA10" s="62">
        <v>-4.1000000000000002E-2</v>
      </c>
    </row>
    <row r="11" spans="1:56" s="62" customFormat="1" hidden="1">
      <c r="B11" s="62" t="s">
        <v>127</v>
      </c>
      <c r="C11" s="62">
        <v>3.4000000000000002E-2</v>
      </c>
      <c r="D11" s="62">
        <v>-1.2E-2</v>
      </c>
      <c r="E11" s="62">
        <v>-4.8000000000000001E-2</v>
      </c>
      <c r="F11" s="62">
        <v>3.1E-2</v>
      </c>
      <c r="G11" s="62">
        <v>-1.2999999999999999E-2</v>
      </c>
      <c r="I11" s="62" t="s">
        <v>226</v>
      </c>
      <c r="J11" s="62">
        <v>-3.2000000000000001E-2</v>
      </c>
      <c r="K11" s="62">
        <v>-6.0000000000000001E-3</v>
      </c>
      <c r="L11" s="62">
        <v>-5.0000000000000001E-3</v>
      </c>
      <c r="M11" s="62">
        <v>6.7000000000000004E-2</v>
      </c>
      <c r="N11" s="62">
        <v>-0.01</v>
      </c>
      <c r="P11" s="62" t="s">
        <v>240</v>
      </c>
      <c r="Q11" s="62">
        <v>-8.9999999999999993E-3</v>
      </c>
      <c r="R11" s="62">
        <v>1.4E-2</v>
      </c>
      <c r="S11" s="62">
        <v>1.7000000000000001E-2</v>
      </c>
      <c r="T11" s="62">
        <v>2.7E-2</v>
      </c>
      <c r="U11" s="62">
        <v>-3.0000000000000001E-3</v>
      </c>
      <c r="W11" s="62" t="s">
        <v>226</v>
      </c>
      <c r="X11" s="62">
        <v>-2.1999999999999999E-2</v>
      </c>
      <c r="Y11" s="95">
        <v>7.4999999999999997E-2</v>
      </c>
      <c r="Z11" s="62">
        <v>-3.5999999999999997E-2</v>
      </c>
      <c r="AA11" s="62">
        <v>1E-3</v>
      </c>
    </row>
    <row r="12" spans="1:56" s="62" customFormat="1" hidden="1">
      <c r="B12" s="62" t="s">
        <v>128</v>
      </c>
      <c r="C12" s="115">
        <v>7.6999999999999999E-2</v>
      </c>
      <c r="D12" s="62">
        <v>4.1000000000000002E-2</v>
      </c>
      <c r="E12" s="115">
        <v>7.1999999999999995E-2</v>
      </c>
      <c r="F12" s="115">
        <v>5.8000000000000003E-2</v>
      </c>
      <c r="G12" s="62">
        <v>-4.3999999999999997E-2</v>
      </c>
      <c r="I12" s="62" t="s">
        <v>227</v>
      </c>
      <c r="J12" s="62">
        <v>1.7999999999999999E-2</v>
      </c>
      <c r="K12" s="62">
        <v>-5.0000000000000001E-3</v>
      </c>
      <c r="L12" s="62">
        <v>-1.0999999999999999E-2</v>
      </c>
      <c r="M12" s="62">
        <v>-3.5999999999999997E-2</v>
      </c>
      <c r="N12" s="62">
        <v>1.4E-2</v>
      </c>
      <c r="P12" s="62" t="s">
        <v>241</v>
      </c>
      <c r="Q12" s="62">
        <v>-1.0999999999999999E-2</v>
      </c>
      <c r="R12" s="62">
        <v>-8.0000000000000002E-3</v>
      </c>
      <c r="S12" s="62">
        <v>-8.9999999999999993E-3</v>
      </c>
      <c r="T12" s="62">
        <v>-4.7E-2</v>
      </c>
      <c r="U12" s="62">
        <v>1.2999999999999999E-2</v>
      </c>
      <c r="W12" s="62" t="s">
        <v>227</v>
      </c>
      <c r="X12" s="62">
        <v>8.0000000000000002E-3</v>
      </c>
      <c r="Y12" s="62">
        <v>3.0000000000000001E-3</v>
      </c>
      <c r="Z12" s="62">
        <v>0.02</v>
      </c>
      <c r="AA12" s="62">
        <v>1.4E-2</v>
      </c>
    </row>
    <row r="13" spans="1:56" s="62" customFormat="1" hidden="1">
      <c r="C13" s="62" t="s">
        <v>44</v>
      </c>
      <c r="D13" s="62" t="s">
        <v>44</v>
      </c>
      <c r="E13" s="62" t="s">
        <v>44</v>
      </c>
      <c r="F13" s="62" t="s">
        <v>44</v>
      </c>
      <c r="G13" s="62" t="s">
        <v>44</v>
      </c>
      <c r="J13" s="62" t="s">
        <v>44</v>
      </c>
      <c r="K13" s="62" t="s">
        <v>44</v>
      </c>
      <c r="L13" s="62" t="s">
        <v>44</v>
      </c>
      <c r="M13" s="62" t="s">
        <v>44</v>
      </c>
      <c r="N13" s="62" t="s">
        <v>44</v>
      </c>
      <c r="Q13" s="62" t="s">
        <v>44</v>
      </c>
      <c r="R13" s="62" t="s">
        <v>44</v>
      </c>
      <c r="S13" s="62" t="s">
        <v>44</v>
      </c>
      <c r="T13" s="62" t="s">
        <v>44</v>
      </c>
      <c r="U13" s="62" t="s">
        <v>44</v>
      </c>
      <c r="X13" s="62" t="s">
        <v>44</v>
      </c>
      <c r="Y13" s="62" t="s">
        <v>44</v>
      </c>
      <c r="Z13" s="62" t="s">
        <v>44</v>
      </c>
      <c r="AA13" s="62" t="s">
        <v>44</v>
      </c>
    </row>
    <row r="14" spans="1:56" s="62" customFormat="1" hidden="1">
      <c r="B14" s="62" t="s">
        <v>129</v>
      </c>
      <c r="C14" s="62">
        <v>1.7000000000000001E-2</v>
      </c>
      <c r="D14" s="62">
        <v>2.1999999999999999E-2</v>
      </c>
      <c r="E14" s="115">
        <v>5.2999999999999999E-2</v>
      </c>
      <c r="F14" s="114">
        <v>-2.4E-2</v>
      </c>
      <c r="G14" s="114">
        <v>-4.2000000000000003E-2</v>
      </c>
      <c r="I14" s="62" t="s">
        <v>228</v>
      </c>
      <c r="J14" s="62">
        <v>2.4E-2</v>
      </c>
      <c r="K14" s="62">
        <v>6.0000000000000001E-3</v>
      </c>
      <c r="L14" s="62">
        <v>-2.7E-2</v>
      </c>
      <c r="M14" s="62">
        <v>-7.0000000000000001E-3</v>
      </c>
      <c r="N14" s="62">
        <v>1.7000000000000001E-2</v>
      </c>
      <c r="P14" s="62" t="s">
        <v>242</v>
      </c>
      <c r="Q14" s="62">
        <v>3.0000000000000001E-3</v>
      </c>
      <c r="R14" s="62">
        <v>-1.2E-2</v>
      </c>
      <c r="S14" s="62">
        <v>-1.7999999999999999E-2</v>
      </c>
      <c r="T14" s="62">
        <v>-8.9999999999999993E-3</v>
      </c>
      <c r="U14" s="62">
        <v>-4.0000000000000001E-3</v>
      </c>
      <c r="W14" s="62" t="s">
        <v>228</v>
      </c>
      <c r="X14" s="62">
        <v>4.0000000000000001E-3</v>
      </c>
      <c r="Y14" s="62">
        <v>6.0000000000000001E-3</v>
      </c>
      <c r="Z14" s="62">
        <v>2.7E-2</v>
      </c>
      <c r="AA14" s="62">
        <v>3.0000000000000001E-3</v>
      </c>
    </row>
    <row r="15" spans="1:56" s="62" customFormat="1" hidden="1">
      <c r="B15" s="62" t="s">
        <v>130</v>
      </c>
      <c r="C15" s="62">
        <v>1.2999999999999999E-2</v>
      </c>
      <c r="D15" s="62">
        <v>-4.0000000000000001E-3</v>
      </c>
      <c r="E15" s="62">
        <v>6.0000000000000001E-3</v>
      </c>
      <c r="F15" s="62">
        <v>-4.2000000000000003E-2</v>
      </c>
      <c r="G15" s="62">
        <v>-1E-3</v>
      </c>
      <c r="I15" s="62" t="s">
        <v>229</v>
      </c>
      <c r="J15" s="62">
        <v>-1.6E-2</v>
      </c>
      <c r="K15" s="62">
        <v>0</v>
      </c>
      <c r="L15" s="62">
        <v>1E-3</v>
      </c>
      <c r="M15" s="62">
        <v>1.2999999999999999E-2</v>
      </c>
      <c r="N15" s="62">
        <v>-1.4E-2</v>
      </c>
      <c r="P15" s="62" t="s">
        <v>243</v>
      </c>
      <c r="Q15" s="62">
        <v>-3.2000000000000001E-2</v>
      </c>
      <c r="R15" s="62">
        <v>8.0000000000000002E-3</v>
      </c>
      <c r="S15" s="62">
        <v>-0.01</v>
      </c>
      <c r="T15" s="62">
        <v>3.0000000000000001E-3</v>
      </c>
      <c r="U15" s="62">
        <v>-1E-3</v>
      </c>
      <c r="W15" s="62" t="s">
        <v>229</v>
      </c>
      <c r="X15" s="62">
        <v>-2.5000000000000001E-2</v>
      </c>
      <c r="Y15" s="62">
        <v>-8.9999999999999993E-3</v>
      </c>
      <c r="Z15" s="62">
        <v>-2E-3</v>
      </c>
      <c r="AA15" s="62">
        <v>-1.0999999999999999E-2</v>
      </c>
    </row>
    <row r="16" spans="1:56" s="62" customFormat="1">
      <c r="C16" s="62" t="s">
        <v>44</v>
      </c>
      <c r="D16" s="62" t="s">
        <v>44</v>
      </c>
      <c r="E16" s="62" t="s">
        <v>44</v>
      </c>
      <c r="F16" s="62" t="s">
        <v>44</v>
      </c>
      <c r="G16" s="62" t="s">
        <v>44</v>
      </c>
      <c r="J16" s="62" t="s">
        <v>44</v>
      </c>
      <c r="K16" s="62" t="s">
        <v>44</v>
      </c>
      <c r="L16" s="62" t="s">
        <v>44</v>
      </c>
      <c r="M16" s="62" t="s">
        <v>44</v>
      </c>
      <c r="N16" s="62" t="s">
        <v>44</v>
      </c>
      <c r="Q16" s="62" t="s">
        <v>44</v>
      </c>
      <c r="R16" s="62" t="s">
        <v>44</v>
      </c>
      <c r="S16" s="62" t="s">
        <v>44</v>
      </c>
      <c r="T16" s="62" t="s">
        <v>44</v>
      </c>
      <c r="U16" s="62" t="s">
        <v>44</v>
      </c>
      <c r="X16" s="62" t="s">
        <v>44</v>
      </c>
      <c r="Y16" s="62" t="s">
        <v>44</v>
      </c>
      <c r="Z16" s="62" t="s">
        <v>44</v>
      </c>
      <c r="AA16" s="62" t="s">
        <v>44</v>
      </c>
    </row>
    <row r="17" spans="2:30" s="62" customFormat="1">
      <c r="B17" s="60" t="s">
        <v>131</v>
      </c>
      <c r="C17" s="62" t="s">
        <v>44</v>
      </c>
      <c r="D17" s="62" t="s">
        <v>44</v>
      </c>
      <c r="E17" s="62" t="s">
        <v>44</v>
      </c>
      <c r="F17" s="62" t="s">
        <v>44</v>
      </c>
      <c r="G17" s="62" t="s">
        <v>44</v>
      </c>
      <c r="I17" s="62" t="s">
        <v>131</v>
      </c>
      <c r="J17" s="62" t="s">
        <v>44</v>
      </c>
      <c r="K17" s="62" t="s">
        <v>44</v>
      </c>
      <c r="L17" s="62" t="s">
        <v>44</v>
      </c>
      <c r="M17" s="62" t="s">
        <v>44</v>
      </c>
      <c r="N17" s="62" t="s">
        <v>44</v>
      </c>
      <c r="P17" s="60" t="s">
        <v>131</v>
      </c>
      <c r="Q17" s="62" t="s">
        <v>44</v>
      </c>
      <c r="R17" s="62" t="s">
        <v>44</v>
      </c>
      <c r="S17" s="62" t="s">
        <v>44</v>
      </c>
      <c r="T17" s="62" t="s">
        <v>44</v>
      </c>
      <c r="U17" s="62" t="s">
        <v>44</v>
      </c>
      <c r="W17" s="60" t="s">
        <v>131</v>
      </c>
      <c r="X17" s="62" t="s">
        <v>44</v>
      </c>
      <c r="Y17" s="62" t="s">
        <v>44</v>
      </c>
      <c r="Z17" s="62" t="s">
        <v>44</v>
      </c>
      <c r="AA17" s="62" t="s">
        <v>44</v>
      </c>
      <c r="AD17" s="60"/>
    </row>
    <row r="18" spans="2:30" s="62" customFormat="1">
      <c r="B18" s="62" t="s">
        <v>440</v>
      </c>
      <c r="C18" s="62">
        <v>1.9E-2</v>
      </c>
      <c r="D18" s="62">
        <v>1.7000000000000001E-2</v>
      </c>
      <c r="E18" s="62">
        <v>-1.4999999999999999E-2</v>
      </c>
      <c r="F18" s="62">
        <v>3.4000000000000002E-2</v>
      </c>
      <c r="G18" s="62">
        <v>2.1000000000000001E-2</v>
      </c>
      <c r="I18" s="62" t="s">
        <v>441</v>
      </c>
      <c r="J18" s="62">
        <v>-7.0000000000000001E-3</v>
      </c>
      <c r="K18" s="62">
        <v>2.1000000000000001E-2</v>
      </c>
      <c r="L18" s="114">
        <v>2.5999999999999999E-2</v>
      </c>
      <c r="M18" s="62">
        <v>3.9E-2</v>
      </c>
      <c r="N18" s="62">
        <v>1.4999999999999999E-2</v>
      </c>
      <c r="P18" s="62" t="s">
        <v>442</v>
      </c>
      <c r="Q18" s="62">
        <v>-1.9E-2</v>
      </c>
      <c r="R18" s="62">
        <v>1E-3</v>
      </c>
      <c r="S18" s="62">
        <v>-1.2E-2</v>
      </c>
      <c r="T18" s="62">
        <v>3.5000000000000003E-2</v>
      </c>
      <c r="U18" s="62">
        <v>0.02</v>
      </c>
      <c r="W18" s="62" t="s">
        <v>441</v>
      </c>
      <c r="X18" s="62">
        <v>8.0000000000000002E-3</v>
      </c>
      <c r="Y18" s="62">
        <v>-4.0000000000000001E-3</v>
      </c>
      <c r="Z18" s="62">
        <v>-1.4E-2</v>
      </c>
      <c r="AA18" s="62">
        <v>0</v>
      </c>
    </row>
    <row r="19" spans="2:30" s="62" customFormat="1" hidden="1">
      <c r="B19" s="62" t="s">
        <v>443</v>
      </c>
      <c r="C19" s="62">
        <v>-0.01</v>
      </c>
      <c r="D19" s="62">
        <v>0</v>
      </c>
      <c r="E19" s="114">
        <v>-8.6999999999999994E-2</v>
      </c>
      <c r="F19" s="62">
        <v>4.2999999999999997E-2</v>
      </c>
      <c r="G19" s="62">
        <v>3.3000000000000002E-2</v>
      </c>
      <c r="I19" s="62" t="s">
        <v>444</v>
      </c>
      <c r="J19" s="62">
        <v>-3.6999999999999998E-2</v>
      </c>
      <c r="K19" s="62">
        <v>8.0000000000000002E-3</v>
      </c>
      <c r="L19" s="114">
        <v>6.4000000000000001E-2</v>
      </c>
      <c r="M19" s="95">
        <v>7.0000000000000007E-2</v>
      </c>
      <c r="N19" s="62">
        <v>0.02</v>
      </c>
      <c r="P19" s="62" t="s">
        <v>445</v>
      </c>
      <c r="Q19" s="62">
        <v>-1.9E-2</v>
      </c>
      <c r="R19" s="62">
        <v>1.2E-2</v>
      </c>
      <c r="S19" s="62">
        <v>2.5999999999999999E-2</v>
      </c>
      <c r="T19" s="95">
        <v>6.5000000000000002E-2</v>
      </c>
      <c r="U19" s="62">
        <v>3.3000000000000002E-2</v>
      </c>
      <c r="W19" s="62" t="s">
        <v>444</v>
      </c>
      <c r="X19" s="62">
        <v>4.0000000000000001E-3</v>
      </c>
      <c r="Y19" s="62">
        <v>1.7999999999999999E-2</v>
      </c>
      <c r="Z19" s="114">
        <v>-5.6000000000000001E-2</v>
      </c>
      <c r="AA19" s="114">
        <v>-1.6E-2</v>
      </c>
    </row>
    <row r="20" spans="2:30" s="62" customFormat="1" hidden="1">
      <c r="B20" s="62" t="s">
        <v>219</v>
      </c>
      <c r="C20" s="62">
        <v>1.7000000000000001E-2</v>
      </c>
      <c r="D20" s="62">
        <v>1.7000000000000001E-2</v>
      </c>
      <c r="E20" s="62">
        <v>-0.02</v>
      </c>
      <c r="F20" s="62">
        <v>3.1E-2</v>
      </c>
      <c r="G20" s="62">
        <v>1.7000000000000001E-2</v>
      </c>
      <c r="I20" s="62" t="s">
        <v>230</v>
      </c>
      <c r="J20" s="62">
        <v>-1.2999999999999999E-2</v>
      </c>
      <c r="K20" s="62">
        <v>1.9E-2</v>
      </c>
      <c r="L20" s="114">
        <v>2.1000000000000001E-2</v>
      </c>
      <c r="M20" s="62">
        <v>3.3000000000000002E-2</v>
      </c>
      <c r="N20" s="62">
        <v>1.4E-2</v>
      </c>
      <c r="P20" s="62" t="s">
        <v>244</v>
      </c>
      <c r="Q20" s="62">
        <v>-2.1999999999999999E-2</v>
      </c>
      <c r="R20" s="62">
        <v>-2E-3</v>
      </c>
      <c r="S20" s="62">
        <v>-1.9E-2</v>
      </c>
      <c r="T20" s="62">
        <v>3.1E-2</v>
      </c>
      <c r="U20" s="62">
        <v>1.0999999999999999E-2</v>
      </c>
      <c r="W20" s="62" t="s">
        <v>230</v>
      </c>
      <c r="X20" s="62">
        <v>5.0000000000000001E-3</v>
      </c>
      <c r="Y20" s="62">
        <v>-4.0000000000000001E-3</v>
      </c>
      <c r="Z20" s="62">
        <v>-1.4E-2</v>
      </c>
      <c r="AA20" s="62">
        <v>-8.9999999999999993E-3</v>
      </c>
    </row>
    <row r="21" spans="2:30" s="62" customFormat="1">
      <c r="B21" s="62" t="s">
        <v>446</v>
      </c>
      <c r="C21" s="95">
        <v>3.5000000000000003E-2</v>
      </c>
      <c r="D21" s="62">
        <v>6.0000000000000001E-3</v>
      </c>
      <c r="E21" s="95">
        <v>7.9000000000000001E-2</v>
      </c>
      <c r="F21" s="62">
        <v>-1E-3</v>
      </c>
      <c r="G21" s="114">
        <v>-1.7999999999999999E-2</v>
      </c>
      <c r="I21" s="62" t="s">
        <v>447</v>
      </c>
      <c r="J21" s="95">
        <v>3.7999999999999999E-2</v>
      </c>
      <c r="K21" s="115">
        <v>2.7E-2</v>
      </c>
      <c r="L21" s="114">
        <v>-3.9E-2</v>
      </c>
      <c r="M21" s="62">
        <v>-8.0000000000000002E-3</v>
      </c>
      <c r="N21" s="62">
        <v>-1E-3</v>
      </c>
      <c r="P21" s="62" t="s">
        <v>448</v>
      </c>
      <c r="Q21" s="62">
        <v>-1E-3</v>
      </c>
      <c r="R21" s="62">
        <v>-5.0000000000000001E-3</v>
      </c>
      <c r="S21" s="62">
        <v>-0.02</v>
      </c>
      <c r="T21" s="62">
        <v>-1.9E-2</v>
      </c>
      <c r="U21" s="62">
        <v>-1E-3</v>
      </c>
      <c r="W21" s="62" t="s">
        <v>447</v>
      </c>
      <c r="X21" s="62">
        <v>0.02</v>
      </c>
      <c r="Y21" s="62">
        <v>-4.0000000000000001E-3</v>
      </c>
      <c r="Z21" s="115">
        <v>4.1000000000000002E-2</v>
      </c>
      <c r="AA21" s="62">
        <v>2.7E-2</v>
      </c>
    </row>
    <row r="22" spans="2:30" s="62" customFormat="1" hidden="1">
      <c r="B22" s="62" t="s">
        <v>449</v>
      </c>
      <c r="C22" s="62">
        <v>2.5000000000000001E-2</v>
      </c>
      <c r="D22" s="62">
        <v>-1.7000000000000001E-2</v>
      </c>
      <c r="E22" s="95">
        <v>8.6999999999999994E-2</v>
      </c>
      <c r="F22" s="62">
        <v>-1.7999999999999999E-2</v>
      </c>
      <c r="G22" s="114">
        <v>-3.5999999999999997E-2</v>
      </c>
      <c r="I22" s="62" t="s">
        <v>450</v>
      </c>
      <c r="J22" s="95">
        <v>4.4999999999999998E-2</v>
      </c>
      <c r="K22" s="62">
        <v>1.6E-2</v>
      </c>
      <c r="L22" s="62">
        <v>-5.1999999999999998E-2</v>
      </c>
      <c r="M22" s="62">
        <v>-3.0000000000000001E-3</v>
      </c>
      <c r="N22" s="62">
        <v>-1.2E-2</v>
      </c>
      <c r="P22" s="62" t="s">
        <v>451</v>
      </c>
      <c r="Q22" s="62">
        <v>1.4999999999999999E-2</v>
      </c>
      <c r="R22" s="62">
        <v>5.0000000000000001E-3</v>
      </c>
      <c r="S22" s="62">
        <v>1.7000000000000001E-2</v>
      </c>
      <c r="T22" s="62">
        <v>-1.9E-2</v>
      </c>
      <c r="U22" s="62">
        <v>7.0000000000000001E-3</v>
      </c>
      <c r="W22" s="62" t="s">
        <v>450</v>
      </c>
      <c r="X22" s="62">
        <v>1.7000000000000001E-2</v>
      </c>
      <c r="Y22" s="62">
        <v>1.4999999999999999E-2</v>
      </c>
      <c r="Z22" s="62">
        <v>0.04</v>
      </c>
      <c r="AA22" s="62">
        <v>3.5999999999999997E-2</v>
      </c>
    </row>
    <row r="23" spans="2:30" s="62" customFormat="1" hidden="1">
      <c r="B23" s="62" t="s">
        <v>177</v>
      </c>
      <c r="C23" s="62">
        <v>-5.0000000000000001E-3</v>
      </c>
      <c r="D23" s="62">
        <v>4.0000000000000001E-3</v>
      </c>
      <c r="E23" s="62">
        <v>-1.4999999999999999E-2</v>
      </c>
      <c r="F23" s="62">
        <v>7.0000000000000001E-3</v>
      </c>
      <c r="G23" s="62">
        <v>2.8000000000000001E-2</v>
      </c>
      <c r="I23" s="62" t="s">
        <v>231</v>
      </c>
      <c r="J23" s="62">
        <v>2E-3</v>
      </c>
      <c r="K23" s="62">
        <v>2.5999999999999999E-2</v>
      </c>
      <c r="L23" s="95">
        <v>5.3999999999999999E-2</v>
      </c>
      <c r="M23" s="62">
        <v>0.01</v>
      </c>
      <c r="N23" s="62">
        <v>-1.2999999999999999E-2</v>
      </c>
      <c r="P23" s="62" t="s">
        <v>245</v>
      </c>
      <c r="Q23" s="62">
        <v>2E-3</v>
      </c>
      <c r="R23" s="62">
        <v>1.0999999999999999E-2</v>
      </c>
      <c r="S23" s="62">
        <v>3.5999999999999997E-2</v>
      </c>
      <c r="T23" s="62">
        <v>0.01</v>
      </c>
      <c r="U23" s="62">
        <v>0</v>
      </c>
      <c r="W23" s="62" t="s">
        <v>231</v>
      </c>
      <c r="X23" s="62">
        <v>1.4E-2</v>
      </c>
      <c r="Y23" s="62">
        <v>-0.02</v>
      </c>
      <c r="Z23" s="62">
        <v>-2E-3</v>
      </c>
      <c r="AA23" s="62">
        <v>1.9E-2</v>
      </c>
    </row>
    <row r="24" spans="2:30" s="62" customFormat="1">
      <c r="B24" s="62" t="s">
        <v>452</v>
      </c>
      <c r="C24" s="95">
        <v>4.5999999999999999E-2</v>
      </c>
      <c r="D24" s="62">
        <v>8.0000000000000002E-3</v>
      </c>
      <c r="E24" s="95">
        <v>9.1999999999999998E-2</v>
      </c>
      <c r="F24" s="62">
        <v>-3.0000000000000001E-3</v>
      </c>
      <c r="G24" s="62">
        <v>-2.9000000000000001E-2</v>
      </c>
      <c r="I24" s="62" t="s">
        <v>453</v>
      </c>
      <c r="J24" s="115">
        <v>3.3000000000000002E-2</v>
      </c>
      <c r="K24" s="62">
        <v>2.1000000000000001E-2</v>
      </c>
      <c r="L24" s="114">
        <v>-5.2999999999999999E-2</v>
      </c>
      <c r="M24" s="62">
        <v>-8.9999999999999993E-3</v>
      </c>
      <c r="N24" s="62">
        <v>1E-3</v>
      </c>
      <c r="P24" s="62" t="s">
        <v>454</v>
      </c>
      <c r="Q24" s="62">
        <v>-0.01</v>
      </c>
      <c r="R24" s="62">
        <v>-7.0000000000000001E-3</v>
      </c>
      <c r="S24" s="62">
        <v>-4.1000000000000002E-2</v>
      </c>
      <c r="T24" s="62">
        <v>-2.5000000000000001E-2</v>
      </c>
      <c r="U24" s="62">
        <v>-0.01</v>
      </c>
      <c r="W24" s="62" t="s">
        <v>453</v>
      </c>
      <c r="X24" s="62">
        <v>1.6E-2</v>
      </c>
      <c r="Y24" s="62">
        <v>-2E-3</v>
      </c>
      <c r="Z24" s="95">
        <v>5.0999999999999997E-2</v>
      </c>
      <c r="AA24" s="62">
        <v>1.0999999999999999E-2</v>
      </c>
    </row>
    <row r="25" spans="2:30" s="62" customFormat="1" hidden="1">
      <c r="B25" s="62" t="s">
        <v>455</v>
      </c>
      <c r="C25" s="95">
        <v>4.3999999999999997E-2</v>
      </c>
      <c r="D25" s="62">
        <v>-1.7999999999999999E-2</v>
      </c>
      <c r="E25" s="95">
        <v>0.108</v>
      </c>
      <c r="F25" s="62">
        <v>-2.5999999999999999E-2</v>
      </c>
      <c r="G25" s="62">
        <v>-5.3999999999999999E-2</v>
      </c>
      <c r="I25" s="62" t="s">
        <v>456</v>
      </c>
      <c r="J25" s="115">
        <v>3.9E-2</v>
      </c>
      <c r="K25" s="62">
        <v>8.0000000000000002E-3</v>
      </c>
      <c r="L25" s="62">
        <v>-7.5999999999999998E-2</v>
      </c>
      <c r="M25" s="62">
        <v>-1.4E-2</v>
      </c>
      <c r="N25" s="62">
        <v>-8.0000000000000002E-3</v>
      </c>
      <c r="P25" s="62" t="s">
        <v>457</v>
      </c>
      <c r="Q25" s="62">
        <v>1E-3</v>
      </c>
      <c r="R25" s="62">
        <v>6.0000000000000001E-3</v>
      </c>
      <c r="S25" s="62">
        <v>-2.5999999999999999E-2</v>
      </c>
      <c r="T25" s="62">
        <v>-3.3000000000000002E-2</v>
      </c>
      <c r="U25" s="62">
        <v>-8.9999999999999993E-3</v>
      </c>
      <c r="W25" s="62" t="s">
        <v>456</v>
      </c>
      <c r="X25" s="62">
        <v>1.4999999999999999E-2</v>
      </c>
      <c r="Y25" s="62">
        <v>0.02</v>
      </c>
      <c r="Z25" s="95">
        <v>5.8000000000000003E-2</v>
      </c>
      <c r="AA25" s="62">
        <v>2E-3</v>
      </c>
    </row>
    <row r="26" spans="2:30" s="62" customFormat="1" hidden="1">
      <c r="B26" s="62" t="s">
        <v>176</v>
      </c>
      <c r="C26" s="62">
        <v>2.5000000000000001E-2</v>
      </c>
      <c r="D26" s="62">
        <v>3.0000000000000001E-3</v>
      </c>
      <c r="E26" s="62">
        <v>2.9000000000000001E-2</v>
      </c>
      <c r="F26" s="62">
        <v>-1.9E-2</v>
      </c>
      <c r="G26" s="62">
        <v>-1.0999999999999999E-2</v>
      </c>
      <c r="I26" s="62" t="s">
        <v>232</v>
      </c>
      <c r="J26" s="62">
        <v>-1.6E-2</v>
      </c>
      <c r="K26" s="62">
        <v>-1.4E-2</v>
      </c>
      <c r="L26" s="62">
        <v>-8.9999999999999993E-3</v>
      </c>
      <c r="M26" s="62">
        <v>-3.5999999999999997E-2</v>
      </c>
      <c r="N26" s="62">
        <v>-0.02</v>
      </c>
      <c r="P26" s="62" t="s">
        <v>246</v>
      </c>
      <c r="Q26" s="62">
        <v>-1.7999999999999999E-2</v>
      </c>
      <c r="R26" s="62">
        <v>-0.01</v>
      </c>
      <c r="S26" s="62">
        <v>-3.4000000000000002E-2</v>
      </c>
      <c r="T26" s="62">
        <v>-3.9E-2</v>
      </c>
      <c r="U26" s="62">
        <v>-0.03</v>
      </c>
      <c r="W26" s="62" t="s">
        <v>232</v>
      </c>
      <c r="X26" s="62">
        <v>-0.02</v>
      </c>
      <c r="Y26" s="62">
        <v>-3.1E-2</v>
      </c>
      <c r="Z26" s="62">
        <v>1.6E-2</v>
      </c>
      <c r="AA26" s="62">
        <v>-2.1999999999999999E-2</v>
      </c>
    </row>
    <row r="27" spans="2:30" s="62" customFormat="1" hidden="1">
      <c r="C27" s="62" t="s">
        <v>44</v>
      </c>
      <c r="D27" s="62" t="s">
        <v>44</v>
      </c>
      <c r="E27" s="62" t="s">
        <v>44</v>
      </c>
      <c r="F27" s="62" t="s">
        <v>44</v>
      </c>
      <c r="G27" s="62" t="s">
        <v>44</v>
      </c>
      <c r="J27" s="62" t="s">
        <v>44</v>
      </c>
      <c r="K27" s="62" t="s">
        <v>44</v>
      </c>
      <c r="L27" s="62" t="s">
        <v>44</v>
      </c>
      <c r="M27" s="62" t="s">
        <v>44</v>
      </c>
      <c r="N27" s="62" t="s">
        <v>44</v>
      </c>
      <c r="Q27" s="62" t="s">
        <v>44</v>
      </c>
      <c r="R27" s="62" t="s">
        <v>44</v>
      </c>
      <c r="S27" s="62" t="s">
        <v>44</v>
      </c>
      <c r="T27" s="62" t="s">
        <v>44</v>
      </c>
      <c r="U27" s="62" t="s">
        <v>44</v>
      </c>
      <c r="X27" s="62" t="s">
        <v>44</v>
      </c>
      <c r="Y27" s="62" t="s">
        <v>44</v>
      </c>
      <c r="Z27" s="62" t="s">
        <v>44</v>
      </c>
      <c r="AA27" s="62" t="s">
        <v>44</v>
      </c>
    </row>
    <row r="28" spans="2:30" s="62" customFormat="1" hidden="1">
      <c r="B28" s="60" t="s">
        <v>132</v>
      </c>
      <c r="C28" s="62" t="s">
        <v>44</v>
      </c>
      <c r="D28" s="62" t="s">
        <v>44</v>
      </c>
      <c r="E28" s="62" t="s">
        <v>44</v>
      </c>
      <c r="F28" s="62" t="s">
        <v>44</v>
      </c>
      <c r="G28" s="62" t="s">
        <v>44</v>
      </c>
      <c r="I28" s="62" t="s">
        <v>132</v>
      </c>
      <c r="J28" s="62" t="s">
        <v>44</v>
      </c>
      <c r="K28" s="62" t="s">
        <v>44</v>
      </c>
      <c r="L28" s="62" t="s">
        <v>44</v>
      </c>
      <c r="M28" s="62" t="s">
        <v>44</v>
      </c>
      <c r="N28" s="62" t="s">
        <v>44</v>
      </c>
      <c r="P28" s="60" t="s">
        <v>132</v>
      </c>
      <c r="Q28" s="62" t="s">
        <v>44</v>
      </c>
      <c r="R28" s="62" t="s">
        <v>44</v>
      </c>
      <c r="S28" s="62" t="s">
        <v>44</v>
      </c>
      <c r="T28" s="62" t="s">
        <v>44</v>
      </c>
      <c r="U28" s="62" t="s">
        <v>44</v>
      </c>
      <c r="W28" s="60" t="s">
        <v>132</v>
      </c>
      <c r="X28" s="62" t="s">
        <v>44</v>
      </c>
      <c r="Y28" s="62" t="s">
        <v>44</v>
      </c>
      <c r="Z28" s="62" t="s">
        <v>44</v>
      </c>
      <c r="AA28" s="62" t="s">
        <v>44</v>
      </c>
      <c r="AD28" s="60"/>
    </row>
    <row r="29" spans="2:30" s="62" customFormat="1" hidden="1">
      <c r="B29" s="62" t="s">
        <v>133</v>
      </c>
      <c r="C29" s="62">
        <v>1.2E-2</v>
      </c>
      <c r="D29" s="62">
        <v>1.7000000000000001E-2</v>
      </c>
      <c r="E29" s="62">
        <v>2E-3</v>
      </c>
      <c r="F29" s="62">
        <v>-1.7999999999999999E-2</v>
      </c>
      <c r="G29" s="62">
        <v>-2.5999999999999999E-2</v>
      </c>
      <c r="I29" s="62" t="s">
        <v>233</v>
      </c>
      <c r="J29" s="62">
        <v>-7.0000000000000001E-3</v>
      </c>
      <c r="K29" s="62">
        <v>-2.7E-2</v>
      </c>
      <c r="L29" s="62">
        <v>6.0000000000000001E-3</v>
      </c>
      <c r="M29" s="62">
        <v>-3.0000000000000001E-3</v>
      </c>
      <c r="N29" s="62">
        <v>1.2999999999999999E-2</v>
      </c>
      <c r="P29" s="62" t="s">
        <v>247</v>
      </c>
      <c r="Q29" s="62">
        <v>-5.0000000000000001E-3</v>
      </c>
      <c r="R29" s="62">
        <v>-0.02</v>
      </c>
      <c r="S29" s="62">
        <v>-8.9999999999999993E-3</v>
      </c>
      <c r="T29" s="62">
        <v>1.2999999999999999E-2</v>
      </c>
      <c r="U29" s="62">
        <v>-1E-3</v>
      </c>
      <c r="W29" s="62" t="s">
        <v>233</v>
      </c>
      <c r="X29" s="62">
        <v>-2.3E-2</v>
      </c>
      <c r="Y29" s="62">
        <v>2E-3</v>
      </c>
      <c r="Z29" s="62">
        <v>-4.0000000000000001E-3</v>
      </c>
      <c r="AA29" s="62">
        <v>-1.6E-2</v>
      </c>
    </row>
    <row r="30" spans="2:30" s="62" customFormat="1" hidden="1">
      <c r="B30" s="62" t="s">
        <v>134</v>
      </c>
      <c r="C30" s="62">
        <v>1.6E-2</v>
      </c>
      <c r="D30" s="62">
        <v>0.03</v>
      </c>
      <c r="E30" s="62">
        <v>3.2000000000000001E-2</v>
      </c>
      <c r="F30" s="62">
        <v>3.0000000000000001E-3</v>
      </c>
      <c r="G30" s="62">
        <v>-2.1999999999999999E-2</v>
      </c>
      <c r="I30" s="62" t="s">
        <v>234</v>
      </c>
      <c r="J30" s="62">
        <v>1.4999999999999999E-2</v>
      </c>
      <c r="K30" s="62">
        <v>8.0000000000000002E-3</v>
      </c>
      <c r="L30" s="62">
        <v>-7.0000000000000001E-3</v>
      </c>
      <c r="M30" s="62">
        <v>0</v>
      </c>
      <c r="N30" s="62">
        <v>2.8000000000000001E-2</v>
      </c>
      <c r="P30" s="62" t="s">
        <v>248</v>
      </c>
      <c r="Q30" s="62">
        <v>-8.0000000000000002E-3</v>
      </c>
      <c r="R30" s="62">
        <v>-1.4999999999999999E-2</v>
      </c>
      <c r="S30" s="62">
        <v>-0.03</v>
      </c>
      <c r="T30" s="62">
        <v>6.0000000000000001E-3</v>
      </c>
      <c r="U30" s="62">
        <v>6.0000000000000001E-3</v>
      </c>
      <c r="W30" s="62" t="s">
        <v>234</v>
      </c>
      <c r="X30" s="62">
        <v>2E-3</v>
      </c>
      <c r="Y30" s="62">
        <v>2E-3</v>
      </c>
      <c r="Z30" s="62">
        <v>1.6E-2</v>
      </c>
      <c r="AA30" s="62">
        <v>0</v>
      </c>
    </row>
    <row r="31" spans="2:30" s="62" customFormat="1" hidden="1">
      <c r="B31" s="62" t="s">
        <v>142</v>
      </c>
      <c r="C31" s="62">
        <v>1.0999999999999999E-2</v>
      </c>
      <c r="D31" s="62">
        <v>1.4E-2</v>
      </c>
      <c r="E31" s="95">
        <v>6.9000000000000006E-2</v>
      </c>
      <c r="F31" s="62">
        <v>-1.2999999999999999E-2</v>
      </c>
      <c r="G31" s="62">
        <v>-3.1E-2</v>
      </c>
      <c r="I31" s="62" t="s">
        <v>235</v>
      </c>
      <c r="J31" s="95">
        <v>3.9E-2</v>
      </c>
      <c r="K31" s="95">
        <v>3.5000000000000003E-2</v>
      </c>
      <c r="L31" s="62">
        <v>-4.2999999999999997E-2</v>
      </c>
      <c r="M31" s="62">
        <v>-7.0000000000000001E-3</v>
      </c>
      <c r="N31" s="62">
        <v>0.01</v>
      </c>
      <c r="P31" s="62" t="s">
        <v>249</v>
      </c>
      <c r="Q31" s="62">
        <v>8.9999999999999993E-3</v>
      </c>
      <c r="R31" s="62">
        <v>2E-3</v>
      </c>
      <c r="S31" s="62">
        <v>-1.7000000000000001E-2</v>
      </c>
      <c r="T31" s="62">
        <v>-2.4E-2</v>
      </c>
      <c r="U31" s="62">
        <v>-4.0000000000000001E-3</v>
      </c>
      <c r="W31" s="62" t="s">
        <v>235</v>
      </c>
      <c r="X31" s="62">
        <v>2.8000000000000001E-2</v>
      </c>
      <c r="Y31" s="62">
        <v>6.0000000000000001E-3</v>
      </c>
      <c r="Z31" s="115">
        <v>4.1000000000000002E-2</v>
      </c>
      <c r="AA31" s="62">
        <v>0.02</v>
      </c>
    </row>
    <row r="32" spans="2:30" s="62" customFormat="1" hidden="1">
      <c r="C32" s="62" t="s">
        <v>44</v>
      </c>
      <c r="D32" s="62" t="s">
        <v>44</v>
      </c>
      <c r="E32" s="62" t="s">
        <v>44</v>
      </c>
      <c r="F32" s="62" t="s">
        <v>44</v>
      </c>
      <c r="G32" s="62" t="s">
        <v>44</v>
      </c>
      <c r="J32" s="62" t="s">
        <v>44</v>
      </c>
      <c r="K32" s="62" t="s">
        <v>44</v>
      </c>
      <c r="L32" s="62" t="s">
        <v>44</v>
      </c>
      <c r="M32" s="62" t="s">
        <v>44</v>
      </c>
      <c r="N32" s="62" t="s">
        <v>44</v>
      </c>
      <c r="Q32" s="62" t="s">
        <v>44</v>
      </c>
      <c r="R32" s="62" t="s">
        <v>44</v>
      </c>
      <c r="S32" s="62" t="s">
        <v>44</v>
      </c>
      <c r="T32" s="62" t="s">
        <v>44</v>
      </c>
      <c r="U32" s="62" t="s">
        <v>44</v>
      </c>
      <c r="X32" s="62" t="s">
        <v>44</v>
      </c>
      <c r="Y32" s="62" t="s">
        <v>44</v>
      </c>
      <c r="Z32" s="62" t="s">
        <v>44</v>
      </c>
      <c r="AA32" s="62" t="s">
        <v>44</v>
      </c>
    </row>
    <row r="33" spans="1:56" s="62" customFormat="1">
      <c r="B33" s="62" t="s">
        <v>173</v>
      </c>
      <c r="C33" s="95">
        <v>3.5999999999999997E-2</v>
      </c>
      <c r="D33" s="62">
        <v>5.0000000000000001E-3</v>
      </c>
      <c r="E33" s="95">
        <v>8.5000000000000006E-2</v>
      </c>
      <c r="F33" s="62">
        <v>-3.0000000000000001E-3</v>
      </c>
      <c r="G33" s="62">
        <v>-2.1999999999999999E-2</v>
      </c>
      <c r="I33" s="62" t="s">
        <v>236</v>
      </c>
      <c r="J33" s="95">
        <v>3.6999999999999998E-2</v>
      </c>
      <c r="K33" s="62">
        <v>2.4E-2</v>
      </c>
      <c r="L33" s="62">
        <v>-5.0999999999999997E-2</v>
      </c>
      <c r="M33" s="62">
        <v>-0.01</v>
      </c>
      <c r="N33" s="62">
        <v>7.0000000000000001E-3</v>
      </c>
      <c r="P33" s="62" t="s">
        <v>250</v>
      </c>
      <c r="Q33" s="62">
        <v>-4.0000000000000001E-3</v>
      </c>
      <c r="R33" s="62">
        <v>-5.0000000000000001E-3</v>
      </c>
      <c r="S33" s="62">
        <v>-2.9000000000000001E-2</v>
      </c>
      <c r="T33" s="62">
        <v>-2.1999999999999999E-2</v>
      </c>
      <c r="U33" s="62">
        <v>-1E-3</v>
      </c>
      <c r="W33" s="62" t="s">
        <v>236</v>
      </c>
      <c r="X33" s="62">
        <v>0.02</v>
      </c>
      <c r="Y33" s="62">
        <v>-1E-3</v>
      </c>
      <c r="Z33" s="95">
        <v>4.7E-2</v>
      </c>
      <c r="AA33" s="62">
        <v>1.4999999999999999E-2</v>
      </c>
    </row>
    <row r="34" spans="1:56" s="62" customFormat="1" hidden="1">
      <c r="B34" s="62" t="s">
        <v>217</v>
      </c>
      <c r="C34" s="115">
        <v>3.3000000000000002E-2</v>
      </c>
      <c r="D34" s="62">
        <v>2.5999999999999999E-2</v>
      </c>
      <c r="E34" s="62">
        <v>6.0000000000000001E-3</v>
      </c>
      <c r="F34" s="62">
        <v>-4.0000000000000001E-3</v>
      </c>
      <c r="G34" s="62">
        <v>-2.3E-2</v>
      </c>
      <c r="I34" s="62" t="s">
        <v>237</v>
      </c>
      <c r="J34" s="62">
        <v>-8.0000000000000002E-3</v>
      </c>
      <c r="K34" s="62">
        <v>-1.4E-2</v>
      </c>
      <c r="L34" s="62">
        <v>1.7000000000000001E-2</v>
      </c>
      <c r="M34" s="62">
        <v>1E-3</v>
      </c>
      <c r="N34" s="62">
        <v>5.0000000000000001E-3</v>
      </c>
      <c r="P34" s="62" t="s">
        <v>251</v>
      </c>
      <c r="Q34" s="62">
        <v>5.0000000000000001E-3</v>
      </c>
      <c r="R34" s="62">
        <v>-1.4999999999999999E-2</v>
      </c>
      <c r="S34" s="62">
        <v>-1E-3</v>
      </c>
      <c r="T34" s="62">
        <v>2E-3</v>
      </c>
      <c r="U34" s="62">
        <v>0</v>
      </c>
      <c r="W34" s="62" t="s">
        <v>237</v>
      </c>
      <c r="X34" s="62">
        <v>-1.7000000000000001E-2</v>
      </c>
      <c r="Y34" s="62">
        <v>0</v>
      </c>
      <c r="Z34" s="62">
        <v>-2E-3</v>
      </c>
      <c r="AA34" s="62">
        <v>-1.2E-2</v>
      </c>
    </row>
    <row r="35" spans="1:56" s="62" customFormat="1" hidden="1">
      <c r="B35" s="62" t="s">
        <v>206</v>
      </c>
      <c r="C35" s="62">
        <v>4.2999999999999997E-2</v>
      </c>
      <c r="D35" s="62">
        <v>4.3999999999999997E-2</v>
      </c>
      <c r="E35" s="115">
        <v>7.4999999999999997E-2</v>
      </c>
      <c r="F35" s="62">
        <v>1.4E-2</v>
      </c>
      <c r="G35" s="62">
        <v>-5.0000000000000001E-3</v>
      </c>
      <c r="I35" s="62" t="s">
        <v>212</v>
      </c>
      <c r="J35" s="62">
        <v>1.7999999999999999E-2</v>
      </c>
      <c r="K35" s="62">
        <v>4.2999999999999997E-2</v>
      </c>
      <c r="L35" s="62">
        <v>-0.02</v>
      </c>
      <c r="M35" s="62">
        <v>2E-3</v>
      </c>
      <c r="N35" s="62">
        <v>0.02</v>
      </c>
      <c r="P35" s="62" t="s">
        <v>252</v>
      </c>
      <c r="Q35" s="62">
        <v>-2.5999999999999999E-2</v>
      </c>
      <c r="R35" s="62">
        <v>-0.01</v>
      </c>
      <c r="S35" s="62">
        <v>-5.8000000000000003E-2</v>
      </c>
      <c r="T35" s="62">
        <v>2E-3</v>
      </c>
      <c r="U35" s="62">
        <v>-1E-3</v>
      </c>
      <c r="W35" s="62" t="s">
        <v>212</v>
      </c>
      <c r="X35" s="62">
        <v>1.2E-2</v>
      </c>
      <c r="Y35" s="62">
        <v>-0.02</v>
      </c>
      <c r="Z35" s="62">
        <v>3.5000000000000003E-2</v>
      </c>
      <c r="AA35" s="62">
        <v>1E-3</v>
      </c>
    </row>
    <row r="36" spans="1:56" s="62" customFormat="1" hidden="1">
      <c r="B36" s="62" t="s">
        <v>205</v>
      </c>
      <c r="C36" s="62">
        <v>4.1000000000000002E-2</v>
      </c>
      <c r="D36" s="62">
        <v>6.0000000000000001E-3</v>
      </c>
      <c r="E36" s="62">
        <v>1.6E-2</v>
      </c>
      <c r="F36" s="62">
        <v>-8.9999999999999993E-3</v>
      </c>
      <c r="G36" s="62">
        <v>7.0000000000000001E-3</v>
      </c>
      <c r="I36" s="62" t="s">
        <v>209</v>
      </c>
      <c r="J36" s="62">
        <v>-8.0000000000000002E-3</v>
      </c>
      <c r="K36" s="62">
        <v>2.5999999999999999E-2</v>
      </c>
      <c r="L36" s="62">
        <v>4.1000000000000002E-2</v>
      </c>
      <c r="M36" s="62">
        <v>-1.6E-2</v>
      </c>
      <c r="N36" s="62">
        <v>-3.6999999999999998E-2</v>
      </c>
      <c r="P36" s="62" t="s">
        <v>253</v>
      </c>
      <c r="Q36" s="62">
        <v>0</v>
      </c>
      <c r="R36" s="62">
        <v>8.9999999999999993E-3</v>
      </c>
      <c r="S36" s="62">
        <v>-7.0000000000000001E-3</v>
      </c>
      <c r="T36" s="62">
        <v>-0.02</v>
      </c>
      <c r="U36" s="62">
        <v>-2.9000000000000001E-2</v>
      </c>
      <c r="W36" s="62" t="s">
        <v>209</v>
      </c>
      <c r="X36" s="62">
        <v>-1E-3</v>
      </c>
      <c r="Y36" s="62">
        <v>-4.4999999999999998E-2</v>
      </c>
      <c r="Z36" s="62">
        <v>1.2E-2</v>
      </c>
      <c r="AA36" s="62">
        <v>-2E-3</v>
      </c>
    </row>
    <row r="37" spans="1:56" s="62" customFormat="1" hidden="1">
      <c r="B37" s="62" t="s">
        <v>207</v>
      </c>
      <c r="C37" s="62">
        <v>3.5999999999999997E-2</v>
      </c>
      <c r="D37" s="62">
        <v>-2.1000000000000001E-2</v>
      </c>
      <c r="E37" s="95">
        <v>9.8000000000000004E-2</v>
      </c>
      <c r="F37" s="62">
        <v>-2.5000000000000001E-2</v>
      </c>
      <c r="G37" s="62">
        <v>-3.7999999999999999E-2</v>
      </c>
      <c r="I37" s="62" t="s">
        <v>210</v>
      </c>
      <c r="J37" s="95">
        <v>4.9000000000000002E-2</v>
      </c>
      <c r="K37" s="62">
        <v>8.0000000000000002E-3</v>
      </c>
      <c r="L37" s="62">
        <v>-7.1999999999999995E-2</v>
      </c>
      <c r="M37" s="62">
        <v>-1.7999999999999999E-2</v>
      </c>
      <c r="N37" s="62">
        <v>-6.0000000000000001E-3</v>
      </c>
      <c r="P37" s="62" t="s">
        <v>254</v>
      </c>
      <c r="Q37" s="62">
        <v>1.6E-2</v>
      </c>
      <c r="R37" s="62">
        <v>0</v>
      </c>
      <c r="S37" s="62">
        <v>-8.9999999999999993E-3</v>
      </c>
      <c r="T37" s="62">
        <v>-3.5999999999999997E-2</v>
      </c>
      <c r="U37" s="62">
        <v>7.0000000000000001E-3</v>
      </c>
      <c r="W37" s="62" t="s">
        <v>210</v>
      </c>
      <c r="X37" s="62">
        <v>1.7999999999999999E-2</v>
      </c>
      <c r="Y37" s="62">
        <v>1.4E-2</v>
      </c>
      <c r="Z37" s="95">
        <v>5.6000000000000001E-2</v>
      </c>
      <c r="AA37" s="62">
        <v>0.02</v>
      </c>
    </row>
    <row r="38" spans="1:56" s="62" customFormat="1" hidden="1">
      <c r="B38" s="62" t="s">
        <v>208</v>
      </c>
      <c r="C38" s="115">
        <v>4.8000000000000001E-2</v>
      </c>
      <c r="D38" s="95">
        <v>3.7999999999999999E-2</v>
      </c>
      <c r="E38" s="62">
        <v>6.0000000000000001E-3</v>
      </c>
      <c r="F38" s="95">
        <v>0.04</v>
      </c>
      <c r="G38" s="62">
        <v>-1.0999999999999999E-2</v>
      </c>
      <c r="I38" s="62" t="s">
        <v>211</v>
      </c>
      <c r="J38" s="62">
        <v>-5.0000000000000001E-3</v>
      </c>
      <c r="K38" s="62">
        <v>0</v>
      </c>
      <c r="L38" s="62">
        <v>-3.0000000000000001E-3</v>
      </c>
      <c r="M38" s="62">
        <v>1.0999999999999999E-2</v>
      </c>
      <c r="N38" s="62">
        <v>2E-3</v>
      </c>
      <c r="P38" s="62" t="s">
        <v>255</v>
      </c>
      <c r="Q38" s="62">
        <v>2.1999999999999999E-2</v>
      </c>
      <c r="R38" s="62">
        <v>-1E-3</v>
      </c>
      <c r="S38" s="62">
        <v>2.5999999999999999E-2</v>
      </c>
      <c r="T38" s="62">
        <v>-2.3E-2</v>
      </c>
      <c r="U38" s="62">
        <v>0.02</v>
      </c>
      <c r="W38" s="62" t="s">
        <v>211</v>
      </c>
      <c r="X38" s="62">
        <v>-1E-3</v>
      </c>
      <c r="Y38" s="62">
        <v>2.5999999999999999E-2</v>
      </c>
      <c r="Z38" s="62">
        <v>-8.9999999999999993E-3</v>
      </c>
      <c r="AA38" s="62">
        <v>4.0000000000000001E-3</v>
      </c>
    </row>
    <row r="39" spans="1:56" s="62" customFormat="1" hidden="1">
      <c r="C39" s="62" t="s">
        <v>44</v>
      </c>
      <c r="D39" s="62" t="s">
        <v>44</v>
      </c>
      <c r="E39" s="62" t="s">
        <v>44</v>
      </c>
      <c r="F39" s="62" t="s">
        <v>44</v>
      </c>
      <c r="G39" s="62" t="s">
        <v>44</v>
      </c>
      <c r="J39" s="62" t="s">
        <v>44</v>
      </c>
      <c r="K39" s="62" t="s">
        <v>44</v>
      </c>
      <c r="L39" s="62" t="s">
        <v>44</v>
      </c>
      <c r="M39" s="62" t="s">
        <v>44</v>
      </c>
      <c r="N39" s="62" t="s">
        <v>44</v>
      </c>
      <c r="Q39" s="62" t="s">
        <v>44</v>
      </c>
      <c r="R39" s="62" t="s">
        <v>44</v>
      </c>
      <c r="S39" s="62" t="s">
        <v>44</v>
      </c>
      <c r="T39" s="62" t="s">
        <v>44</v>
      </c>
      <c r="U39" s="62" t="s">
        <v>44</v>
      </c>
      <c r="X39" s="62" t="s">
        <v>44</v>
      </c>
      <c r="Y39" s="62" t="s">
        <v>44</v>
      </c>
      <c r="Z39" s="62" t="s">
        <v>44</v>
      </c>
      <c r="AA39" s="62" t="s">
        <v>44</v>
      </c>
    </row>
    <row r="40" spans="1:56" s="62" customFormat="1" hidden="1">
      <c r="B40" s="62" t="s">
        <v>284</v>
      </c>
      <c r="C40" s="62">
        <v>5.5E-2</v>
      </c>
      <c r="D40" s="62">
        <v>4.1000000000000002E-2</v>
      </c>
      <c r="E40" s="115">
        <v>7.4999999999999997E-2</v>
      </c>
      <c r="F40" s="62">
        <v>1.7999999999999999E-2</v>
      </c>
      <c r="G40" s="62">
        <v>1E-3</v>
      </c>
      <c r="I40" s="62" t="s">
        <v>288</v>
      </c>
      <c r="J40" s="62">
        <v>2.1000000000000001E-2</v>
      </c>
      <c r="K40" s="62">
        <v>3.4000000000000002E-2</v>
      </c>
      <c r="L40" s="62">
        <v>-1.4999999999999999E-2</v>
      </c>
      <c r="M40" s="62">
        <v>0</v>
      </c>
      <c r="N40" s="62">
        <v>0.01</v>
      </c>
      <c r="P40" s="62" t="s">
        <v>286</v>
      </c>
      <c r="Q40" s="62">
        <v>-2.5999999999999999E-2</v>
      </c>
      <c r="R40" s="62">
        <v>-2.1000000000000001E-2</v>
      </c>
      <c r="S40" s="62">
        <v>-6.4000000000000001E-2</v>
      </c>
      <c r="T40" s="62">
        <v>-8.0000000000000002E-3</v>
      </c>
      <c r="U40" s="62">
        <v>-2E-3</v>
      </c>
      <c r="W40" s="62" t="s">
        <v>288</v>
      </c>
      <c r="X40" s="62">
        <v>6.0000000000000001E-3</v>
      </c>
      <c r="Y40" s="62">
        <v>-2.8000000000000001E-2</v>
      </c>
      <c r="Z40" s="62">
        <v>3.6999999999999998E-2</v>
      </c>
      <c r="AA40" s="62">
        <v>1.2E-2</v>
      </c>
    </row>
    <row r="41" spans="1:56" s="62" customFormat="1" hidden="1">
      <c r="B41" s="62" t="s">
        <v>285</v>
      </c>
      <c r="C41" s="62">
        <v>4.8000000000000001E-2</v>
      </c>
      <c r="D41" s="62">
        <v>1.9E-2</v>
      </c>
      <c r="E41" s="95">
        <v>5.6000000000000001E-2</v>
      </c>
      <c r="F41" s="62">
        <v>1.4E-2</v>
      </c>
      <c r="G41" s="62">
        <v>-4.9000000000000002E-2</v>
      </c>
      <c r="I41" s="62" t="s">
        <v>289</v>
      </c>
      <c r="J41" s="62">
        <v>1.6E-2</v>
      </c>
      <c r="K41" s="62">
        <v>1.7999999999999999E-2</v>
      </c>
      <c r="L41" s="114">
        <v>-4.1000000000000002E-2</v>
      </c>
      <c r="M41" s="62">
        <v>1.6E-2</v>
      </c>
      <c r="N41" s="62">
        <v>-8.9999999999999993E-3</v>
      </c>
      <c r="P41" s="62" t="s">
        <v>287</v>
      </c>
      <c r="Q41" s="62">
        <v>3.0000000000000001E-3</v>
      </c>
      <c r="R41" s="62">
        <v>1.2999999999999999E-2</v>
      </c>
      <c r="S41" s="62">
        <v>0.01</v>
      </c>
      <c r="T41" s="62">
        <v>-2.4E-2</v>
      </c>
      <c r="U41" s="62">
        <v>-7.0000000000000001E-3</v>
      </c>
      <c r="W41" s="62" t="s">
        <v>289</v>
      </c>
      <c r="X41" s="62">
        <v>1.4E-2</v>
      </c>
      <c r="Y41" s="62">
        <v>3.5000000000000003E-2</v>
      </c>
      <c r="Z41" s="62">
        <v>1.2E-2</v>
      </c>
      <c r="AA41" s="62">
        <v>1.2E-2</v>
      </c>
    </row>
    <row r="42" spans="1:56" s="62" customFormat="1" hidden="1">
      <c r="C42" s="62" t="s">
        <v>44</v>
      </c>
      <c r="D42" s="62" t="s">
        <v>44</v>
      </c>
      <c r="E42" s="62" t="s">
        <v>44</v>
      </c>
      <c r="F42" s="62" t="s">
        <v>44</v>
      </c>
      <c r="G42" s="62" t="s">
        <v>44</v>
      </c>
      <c r="J42" s="62" t="s">
        <v>44</v>
      </c>
      <c r="K42" s="62" t="s">
        <v>44</v>
      </c>
      <c r="L42" s="62" t="s">
        <v>44</v>
      </c>
      <c r="M42" s="62" t="s">
        <v>44</v>
      </c>
      <c r="N42" s="62" t="s">
        <v>44</v>
      </c>
      <c r="Q42" s="62" t="s">
        <v>44</v>
      </c>
      <c r="R42" s="62" t="s">
        <v>44</v>
      </c>
      <c r="S42" s="62" t="s">
        <v>44</v>
      </c>
      <c r="T42" s="62" t="s">
        <v>44</v>
      </c>
      <c r="U42" s="62" t="s">
        <v>44</v>
      </c>
      <c r="X42" s="62" t="s">
        <v>44</v>
      </c>
      <c r="Y42" s="62" t="s">
        <v>44</v>
      </c>
      <c r="Z42" s="62" t="s">
        <v>44</v>
      </c>
      <c r="AA42" s="62" t="s">
        <v>44</v>
      </c>
    </row>
    <row r="43" spans="1:56" s="62" customFormat="1" hidden="1">
      <c r="B43" s="62" t="s">
        <v>377</v>
      </c>
      <c r="C43" s="62">
        <v>-4.4999999999999998E-2</v>
      </c>
      <c r="D43" s="62">
        <v>-2.4E-2</v>
      </c>
      <c r="E43" s="62">
        <v>-7.1999999999999995E-2</v>
      </c>
      <c r="F43" s="62">
        <v>-6.0000000000000001E-3</v>
      </c>
      <c r="G43" s="62">
        <v>-4.2999999999999997E-2</v>
      </c>
      <c r="I43" s="62" t="s">
        <v>380</v>
      </c>
      <c r="J43" s="62">
        <v>-2.5999999999999999E-2</v>
      </c>
      <c r="K43" s="62">
        <v>4.4999999999999998E-2</v>
      </c>
      <c r="L43" s="62">
        <v>0.02</v>
      </c>
      <c r="M43" s="95">
        <v>0.123</v>
      </c>
      <c r="N43" s="62">
        <v>2.5000000000000001E-2</v>
      </c>
      <c r="P43" s="62" t="s">
        <v>383</v>
      </c>
      <c r="Q43" s="62">
        <v>2.9000000000000001E-2</v>
      </c>
      <c r="R43" s="62">
        <v>2.1000000000000001E-2</v>
      </c>
      <c r="S43" s="115">
        <v>8.5999999999999993E-2</v>
      </c>
      <c r="T43" s="115">
        <v>6.6000000000000003E-2</v>
      </c>
      <c r="U43" s="115">
        <v>5.5E-2</v>
      </c>
      <c r="W43" s="62" t="s">
        <v>380</v>
      </c>
      <c r="X43" s="62">
        <v>-5.0000000000000001E-3</v>
      </c>
      <c r="Y43" s="62">
        <v>2.5000000000000001E-2</v>
      </c>
      <c r="Z43" s="62">
        <v>-5.8999999999999997E-2</v>
      </c>
      <c r="AA43" s="62">
        <v>3.1E-2</v>
      </c>
    </row>
    <row r="44" spans="1:56" s="62" customFormat="1" hidden="1">
      <c r="B44" s="62" t="s">
        <v>378</v>
      </c>
      <c r="C44" s="62">
        <v>3.5000000000000003E-2</v>
      </c>
      <c r="D44" s="62">
        <v>-6.0999999999999999E-2</v>
      </c>
      <c r="E44" s="62">
        <v>0.01</v>
      </c>
      <c r="F44" s="62">
        <v>3.1E-2</v>
      </c>
      <c r="G44" s="62">
        <v>6.2E-2</v>
      </c>
      <c r="I44" s="62" t="s">
        <v>381</v>
      </c>
      <c r="J44" s="62">
        <v>3.2000000000000001E-2</v>
      </c>
      <c r="K44" s="62">
        <v>-5.0000000000000001E-3</v>
      </c>
      <c r="L44" s="62">
        <v>0</v>
      </c>
      <c r="M44" s="62">
        <v>0.01</v>
      </c>
      <c r="N44" s="62">
        <v>-2.3E-2</v>
      </c>
      <c r="P44" s="62" t="s">
        <v>384</v>
      </c>
      <c r="Q44" s="62">
        <v>4.2999999999999997E-2</v>
      </c>
      <c r="R44" s="62">
        <v>-8.0000000000000002E-3</v>
      </c>
      <c r="S44" s="62">
        <v>0.05</v>
      </c>
      <c r="T44" s="62">
        <v>0.03</v>
      </c>
      <c r="U44" s="62">
        <v>5.8999999999999997E-2</v>
      </c>
      <c r="W44" s="62" t="s">
        <v>381</v>
      </c>
      <c r="X44" s="62">
        <v>-1.4999999999999999E-2</v>
      </c>
      <c r="Y44" s="62">
        <v>1.7999999999999999E-2</v>
      </c>
      <c r="Z44" s="62">
        <v>8.9999999999999993E-3</v>
      </c>
      <c r="AA44" s="62">
        <v>0.05</v>
      </c>
    </row>
    <row r="45" spans="1:56" s="62" customFormat="1" hidden="1">
      <c r="B45" s="62" t="s">
        <v>379</v>
      </c>
      <c r="C45" s="115">
        <v>7.3999999999999996E-2</v>
      </c>
      <c r="D45" s="62">
        <v>-4.3999999999999997E-2</v>
      </c>
      <c r="E45" s="115">
        <v>8.2000000000000003E-2</v>
      </c>
      <c r="F45" s="62">
        <v>1.4999999999999999E-2</v>
      </c>
      <c r="G45" s="62">
        <v>8.0000000000000002E-3</v>
      </c>
      <c r="I45" s="62" t="s">
        <v>382</v>
      </c>
      <c r="J45" s="62">
        <v>1.9E-2</v>
      </c>
      <c r="K45" s="62">
        <v>7.0000000000000001E-3</v>
      </c>
      <c r="L45" s="62">
        <v>-0.06</v>
      </c>
      <c r="M45" s="62">
        <v>-5.0000000000000001E-3</v>
      </c>
      <c r="N45" s="62">
        <v>1.7000000000000001E-2</v>
      </c>
      <c r="P45" s="62" t="s">
        <v>385</v>
      </c>
      <c r="Q45" s="62">
        <v>2E-3</v>
      </c>
      <c r="R45" s="62">
        <v>1.2999999999999999E-2</v>
      </c>
      <c r="S45" s="62">
        <v>-3.9E-2</v>
      </c>
      <c r="T45" s="62">
        <v>0</v>
      </c>
      <c r="U45" s="62">
        <v>3.2000000000000001E-2</v>
      </c>
      <c r="W45" s="62" t="s">
        <v>382</v>
      </c>
      <c r="X45" s="62">
        <v>-1E-3</v>
      </c>
      <c r="Y45" s="62">
        <v>0.02</v>
      </c>
      <c r="Z45" s="62">
        <v>7.0999999999999994E-2</v>
      </c>
      <c r="AA45" s="62">
        <v>-4.5999999999999999E-2</v>
      </c>
    </row>
    <row r="46" spans="1:56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</row>
    <row r="47" spans="1:56" hidden="1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</row>
    <row r="49" spans="2:56">
      <c r="B49" s="60" t="s">
        <v>403</v>
      </c>
      <c r="I49" s="60" t="s">
        <v>403</v>
      </c>
      <c r="P49" s="60" t="s">
        <v>403</v>
      </c>
      <c r="S49" s="60" t="s">
        <v>406</v>
      </c>
    </row>
    <row r="50" spans="2:56">
      <c r="B50" s="60" t="s">
        <v>124</v>
      </c>
      <c r="C50" s="61" t="s">
        <v>263</v>
      </c>
      <c r="D50" s="61" t="s">
        <v>264</v>
      </c>
      <c r="E50" s="61" t="s">
        <v>265</v>
      </c>
      <c r="F50" s="61" t="s">
        <v>325</v>
      </c>
      <c r="G50" s="61" t="s">
        <v>401</v>
      </c>
      <c r="J50" s="61" t="s">
        <v>325</v>
      </c>
      <c r="K50" s="61" t="s">
        <v>266</v>
      </c>
      <c r="L50" s="61" t="s">
        <v>267</v>
      </c>
      <c r="M50" s="61" t="s">
        <v>268</v>
      </c>
      <c r="N50" s="61" t="s">
        <v>401</v>
      </c>
      <c r="P50" s="90"/>
      <c r="Q50" s="61" t="s">
        <v>325</v>
      </c>
      <c r="R50" s="61" t="s">
        <v>266</v>
      </c>
      <c r="S50" s="61" t="s">
        <v>267</v>
      </c>
      <c r="T50" s="61" t="s">
        <v>268</v>
      </c>
      <c r="U50" s="61" t="s">
        <v>401</v>
      </c>
      <c r="W50" s="90" t="s">
        <v>124</v>
      </c>
      <c r="X50" s="61" t="s">
        <v>396</v>
      </c>
      <c r="Y50" s="61" t="s">
        <v>398</v>
      </c>
      <c r="Z50" s="61" t="s">
        <v>397</v>
      </c>
      <c r="AA50" s="61" t="s">
        <v>399</v>
      </c>
      <c r="AD50" s="90"/>
    </row>
    <row r="51" spans="2:56">
      <c r="B51" s="61" t="s">
        <v>125</v>
      </c>
      <c r="C51" s="19">
        <v>1.2E-2</v>
      </c>
      <c r="D51" s="116">
        <v>6.5000000000000002E-2</v>
      </c>
      <c r="E51" s="19">
        <v>1.2E-2</v>
      </c>
      <c r="F51" s="61">
        <v>0.55800000000000005</v>
      </c>
      <c r="G51" s="61">
        <v>0.96799999999999997</v>
      </c>
      <c r="I51" s="61" t="s">
        <v>223</v>
      </c>
      <c r="J51" s="61">
        <v>0.46899999999999997</v>
      </c>
      <c r="K51" s="61">
        <v>0.46899999999999997</v>
      </c>
      <c r="L51" s="61">
        <v>0.92100000000000004</v>
      </c>
      <c r="M51" s="61">
        <v>0.46899999999999997</v>
      </c>
      <c r="N51" s="61">
        <v>0.46899999999999997</v>
      </c>
      <c r="P51" s="61" t="s">
        <v>256</v>
      </c>
      <c r="Q51" s="61">
        <v>0.90400000000000003</v>
      </c>
      <c r="R51" s="61">
        <v>0.90400000000000003</v>
      </c>
      <c r="S51" s="61">
        <v>0.90400000000000003</v>
      </c>
      <c r="T51" s="61">
        <v>0.90400000000000003</v>
      </c>
      <c r="U51" s="61">
        <v>0.90400000000000003</v>
      </c>
      <c r="W51" s="61" t="s">
        <v>223</v>
      </c>
      <c r="X51" s="61">
        <v>0.57499999999999996</v>
      </c>
      <c r="Y51" s="61">
        <v>0.57499999999999996</v>
      </c>
      <c r="Z51" s="61">
        <v>0.57499999999999996</v>
      </c>
      <c r="AA51" s="61">
        <v>0.57499999999999996</v>
      </c>
      <c r="AV51" s="62"/>
      <c r="AW51" s="62"/>
      <c r="AX51" s="62"/>
      <c r="AY51" s="62"/>
      <c r="AZ51" s="62"/>
      <c r="BA51" s="62"/>
      <c r="BB51" s="62"/>
      <c r="BC51" s="62"/>
      <c r="BD51" s="62"/>
    </row>
    <row r="52" spans="2:56" hidden="1">
      <c r="B52" s="61" t="s">
        <v>172</v>
      </c>
      <c r="C52" s="116">
        <v>8.5999999999999993E-2</v>
      </c>
      <c r="D52" s="61">
        <v>0.19600000000000001</v>
      </c>
      <c r="E52" s="61">
        <v>0.19600000000000001</v>
      </c>
      <c r="F52" s="116">
        <v>8.5999999999999993E-2</v>
      </c>
      <c r="G52" s="61">
        <v>0.38</v>
      </c>
      <c r="I52" s="61" t="s">
        <v>224</v>
      </c>
      <c r="J52" s="61">
        <v>0.47599999999999998</v>
      </c>
      <c r="K52" s="61">
        <v>0.78400000000000003</v>
      </c>
      <c r="L52" s="61">
        <v>0.61799999999999999</v>
      </c>
      <c r="M52" s="61">
        <v>0.61799999999999999</v>
      </c>
      <c r="N52" s="61">
        <v>0.61799999999999999</v>
      </c>
      <c r="P52" s="61" t="s">
        <v>238</v>
      </c>
      <c r="Q52" s="61">
        <v>0.64700000000000002</v>
      </c>
      <c r="R52" s="61">
        <v>0.77</v>
      </c>
      <c r="S52" s="61">
        <v>0.64700000000000002</v>
      </c>
      <c r="T52" s="61">
        <v>0.64700000000000002</v>
      </c>
      <c r="U52" s="61">
        <v>0.64700000000000002</v>
      </c>
      <c r="W52" s="61" t="s">
        <v>224</v>
      </c>
      <c r="X52" s="61">
        <v>0.28399999999999997</v>
      </c>
      <c r="Y52" s="61">
        <v>0.379</v>
      </c>
      <c r="Z52" s="61">
        <v>0.379</v>
      </c>
      <c r="AA52" s="61">
        <v>0.17299999999999999</v>
      </c>
      <c r="AV52" s="62"/>
      <c r="AW52" s="62"/>
      <c r="AX52" s="62"/>
      <c r="AY52" s="62"/>
      <c r="AZ52" s="62"/>
      <c r="BA52" s="62"/>
      <c r="BB52" s="62"/>
      <c r="BC52" s="62"/>
      <c r="BD52" s="62"/>
    </row>
    <row r="53" spans="2:56" hidden="1">
      <c r="B53" s="61" t="s">
        <v>126</v>
      </c>
      <c r="C53" s="61">
        <v>0.21199999999999999</v>
      </c>
      <c r="D53" s="61">
        <v>0.32900000000000001</v>
      </c>
      <c r="E53" s="61">
        <v>0.21199999999999999</v>
      </c>
      <c r="F53" s="61">
        <v>0.90100000000000002</v>
      </c>
      <c r="G53" s="61">
        <v>0.21199999999999999</v>
      </c>
      <c r="I53" s="61" t="s">
        <v>225</v>
      </c>
      <c r="J53" s="61">
        <v>0.92400000000000004</v>
      </c>
      <c r="K53" s="61">
        <v>0.92400000000000004</v>
      </c>
      <c r="L53" s="61">
        <v>0.92400000000000004</v>
      </c>
      <c r="M53" s="61">
        <v>0.92400000000000004</v>
      </c>
      <c r="N53" s="61">
        <v>0.92400000000000004</v>
      </c>
      <c r="P53" s="61" t="s">
        <v>239</v>
      </c>
      <c r="Q53" s="61">
        <v>0.99399999999999999</v>
      </c>
      <c r="R53" s="61">
        <v>0.99399999999999999</v>
      </c>
      <c r="S53" s="61">
        <v>0.99399999999999999</v>
      </c>
      <c r="T53" s="61">
        <v>0.99399999999999999</v>
      </c>
      <c r="U53" s="61">
        <v>0.99399999999999999</v>
      </c>
      <c r="W53" s="61" t="s">
        <v>225</v>
      </c>
      <c r="X53" s="61">
        <v>0.996</v>
      </c>
      <c r="Y53" s="61">
        <v>0.996</v>
      </c>
      <c r="Z53" s="61">
        <v>0.63600000000000001</v>
      </c>
      <c r="AA53" s="61">
        <v>0.996</v>
      </c>
      <c r="AV53" s="62"/>
      <c r="AW53" s="62"/>
      <c r="AX53" s="62"/>
      <c r="AY53" s="62"/>
      <c r="AZ53" s="62"/>
      <c r="BA53" s="62"/>
      <c r="BB53" s="62"/>
      <c r="BC53" s="62"/>
      <c r="BD53" s="62"/>
    </row>
    <row r="54" spans="2:56" hidden="1">
      <c r="B54" s="61" t="s">
        <v>127</v>
      </c>
      <c r="C54" s="61">
        <v>0.50600000000000001</v>
      </c>
      <c r="D54" s="61">
        <v>0.80300000000000005</v>
      </c>
      <c r="E54" s="61">
        <v>0.89600000000000002</v>
      </c>
      <c r="F54" s="61">
        <v>0.50600000000000001</v>
      </c>
      <c r="G54" s="61">
        <v>0.80300000000000005</v>
      </c>
      <c r="I54" s="61" t="s">
        <v>226</v>
      </c>
      <c r="J54" s="61">
        <v>0.80300000000000005</v>
      </c>
      <c r="K54" s="61">
        <v>0.78700000000000003</v>
      </c>
      <c r="L54" s="61">
        <v>0.78700000000000003</v>
      </c>
      <c r="M54" s="61">
        <v>0.17799999999999999</v>
      </c>
      <c r="N54" s="61">
        <v>0.78700000000000003</v>
      </c>
      <c r="P54" s="61" t="s">
        <v>240</v>
      </c>
      <c r="Q54" s="61">
        <v>0.62</v>
      </c>
      <c r="R54" s="61">
        <v>0.62</v>
      </c>
      <c r="S54" s="61">
        <v>0.62</v>
      </c>
      <c r="T54" s="61">
        <v>0.62</v>
      </c>
      <c r="U54" s="61">
        <v>0.62</v>
      </c>
      <c r="W54" s="61" t="s">
        <v>226</v>
      </c>
      <c r="X54" s="61">
        <v>0.86499999999999999</v>
      </c>
      <c r="Y54" s="19">
        <v>4.2999999999999997E-2</v>
      </c>
      <c r="Z54" s="61">
        <v>0.86499999999999999</v>
      </c>
      <c r="AA54" s="61">
        <v>0.86499999999999999</v>
      </c>
      <c r="AV54" s="62"/>
      <c r="AW54" s="62"/>
      <c r="AX54" s="62"/>
      <c r="AY54" s="62"/>
      <c r="AZ54" s="62"/>
      <c r="BA54" s="62"/>
      <c r="BB54" s="62"/>
      <c r="BC54" s="62"/>
      <c r="BD54" s="62"/>
    </row>
    <row r="55" spans="2:56" hidden="1">
      <c r="B55" s="61" t="s">
        <v>128</v>
      </c>
      <c r="C55" s="116">
        <v>9.6000000000000002E-2</v>
      </c>
      <c r="D55" s="61">
        <v>0.187</v>
      </c>
      <c r="E55" s="116">
        <v>9.6000000000000002E-2</v>
      </c>
      <c r="F55" s="116">
        <v>6.8000000000000005E-2</v>
      </c>
      <c r="G55" s="61">
        <v>0.89400000000000002</v>
      </c>
      <c r="I55" s="61" t="s">
        <v>227</v>
      </c>
      <c r="J55" s="61">
        <v>0.75600000000000001</v>
      </c>
      <c r="K55" s="61">
        <v>0.79700000000000004</v>
      </c>
      <c r="L55" s="61">
        <v>0.79700000000000004</v>
      </c>
      <c r="M55" s="61">
        <v>0.88500000000000001</v>
      </c>
      <c r="N55" s="61">
        <v>0.75600000000000001</v>
      </c>
      <c r="P55" s="61" t="s">
        <v>241</v>
      </c>
      <c r="Q55" s="61">
        <v>0.79200000000000004</v>
      </c>
      <c r="R55" s="61">
        <v>0.79200000000000004</v>
      </c>
      <c r="S55" s="61">
        <v>0.79200000000000004</v>
      </c>
      <c r="T55" s="61">
        <v>0.94399999999999995</v>
      </c>
      <c r="U55" s="61">
        <v>0.79200000000000004</v>
      </c>
      <c r="W55" s="61" t="s">
        <v>227</v>
      </c>
      <c r="X55" s="61">
        <v>0.46100000000000002</v>
      </c>
      <c r="Y55" s="61">
        <v>0.46100000000000002</v>
      </c>
      <c r="Z55" s="61">
        <v>0.46100000000000002</v>
      </c>
      <c r="AA55" s="61">
        <v>0.46100000000000002</v>
      </c>
      <c r="AV55" s="62"/>
      <c r="AW55" s="62"/>
      <c r="AX55" s="62"/>
      <c r="AY55" s="62"/>
      <c r="AZ55" s="62"/>
      <c r="BA55" s="62"/>
      <c r="BB55" s="62"/>
      <c r="BC55" s="62"/>
      <c r="BD55" s="62"/>
    </row>
    <row r="56" spans="2:56" hidden="1">
      <c r="C56" s="61" t="s">
        <v>44</v>
      </c>
      <c r="D56" s="61" t="s">
        <v>44</v>
      </c>
      <c r="E56" s="61" t="s">
        <v>44</v>
      </c>
      <c r="F56" s="61" t="s">
        <v>44</v>
      </c>
      <c r="G56" s="61" t="s">
        <v>44</v>
      </c>
      <c r="J56" s="61" t="s">
        <v>44</v>
      </c>
      <c r="K56" s="61" t="s">
        <v>44</v>
      </c>
      <c r="L56" s="61" t="s">
        <v>44</v>
      </c>
      <c r="M56" s="61" t="s">
        <v>44</v>
      </c>
      <c r="N56" s="61" t="s">
        <v>44</v>
      </c>
      <c r="Q56" s="61" t="s">
        <v>44</v>
      </c>
      <c r="R56" s="61" t="s">
        <v>44</v>
      </c>
      <c r="S56" s="61" t="s">
        <v>44</v>
      </c>
      <c r="T56" s="61" t="s">
        <v>44</v>
      </c>
      <c r="U56" s="61" t="s">
        <v>44</v>
      </c>
      <c r="X56" s="61" t="s">
        <v>44</v>
      </c>
      <c r="Y56" s="61" t="s">
        <v>44</v>
      </c>
      <c r="Z56" s="61" t="s">
        <v>44</v>
      </c>
      <c r="AA56" s="61" t="s">
        <v>44</v>
      </c>
      <c r="AV56" s="62"/>
      <c r="AW56" s="62"/>
      <c r="AX56" s="62"/>
      <c r="AY56" s="62"/>
      <c r="AZ56" s="62"/>
      <c r="BA56" s="62"/>
      <c r="BB56" s="62"/>
      <c r="BC56" s="62"/>
      <c r="BD56" s="62"/>
    </row>
    <row r="57" spans="2:56" hidden="1">
      <c r="B57" s="61" t="s">
        <v>129</v>
      </c>
      <c r="C57" s="61">
        <v>0.34399999999999997</v>
      </c>
      <c r="D57" s="61">
        <v>0.34399999999999997</v>
      </c>
      <c r="E57" s="116">
        <v>6.7000000000000004E-2</v>
      </c>
      <c r="F57" s="57">
        <v>0.98699999999999999</v>
      </c>
      <c r="G57" s="57">
        <v>0.98699999999999999</v>
      </c>
      <c r="I57" s="61" t="s">
        <v>228</v>
      </c>
      <c r="J57" s="61">
        <v>0.59099999999999997</v>
      </c>
      <c r="K57" s="61">
        <v>0.59099999999999997</v>
      </c>
      <c r="L57" s="61">
        <v>0.95499999999999996</v>
      </c>
      <c r="M57" s="61">
        <v>0.84299999999999997</v>
      </c>
      <c r="N57" s="61">
        <v>0.59099999999999997</v>
      </c>
      <c r="P57" s="61" t="s">
        <v>242</v>
      </c>
      <c r="Q57" s="61">
        <v>0.85599999999999998</v>
      </c>
      <c r="R57" s="61">
        <v>0.85599999999999998</v>
      </c>
      <c r="S57" s="61">
        <v>0.85599999999999998</v>
      </c>
      <c r="T57" s="61">
        <v>0.85599999999999998</v>
      </c>
      <c r="U57" s="61">
        <v>0.85599999999999998</v>
      </c>
      <c r="W57" s="61" t="s">
        <v>228</v>
      </c>
      <c r="X57" s="61">
        <v>0.432</v>
      </c>
      <c r="Y57" s="61">
        <v>0.432</v>
      </c>
      <c r="Z57" s="61">
        <v>0.4</v>
      </c>
      <c r="AA57" s="61">
        <v>0.432</v>
      </c>
      <c r="AV57" s="62"/>
      <c r="AW57" s="62"/>
      <c r="AX57" s="62"/>
      <c r="AY57" s="62"/>
      <c r="AZ57" s="62"/>
      <c r="BA57" s="62"/>
      <c r="BB57" s="62"/>
      <c r="BC57" s="62"/>
      <c r="BD57" s="62"/>
    </row>
    <row r="58" spans="2:56" hidden="1">
      <c r="B58" s="61" t="s">
        <v>130</v>
      </c>
      <c r="C58" s="61">
        <v>0.70599999999999996</v>
      </c>
      <c r="D58" s="61">
        <v>0.70599999999999996</v>
      </c>
      <c r="E58" s="61">
        <v>0.70599999999999996</v>
      </c>
      <c r="F58" s="61">
        <v>0.94599999999999995</v>
      </c>
      <c r="G58" s="61">
        <v>0.70599999999999996</v>
      </c>
      <c r="I58" s="61" t="s">
        <v>229</v>
      </c>
      <c r="J58" s="61">
        <v>0.73699999999999999</v>
      </c>
      <c r="K58" s="61">
        <v>0.73699999999999999</v>
      </c>
      <c r="L58" s="61">
        <v>0.73699999999999999</v>
      </c>
      <c r="M58" s="61">
        <v>0.73699999999999999</v>
      </c>
      <c r="N58" s="61">
        <v>0.73699999999999999</v>
      </c>
      <c r="P58" s="61" t="s">
        <v>243</v>
      </c>
      <c r="Q58" s="61">
        <v>0.94699999999999995</v>
      </c>
      <c r="R58" s="61">
        <v>0.86399999999999999</v>
      </c>
      <c r="S58" s="61">
        <v>0.86499999999999999</v>
      </c>
      <c r="T58" s="61">
        <v>0.86399999999999999</v>
      </c>
      <c r="U58" s="61">
        <v>0.86399999999999999</v>
      </c>
      <c r="W58" s="61" t="s">
        <v>229</v>
      </c>
      <c r="X58" s="61">
        <v>0.81599999999999995</v>
      </c>
      <c r="Y58" s="61">
        <v>0.81599999999999995</v>
      </c>
      <c r="Z58" s="61">
        <v>0.81599999999999995</v>
      </c>
      <c r="AA58" s="61">
        <v>0.81599999999999995</v>
      </c>
      <c r="AV58" s="62"/>
      <c r="AW58" s="62"/>
      <c r="AX58" s="62"/>
      <c r="AY58" s="62"/>
      <c r="AZ58" s="62"/>
      <c r="BA58" s="62"/>
      <c r="BB58" s="62"/>
      <c r="BC58" s="62"/>
      <c r="BD58" s="62"/>
    </row>
    <row r="59" spans="2:56">
      <c r="C59" s="61" t="s">
        <v>44</v>
      </c>
      <c r="D59" s="61" t="s">
        <v>44</v>
      </c>
      <c r="E59" s="61" t="s">
        <v>44</v>
      </c>
      <c r="F59" s="61" t="s">
        <v>44</v>
      </c>
      <c r="G59" s="61" t="s">
        <v>44</v>
      </c>
      <c r="J59" s="61" t="s">
        <v>44</v>
      </c>
      <c r="K59" s="61" t="s">
        <v>44</v>
      </c>
      <c r="L59" s="61" t="s">
        <v>44</v>
      </c>
      <c r="M59" s="61" t="s">
        <v>44</v>
      </c>
      <c r="N59" s="61" t="s">
        <v>44</v>
      </c>
      <c r="Q59" s="61" t="s">
        <v>44</v>
      </c>
      <c r="R59" s="61" t="s">
        <v>44</v>
      </c>
      <c r="S59" s="61" t="s">
        <v>44</v>
      </c>
      <c r="T59" s="61" t="s">
        <v>44</v>
      </c>
      <c r="U59" s="61" t="s">
        <v>44</v>
      </c>
      <c r="X59" s="61" t="s">
        <v>44</v>
      </c>
      <c r="Y59" s="61" t="s">
        <v>44</v>
      </c>
      <c r="Z59" s="61" t="s">
        <v>44</v>
      </c>
      <c r="AA59" s="61" t="s">
        <v>44</v>
      </c>
      <c r="AV59" s="62"/>
      <c r="AW59" s="62"/>
      <c r="AX59" s="62"/>
      <c r="AY59" s="62"/>
      <c r="AZ59" s="62"/>
      <c r="BA59" s="62"/>
      <c r="BB59" s="62"/>
      <c r="BC59" s="62"/>
      <c r="BD59" s="62"/>
    </row>
    <row r="60" spans="2:56">
      <c r="B60" s="60" t="s">
        <v>131</v>
      </c>
      <c r="C60" s="61" t="s">
        <v>44</v>
      </c>
      <c r="D60" s="61" t="s">
        <v>44</v>
      </c>
      <c r="E60" s="61" t="s">
        <v>44</v>
      </c>
      <c r="F60" s="61" t="s">
        <v>44</v>
      </c>
      <c r="G60" s="61" t="s">
        <v>44</v>
      </c>
      <c r="J60" s="61" t="s">
        <v>44</v>
      </c>
      <c r="K60" s="61" t="s">
        <v>44</v>
      </c>
      <c r="L60" s="61" t="s">
        <v>44</v>
      </c>
      <c r="M60" s="61" t="s">
        <v>44</v>
      </c>
      <c r="N60" s="61" t="s">
        <v>44</v>
      </c>
      <c r="P60" s="60"/>
      <c r="Q60" s="61" t="s">
        <v>44</v>
      </c>
      <c r="R60" s="61" t="s">
        <v>44</v>
      </c>
      <c r="S60" s="61" t="s">
        <v>44</v>
      </c>
      <c r="T60" s="61" t="s">
        <v>44</v>
      </c>
      <c r="U60" s="61" t="s">
        <v>44</v>
      </c>
      <c r="W60" s="90" t="s">
        <v>131</v>
      </c>
      <c r="X60" s="61" t="s">
        <v>44</v>
      </c>
      <c r="Y60" s="61" t="s">
        <v>44</v>
      </c>
      <c r="Z60" s="61" t="s">
        <v>44</v>
      </c>
      <c r="AA60" s="61" t="s">
        <v>44</v>
      </c>
      <c r="AD60" s="90"/>
      <c r="AV60" s="62"/>
      <c r="AW60" s="62"/>
      <c r="AX60" s="62"/>
      <c r="AY60" s="62"/>
      <c r="AZ60" s="62"/>
      <c r="BA60" s="62"/>
      <c r="BB60" s="62"/>
      <c r="BC60" s="62"/>
      <c r="BD60" s="62"/>
    </row>
    <row r="61" spans="2:56">
      <c r="B61" s="61" t="s">
        <v>440</v>
      </c>
      <c r="C61" s="61">
        <v>0.18099999999999999</v>
      </c>
      <c r="D61" s="61">
        <v>0.18099999999999999</v>
      </c>
      <c r="E61" s="61">
        <v>0.76800000000000002</v>
      </c>
      <c r="F61" s="61">
        <v>0.18099999999999999</v>
      </c>
      <c r="G61" s="61">
        <v>0.18099999999999999</v>
      </c>
      <c r="I61" s="61" t="s">
        <v>441</v>
      </c>
      <c r="J61" s="61">
        <v>0.67200000000000004</v>
      </c>
      <c r="K61" s="61">
        <v>0.158</v>
      </c>
      <c r="L61" s="61">
        <v>0.158</v>
      </c>
      <c r="M61" s="61">
        <v>0.157</v>
      </c>
      <c r="N61" s="61">
        <v>0.27800000000000002</v>
      </c>
      <c r="P61" s="61" t="s">
        <v>442</v>
      </c>
      <c r="Q61" s="61">
        <v>0.90200000000000002</v>
      </c>
      <c r="R61" s="61">
        <v>0.79700000000000004</v>
      </c>
      <c r="S61" s="61">
        <v>0.90200000000000002</v>
      </c>
      <c r="T61" s="61">
        <v>0.18</v>
      </c>
      <c r="U61" s="61">
        <v>0.43</v>
      </c>
      <c r="W61" s="61" t="s">
        <v>441</v>
      </c>
      <c r="X61" s="61">
        <v>0.80500000000000005</v>
      </c>
      <c r="Y61" s="61">
        <v>0.80500000000000005</v>
      </c>
      <c r="Z61" s="61">
        <v>0.80500000000000005</v>
      </c>
      <c r="AA61" s="61">
        <v>0.80500000000000005</v>
      </c>
      <c r="AV61" s="62"/>
      <c r="AW61" s="62"/>
      <c r="AX61" s="62"/>
      <c r="AY61" s="62"/>
      <c r="AZ61" s="62"/>
      <c r="BA61" s="62"/>
      <c r="BB61" s="62"/>
      <c r="BC61" s="62"/>
      <c r="BD61" s="62"/>
    </row>
    <row r="62" spans="2:56" hidden="1">
      <c r="B62" s="61" t="s">
        <v>443</v>
      </c>
      <c r="C62" s="61">
        <v>0.81399999999999995</v>
      </c>
      <c r="D62" s="61">
        <v>0.81399999999999995</v>
      </c>
      <c r="E62" s="57">
        <v>0.98499999999999999</v>
      </c>
      <c r="F62" s="61">
        <v>0.26</v>
      </c>
      <c r="G62" s="61">
        <v>0.245</v>
      </c>
      <c r="I62" s="61" t="s">
        <v>444</v>
      </c>
      <c r="J62" s="61">
        <v>0.93799999999999994</v>
      </c>
      <c r="K62" s="61">
        <v>0.41799999999999998</v>
      </c>
      <c r="L62" s="19">
        <v>1.7000000000000001E-2</v>
      </c>
      <c r="M62" s="19">
        <v>8.9999999999999993E-3</v>
      </c>
      <c r="N62" s="61">
        <v>0.39500000000000002</v>
      </c>
      <c r="P62" s="61" t="s">
        <v>445</v>
      </c>
      <c r="Q62" s="61">
        <v>0.77200000000000002</v>
      </c>
      <c r="R62" s="61">
        <v>0.33500000000000002</v>
      </c>
      <c r="S62" s="61">
        <v>0.27300000000000002</v>
      </c>
      <c r="T62" s="19">
        <v>8.0000000000000002E-3</v>
      </c>
      <c r="U62" s="61">
        <v>0.23899999999999999</v>
      </c>
      <c r="W62" s="61" t="s">
        <v>444</v>
      </c>
      <c r="X62" s="61">
        <v>0.88</v>
      </c>
      <c r="Y62" s="61">
        <v>0.46500000000000002</v>
      </c>
      <c r="Z62" s="57">
        <v>0.98399999999999999</v>
      </c>
      <c r="AA62" s="57">
        <v>0.98199999999999998</v>
      </c>
      <c r="AV62" s="62"/>
      <c r="AW62" s="62"/>
      <c r="AX62" s="62"/>
      <c r="AY62" s="62"/>
      <c r="AZ62" s="62"/>
      <c r="BA62" s="62"/>
      <c r="BB62" s="62"/>
      <c r="BC62" s="62"/>
      <c r="BD62" s="62"/>
    </row>
    <row r="63" spans="2:56" hidden="1">
      <c r="B63" s="61" t="s">
        <v>219</v>
      </c>
      <c r="C63" s="61">
        <v>0.222</v>
      </c>
      <c r="D63" s="61">
        <v>0.222</v>
      </c>
      <c r="E63" s="61">
        <v>0.83099999999999996</v>
      </c>
      <c r="F63" s="61">
        <v>0.222</v>
      </c>
      <c r="G63" s="61">
        <v>0.222</v>
      </c>
      <c r="I63" s="61" t="s">
        <v>230</v>
      </c>
      <c r="J63" s="61">
        <v>0.76900000000000002</v>
      </c>
      <c r="K63" s="61">
        <v>0.223</v>
      </c>
      <c r="L63" s="61">
        <v>0.249</v>
      </c>
      <c r="M63" s="61">
        <v>0.223</v>
      </c>
      <c r="N63" s="61">
        <v>0.313</v>
      </c>
      <c r="P63" s="61" t="s">
        <v>244</v>
      </c>
      <c r="Q63" s="61">
        <v>0.93</v>
      </c>
      <c r="R63" s="61">
        <v>0.91900000000000004</v>
      </c>
      <c r="S63" s="61">
        <v>0.93</v>
      </c>
      <c r="T63" s="61">
        <v>0.313</v>
      </c>
      <c r="U63" s="61">
        <v>0.74399999999999999</v>
      </c>
      <c r="W63" s="61" t="s">
        <v>230</v>
      </c>
      <c r="X63" s="61">
        <v>0.77900000000000003</v>
      </c>
      <c r="Y63" s="61">
        <v>0.77900000000000003</v>
      </c>
      <c r="Z63" s="61">
        <v>0.77900000000000003</v>
      </c>
      <c r="AA63" s="61">
        <v>0.77900000000000003</v>
      </c>
      <c r="AV63" s="62"/>
      <c r="AW63" s="62"/>
      <c r="AX63" s="62"/>
      <c r="AY63" s="62"/>
      <c r="AZ63" s="62"/>
      <c r="BA63" s="62"/>
      <c r="BB63" s="62"/>
      <c r="BC63" s="62"/>
      <c r="BD63" s="62"/>
    </row>
    <row r="64" spans="2:56">
      <c r="B64" s="61" t="s">
        <v>446</v>
      </c>
      <c r="C64" s="19">
        <v>3.7999999999999999E-2</v>
      </c>
      <c r="D64" s="61">
        <v>0.64100000000000001</v>
      </c>
      <c r="E64" s="19">
        <v>5.0000000000000001E-3</v>
      </c>
      <c r="F64" s="61">
        <v>0.64100000000000001</v>
      </c>
      <c r="G64" s="61">
        <v>0.88500000000000001</v>
      </c>
      <c r="I64" s="61" t="s">
        <v>447</v>
      </c>
      <c r="J64" s="19">
        <v>2.1999999999999999E-2</v>
      </c>
      <c r="K64" s="116">
        <v>9.6000000000000002E-2</v>
      </c>
      <c r="L64" s="57">
        <v>0.999</v>
      </c>
      <c r="M64" s="61">
        <v>0.84899999999999998</v>
      </c>
      <c r="N64" s="61">
        <v>0.84899999999999998</v>
      </c>
      <c r="P64" s="61" t="s">
        <v>448</v>
      </c>
      <c r="Q64" s="61">
        <v>0.88600000000000001</v>
      </c>
      <c r="R64" s="61">
        <v>0.88600000000000001</v>
      </c>
      <c r="S64" s="61">
        <v>0.88600000000000001</v>
      </c>
      <c r="T64" s="61">
        <v>0.88600000000000001</v>
      </c>
      <c r="U64" s="61">
        <v>0.88600000000000001</v>
      </c>
      <c r="W64" s="61" t="s">
        <v>447</v>
      </c>
      <c r="X64" s="61">
        <v>0.152</v>
      </c>
      <c r="Y64" s="61">
        <v>0.63</v>
      </c>
      <c r="Z64" s="116">
        <v>5.5E-2</v>
      </c>
      <c r="AA64" s="61">
        <v>0.126</v>
      </c>
      <c r="AV64" s="62"/>
      <c r="AW64" s="62"/>
      <c r="AX64" s="62"/>
      <c r="AY64" s="62"/>
      <c r="AZ64" s="62"/>
      <c r="BA64" s="62"/>
      <c r="BB64" s="62"/>
      <c r="BC64" s="62"/>
      <c r="BD64" s="62"/>
    </row>
    <row r="65" spans="2:56" hidden="1">
      <c r="B65" s="61" t="s">
        <v>449</v>
      </c>
      <c r="C65" s="61">
        <v>0.44700000000000001</v>
      </c>
      <c r="D65" s="61">
        <v>0.89900000000000002</v>
      </c>
      <c r="E65" s="19">
        <v>1.6E-2</v>
      </c>
      <c r="F65" s="61">
        <v>0.89900000000000002</v>
      </c>
      <c r="G65" s="57">
        <v>0.98099999999999998</v>
      </c>
      <c r="I65" s="61" t="s">
        <v>450</v>
      </c>
      <c r="J65" s="19">
        <v>3.9E-2</v>
      </c>
      <c r="K65" s="61">
        <v>0.621</v>
      </c>
      <c r="L65" s="61">
        <v>0.99199999999999999</v>
      </c>
      <c r="M65" s="61">
        <v>0.90300000000000002</v>
      </c>
      <c r="N65" s="61">
        <v>0.91300000000000003</v>
      </c>
      <c r="P65" s="61" t="s">
        <v>451</v>
      </c>
      <c r="Q65" s="61">
        <v>0.51800000000000002</v>
      </c>
      <c r="R65" s="61">
        <v>0.51800000000000002</v>
      </c>
      <c r="S65" s="61">
        <v>0.51800000000000002</v>
      </c>
      <c r="T65" s="61">
        <v>0.79900000000000004</v>
      </c>
      <c r="U65" s="61">
        <v>0.51800000000000002</v>
      </c>
      <c r="W65" s="61" t="s">
        <v>450</v>
      </c>
      <c r="X65" s="61">
        <v>0.26400000000000001</v>
      </c>
      <c r="Y65" s="61">
        <v>0.24099999999999999</v>
      </c>
      <c r="Z65" s="61">
        <v>0.13</v>
      </c>
      <c r="AA65" s="61">
        <v>0.13</v>
      </c>
      <c r="AV65" s="62"/>
      <c r="AW65" s="62"/>
      <c r="AX65" s="62"/>
      <c r="AY65" s="62"/>
      <c r="AZ65" s="62"/>
      <c r="BA65" s="62"/>
      <c r="BB65" s="62"/>
      <c r="BC65" s="62"/>
      <c r="BD65" s="62"/>
    </row>
    <row r="66" spans="2:56" hidden="1">
      <c r="B66" s="61" t="s">
        <v>177</v>
      </c>
      <c r="C66" s="61">
        <v>0.74</v>
      </c>
      <c r="D66" s="61">
        <v>0.66900000000000004</v>
      </c>
      <c r="E66" s="61">
        <v>0.76300000000000001</v>
      </c>
      <c r="F66" s="61">
        <v>0.66900000000000004</v>
      </c>
      <c r="G66" s="61">
        <v>0.35399999999999998</v>
      </c>
      <c r="I66" s="61" t="s">
        <v>231</v>
      </c>
      <c r="J66" s="61">
        <v>0.56000000000000005</v>
      </c>
      <c r="K66" s="61">
        <v>0.23200000000000001</v>
      </c>
      <c r="L66" s="19">
        <v>1.4E-2</v>
      </c>
      <c r="M66" s="61">
        <v>0.53600000000000003</v>
      </c>
      <c r="N66" s="61">
        <v>0.71799999999999997</v>
      </c>
      <c r="P66" s="61" t="s">
        <v>245</v>
      </c>
      <c r="Q66" s="61">
        <v>0.501</v>
      </c>
      <c r="R66" s="61">
        <v>0.501</v>
      </c>
      <c r="S66" s="61">
        <v>0.157</v>
      </c>
      <c r="T66" s="61">
        <v>0.501</v>
      </c>
      <c r="U66" s="61">
        <v>0.501</v>
      </c>
      <c r="W66" s="61" t="s">
        <v>231</v>
      </c>
      <c r="X66" s="61">
        <v>0.45</v>
      </c>
      <c r="Y66" s="61">
        <v>0.82399999999999995</v>
      </c>
      <c r="Z66" s="61">
        <v>0.72399999999999998</v>
      </c>
      <c r="AA66" s="61">
        <v>0.45</v>
      </c>
      <c r="AV66" s="62"/>
      <c r="AW66" s="62"/>
      <c r="AX66" s="62"/>
      <c r="AY66" s="62"/>
      <c r="AZ66" s="62"/>
      <c r="BA66" s="62"/>
      <c r="BB66" s="62"/>
      <c r="BC66" s="62"/>
      <c r="BD66" s="62"/>
    </row>
    <row r="67" spans="2:56">
      <c r="B67" s="61" t="s">
        <v>452</v>
      </c>
      <c r="C67" s="19">
        <v>3.0000000000000001E-3</v>
      </c>
      <c r="D67" s="61">
        <v>0.57899999999999996</v>
      </c>
      <c r="E67" s="19">
        <v>0</v>
      </c>
      <c r="F67" s="61">
        <v>0.69499999999999995</v>
      </c>
      <c r="G67" s="57">
        <v>0.99099999999999999</v>
      </c>
      <c r="I67" s="61" t="s">
        <v>453</v>
      </c>
      <c r="J67" s="116">
        <v>5.2999999999999999E-2</v>
      </c>
      <c r="K67" s="61">
        <v>0.20799999999999999</v>
      </c>
      <c r="L67" s="57">
        <v>0.999</v>
      </c>
      <c r="M67" s="61">
        <v>0.91900000000000004</v>
      </c>
      <c r="N67" s="61">
        <v>0.81100000000000005</v>
      </c>
      <c r="P67" s="61" t="s">
        <v>454</v>
      </c>
      <c r="Q67" s="61">
        <v>0.97499999999999998</v>
      </c>
      <c r="R67" s="61">
        <v>0.97499999999999998</v>
      </c>
      <c r="S67" s="61">
        <v>0.97499999999999998</v>
      </c>
      <c r="T67" s="61">
        <v>0.97499999999999998</v>
      </c>
      <c r="U67" s="61">
        <v>0.97499999999999998</v>
      </c>
      <c r="W67" s="61" t="s">
        <v>453</v>
      </c>
      <c r="X67" s="61">
        <v>0.33500000000000002</v>
      </c>
      <c r="Y67" s="61">
        <v>0.56000000000000005</v>
      </c>
      <c r="Z67" s="19">
        <v>1.0999999999999999E-2</v>
      </c>
      <c r="AA67" s="61">
        <v>0.33500000000000002</v>
      </c>
      <c r="AV67" s="62"/>
      <c r="AW67" s="62"/>
      <c r="AX67" s="62"/>
      <c r="AY67" s="62"/>
      <c r="AZ67" s="62"/>
      <c r="BA67" s="62"/>
      <c r="BB67" s="62"/>
      <c r="BC67" s="62"/>
      <c r="BD67" s="62"/>
    </row>
    <row r="68" spans="2:56" hidden="1">
      <c r="B68" s="61" t="s">
        <v>455</v>
      </c>
      <c r="C68" s="19">
        <v>4.4999999999999998E-2</v>
      </c>
      <c r="D68" s="61">
        <v>1</v>
      </c>
      <c r="E68" s="19">
        <v>0</v>
      </c>
      <c r="F68" s="61">
        <v>1</v>
      </c>
      <c r="G68" s="61">
        <v>1</v>
      </c>
      <c r="I68" s="61" t="s">
        <v>456</v>
      </c>
      <c r="J68" s="116">
        <v>5.7000000000000002E-2</v>
      </c>
      <c r="K68" s="61">
        <v>0.90600000000000003</v>
      </c>
      <c r="L68" s="61">
        <v>0.998</v>
      </c>
      <c r="M68" s="61">
        <v>0.90600000000000003</v>
      </c>
      <c r="N68" s="61">
        <v>0.90600000000000003</v>
      </c>
      <c r="P68" s="61" t="s">
        <v>457</v>
      </c>
      <c r="Q68" s="61">
        <v>0.94899999999999995</v>
      </c>
      <c r="R68" s="61">
        <v>0.94899999999999995</v>
      </c>
      <c r="S68" s="61">
        <v>0.94899999999999995</v>
      </c>
      <c r="T68" s="61">
        <v>0.94899999999999995</v>
      </c>
      <c r="U68" s="61">
        <v>0.94899999999999995</v>
      </c>
      <c r="W68" s="61" t="s">
        <v>456</v>
      </c>
      <c r="X68" s="61">
        <v>0.39200000000000002</v>
      </c>
      <c r="Y68" s="61">
        <v>0.316</v>
      </c>
      <c r="Z68" s="19">
        <v>1.6E-2</v>
      </c>
      <c r="AA68" s="61">
        <v>0.45500000000000002</v>
      </c>
      <c r="AV68" s="62"/>
      <c r="AW68" s="62"/>
      <c r="AX68" s="62"/>
      <c r="AY68" s="62"/>
      <c r="AZ68" s="62"/>
      <c r="BA68" s="62"/>
      <c r="BB68" s="62"/>
      <c r="BC68" s="62"/>
      <c r="BD68" s="62"/>
    </row>
    <row r="69" spans="2:56" hidden="1">
      <c r="B69" s="61" t="s">
        <v>176</v>
      </c>
      <c r="C69" s="61">
        <v>0.43</v>
      </c>
      <c r="D69" s="61">
        <v>0.755</v>
      </c>
      <c r="E69" s="61">
        <v>0.43</v>
      </c>
      <c r="F69" s="61">
        <v>0.81599999999999995</v>
      </c>
      <c r="G69" s="61">
        <v>0.81599999999999995</v>
      </c>
      <c r="I69" s="61" t="s">
        <v>232</v>
      </c>
      <c r="J69" s="61">
        <v>0.99399999999999999</v>
      </c>
      <c r="K69" s="61">
        <v>0.99399999999999999</v>
      </c>
      <c r="L69" s="61">
        <v>0.99399999999999999</v>
      </c>
      <c r="M69" s="61">
        <v>0.99399999999999999</v>
      </c>
      <c r="N69" s="61">
        <v>0.99399999999999999</v>
      </c>
      <c r="P69" s="61" t="s">
        <v>246</v>
      </c>
      <c r="Q69" s="61">
        <v>0.999</v>
      </c>
      <c r="R69" s="61">
        <v>0.999</v>
      </c>
      <c r="S69" s="61">
        <v>0.999</v>
      </c>
      <c r="T69" s="61">
        <v>0.999</v>
      </c>
      <c r="U69" s="61">
        <v>0.999</v>
      </c>
      <c r="W69" s="61" t="s">
        <v>232</v>
      </c>
      <c r="X69" s="61">
        <v>0.94799999999999995</v>
      </c>
      <c r="Y69" s="61">
        <v>0.94799999999999995</v>
      </c>
      <c r="Z69" s="61">
        <v>0.88600000000000001</v>
      </c>
      <c r="AA69" s="61">
        <v>0.94799999999999995</v>
      </c>
      <c r="AV69" s="62"/>
      <c r="AW69" s="62"/>
      <c r="AX69" s="62"/>
      <c r="AY69" s="62"/>
      <c r="AZ69" s="62"/>
      <c r="BA69" s="62"/>
      <c r="BB69" s="62"/>
      <c r="BC69" s="62"/>
      <c r="BD69" s="62"/>
    </row>
    <row r="70" spans="2:56" hidden="1">
      <c r="C70" s="61" t="s">
        <v>44</v>
      </c>
      <c r="D70" s="61" t="s">
        <v>44</v>
      </c>
      <c r="E70" s="61" t="s">
        <v>44</v>
      </c>
      <c r="F70" s="61" t="s">
        <v>44</v>
      </c>
      <c r="G70" s="61" t="s">
        <v>44</v>
      </c>
      <c r="J70" s="61" t="s">
        <v>44</v>
      </c>
      <c r="K70" s="61" t="s">
        <v>44</v>
      </c>
      <c r="L70" s="61" t="s">
        <v>44</v>
      </c>
      <c r="M70" s="61" t="s">
        <v>44</v>
      </c>
      <c r="N70" s="61" t="s">
        <v>44</v>
      </c>
      <c r="Q70" s="61" t="s">
        <v>44</v>
      </c>
      <c r="R70" s="61" t="s">
        <v>44</v>
      </c>
      <c r="S70" s="61" t="s">
        <v>44</v>
      </c>
      <c r="T70" s="61" t="s">
        <v>44</v>
      </c>
      <c r="U70" s="61" t="s">
        <v>44</v>
      </c>
      <c r="X70" s="61" t="s">
        <v>44</v>
      </c>
      <c r="Y70" s="61" t="s">
        <v>44</v>
      </c>
      <c r="Z70" s="61" t="s">
        <v>44</v>
      </c>
      <c r="AA70" s="61" t="s">
        <v>44</v>
      </c>
      <c r="AV70" s="62"/>
      <c r="AW70" s="62"/>
      <c r="AX70" s="62"/>
      <c r="AY70" s="62"/>
      <c r="AZ70" s="62"/>
      <c r="BA70" s="62"/>
      <c r="BB70" s="62"/>
      <c r="BC70" s="62"/>
      <c r="BD70" s="62"/>
    </row>
    <row r="71" spans="2:56" hidden="1">
      <c r="B71" s="60" t="s">
        <v>260</v>
      </c>
      <c r="C71" s="61" t="s">
        <v>44</v>
      </c>
      <c r="D71" s="61" t="s">
        <v>44</v>
      </c>
      <c r="E71" s="61" t="s">
        <v>44</v>
      </c>
      <c r="F71" s="61" t="s">
        <v>44</v>
      </c>
      <c r="G71" s="61" t="s">
        <v>44</v>
      </c>
      <c r="J71" s="61" t="s">
        <v>44</v>
      </c>
      <c r="K71" s="61" t="s">
        <v>44</v>
      </c>
      <c r="L71" s="61" t="s">
        <v>44</v>
      </c>
      <c r="M71" s="61" t="s">
        <v>44</v>
      </c>
      <c r="N71" s="61" t="s">
        <v>44</v>
      </c>
      <c r="P71" s="60"/>
      <c r="Q71" s="61" t="s">
        <v>44</v>
      </c>
      <c r="R71" s="61" t="s">
        <v>44</v>
      </c>
      <c r="S71" s="61" t="s">
        <v>44</v>
      </c>
      <c r="T71" s="61" t="s">
        <v>44</v>
      </c>
      <c r="U71" s="61" t="s">
        <v>44</v>
      </c>
      <c r="W71" s="90" t="s">
        <v>132</v>
      </c>
      <c r="X71" s="61" t="s">
        <v>44</v>
      </c>
      <c r="Y71" s="61" t="s">
        <v>44</v>
      </c>
      <c r="Z71" s="61" t="s">
        <v>44</v>
      </c>
      <c r="AA71" s="61" t="s">
        <v>44</v>
      </c>
      <c r="AD71" s="90"/>
      <c r="AV71" s="62"/>
      <c r="AW71" s="62"/>
      <c r="AX71" s="62"/>
      <c r="AY71" s="62"/>
      <c r="AZ71" s="62"/>
      <c r="BA71" s="62"/>
      <c r="BB71" s="62"/>
      <c r="BC71" s="62"/>
      <c r="BD71" s="62"/>
    </row>
    <row r="72" spans="2:56" hidden="1">
      <c r="B72" s="61" t="s">
        <v>133</v>
      </c>
      <c r="C72" s="61">
        <v>0.56299999999999994</v>
      </c>
      <c r="D72" s="61">
        <v>0.56299999999999994</v>
      </c>
      <c r="E72" s="61">
        <v>0.71799999999999997</v>
      </c>
      <c r="F72" s="61">
        <v>0.91800000000000004</v>
      </c>
      <c r="G72" s="61">
        <v>0.91800000000000004</v>
      </c>
      <c r="I72" s="61" t="s">
        <v>233</v>
      </c>
      <c r="J72" s="61">
        <v>0.77300000000000002</v>
      </c>
      <c r="K72" s="61">
        <v>0.94399999999999995</v>
      </c>
      <c r="L72" s="61">
        <v>0.77300000000000002</v>
      </c>
      <c r="M72" s="61">
        <v>0.77300000000000002</v>
      </c>
      <c r="N72" s="61">
        <v>0.77300000000000002</v>
      </c>
      <c r="P72" s="61" t="s">
        <v>247</v>
      </c>
      <c r="Q72" s="61">
        <v>0.82799999999999996</v>
      </c>
      <c r="R72" s="61">
        <v>0.83399999999999996</v>
      </c>
      <c r="S72" s="61">
        <v>0.82799999999999996</v>
      </c>
      <c r="T72" s="61">
        <v>0.82799999999999996</v>
      </c>
      <c r="U72" s="61">
        <v>0.82799999999999996</v>
      </c>
      <c r="W72" s="61" t="s">
        <v>233</v>
      </c>
      <c r="X72" s="61">
        <v>0.84899999999999998</v>
      </c>
      <c r="Y72" s="61">
        <v>0.84899999999999998</v>
      </c>
      <c r="Z72" s="61">
        <v>0.84899999999999998</v>
      </c>
      <c r="AA72" s="61">
        <v>0.84899999999999998</v>
      </c>
      <c r="AV72" s="62"/>
      <c r="AW72" s="62"/>
      <c r="AX72" s="62"/>
      <c r="AY72" s="62"/>
      <c r="AZ72" s="62"/>
      <c r="BA72" s="62"/>
      <c r="BB72" s="62"/>
      <c r="BC72" s="62"/>
      <c r="BD72" s="62"/>
    </row>
    <row r="73" spans="2:56" hidden="1">
      <c r="B73" s="61" t="s">
        <v>134</v>
      </c>
      <c r="C73" s="61">
        <v>0.40899999999999997</v>
      </c>
      <c r="D73" s="61">
        <v>0.28699999999999998</v>
      </c>
      <c r="E73" s="61">
        <v>0.20899999999999999</v>
      </c>
      <c r="F73" s="61">
        <v>0.56399999999999995</v>
      </c>
      <c r="G73" s="61">
        <v>0.85099999999999998</v>
      </c>
      <c r="I73" s="61" t="s">
        <v>234</v>
      </c>
      <c r="J73" s="61">
        <v>0.56699999999999995</v>
      </c>
      <c r="K73" s="61">
        <v>0.56699999999999995</v>
      </c>
      <c r="L73" s="61">
        <v>0.61499999999999999</v>
      </c>
      <c r="M73" s="61">
        <v>0.61499999999999999</v>
      </c>
      <c r="N73" s="61">
        <v>0.56699999999999995</v>
      </c>
      <c r="P73" s="61" t="s">
        <v>248</v>
      </c>
      <c r="Q73" s="61">
        <v>0.89900000000000002</v>
      </c>
      <c r="R73" s="61">
        <v>0.89900000000000002</v>
      </c>
      <c r="S73" s="61">
        <v>0.89900000000000002</v>
      </c>
      <c r="T73" s="61">
        <v>0.89900000000000002</v>
      </c>
      <c r="U73" s="61">
        <v>0.89900000000000002</v>
      </c>
      <c r="W73" s="61" t="s">
        <v>234</v>
      </c>
      <c r="X73" s="61">
        <v>0.49199999999999999</v>
      </c>
      <c r="Y73" s="61">
        <v>0.49199999999999999</v>
      </c>
      <c r="Z73" s="61">
        <v>0.49199999999999999</v>
      </c>
      <c r="AA73" s="61">
        <v>0.49199999999999999</v>
      </c>
    </row>
    <row r="74" spans="2:56" hidden="1">
      <c r="B74" s="61" t="s">
        <v>142</v>
      </c>
      <c r="C74" s="61">
        <v>0.499</v>
      </c>
      <c r="D74" s="61">
        <v>0.499</v>
      </c>
      <c r="E74" s="19">
        <v>3.4000000000000002E-2</v>
      </c>
      <c r="F74" s="61">
        <v>0.876</v>
      </c>
      <c r="G74" s="61">
        <v>0.94</v>
      </c>
      <c r="I74" s="61" t="s">
        <v>235</v>
      </c>
      <c r="J74" s="19">
        <v>2.1999999999999999E-2</v>
      </c>
      <c r="K74" s="19">
        <v>2.1999999999999999E-2</v>
      </c>
      <c r="L74" s="61">
        <v>0.996</v>
      </c>
      <c r="M74" s="61">
        <v>0.84399999999999997</v>
      </c>
      <c r="N74" s="61">
        <v>0.53300000000000003</v>
      </c>
      <c r="P74" s="61" t="s">
        <v>249</v>
      </c>
      <c r="Q74" s="61">
        <v>0.90600000000000003</v>
      </c>
      <c r="R74" s="61">
        <v>0.90600000000000003</v>
      </c>
      <c r="S74" s="61">
        <v>0.90600000000000003</v>
      </c>
      <c r="T74" s="61">
        <v>0.90600000000000003</v>
      </c>
      <c r="U74" s="61">
        <v>0.90600000000000003</v>
      </c>
      <c r="W74" s="61" t="s">
        <v>235</v>
      </c>
      <c r="X74" s="61">
        <v>0.14699999999999999</v>
      </c>
      <c r="Y74" s="61">
        <v>0.33800000000000002</v>
      </c>
      <c r="Z74" s="116">
        <v>7.8E-2</v>
      </c>
      <c r="AA74" s="61">
        <v>0.18</v>
      </c>
    </row>
    <row r="75" spans="2:56" hidden="1">
      <c r="C75" s="61" t="s">
        <v>44</v>
      </c>
      <c r="D75" s="61" t="s">
        <v>44</v>
      </c>
      <c r="E75" s="61" t="s">
        <v>44</v>
      </c>
      <c r="F75" s="61" t="s">
        <v>44</v>
      </c>
      <c r="G75" s="61" t="s">
        <v>44</v>
      </c>
      <c r="J75" s="61" t="s">
        <v>44</v>
      </c>
      <c r="K75" s="61" t="s">
        <v>44</v>
      </c>
      <c r="L75" s="61" t="s">
        <v>44</v>
      </c>
      <c r="M75" s="61" t="s">
        <v>44</v>
      </c>
      <c r="N75" s="61" t="s">
        <v>44</v>
      </c>
      <c r="Q75" s="61" t="s">
        <v>44</v>
      </c>
      <c r="R75" s="61" t="s">
        <v>44</v>
      </c>
      <c r="S75" s="61" t="s">
        <v>44</v>
      </c>
      <c r="T75" s="61" t="s">
        <v>44</v>
      </c>
      <c r="U75" s="61" t="s">
        <v>44</v>
      </c>
      <c r="X75" s="61" t="s">
        <v>44</v>
      </c>
      <c r="Y75" s="61" t="s">
        <v>44</v>
      </c>
      <c r="Z75" s="61" t="s">
        <v>44</v>
      </c>
      <c r="AA75" s="61" t="s">
        <v>44</v>
      </c>
    </row>
    <row r="76" spans="2:56">
      <c r="B76" s="61" t="s">
        <v>173</v>
      </c>
      <c r="C76" s="19">
        <v>2.9000000000000001E-2</v>
      </c>
      <c r="D76" s="61">
        <v>0.68600000000000005</v>
      </c>
      <c r="E76" s="19">
        <v>3.0000000000000001E-3</v>
      </c>
      <c r="F76" s="61">
        <v>0.69699999999999995</v>
      </c>
      <c r="G76" s="61">
        <v>0.92700000000000005</v>
      </c>
      <c r="I76" s="61" t="s">
        <v>236</v>
      </c>
      <c r="J76" s="19">
        <v>1.4E-2</v>
      </c>
      <c r="K76" s="61">
        <v>0.188</v>
      </c>
      <c r="L76" s="57">
        <v>1</v>
      </c>
      <c r="M76" s="61">
        <v>0.94099999999999995</v>
      </c>
      <c r="N76" s="61">
        <v>0.56599999999999995</v>
      </c>
      <c r="P76" s="61" t="s">
        <v>250</v>
      </c>
      <c r="Q76" s="61">
        <v>0.94</v>
      </c>
      <c r="R76" s="61">
        <v>0.94</v>
      </c>
      <c r="S76" s="61">
        <v>0.94</v>
      </c>
      <c r="T76" s="61">
        <v>0.94</v>
      </c>
      <c r="U76" s="61">
        <v>0.94</v>
      </c>
      <c r="W76" s="61" t="s">
        <v>236</v>
      </c>
      <c r="X76" s="61">
        <v>0.22800000000000001</v>
      </c>
      <c r="Y76" s="61">
        <v>0.53500000000000003</v>
      </c>
      <c r="Z76" s="19">
        <v>1.4E-2</v>
      </c>
      <c r="AA76" s="61">
        <v>0.23599999999999999</v>
      </c>
    </row>
    <row r="77" spans="2:56" hidden="1">
      <c r="B77" s="61" t="s">
        <v>217</v>
      </c>
      <c r="C77" s="116">
        <v>6.0999999999999999E-2</v>
      </c>
      <c r="D77" s="61">
        <v>0.23300000000000001</v>
      </c>
      <c r="E77" s="61">
        <v>0.50900000000000001</v>
      </c>
      <c r="F77" s="61">
        <v>0.73299999999999998</v>
      </c>
      <c r="G77" s="61">
        <v>0.93100000000000005</v>
      </c>
      <c r="I77" s="61" t="s">
        <v>237</v>
      </c>
      <c r="J77" s="61">
        <v>0.78100000000000003</v>
      </c>
      <c r="K77" s="61">
        <v>0.80400000000000005</v>
      </c>
      <c r="L77" s="61">
        <v>0.78100000000000003</v>
      </c>
      <c r="M77" s="61">
        <v>0.78100000000000003</v>
      </c>
      <c r="N77" s="61">
        <v>0.78100000000000003</v>
      </c>
      <c r="P77" s="61" t="s">
        <v>251</v>
      </c>
      <c r="Q77" s="61">
        <v>0.64400000000000002</v>
      </c>
      <c r="R77" s="61">
        <v>0.78200000000000003</v>
      </c>
      <c r="S77" s="61">
        <v>0.64400000000000002</v>
      </c>
      <c r="T77" s="61">
        <v>0.64400000000000002</v>
      </c>
      <c r="U77" s="61">
        <v>0.64400000000000002</v>
      </c>
      <c r="W77" s="61" t="s">
        <v>237</v>
      </c>
      <c r="X77" s="61">
        <v>0.75800000000000001</v>
      </c>
      <c r="Y77" s="61">
        <v>0.75800000000000001</v>
      </c>
      <c r="Z77" s="61">
        <v>0.75800000000000001</v>
      </c>
      <c r="AA77" s="61">
        <v>0.75800000000000001</v>
      </c>
    </row>
    <row r="78" spans="2:56" hidden="1">
      <c r="B78" s="61" t="s">
        <v>206</v>
      </c>
      <c r="C78" s="61">
        <v>0.155</v>
      </c>
      <c r="D78" s="61">
        <v>0.155</v>
      </c>
      <c r="E78" s="116">
        <v>6.2E-2</v>
      </c>
      <c r="F78" s="61">
        <v>0.34799999999999998</v>
      </c>
      <c r="G78" s="61">
        <v>0.56499999999999995</v>
      </c>
      <c r="I78" s="61" t="s">
        <v>212</v>
      </c>
      <c r="J78" s="61">
        <v>0.47799999999999998</v>
      </c>
      <c r="K78" s="61">
        <v>0.215</v>
      </c>
      <c r="L78" s="61">
        <v>0.78100000000000003</v>
      </c>
      <c r="M78" s="61">
        <v>0.58799999999999997</v>
      </c>
      <c r="N78" s="61">
        <v>0.47799999999999998</v>
      </c>
      <c r="P78" s="61" t="s">
        <v>252</v>
      </c>
      <c r="Q78" s="61">
        <v>0.97599999999999998</v>
      </c>
      <c r="R78" s="61">
        <v>0.97599999999999998</v>
      </c>
      <c r="S78" s="61">
        <v>0.97599999999999998</v>
      </c>
      <c r="T78" s="61">
        <v>0.97599999999999998</v>
      </c>
      <c r="U78" s="61">
        <v>0.97599999999999998</v>
      </c>
      <c r="W78" s="61" t="s">
        <v>212</v>
      </c>
      <c r="X78" s="61">
        <v>0.65400000000000003</v>
      </c>
      <c r="Y78" s="61">
        <v>0.76800000000000002</v>
      </c>
      <c r="Z78" s="61">
        <v>0.217</v>
      </c>
      <c r="AA78" s="61">
        <v>0.65400000000000003</v>
      </c>
    </row>
    <row r="79" spans="2:56" hidden="1">
      <c r="B79" s="61" t="s">
        <v>205</v>
      </c>
      <c r="C79" s="61">
        <v>0.52600000000000002</v>
      </c>
      <c r="D79" s="61">
        <v>0.52600000000000002</v>
      </c>
      <c r="E79" s="61">
        <v>0.52600000000000002</v>
      </c>
      <c r="F79" s="61">
        <v>0.625</v>
      </c>
      <c r="G79" s="61">
        <v>0.52600000000000002</v>
      </c>
      <c r="I79" s="61" t="s">
        <v>209</v>
      </c>
      <c r="J79" s="61">
        <v>0.85899999999999999</v>
      </c>
      <c r="K79" s="61">
        <v>0.497</v>
      </c>
      <c r="L79" s="61">
        <v>0.316</v>
      </c>
      <c r="M79" s="61">
        <v>0.85899999999999999</v>
      </c>
      <c r="N79" s="61">
        <v>0.85899999999999999</v>
      </c>
      <c r="P79" s="61" t="s">
        <v>253</v>
      </c>
      <c r="Q79" s="61">
        <v>0.81200000000000006</v>
      </c>
      <c r="R79" s="61">
        <v>0.81200000000000006</v>
      </c>
      <c r="S79" s="61">
        <v>0.81200000000000006</v>
      </c>
      <c r="T79" s="61">
        <v>0.81200000000000006</v>
      </c>
      <c r="U79" s="61">
        <v>0.81200000000000006</v>
      </c>
      <c r="W79" s="61" t="s">
        <v>209</v>
      </c>
      <c r="X79" s="61">
        <v>0.69699999999999995</v>
      </c>
      <c r="Y79" s="61">
        <v>0.88</v>
      </c>
      <c r="Z79" s="61">
        <v>0.69699999999999995</v>
      </c>
      <c r="AA79" s="61">
        <v>0.69699999999999995</v>
      </c>
    </row>
    <row r="80" spans="2:56" hidden="1">
      <c r="B80" s="61" t="s">
        <v>207</v>
      </c>
      <c r="C80" s="61">
        <v>0.11600000000000001</v>
      </c>
      <c r="D80" s="61">
        <v>0.99299999999999999</v>
      </c>
      <c r="E80" s="19">
        <v>4.0000000000000001E-3</v>
      </c>
      <c r="F80" s="61">
        <v>0.99299999999999999</v>
      </c>
      <c r="G80" s="61">
        <v>0.99299999999999999</v>
      </c>
      <c r="I80" s="61" t="s">
        <v>210</v>
      </c>
      <c r="J80" s="19">
        <v>1.4E-2</v>
      </c>
      <c r="K80" s="61">
        <v>0.91200000000000003</v>
      </c>
      <c r="L80" s="61">
        <v>0.999</v>
      </c>
      <c r="M80" s="61">
        <v>0.92700000000000005</v>
      </c>
      <c r="N80" s="61">
        <v>0.92700000000000005</v>
      </c>
      <c r="P80" s="61" t="s">
        <v>254</v>
      </c>
      <c r="Q80" s="61">
        <v>0.78</v>
      </c>
      <c r="R80" s="61">
        <v>0.78400000000000003</v>
      </c>
      <c r="S80" s="61">
        <v>0.78400000000000003</v>
      </c>
      <c r="T80" s="61">
        <v>0.95299999999999996</v>
      </c>
      <c r="U80" s="61">
        <v>0.78400000000000003</v>
      </c>
      <c r="W80" s="61" t="s">
        <v>210</v>
      </c>
      <c r="X80" s="61">
        <v>0.26600000000000001</v>
      </c>
      <c r="Y80" s="61">
        <v>0.26600000000000001</v>
      </c>
      <c r="Z80" s="19">
        <v>2.1999999999999999E-2</v>
      </c>
      <c r="AA80" s="61">
        <v>0.26600000000000001</v>
      </c>
    </row>
    <row r="81" spans="2:56" hidden="1">
      <c r="B81" s="61" t="s">
        <v>208</v>
      </c>
      <c r="C81" s="116">
        <v>5.7000000000000002E-2</v>
      </c>
      <c r="D81" s="19">
        <v>3.9E-2</v>
      </c>
      <c r="E81" s="61">
        <v>0.46800000000000003</v>
      </c>
      <c r="F81" s="19">
        <v>3.9E-2</v>
      </c>
      <c r="G81" s="61">
        <v>0.748</v>
      </c>
      <c r="I81" s="61" t="s">
        <v>211</v>
      </c>
      <c r="J81" s="61">
        <v>0.59199999999999997</v>
      </c>
      <c r="K81" s="61">
        <v>0.59199999999999997</v>
      </c>
      <c r="L81" s="61">
        <v>0.59199999999999997</v>
      </c>
      <c r="M81" s="61">
        <v>0.59199999999999997</v>
      </c>
      <c r="N81" s="61">
        <v>0.59199999999999997</v>
      </c>
      <c r="P81" s="61" t="s">
        <v>255</v>
      </c>
      <c r="Q81" s="61">
        <v>0.153</v>
      </c>
      <c r="R81" s="61">
        <v>0.65800000000000003</v>
      </c>
      <c r="S81" s="61">
        <v>0.153</v>
      </c>
      <c r="T81" s="61">
        <v>0.92700000000000005</v>
      </c>
      <c r="U81" s="61">
        <v>0.153</v>
      </c>
      <c r="W81" s="61" t="s">
        <v>211</v>
      </c>
      <c r="X81" s="61">
        <v>0.7</v>
      </c>
      <c r="Y81" s="61">
        <v>0.34</v>
      </c>
      <c r="Z81" s="61">
        <v>0.72199999999999998</v>
      </c>
      <c r="AA81" s="61">
        <v>0.7</v>
      </c>
    </row>
    <row r="82" spans="2:56" hidden="1">
      <c r="C82" s="61" t="s">
        <v>44</v>
      </c>
      <c r="D82" s="61" t="s">
        <v>44</v>
      </c>
      <c r="E82" s="61" t="s">
        <v>44</v>
      </c>
      <c r="F82" s="61" t="s">
        <v>44</v>
      </c>
      <c r="G82" s="61" t="s">
        <v>44</v>
      </c>
      <c r="J82" s="61" t="s">
        <v>44</v>
      </c>
      <c r="K82" s="61" t="s">
        <v>44</v>
      </c>
      <c r="L82" s="61" t="s">
        <v>44</v>
      </c>
      <c r="M82" s="61" t="s">
        <v>44</v>
      </c>
      <c r="N82" s="61" t="s">
        <v>44</v>
      </c>
      <c r="Q82" s="61" t="s">
        <v>44</v>
      </c>
      <c r="R82" s="61" t="s">
        <v>44</v>
      </c>
      <c r="S82" s="61" t="s">
        <v>44</v>
      </c>
      <c r="T82" s="61" t="s">
        <v>44</v>
      </c>
      <c r="U82" s="61" t="s">
        <v>44</v>
      </c>
      <c r="X82" s="61" t="s">
        <v>44</v>
      </c>
      <c r="Y82" s="61" t="s">
        <v>44</v>
      </c>
      <c r="Z82" s="61" t="s">
        <v>44</v>
      </c>
      <c r="AA82" s="61" t="s">
        <v>44</v>
      </c>
    </row>
    <row r="83" spans="2:56" hidden="1">
      <c r="B83" s="61" t="s">
        <v>284</v>
      </c>
      <c r="C83" s="61">
        <v>0.11700000000000001</v>
      </c>
      <c r="D83" s="61">
        <v>0.14499999999999999</v>
      </c>
      <c r="E83" s="116">
        <v>5.8999999999999997E-2</v>
      </c>
      <c r="F83" s="61">
        <v>0.32300000000000001</v>
      </c>
      <c r="G83" s="61">
        <v>0.47799999999999998</v>
      </c>
      <c r="I83" s="61" t="s">
        <v>288</v>
      </c>
      <c r="J83" s="61">
        <v>0.61</v>
      </c>
      <c r="K83" s="61">
        <v>0.40899999999999997</v>
      </c>
      <c r="L83" s="61">
        <v>0.72499999999999998</v>
      </c>
      <c r="M83" s="61">
        <v>0.622</v>
      </c>
      <c r="N83" s="61">
        <v>0.622</v>
      </c>
      <c r="P83" s="61" t="s">
        <v>286</v>
      </c>
      <c r="Q83" s="61">
        <v>0.97899999999999998</v>
      </c>
      <c r="R83" s="61">
        <v>0.97899999999999998</v>
      </c>
      <c r="S83" s="61">
        <v>0.97899999999999998</v>
      </c>
      <c r="T83" s="61">
        <v>0.97899999999999998</v>
      </c>
      <c r="U83" s="61">
        <v>0.97899999999999998</v>
      </c>
      <c r="W83" s="61" t="s">
        <v>288</v>
      </c>
      <c r="X83" s="61">
        <v>0.54500000000000004</v>
      </c>
      <c r="Y83" s="61">
        <v>0.83699999999999997</v>
      </c>
      <c r="Z83" s="61">
        <v>0.25800000000000001</v>
      </c>
      <c r="AA83" s="61">
        <v>0.54500000000000004</v>
      </c>
    </row>
    <row r="84" spans="2:56" hidden="1">
      <c r="B84" s="61" t="s">
        <v>285</v>
      </c>
      <c r="C84" s="61">
        <v>0.127</v>
      </c>
      <c r="D84" s="61">
        <v>0.17299999999999999</v>
      </c>
      <c r="E84" s="19">
        <v>1.2E-2</v>
      </c>
      <c r="F84" s="61">
        <v>0.32200000000000001</v>
      </c>
      <c r="G84" s="61">
        <v>0.999</v>
      </c>
      <c r="I84" s="61" t="s">
        <v>289</v>
      </c>
      <c r="J84" s="61">
        <v>0.41799999999999998</v>
      </c>
      <c r="K84" s="61">
        <v>0.41799999999999998</v>
      </c>
      <c r="L84" s="57">
        <v>0.98399999999999999</v>
      </c>
      <c r="M84" s="61">
        <v>0.41799999999999998</v>
      </c>
      <c r="N84" s="61">
        <v>0.873</v>
      </c>
      <c r="P84" s="61" t="s">
        <v>287</v>
      </c>
      <c r="Q84" s="61">
        <v>0.73</v>
      </c>
      <c r="R84" s="61">
        <v>0.73</v>
      </c>
      <c r="S84" s="61">
        <v>0.73</v>
      </c>
      <c r="T84" s="61">
        <v>0.93600000000000005</v>
      </c>
      <c r="U84" s="61">
        <v>0.83499999999999996</v>
      </c>
      <c r="W84" s="61" t="s">
        <v>289</v>
      </c>
      <c r="X84" s="61">
        <v>0.26800000000000002</v>
      </c>
      <c r="Y84" s="61">
        <v>0.19500000000000001</v>
      </c>
      <c r="Z84" s="61">
        <v>0.26800000000000002</v>
      </c>
      <c r="AA84" s="61">
        <v>0.26800000000000002</v>
      </c>
    </row>
    <row r="85" spans="2:56" hidden="1">
      <c r="C85" s="61" t="s">
        <v>44</v>
      </c>
      <c r="D85" s="61" t="s">
        <v>44</v>
      </c>
      <c r="E85" s="61" t="s">
        <v>44</v>
      </c>
      <c r="F85" s="61" t="s">
        <v>44</v>
      </c>
      <c r="G85" s="61" t="s">
        <v>44</v>
      </c>
      <c r="J85" s="61" t="s">
        <v>44</v>
      </c>
      <c r="K85" s="61" t="s">
        <v>44</v>
      </c>
      <c r="L85" s="61" t="s">
        <v>44</v>
      </c>
      <c r="M85" s="61" t="s">
        <v>44</v>
      </c>
      <c r="N85" s="61" t="s">
        <v>44</v>
      </c>
      <c r="Q85" s="61" t="s">
        <v>44</v>
      </c>
      <c r="R85" s="61" t="s">
        <v>44</v>
      </c>
      <c r="S85" s="61" t="s">
        <v>44</v>
      </c>
      <c r="T85" s="61" t="s">
        <v>44</v>
      </c>
      <c r="U85" s="61" t="s">
        <v>44</v>
      </c>
      <c r="X85" s="61" t="s">
        <v>44</v>
      </c>
      <c r="Y85" s="61" t="s">
        <v>44</v>
      </c>
      <c r="Z85" s="61" t="s">
        <v>44</v>
      </c>
      <c r="AA85" s="61" t="s">
        <v>44</v>
      </c>
    </row>
    <row r="86" spans="2:56" hidden="1">
      <c r="B86" s="61" t="s">
        <v>377</v>
      </c>
      <c r="C86" s="61">
        <v>0.94299999999999995</v>
      </c>
      <c r="D86" s="61">
        <v>0.94299999999999995</v>
      </c>
      <c r="E86" s="61">
        <v>0.94299999999999995</v>
      </c>
      <c r="F86" s="61">
        <v>0.94299999999999995</v>
      </c>
      <c r="G86" s="61">
        <v>0.94299999999999995</v>
      </c>
      <c r="I86" s="61" t="s">
        <v>380</v>
      </c>
      <c r="J86" s="61">
        <v>0.76700000000000002</v>
      </c>
      <c r="K86" s="61">
        <v>0.23799999999999999</v>
      </c>
      <c r="L86" s="61">
        <v>0.39700000000000002</v>
      </c>
      <c r="M86" s="19">
        <v>1E-3</v>
      </c>
      <c r="N86" s="61">
        <v>0.373</v>
      </c>
      <c r="P86" s="61" t="s">
        <v>383</v>
      </c>
      <c r="Q86" s="61">
        <v>0.27700000000000002</v>
      </c>
      <c r="R86" s="61">
        <v>0.27700000000000002</v>
      </c>
      <c r="S86" s="116">
        <v>5.6000000000000001E-2</v>
      </c>
      <c r="T86" s="116">
        <v>8.6999999999999994E-2</v>
      </c>
      <c r="U86" s="116">
        <v>8.6999999999999994E-2</v>
      </c>
      <c r="W86" s="61" t="s">
        <v>380</v>
      </c>
      <c r="X86" s="61">
        <v>0.752</v>
      </c>
      <c r="Y86" s="61">
        <v>0.55300000000000005</v>
      </c>
      <c r="Z86" s="61">
        <v>0.99</v>
      </c>
      <c r="AA86" s="61">
        <v>0.55300000000000005</v>
      </c>
    </row>
    <row r="87" spans="2:56" hidden="1">
      <c r="B87" s="61" t="s">
        <v>378</v>
      </c>
      <c r="C87" s="61">
        <v>0.42699999999999999</v>
      </c>
      <c r="D87" s="61">
        <v>0.91</v>
      </c>
      <c r="E87" s="61">
        <v>0.49399999999999999</v>
      </c>
      <c r="F87" s="61">
        <v>0.42699999999999999</v>
      </c>
      <c r="G87" s="61">
        <v>0.183</v>
      </c>
      <c r="I87" s="61" t="s">
        <v>381</v>
      </c>
      <c r="J87" s="61">
        <v>0.68700000000000006</v>
      </c>
      <c r="K87" s="61">
        <v>0.68700000000000006</v>
      </c>
      <c r="L87" s="61">
        <v>0.68700000000000006</v>
      </c>
      <c r="M87" s="61">
        <v>0.68700000000000006</v>
      </c>
      <c r="N87" s="61">
        <v>0.71799999999999997</v>
      </c>
      <c r="P87" s="61" t="s">
        <v>384</v>
      </c>
      <c r="Q87" s="61">
        <v>0.23100000000000001</v>
      </c>
      <c r="R87" s="61">
        <v>0.59</v>
      </c>
      <c r="S87" s="61">
        <v>0.23100000000000001</v>
      </c>
      <c r="T87" s="61">
        <v>0.27</v>
      </c>
      <c r="U87" s="61">
        <v>0.23100000000000001</v>
      </c>
      <c r="W87" s="61" t="s">
        <v>381</v>
      </c>
      <c r="X87" s="61">
        <v>0.66600000000000004</v>
      </c>
      <c r="Y87" s="61">
        <v>0.54</v>
      </c>
      <c r="Z87" s="61">
        <v>0.54</v>
      </c>
      <c r="AA87" s="61">
        <v>0.29399999999999998</v>
      </c>
    </row>
    <row r="88" spans="2:56" hidden="1">
      <c r="B88" s="61" t="s">
        <v>379</v>
      </c>
      <c r="C88" s="116">
        <v>8.3000000000000004E-2</v>
      </c>
      <c r="D88" s="61">
        <v>0.88400000000000001</v>
      </c>
      <c r="E88" s="116">
        <v>8.3000000000000004E-2</v>
      </c>
      <c r="F88" s="61">
        <v>0.52600000000000002</v>
      </c>
      <c r="G88" s="61">
        <v>0.52600000000000002</v>
      </c>
      <c r="I88" s="61" t="s">
        <v>382</v>
      </c>
      <c r="J88" s="61">
        <v>0.69299999999999995</v>
      </c>
      <c r="K88" s="61">
        <v>0.69299999999999995</v>
      </c>
      <c r="L88" s="61">
        <v>0.89600000000000002</v>
      </c>
      <c r="M88" s="61">
        <v>0.69299999999999995</v>
      </c>
      <c r="N88" s="61">
        <v>0.69299999999999995</v>
      </c>
      <c r="P88" s="61" t="s">
        <v>385</v>
      </c>
      <c r="Q88" s="61">
        <v>0.625</v>
      </c>
      <c r="R88" s="61">
        <v>0.625</v>
      </c>
      <c r="S88" s="61">
        <v>0.84099999999999997</v>
      </c>
      <c r="T88" s="61">
        <v>0.625</v>
      </c>
      <c r="U88" s="61">
        <v>0.625</v>
      </c>
      <c r="W88" s="61" t="s">
        <v>382</v>
      </c>
      <c r="X88" s="61">
        <v>0.68500000000000005</v>
      </c>
      <c r="Y88" s="61">
        <v>0.61</v>
      </c>
      <c r="Z88" s="61">
        <v>0.20799999999999999</v>
      </c>
      <c r="AA88" s="61">
        <v>0.83699999999999997</v>
      </c>
    </row>
    <row r="89" spans="2:56" s="60" customFormat="1">
      <c r="B89" s="60" t="s">
        <v>439</v>
      </c>
      <c r="C89" s="60">
        <v>0.95641831159524104</v>
      </c>
      <c r="D89" s="60">
        <v>0.21630924205886701</v>
      </c>
      <c r="E89" s="112">
        <v>1.34426937205952E-2</v>
      </c>
      <c r="F89" s="60">
        <v>0.77664877801506105</v>
      </c>
      <c r="G89" s="60">
        <v>0.90376341606879995</v>
      </c>
      <c r="I89" s="60" t="s">
        <v>439</v>
      </c>
      <c r="J89" s="60">
        <v>0.261127845156023</v>
      </c>
      <c r="K89" s="113">
        <v>6.0026207466609499E-2</v>
      </c>
      <c r="L89" s="60">
        <v>0.35007389386995302</v>
      </c>
      <c r="M89" s="60">
        <v>0.11967308722918001</v>
      </c>
      <c r="N89" s="60">
        <v>0.65068027185360999</v>
      </c>
      <c r="W89" s="128" t="s">
        <v>439</v>
      </c>
    </row>
    <row r="90" spans="2:56" hidden="1"/>
    <row r="91" spans="2:56" hidden="1">
      <c r="B91" s="60" t="s">
        <v>400</v>
      </c>
      <c r="I91" s="60" t="s">
        <v>400</v>
      </c>
      <c r="P91" s="60" t="s">
        <v>400</v>
      </c>
      <c r="W91" s="60" t="s">
        <v>400</v>
      </c>
      <c r="AE91" s="60"/>
    </row>
    <row r="92" spans="2:56" hidden="1">
      <c r="B92" s="60" t="s">
        <v>124</v>
      </c>
      <c r="C92" s="61" t="s">
        <v>263</v>
      </c>
      <c r="D92" s="61" t="s">
        <v>264</v>
      </c>
      <c r="E92" s="61" t="s">
        <v>265</v>
      </c>
      <c r="F92" s="61" t="s">
        <v>325</v>
      </c>
      <c r="G92" s="61" t="s">
        <v>401</v>
      </c>
      <c r="J92" s="61" t="s">
        <v>325</v>
      </c>
      <c r="K92" s="61" t="s">
        <v>266</v>
      </c>
      <c r="L92" s="61" t="s">
        <v>267</v>
      </c>
      <c r="M92" s="61" t="s">
        <v>268</v>
      </c>
      <c r="N92" s="61" t="s">
        <v>401</v>
      </c>
      <c r="P92" s="90"/>
      <c r="Q92" s="61" t="s">
        <v>325</v>
      </c>
      <c r="R92" s="61" t="s">
        <v>266</v>
      </c>
      <c r="S92" s="61" t="s">
        <v>267</v>
      </c>
      <c r="T92" s="61" t="s">
        <v>268</v>
      </c>
      <c r="U92" s="61" t="s">
        <v>401</v>
      </c>
      <c r="W92" s="90" t="s">
        <v>124</v>
      </c>
      <c r="X92" s="61" t="s">
        <v>396</v>
      </c>
      <c r="Y92" s="61" t="s">
        <v>398</v>
      </c>
      <c r="Z92" s="61" t="s">
        <v>397</v>
      </c>
      <c r="AA92" s="61" t="s">
        <v>399</v>
      </c>
      <c r="AD92" s="90"/>
    </row>
    <row r="93" spans="2:56" hidden="1">
      <c r="B93" s="61" t="s">
        <v>125</v>
      </c>
      <c r="C93" s="19">
        <v>5.0000000000000001E-3</v>
      </c>
      <c r="D93" s="19">
        <v>3.9E-2</v>
      </c>
      <c r="E93" s="19">
        <v>2E-3</v>
      </c>
      <c r="F93" s="61">
        <v>0.44600000000000001</v>
      </c>
      <c r="G93" s="61">
        <v>0.96799999999999997</v>
      </c>
      <c r="I93" s="61" t="s">
        <v>223</v>
      </c>
      <c r="J93" s="61">
        <v>0.30399999999999999</v>
      </c>
      <c r="K93" s="61">
        <v>0.27300000000000002</v>
      </c>
      <c r="L93" s="61">
        <v>0.92100000000000004</v>
      </c>
      <c r="M93" s="61">
        <v>0.375</v>
      </c>
      <c r="N93" s="61">
        <v>0.35</v>
      </c>
      <c r="P93" s="61" t="s">
        <v>256</v>
      </c>
      <c r="Q93" s="61">
        <v>0.80800000000000005</v>
      </c>
      <c r="R93" s="61">
        <v>0.875</v>
      </c>
      <c r="S93" s="61">
        <v>0.90400000000000003</v>
      </c>
      <c r="T93" s="61">
        <v>0.69699999999999995</v>
      </c>
      <c r="U93" s="61">
        <v>0.70499999999999996</v>
      </c>
      <c r="W93" s="61" t="s">
        <v>223</v>
      </c>
      <c r="X93" s="61">
        <v>0.57499999999999996</v>
      </c>
      <c r="Y93" s="61">
        <v>0.48599999999999999</v>
      </c>
      <c r="Z93" s="61">
        <v>0.16600000000000001</v>
      </c>
      <c r="AA93" s="61">
        <v>0.505</v>
      </c>
      <c r="AV93" s="62"/>
      <c r="AW93" s="62"/>
      <c r="AX93" s="62"/>
      <c r="AY93" s="62"/>
      <c r="AZ93" s="62"/>
      <c r="BA93" s="62"/>
      <c r="BB93" s="62"/>
      <c r="BC93" s="62"/>
      <c r="BD93" s="62"/>
    </row>
    <row r="94" spans="2:56" hidden="1">
      <c r="B94" s="61" t="s">
        <v>172</v>
      </c>
      <c r="C94" s="19">
        <v>2.9000000000000001E-2</v>
      </c>
      <c r="D94" s="61">
        <v>0.156</v>
      </c>
      <c r="E94" s="61">
        <v>0.14599999999999999</v>
      </c>
      <c r="F94" s="19">
        <v>3.4000000000000002E-2</v>
      </c>
      <c r="G94" s="61">
        <v>0.38</v>
      </c>
      <c r="I94" s="61" t="s">
        <v>224</v>
      </c>
      <c r="J94" s="116">
        <v>9.5000000000000001E-2</v>
      </c>
      <c r="K94" s="61">
        <v>0.78400000000000003</v>
      </c>
      <c r="L94" s="61">
        <v>0.438</v>
      </c>
      <c r="M94" s="61">
        <v>0.251</v>
      </c>
      <c r="N94" s="61">
        <v>0.49399999999999999</v>
      </c>
      <c r="P94" s="61" t="s">
        <v>238</v>
      </c>
      <c r="Q94" s="61">
        <v>0.34599999999999997</v>
      </c>
      <c r="R94" s="61">
        <v>0.77</v>
      </c>
      <c r="S94" s="61">
        <v>0.51800000000000002</v>
      </c>
      <c r="T94" s="61">
        <v>0.40699999999999997</v>
      </c>
      <c r="U94" s="61">
        <v>0.36899999999999999</v>
      </c>
      <c r="W94" s="61" t="s">
        <v>224</v>
      </c>
      <c r="X94" s="61">
        <v>0.14199999999999999</v>
      </c>
      <c r="Y94" s="61">
        <v>0.29199999999999998</v>
      </c>
      <c r="Z94" s="61">
        <v>0.379</v>
      </c>
      <c r="AA94" s="19">
        <v>4.2999999999999997E-2</v>
      </c>
      <c r="AV94" s="62"/>
      <c r="AW94" s="62"/>
      <c r="AX94" s="62"/>
      <c r="AY94" s="62"/>
      <c r="AZ94" s="62"/>
      <c r="BA94" s="62"/>
      <c r="BB94" s="62"/>
      <c r="BC94" s="62"/>
      <c r="BD94" s="62"/>
    </row>
    <row r="95" spans="2:56" hidden="1">
      <c r="B95" s="61" t="s">
        <v>126</v>
      </c>
      <c r="C95" s="61">
        <v>0.12</v>
      </c>
      <c r="D95" s="61">
        <v>0.26300000000000001</v>
      </c>
      <c r="E95" s="116">
        <v>5.8999999999999997E-2</v>
      </c>
      <c r="F95" s="61">
        <v>0.90100000000000002</v>
      </c>
      <c r="G95" s="61">
        <v>0.127</v>
      </c>
      <c r="I95" s="61" t="s">
        <v>225</v>
      </c>
      <c r="J95" s="61">
        <v>0.83299999999999996</v>
      </c>
      <c r="K95" s="61">
        <v>0.32100000000000001</v>
      </c>
      <c r="L95" s="61">
        <v>0.61199999999999999</v>
      </c>
      <c r="M95" s="61">
        <v>0.79600000000000004</v>
      </c>
      <c r="N95" s="61">
        <v>0.92400000000000004</v>
      </c>
      <c r="P95" s="61" t="s">
        <v>239</v>
      </c>
      <c r="Q95" s="61">
        <v>0.97599999999999998</v>
      </c>
      <c r="R95" s="61">
        <v>0.76600000000000001</v>
      </c>
      <c r="S95" s="117">
        <v>0.99399999999999999</v>
      </c>
      <c r="T95" s="61">
        <v>0.78500000000000003</v>
      </c>
      <c r="U95" s="61">
        <v>0.92700000000000005</v>
      </c>
      <c r="W95" s="61" t="s">
        <v>225</v>
      </c>
      <c r="X95" s="61">
        <v>0.95099999999999996</v>
      </c>
      <c r="Y95" s="61">
        <v>0.996</v>
      </c>
      <c r="Z95" s="61">
        <v>0.159</v>
      </c>
      <c r="AA95" s="61">
        <v>0.88</v>
      </c>
      <c r="AV95" s="62"/>
      <c r="AW95" s="62"/>
      <c r="AX95" s="62"/>
      <c r="AY95" s="62"/>
      <c r="AZ95" s="62"/>
      <c r="BA95" s="62"/>
      <c r="BB95" s="62"/>
      <c r="BC95" s="62"/>
      <c r="BD95" s="62"/>
    </row>
    <row r="96" spans="2:56" hidden="1">
      <c r="B96" s="61" t="s">
        <v>127</v>
      </c>
      <c r="C96" s="61">
        <v>0.158</v>
      </c>
      <c r="D96" s="61">
        <v>0.623</v>
      </c>
      <c r="E96" s="61">
        <v>0.89600000000000002</v>
      </c>
      <c r="F96" s="61">
        <v>0.20200000000000001</v>
      </c>
      <c r="G96" s="61">
        <v>0.64300000000000002</v>
      </c>
      <c r="I96" s="61" t="s">
        <v>226</v>
      </c>
      <c r="J96" s="61">
        <v>0.80300000000000005</v>
      </c>
      <c r="K96" s="61">
        <v>0.55600000000000005</v>
      </c>
      <c r="L96" s="61">
        <v>0.56599999999999995</v>
      </c>
      <c r="M96" s="19">
        <v>3.5999999999999997E-2</v>
      </c>
      <c r="N96" s="61">
        <v>0.63</v>
      </c>
      <c r="P96" s="61" t="s">
        <v>240</v>
      </c>
      <c r="Q96" s="61">
        <v>0.62</v>
      </c>
      <c r="R96" s="61">
        <v>0.372</v>
      </c>
      <c r="S96" s="61">
        <v>0.3</v>
      </c>
      <c r="T96" s="61">
        <v>0.218</v>
      </c>
      <c r="U96" s="61">
        <v>0.54100000000000004</v>
      </c>
      <c r="W96" s="61" t="s">
        <v>226</v>
      </c>
      <c r="X96" s="61">
        <v>0.76600000000000001</v>
      </c>
      <c r="Y96" s="19">
        <v>1.0999999999999999E-2</v>
      </c>
      <c r="Z96" s="61">
        <v>0.86499999999999999</v>
      </c>
      <c r="AA96" s="61">
        <v>0.48299999999999998</v>
      </c>
      <c r="AV96" s="62"/>
      <c r="AW96" s="62"/>
      <c r="AX96" s="62"/>
      <c r="AY96" s="62"/>
      <c r="AZ96" s="62"/>
      <c r="BA96" s="62"/>
      <c r="BB96" s="62"/>
      <c r="BC96" s="62"/>
      <c r="BD96" s="62"/>
    </row>
    <row r="97" spans="2:56" hidden="1">
      <c r="B97" s="61" t="s">
        <v>128</v>
      </c>
      <c r="C97" s="116">
        <v>5.8000000000000003E-2</v>
      </c>
      <c r="D97" s="61">
        <v>0.15</v>
      </c>
      <c r="E97" s="19">
        <v>4.1000000000000002E-2</v>
      </c>
      <c r="F97" s="19">
        <v>1.4E-2</v>
      </c>
      <c r="G97" s="61">
        <v>0.89400000000000002</v>
      </c>
      <c r="I97" s="61" t="s">
        <v>227</v>
      </c>
      <c r="J97" s="61">
        <v>0.28199999999999997</v>
      </c>
      <c r="K97" s="61">
        <v>0.57699999999999996</v>
      </c>
      <c r="L97" s="61">
        <v>0.63700000000000001</v>
      </c>
      <c r="M97" s="61">
        <v>0.88500000000000001</v>
      </c>
      <c r="N97" s="61">
        <v>0.30199999999999999</v>
      </c>
      <c r="P97" s="61" t="s">
        <v>241</v>
      </c>
      <c r="Q97" s="61">
        <v>0.63400000000000001</v>
      </c>
      <c r="R97" s="61">
        <v>0.60899999999999999</v>
      </c>
      <c r="S97" s="61">
        <v>0.58699999999999997</v>
      </c>
      <c r="T97" s="61">
        <v>0.94399999999999995</v>
      </c>
      <c r="U97" s="61">
        <v>0.35</v>
      </c>
      <c r="W97" s="61" t="s">
        <v>227</v>
      </c>
      <c r="X97" s="61">
        <v>0.39400000000000002</v>
      </c>
      <c r="Y97" s="61">
        <v>0.46100000000000002</v>
      </c>
      <c r="Z97" s="61">
        <v>0.22500000000000001</v>
      </c>
      <c r="AA97" s="61">
        <v>0.33200000000000002</v>
      </c>
      <c r="AV97" s="62"/>
      <c r="AW97" s="62"/>
      <c r="AX97" s="62"/>
      <c r="AY97" s="62"/>
      <c r="AZ97" s="62"/>
      <c r="BA97" s="62"/>
      <c r="BB97" s="62"/>
      <c r="BC97" s="62"/>
      <c r="BD97" s="62"/>
    </row>
    <row r="98" spans="2:56" hidden="1">
      <c r="C98" s="61" t="s">
        <v>44</v>
      </c>
      <c r="D98" s="61" t="s">
        <v>44</v>
      </c>
      <c r="E98" s="61" t="s">
        <v>44</v>
      </c>
      <c r="F98" s="61" t="s">
        <v>44</v>
      </c>
      <c r="G98" s="61" t="s">
        <v>44</v>
      </c>
      <c r="J98" s="61" t="s">
        <v>44</v>
      </c>
      <c r="K98" s="61" t="s">
        <v>44</v>
      </c>
      <c r="L98" s="61" t="s">
        <v>44</v>
      </c>
      <c r="M98" s="61" t="s">
        <v>44</v>
      </c>
      <c r="N98" s="61" t="s">
        <v>44</v>
      </c>
      <c r="Q98" s="61" t="s">
        <v>44</v>
      </c>
      <c r="R98" s="61" t="s">
        <v>44</v>
      </c>
      <c r="S98" s="61" t="s">
        <v>44</v>
      </c>
      <c r="T98" s="61" t="s">
        <v>44</v>
      </c>
      <c r="U98" s="61" t="s">
        <v>44</v>
      </c>
      <c r="X98" s="61" t="s">
        <v>44</v>
      </c>
      <c r="Y98" s="61" t="s">
        <v>44</v>
      </c>
      <c r="Z98" s="61" t="s">
        <v>44</v>
      </c>
      <c r="AA98" s="61" t="s">
        <v>44</v>
      </c>
      <c r="AV98" s="62"/>
      <c r="AW98" s="62"/>
      <c r="AX98" s="62"/>
      <c r="AY98" s="62"/>
      <c r="AZ98" s="62"/>
      <c r="BA98" s="62"/>
      <c r="BB98" s="62"/>
      <c r="BC98" s="62"/>
      <c r="BD98" s="62"/>
    </row>
    <row r="99" spans="2:56" hidden="1">
      <c r="B99" s="61" t="s">
        <v>129</v>
      </c>
      <c r="C99" s="61">
        <v>0.20699999999999999</v>
      </c>
      <c r="D99" s="61">
        <v>0.193</v>
      </c>
      <c r="E99" s="19">
        <v>1.2999999999999999E-2</v>
      </c>
      <c r="F99" s="61">
        <v>0.874</v>
      </c>
      <c r="G99" s="57">
        <v>0.98699999999999999</v>
      </c>
      <c r="I99" s="61" t="s">
        <v>228</v>
      </c>
      <c r="J99" s="61">
        <v>0.126</v>
      </c>
      <c r="K99" s="61">
        <v>0.35499999999999998</v>
      </c>
      <c r="L99" s="61">
        <v>0.95499999999999996</v>
      </c>
      <c r="M99" s="61">
        <v>0.67500000000000004</v>
      </c>
      <c r="N99" s="61">
        <v>0.248</v>
      </c>
      <c r="P99" s="61" t="s">
        <v>242</v>
      </c>
      <c r="Q99" s="61">
        <v>0.439</v>
      </c>
      <c r="R99" s="61">
        <v>0.749</v>
      </c>
      <c r="S99" s="61">
        <v>0.85599999999999998</v>
      </c>
      <c r="T99" s="61">
        <v>0.68899999999999995</v>
      </c>
      <c r="U99" s="61">
        <v>0.59</v>
      </c>
      <c r="W99" s="61" t="s">
        <v>228</v>
      </c>
      <c r="X99" s="61">
        <v>0.42499999999999999</v>
      </c>
      <c r="Y99" s="61">
        <v>0.36</v>
      </c>
      <c r="Z99" s="61">
        <v>0.1</v>
      </c>
      <c r="AA99" s="61">
        <v>0.432</v>
      </c>
      <c r="AV99" s="62"/>
      <c r="AW99" s="62"/>
      <c r="AX99" s="62"/>
      <c r="AY99" s="62"/>
      <c r="AZ99" s="62"/>
      <c r="BA99" s="62"/>
      <c r="BB99" s="62"/>
      <c r="BC99" s="62"/>
      <c r="BD99" s="62"/>
    </row>
    <row r="100" spans="2:56" hidden="1">
      <c r="B100" s="61" t="s">
        <v>130</v>
      </c>
      <c r="C100" s="61">
        <v>0.254</v>
      </c>
      <c r="D100" s="61">
        <v>0.56399999999999995</v>
      </c>
      <c r="E100" s="61">
        <v>0.40899999999999997</v>
      </c>
      <c r="F100" s="61">
        <v>0.94599999999999995</v>
      </c>
      <c r="G100" s="61">
        <v>0.52300000000000002</v>
      </c>
      <c r="I100" s="61" t="s">
        <v>229</v>
      </c>
      <c r="J100" s="61">
        <v>0.73699999999999999</v>
      </c>
      <c r="K100" s="61">
        <v>0.495</v>
      </c>
      <c r="L100" s="61">
        <v>0.48599999999999999</v>
      </c>
      <c r="M100" s="61">
        <v>0.30199999999999999</v>
      </c>
      <c r="N100" s="61">
        <v>0.70299999999999996</v>
      </c>
      <c r="P100" s="61" t="s">
        <v>243</v>
      </c>
      <c r="Q100" s="61">
        <v>0.94699999999999995</v>
      </c>
      <c r="R100" s="61">
        <v>0.34899999999999998</v>
      </c>
      <c r="S100" s="61">
        <v>0.69199999999999995</v>
      </c>
      <c r="T100" s="61">
        <v>0.45600000000000002</v>
      </c>
      <c r="U100" s="61">
        <v>0.51800000000000002</v>
      </c>
      <c r="W100" s="61" t="s">
        <v>229</v>
      </c>
      <c r="X100" s="61">
        <v>0.81599999999999995</v>
      </c>
      <c r="Y100" s="61">
        <v>0.65</v>
      </c>
      <c r="Z100" s="61">
        <v>0.54200000000000004</v>
      </c>
      <c r="AA100" s="61">
        <v>0.65900000000000003</v>
      </c>
      <c r="AV100" s="62"/>
      <c r="AW100" s="62"/>
      <c r="AX100" s="62"/>
      <c r="AY100" s="62"/>
      <c r="AZ100" s="62"/>
      <c r="BA100" s="62"/>
      <c r="BB100" s="62"/>
      <c r="BC100" s="62"/>
      <c r="BD100" s="62"/>
    </row>
    <row r="101" spans="2:56" hidden="1">
      <c r="C101" s="61" t="s">
        <v>44</v>
      </c>
      <c r="D101" s="61" t="s">
        <v>44</v>
      </c>
      <c r="E101" s="61" t="s">
        <v>44</v>
      </c>
      <c r="F101" s="61" t="s">
        <v>44</v>
      </c>
      <c r="G101" s="61" t="s">
        <v>44</v>
      </c>
      <c r="J101" s="61" t="s">
        <v>44</v>
      </c>
      <c r="K101" s="61" t="s">
        <v>44</v>
      </c>
      <c r="L101" s="61" t="s">
        <v>44</v>
      </c>
      <c r="M101" s="61" t="s">
        <v>44</v>
      </c>
      <c r="N101" s="61" t="s">
        <v>44</v>
      </c>
      <c r="Q101" s="61" t="s">
        <v>44</v>
      </c>
      <c r="R101" s="61" t="s">
        <v>44</v>
      </c>
      <c r="S101" s="61" t="s">
        <v>44</v>
      </c>
      <c r="T101" s="61" t="s">
        <v>44</v>
      </c>
      <c r="U101" s="61" t="s">
        <v>44</v>
      </c>
      <c r="X101" s="61" t="s">
        <v>44</v>
      </c>
      <c r="Y101" s="61" t="s">
        <v>44</v>
      </c>
      <c r="Z101" s="61" t="s">
        <v>44</v>
      </c>
      <c r="AA101" s="61" t="s">
        <v>44</v>
      </c>
      <c r="AV101" s="62"/>
      <c r="AW101" s="62"/>
      <c r="AX101" s="62"/>
      <c r="AY101" s="62"/>
      <c r="AZ101" s="62"/>
      <c r="BA101" s="62"/>
      <c r="BB101" s="62"/>
      <c r="BC101" s="62"/>
      <c r="BD101" s="62"/>
    </row>
    <row r="102" spans="2:56" hidden="1">
      <c r="B102" s="60" t="s">
        <v>131</v>
      </c>
      <c r="C102" s="61" t="s">
        <v>44</v>
      </c>
      <c r="D102" s="61" t="s">
        <v>44</v>
      </c>
      <c r="E102" s="61" t="s">
        <v>44</v>
      </c>
      <c r="F102" s="61" t="s">
        <v>44</v>
      </c>
      <c r="G102" s="61" t="s">
        <v>44</v>
      </c>
      <c r="J102" s="61" t="s">
        <v>44</v>
      </c>
      <c r="K102" s="61" t="s">
        <v>44</v>
      </c>
      <c r="L102" s="61" t="s">
        <v>44</v>
      </c>
      <c r="M102" s="61" t="s">
        <v>44</v>
      </c>
      <c r="N102" s="61" t="s">
        <v>44</v>
      </c>
      <c r="P102" s="60"/>
      <c r="Q102" s="61" t="s">
        <v>44</v>
      </c>
      <c r="R102" s="61" t="s">
        <v>44</v>
      </c>
      <c r="S102" s="61" t="s">
        <v>44</v>
      </c>
      <c r="T102" s="61" t="s">
        <v>44</v>
      </c>
      <c r="U102" s="61" t="s">
        <v>44</v>
      </c>
      <c r="W102" s="90" t="s">
        <v>131</v>
      </c>
      <c r="X102" s="61" t="s">
        <v>44</v>
      </c>
      <c r="Y102" s="61" t="s">
        <v>44</v>
      </c>
      <c r="Z102" s="61" t="s">
        <v>44</v>
      </c>
      <c r="AA102" s="61" t="s">
        <v>44</v>
      </c>
      <c r="AD102" s="90"/>
      <c r="AV102" s="62"/>
      <c r="AW102" s="62"/>
      <c r="AX102" s="62"/>
      <c r="AY102" s="62"/>
      <c r="AZ102" s="62"/>
      <c r="BA102" s="62"/>
      <c r="BB102" s="62"/>
      <c r="BC102" s="62"/>
      <c r="BD102" s="62"/>
    </row>
    <row r="103" spans="2:56" hidden="1">
      <c r="B103" s="61" t="s">
        <v>440</v>
      </c>
      <c r="C103" s="61">
        <v>0.14499999999999999</v>
      </c>
      <c r="D103" s="61">
        <v>0.14499999999999999</v>
      </c>
      <c r="E103" s="61">
        <v>0.76800000000000002</v>
      </c>
      <c r="F103" s="116">
        <v>5.2999999999999999E-2</v>
      </c>
      <c r="G103" s="116">
        <v>9.5000000000000001E-2</v>
      </c>
      <c r="I103" s="61" t="s">
        <v>441</v>
      </c>
      <c r="J103" s="61">
        <v>0.67200000000000004</v>
      </c>
      <c r="K103" s="116">
        <v>7.2999999999999995E-2</v>
      </c>
      <c r="L103" s="116">
        <v>9.5000000000000001E-2</v>
      </c>
      <c r="M103" s="19">
        <v>3.1E-2</v>
      </c>
      <c r="N103" s="61">
        <v>0.223</v>
      </c>
      <c r="P103" s="61" t="s">
        <v>442</v>
      </c>
      <c r="Q103" s="61">
        <v>0.90200000000000002</v>
      </c>
      <c r="R103" s="61">
        <v>0.47799999999999998</v>
      </c>
      <c r="S103" s="61">
        <v>0.73899999999999999</v>
      </c>
      <c r="T103" s="19">
        <v>3.5999999999999997E-2</v>
      </c>
      <c r="U103" s="61">
        <v>0.17199999999999999</v>
      </c>
      <c r="W103" s="61" t="s">
        <v>441</v>
      </c>
      <c r="X103" s="61">
        <v>0.34699999999999998</v>
      </c>
      <c r="Y103" s="61">
        <v>0.66</v>
      </c>
      <c r="Z103" s="61">
        <v>0.80500000000000005</v>
      </c>
      <c r="AA103" s="61">
        <v>0.5</v>
      </c>
      <c r="AV103" s="62"/>
      <c r="AW103" s="62"/>
      <c r="AX103" s="62"/>
      <c r="AY103" s="62"/>
      <c r="AZ103" s="62"/>
      <c r="BA103" s="62"/>
      <c r="BB103" s="62"/>
      <c r="BC103" s="62"/>
      <c r="BD103" s="62"/>
    </row>
    <row r="104" spans="2:56" hidden="1">
      <c r="B104" s="61" t="s">
        <v>443</v>
      </c>
      <c r="C104" s="61">
        <v>0.65100000000000002</v>
      </c>
      <c r="D104" s="61">
        <v>0.499</v>
      </c>
      <c r="E104" s="57">
        <v>0.98499999999999999</v>
      </c>
      <c r="F104" s="61">
        <v>0.104</v>
      </c>
      <c r="G104" s="19">
        <v>4.9000000000000002E-2</v>
      </c>
      <c r="I104" s="61" t="s">
        <v>444</v>
      </c>
      <c r="J104" s="61">
        <v>0.93799999999999994</v>
      </c>
      <c r="K104" s="61">
        <v>0.33400000000000002</v>
      </c>
      <c r="L104" s="19">
        <v>7.0000000000000001E-3</v>
      </c>
      <c r="M104" s="19">
        <v>2E-3</v>
      </c>
      <c r="N104" s="61">
        <v>0.23699999999999999</v>
      </c>
      <c r="P104" s="61" t="s">
        <v>445</v>
      </c>
      <c r="Q104" s="61">
        <v>0.77200000000000002</v>
      </c>
      <c r="R104" s="61">
        <v>0.26800000000000002</v>
      </c>
      <c r="S104" s="61">
        <v>0.16400000000000001</v>
      </c>
      <c r="T104" s="19">
        <v>2E-3</v>
      </c>
      <c r="U104" s="116">
        <v>9.6000000000000002E-2</v>
      </c>
      <c r="W104" s="61" t="s">
        <v>444</v>
      </c>
      <c r="X104" s="61">
        <v>0.44</v>
      </c>
      <c r="Y104" s="61">
        <v>0.11600000000000001</v>
      </c>
      <c r="Z104" s="57">
        <v>0.98399999999999999</v>
      </c>
      <c r="AA104" s="61">
        <v>0.73699999999999999</v>
      </c>
      <c r="AV104" s="62"/>
      <c r="AW104" s="62"/>
      <c r="AX104" s="62"/>
      <c r="AY104" s="62"/>
      <c r="AZ104" s="62"/>
      <c r="BA104" s="62"/>
      <c r="BB104" s="62"/>
      <c r="BC104" s="62"/>
      <c r="BD104" s="62"/>
    </row>
    <row r="105" spans="2:56" hidden="1">
      <c r="B105" s="61" t="s">
        <v>219</v>
      </c>
      <c r="C105" s="61">
        <v>0.17799999999999999</v>
      </c>
      <c r="D105" s="61">
        <v>0.155</v>
      </c>
      <c r="E105" s="61">
        <v>0.83099999999999996</v>
      </c>
      <c r="F105" s="116">
        <v>0.06</v>
      </c>
      <c r="G105" s="61">
        <v>0.14399999999999999</v>
      </c>
      <c r="I105" s="61" t="s">
        <v>230</v>
      </c>
      <c r="J105" s="61">
        <v>0.76900000000000002</v>
      </c>
      <c r="K105" s="116">
        <v>8.8999999999999996E-2</v>
      </c>
      <c r="L105" s="61">
        <v>0.15</v>
      </c>
      <c r="M105" s="116">
        <v>6.0999999999999999E-2</v>
      </c>
      <c r="N105" s="61">
        <v>0.25</v>
      </c>
      <c r="P105" s="61" t="s">
        <v>244</v>
      </c>
      <c r="Q105" s="61">
        <v>0.93</v>
      </c>
      <c r="R105" s="61">
        <v>0.55100000000000005</v>
      </c>
      <c r="S105" s="61">
        <v>0.83</v>
      </c>
      <c r="T105" s="116">
        <v>6.3E-2</v>
      </c>
      <c r="U105" s="61">
        <v>0.29799999999999999</v>
      </c>
      <c r="W105" s="61" t="s">
        <v>230</v>
      </c>
      <c r="X105" s="61">
        <v>0.40300000000000002</v>
      </c>
      <c r="Y105" s="61">
        <v>0.64700000000000002</v>
      </c>
      <c r="Z105" s="61">
        <v>0.77900000000000003</v>
      </c>
      <c r="AA105" s="61">
        <v>0.73</v>
      </c>
      <c r="AV105" s="62"/>
      <c r="AW105" s="62"/>
      <c r="AX105" s="62"/>
      <c r="AY105" s="62"/>
      <c r="AZ105" s="62"/>
      <c r="BA105" s="62"/>
      <c r="BB105" s="62"/>
      <c r="BC105" s="62"/>
      <c r="BD105" s="62"/>
    </row>
    <row r="106" spans="2:56" hidden="1">
      <c r="B106" s="61" t="s">
        <v>446</v>
      </c>
      <c r="C106" s="19">
        <v>1.4999999999999999E-2</v>
      </c>
      <c r="D106" s="61">
        <v>0.39700000000000002</v>
      </c>
      <c r="E106" s="19">
        <v>1E-3</v>
      </c>
      <c r="F106" s="61">
        <v>0.51300000000000001</v>
      </c>
      <c r="G106" s="61">
        <v>0.88500000000000001</v>
      </c>
      <c r="I106" s="61" t="s">
        <v>447</v>
      </c>
      <c r="J106" s="19">
        <v>4.0000000000000001E-3</v>
      </c>
      <c r="K106" s="19">
        <v>3.7999999999999999E-2</v>
      </c>
      <c r="L106" s="117">
        <v>0.999</v>
      </c>
      <c r="M106" s="61">
        <v>0.67900000000000005</v>
      </c>
      <c r="N106" s="61">
        <v>0.52300000000000002</v>
      </c>
      <c r="P106" s="61" t="s">
        <v>448</v>
      </c>
      <c r="Q106" s="61">
        <v>0.53</v>
      </c>
      <c r="R106" s="61">
        <v>0.61</v>
      </c>
      <c r="S106" s="61">
        <v>0.86199999999999999</v>
      </c>
      <c r="T106" s="61">
        <v>0.88600000000000001</v>
      </c>
      <c r="U106" s="61">
        <v>0.51300000000000001</v>
      </c>
      <c r="W106" s="61" t="s">
        <v>447</v>
      </c>
      <c r="X106" s="61">
        <v>0.114</v>
      </c>
      <c r="Y106" s="61">
        <v>0.63</v>
      </c>
      <c r="Z106" s="19">
        <v>1.4E-2</v>
      </c>
      <c r="AA106" s="116">
        <v>6.3E-2</v>
      </c>
      <c r="AV106" s="62"/>
      <c r="AW106" s="62"/>
      <c r="AX106" s="62"/>
      <c r="AY106" s="62"/>
      <c r="AZ106" s="62"/>
      <c r="BA106" s="62"/>
      <c r="BB106" s="62"/>
      <c r="BC106" s="62"/>
      <c r="BD106" s="62"/>
    </row>
    <row r="107" spans="2:56" hidden="1">
      <c r="B107" s="61" t="s">
        <v>449</v>
      </c>
      <c r="C107" s="61">
        <v>0.17899999999999999</v>
      </c>
      <c r="D107" s="61">
        <v>0.70399999999999996</v>
      </c>
      <c r="E107" s="19">
        <v>3.0000000000000001E-3</v>
      </c>
      <c r="F107" s="61">
        <v>0.71899999999999997</v>
      </c>
      <c r="G107" s="57">
        <v>0.98099999999999998</v>
      </c>
      <c r="I107" s="61" t="s">
        <v>450</v>
      </c>
      <c r="J107" s="19">
        <v>8.0000000000000002E-3</v>
      </c>
      <c r="K107" s="61">
        <v>0.249</v>
      </c>
      <c r="L107" s="117">
        <v>0.99199999999999999</v>
      </c>
      <c r="M107" s="61">
        <v>0.54200000000000004</v>
      </c>
      <c r="N107" s="61">
        <v>0.73</v>
      </c>
      <c r="P107" s="61" t="s">
        <v>451</v>
      </c>
      <c r="Q107" s="61">
        <v>0.19500000000000001</v>
      </c>
      <c r="R107" s="61">
        <v>0.41399999999999998</v>
      </c>
      <c r="S107" s="61">
        <v>0.23899999999999999</v>
      </c>
      <c r="T107" s="61">
        <v>0.79900000000000004</v>
      </c>
      <c r="U107" s="61">
        <v>0.38300000000000001</v>
      </c>
      <c r="W107" s="61" t="s">
        <v>450</v>
      </c>
      <c r="X107" s="61">
        <v>0.26400000000000001</v>
      </c>
      <c r="Y107" s="61">
        <v>0.18099999999999999</v>
      </c>
      <c r="Z107" s="19">
        <v>0.04</v>
      </c>
      <c r="AA107" s="116">
        <v>6.5000000000000002E-2</v>
      </c>
      <c r="AV107" s="62"/>
      <c r="AW107" s="62"/>
      <c r="AX107" s="62"/>
      <c r="AY107" s="62"/>
      <c r="AZ107" s="62"/>
      <c r="BA107" s="62"/>
      <c r="BB107" s="62"/>
      <c r="BC107" s="62"/>
      <c r="BD107" s="62"/>
    </row>
    <row r="108" spans="2:56" hidden="1">
      <c r="B108" s="61" t="s">
        <v>177</v>
      </c>
      <c r="C108" s="61">
        <v>0.59199999999999997</v>
      </c>
      <c r="D108" s="61">
        <v>0.40200000000000002</v>
      </c>
      <c r="E108" s="61">
        <v>0.76300000000000001</v>
      </c>
      <c r="F108" s="61">
        <v>0.372</v>
      </c>
      <c r="G108" s="116">
        <v>7.0999999999999994E-2</v>
      </c>
      <c r="I108" s="61" t="s">
        <v>231</v>
      </c>
      <c r="J108" s="61">
        <v>0.44800000000000001</v>
      </c>
      <c r="K108" s="116">
        <v>9.2999999999999999E-2</v>
      </c>
      <c r="L108" s="19">
        <v>3.0000000000000001E-3</v>
      </c>
      <c r="M108" s="61">
        <v>0.32100000000000001</v>
      </c>
      <c r="N108" s="61">
        <v>0.71799999999999997</v>
      </c>
      <c r="P108" s="61" t="s">
        <v>245</v>
      </c>
      <c r="Q108" s="61">
        <v>0.46500000000000002</v>
      </c>
      <c r="R108" s="61">
        <v>0.32300000000000001</v>
      </c>
      <c r="S108" s="19">
        <v>3.1E-2</v>
      </c>
      <c r="T108" s="61">
        <v>0.34899999999999998</v>
      </c>
      <c r="U108" s="61">
        <v>0.501</v>
      </c>
      <c r="W108" s="61" t="s">
        <v>231</v>
      </c>
      <c r="X108" s="61">
        <v>0.22500000000000001</v>
      </c>
      <c r="Y108" s="61">
        <v>0.82399999999999995</v>
      </c>
      <c r="Z108" s="61">
        <v>0.54300000000000004</v>
      </c>
      <c r="AA108" s="61">
        <v>0.13200000000000001</v>
      </c>
      <c r="AV108" s="62"/>
      <c r="AW108" s="62"/>
      <c r="AX108" s="62"/>
      <c r="AY108" s="62"/>
      <c r="AZ108" s="62"/>
      <c r="BA108" s="62"/>
      <c r="BB108" s="62"/>
      <c r="BC108" s="62"/>
      <c r="BD108" s="62"/>
    </row>
    <row r="109" spans="2:56" hidden="1">
      <c r="B109" s="61" t="s">
        <v>452</v>
      </c>
      <c r="C109" s="19">
        <v>1E-3</v>
      </c>
      <c r="D109" s="61">
        <v>0.34699999999999998</v>
      </c>
      <c r="E109" s="19">
        <v>0</v>
      </c>
      <c r="F109" s="61">
        <v>0.55600000000000005</v>
      </c>
      <c r="G109" s="117">
        <v>0.99099999999999999</v>
      </c>
      <c r="I109" s="61" t="s">
        <v>453</v>
      </c>
      <c r="J109" s="19">
        <v>1.0999999999999999E-2</v>
      </c>
      <c r="K109" s="116">
        <v>8.3000000000000004E-2</v>
      </c>
      <c r="L109" s="117">
        <v>0.999</v>
      </c>
      <c r="M109" s="61">
        <v>0.73499999999999999</v>
      </c>
      <c r="N109" s="61">
        <v>0.48699999999999999</v>
      </c>
      <c r="P109" s="61" t="s">
        <v>454</v>
      </c>
      <c r="Q109" s="61">
        <v>0.77900000000000003</v>
      </c>
      <c r="R109" s="61">
        <v>0.65800000000000003</v>
      </c>
      <c r="S109" s="61">
        <v>0.97499999999999998</v>
      </c>
      <c r="T109" s="61">
        <v>0.93899999999999995</v>
      </c>
      <c r="U109" s="61">
        <v>0.68500000000000005</v>
      </c>
      <c r="W109" s="61" t="s">
        <v>453</v>
      </c>
      <c r="X109" s="61">
        <v>0.17599999999999999</v>
      </c>
      <c r="Y109" s="61">
        <v>0.56000000000000005</v>
      </c>
      <c r="Z109" s="19">
        <v>3.0000000000000001E-3</v>
      </c>
      <c r="AA109" s="61">
        <v>0.251</v>
      </c>
      <c r="AV109" s="62"/>
      <c r="AW109" s="62"/>
      <c r="AX109" s="62"/>
      <c r="AY109" s="62"/>
      <c r="AZ109" s="62"/>
      <c r="BA109" s="62"/>
      <c r="BB109" s="62"/>
      <c r="BC109" s="62"/>
      <c r="BD109" s="62"/>
    </row>
    <row r="110" spans="2:56" hidden="1">
      <c r="B110" s="61" t="s">
        <v>455</v>
      </c>
      <c r="C110" s="19">
        <v>1.7999999999999999E-2</v>
      </c>
      <c r="D110" s="61">
        <v>0.77500000000000002</v>
      </c>
      <c r="E110" s="19">
        <v>0</v>
      </c>
      <c r="F110" s="61">
        <v>0.82599999999999996</v>
      </c>
      <c r="G110" s="117">
        <v>1</v>
      </c>
      <c r="I110" s="61" t="s">
        <v>456</v>
      </c>
      <c r="J110" s="19">
        <v>1.0999999999999999E-2</v>
      </c>
      <c r="K110" s="61">
        <v>0.36499999999999999</v>
      </c>
      <c r="L110" s="117">
        <v>0.998</v>
      </c>
      <c r="M110" s="61">
        <v>0.72499999999999998</v>
      </c>
      <c r="N110" s="61">
        <v>0.65400000000000003</v>
      </c>
      <c r="P110" s="61" t="s">
        <v>457</v>
      </c>
      <c r="Q110" s="61">
        <v>0.48599999999999999</v>
      </c>
      <c r="R110" s="61">
        <v>0.41599999999999998</v>
      </c>
      <c r="S110" s="61">
        <v>0.80400000000000005</v>
      </c>
      <c r="T110" s="61">
        <v>0.94899999999999995</v>
      </c>
      <c r="U110" s="61">
        <v>0.68899999999999995</v>
      </c>
      <c r="W110" s="61" t="s">
        <v>456</v>
      </c>
      <c r="X110" s="61">
        <v>0.29399999999999998</v>
      </c>
      <c r="Y110" s="61">
        <v>0.158</v>
      </c>
      <c r="Z110" s="19">
        <v>4.0000000000000001E-3</v>
      </c>
      <c r="AA110" s="61">
        <v>0.45500000000000002</v>
      </c>
      <c r="AV110" s="62"/>
      <c r="AW110" s="62"/>
      <c r="AX110" s="62"/>
      <c r="AY110" s="62"/>
      <c r="AZ110" s="62"/>
      <c r="BA110" s="62"/>
      <c r="BB110" s="62"/>
      <c r="BC110" s="62"/>
      <c r="BD110" s="62"/>
    </row>
    <row r="111" spans="2:56" hidden="1">
      <c r="B111" s="61" t="s">
        <v>176</v>
      </c>
      <c r="C111" s="61">
        <v>0.17199999999999999</v>
      </c>
      <c r="D111" s="61">
        <v>0.45300000000000001</v>
      </c>
      <c r="E111" s="61">
        <v>0.115</v>
      </c>
      <c r="F111" s="61">
        <v>0.81599999999999995</v>
      </c>
      <c r="G111" s="61">
        <v>0.745</v>
      </c>
      <c r="I111" s="61" t="s">
        <v>232</v>
      </c>
      <c r="J111" s="61">
        <v>0.82499999999999996</v>
      </c>
      <c r="K111" s="61">
        <v>0.76500000000000001</v>
      </c>
      <c r="L111" s="61">
        <v>0.67200000000000004</v>
      </c>
      <c r="M111" s="117">
        <v>0.99399999999999999</v>
      </c>
      <c r="N111" s="61">
        <v>0.85499999999999998</v>
      </c>
      <c r="P111" s="61" t="s">
        <v>246</v>
      </c>
      <c r="Q111" s="61">
        <v>0.81100000000000005</v>
      </c>
      <c r="R111" s="61">
        <v>0.71</v>
      </c>
      <c r="S111" s="61">
        <v>0.95899999999999996</v>
      </c>
      <c r="T111" s="117">
        <v>0.999</v>
      </c>
      <c r="U111" s="61">
        <v>0.94499999999999995</v>
      </c>
      <c r="W111" s="61" t="s">
        <v>232</v>
      </c>
      <c r="X111" s="61">
        <v>0.84399999999999997</v>
      </c>
      <c r="Y111" s="61">
        <v>0.94799999999999995</v>
      </c>
      <c r="Z111" s="61">
        <v>0.221</v>
      </c>
      <c r="AA111" s="61">
        <v>0.91400000000000003</v>
      </c>
      <c r="AV111" s="62"/>
      <c r="AW111" s="62"/>
      <c r="AX111" s="62"/>
      <c r="AY111" s="62"/>
      <c r="AZ111" s="62"/>
      <c r="BA111" s="62"/>
      <c r="BB111" s="62"/>
      <c r="BC111" s="62"/>
      <c r="BD111" s="62"/>
    </row>
    <row r="112" spans="2:56" hidden="1">
      <c r="C112" s="61" t="s">
        <v>44</v>
      </c>
      <c r="D112" s="61" t="s">
        <v>44</v>
      </c>
      <c r="E112" s="61" t="s">
        <v>44</v>
      </c>
      <c r="F112" s="61" t="s">
        <v>44</v>
      </c>
      <c r="G112" s="61" t="s">
        <v>44</v>
      </c>
      <c r="J112" s="61" t="s">
        <v>44</v>
      </c>
      <c r="K112" s="61" t="s">
        <v>44</v>
      </c>
      <c r="L112" s="61" t="s">
        <v>44</v>
      </c>
      <c r="M112" s="61" t="s">
        <v>44</v>
      </c>
      <c r="N112" s="61" t="s">
        <v>44</v>
      </c>
      <c r="Q112" s="61" t="s">
        <v>44</v>
      </c>
      <c r="R112" s="61" t="s">
        <v>44</v>
      </c>
      <c r="S112" s="61" t="s">
        <v>44</v>
      </c>
      <c r="T112" s="61" t="s">
        <v>44</v>
      </c>
      <c r="U112" s="61" t="s">
        <v>44</v>
      </c>
      <c r="X112" s="61" t="s">
        <v>44</v>
      </c>
      <c r="Y112" s="61" t="s">
        <v>44</v>
      </c>
      <c r="Z112" s="61" t="s">
        <v>44</v>
      </c>
      <c r="AA112" s="61" t="s">
        <v>44</v>
      </c>
      <c r="AV112" s="62"/>
      <c r="AW112" s="62"/>
      <c r="AX112" s="62"/>
      <c r="AY112" s="62"/>
      <c r="AZ112" s="62"/>
      <c r="BA112" s="62"/>
      <c r="BB112" s="62"/>
      <c r="BC112" s="62"/>
      <c r="BD112" s="62"/>
    </row>
    <row r="113" spans="2:56" hidden="1">
      <c r="B113" s="60" t="s">
        <v>260</v>
      </c>
      <c r="C113" s="61" t="s">
        <v>44</v>
      </c>
      <c r="D113" s="61" t="s">
        <v>44</v>
      </c>
      <c r="E113" s="61" t="s">
        <v>44</v>
      </c>
      <c r="F113" s="61" t="s">
        <v>44</v>
      </c>
      <c r="G113" s="61" t="s">
        <v>44</v>
      </c>
      <c r="J113" s="61" t="s">
        <v>44</v>
      </c>
      <c r="K113" s="61" t="s">
        <v>44</v>
      </c>
      <c r="L113" s="61" t="s">
        <v>44</v>
      </c>
      <c r="M113" s="61" t="s">
        <v>44</v>
      </c>
      <c r="N113" s="61" t="s">
        <v>44</v>
      </c>
      <c r="P113" s="60"/>
      <c r="Q113" s="61" t="s">
        <v>44</v>
      </c>
      <c r="R113" s="61" t="s">
        <v>44</v>
      </c>
      <c r="S113" s="61" t="s">
        <v>44</v>
      </c>
      <c r="T113" s="61" t="s">
        <v>44</v>
      </c>
      <c r="U113" s="61" t="s">
        <v>44</v>
      </c>
      <c r="W113" s="90" t="s">
        <v>132</v>
      </c>
      <c r="X113" s="61" t="s">
        <v>44</v>
      </c>
      <c r="Y113" s="61" t="s">
        <v>44</v>
      </c>
      <c r="Z113" s="61" t="s">
        <v>44</v>
      </c>
      <c r="AA113" s="61" t="s">
        <v>44</v>
      </c>
      <c r="AD113" s="90"/>
      <c r="AV113" s="62"/>
      <c r="AW113" s="62"/>
      <c r="AX113" s="62"/>
      <c r="AY113" s="62"/>
      <c r="AZ113" s="62"/>
      <c r="BA113" s="62"/>
      <c r="BB113" s="62"/>
      <c r="BC113" s="62"/>
      <c r="BD113" s="62"/>
    </row>
    <row r="114" spans="2:56" hidden="1">
      <c r="B114" s="61" t="s">
        <v>133</v>
      </c>
      <c r="C114" s="61">
        <v>0.221</v>
      </c>
      <c r="D114" s="61">
        <v>0.22500000000000001</v>
      </c>
      <c r="E114" s="61">
        <v>0.43099999999999999</v>
      </c>
      <c r="F114" s="61">
        <v>0.82599999999999996</v>
      </c>
      <c r="G114" s="61">
        <v>0.91800000000000004</v>
      </c>
      <c r="I114" s="61" t="s">
        <v>233</v>
      </c>
      <c r="J114" s="61">
        <v>0.61799999999999999</v>
      </c>
      <c r="K114" s="61">
        <v>0.94399999999999995</v>
      </c>
      <c r="L114" s="61">
        <v>0.378</v>
      </c>
      <c r="M114" s="61">
        <v>0.55200000000000005</v>
      </c>
      <c r="N114" s="61">
        <v>0.28000000000000003</v>
      </c>
      <c r="P114" s="61" t="s">
        <v>247</v>
      </c>
      <c r="Q114" s="61">
        <v>0.58199999999999996</v>
      </c>
      <c r="R114" s="61">
        <v>0.83399999999999996</v>
      </c>
      <c r="S114" s="61">
        <v>0.66300000000000003</v>
      </c>
      <c r="T114" s="61">
        <v>0.29199999999999998</v>
      </c>
      <c r="U114" s="61">
        <v>0.52400000000000002</v>
      </c>
      <c r="W114" s="61" t="s">
        <v>233</v>
      </c>
      <c r="X114" s="61">
        <v>0.84199999999999997</v>
      </c>
      <c r="Y114" s="61">
        <v>0.45100000000000001</v>
      </c>
      <c r="Z114" s="61">
        <v>0.57299999999999995</v>
      </c>
      <c r="AA114" s="61">
        <v>0.84899999999999998</v>
      </c>
      <c r="AV114" s="62"/>
      <c r="AW114" s="62"/>
      <c r="AX114" s="62"/>
      <c r="AY114" s="62"/>
      <c r="AZ114" s="62"/>
      <c r="BA114" s="62"/>
      <c r="BB114" s="62"/>
      <c r="BC114" s="62"/>
      <c r="BD114" s="62"/>
    </row>
    <row r="115" spans="2:56" hidden="1">
      <c r="B115" s="61" t="s">
        <v>134</v>
      </c>
      <c r="C115" s="61">
        <v>0.245</v>
      </c>
      <c r="D115" s="61">
        <v>0.115</v>
      </c>
      <c r="E115" s="19">
        <v>4.2000000000000003E-2</v>
      </c>
      <c r="F115" s="61">
        <v>0.45100000000000001</v>
      </c>
      <c r="G115" s="61">
        <v>0.85099999999999998</v>
      </c>
      <c r="I115" s="61" t="s">
        <v>234</v>
      </c>
      <c r="J115" s="61">
        <v>0.23899999999999999</v>
      </c>
      <c r="K115" s="61">
        <v>0.34</v>
      </c>
      <c r="L115" s="61">
        <v>0.61499999999999999</v>
      </c>
      <c r="M115" s="61">
        <v>0.49199999999999999</v>
      </c>
      <c r="N115" s="61">
        <v>0.14199999999999999</v>
      </c>
      <c r="P115" s="61" t="s">
        <v>248</v>
      </c>
      <c r="Q115" s="61">
        <v>0.64100000000000001</v>
      </c>
      <c r="R115" s="61">
        <v>0.81200000000000006</v>
      </c>
      <c r="S115" s="61">
        <v>0.89900000000000002</v>
      </c>
      <c r="T115" s="61">
        <v>0.39200000000000002</v>
      </c>
      <c r="U115" s="61">
        <v>0.40100000000000002</v>
      </c>
      <c r="W115" s="61" t="s">
        <v>234</v>
      </c>
      <c r="X115" s="61">
        <v>0.46899999999999997</v>
      </c>
      <c r="Y115" s="61">
        <v>0.45100000000000001</v>
      </c>
      <c r="Z115" s="61">
        <v>0.23</v>
      </c>
      <c r="AA115" s="61">
        <v>0.49199999999999999</v>
      </c>
    </row>
    <row r="116" spans="2:56" hidden="1">
      <c r="B116" s="61" t="s">
        <v>142</v>
      </c>
      <c r="C116" s="61">
        <v>0.26300000000000001</v>
      </c>
      <c r="D116" s="61">
        <v>0.3</v>
      </c>
      <c r="E116" s="19">
        <v>7.0000000000000001E-3</v>
      </c>
      <c r="F116" s="61">
        <v>0.7</v>
      </c>
      <c r="G116" s="61">
        <v>0.94</v>
      </c>
      <c r="I116" s="61" t="s">
        <v>235</v>
      </c>
      <c r="J116" s="19">
        <v>8.9999999999999993E-3</v>
      </c>
      <c r="K116" s="19">
        <v>4.0000000000000001E-3</v>
      </c>
      <c r="L116" s="117">
        <v>0.996</v>
      </c>
      <c r="M116" s="61">
        <v>0.67500000000000004</v>
      </c>
      <c r="N116" s="61">
        <v>0.32</v>
      </c>
      <c r="P116" s="61" t="s">
        <v>249</v>
      </c>
      <c r="Q116" s="61">
        <v>0.30399999999999999</v>
      </c>
      <c r="R116" s="61">
        <v>0.438</v>
      </c>
      <c r="S116" s="61">
        <v>0.84399999999999997</v>
      </c>
      <c r="T116" s="61">
        <v>0.90600000000000003</v>
      </c>
      <c r="U116" s="61">
        <v>0.57499999999999996</v>
      </c>
      <c r="W116" s="61" t="s">
        <v>235</v>
      </c>
      <c r="X116" s="116">
        <v>7.2999999999999995E-2</v>
      </c>
      <c r="Y116" s="61">
        <v>0.33800000000000002</v>
      </c>
      <c r="Z116" s="19">
        <v>0.02</v>
      </c>
      <c r="AA116" s="61">
        <v>0.13500000000000001</v>
      </c>
    </row>
    <row r="117" spans="2:56" hidden="1">
      <c r="C117" s="61" t="s">
        <v>44</v>
      </c>
      <c r="D117" s="61" t="s">
        <v>44</v>
      </c>
      <c r="E117" s="61" t="s">
        <v>44</v>
      </c>
      <c r="F117" s="61" t="s">
        <v>44</v>
      </c>
      <c r="G117" s="61" t="s">
        <v>44</v>
      </c>
      <c r="J117" s="61" t="s">
        <v>44</v>
      </c>
      <c r="K117" s="61" t="s">
        <v>44</v>
      </c>
      <c r="L117" s="61" t="s">
        <v>44</v>
      </c>
      <c r="M117" s="61" t="s">
        <v>44</v>
      </c>
      <c r="N117" s="61" t="s">
        <v>44</v>
      </c>
      <c r="Q117" s="61" t="s">
        <v>44</v>
      </c>
      <c r="R117" s="61" t="s">
        <v>44</v>
      </c>
      <c r="S117" s="61" t="s">
        <v>44</v>
      </c>
      <c r="T117" s="61" t="s">
        <v>44</v>
      </c>
      <c r="U117" s="61" t="s">
        <v>44</v>
      </c>
      <c r="X117" s="61" t="s">
        <v>44</v>
      </c>
      <c r="Y117" s="61" t="s">
        <v>44</v>
      </c>
      <c r="Z117" s="61" t="s">
        <v>44</v>
      </c>
      <c r="AA117" s="61" t="s">
        <v>44</v>
      </c>
    </row>
    <row r="118" spans="2:56" hidden="1">
      <c r="B118" s="61" t="s">
        <v>173</v>
      </c>
      <c r="C118" s="19">
        <v>1.0999999999999999E-2</v>
      </c>
      <c r="D118" s="61">
        <v>0.41199999999999998</v>
      </c>
      <c r="E118" s="19">
        <v>1E-3</v>
      </c>
      <c r="F118" s="61">
        <v>0.55800000000000005</v>
      </c>
      <c r="G118" s="61">
        <v>0.92700000000000005</v>
      </c>
      <c r="I118" s="61" t="s">
        <v>236</v>
      </c>
      <c r="J118" s="19">
        <v>3.0000000000000001E-3</v>
      </c>
      <c r="K118" s="116">
        <v>7.4999999999999997E-2</v>
      </c>
      <c r="L118" s="61">
        <v>1</v>
      </c>
      <c r="M118" s="61">
        <v>0.753</v>
      </c>
      <c r="N118" s="61">
        <v>0.34</v>
      </c>
      <c r="P118" s="61" t="s">
        <v>250</v>
      </c>
      <c r="Q118" s="61">
        <v>0.61299999999999999</v>
      </c>
      <c r="R118" s="61">
        <v>0.61199999999999999</v>
      </c>
      <c r="S118" s="61">
        <v>0.94</v>
      </c>
      <c r="T118" s="61">
        <v>0.92</v>
      </c>
      <c r="U118" s="61">
        <v>0.52</v>
      </c>
      <c r="W118" s="61" t="s">
        <v>236</v>
      </c>
      <c r="X118" s="61">
        <v>0.114</v>
      </c>
      <c r="Y118" s="61">
        <v>0.53500000000000003</v>
      </c>
      <c r="Z118" s="19">
        <v>3.0000000000000001E-3</v>
      </c>
      <c r="AA118" s="61">
        <v>0.17699999999999999</v>
      </c>
    </row>
    <row r="119" spans="2:56" hidden="1">
      <c r="B119" s="61" t="s">
        <v>217</v>
      </c>
      <c r="C119" s="19">
        <v>1.2E-2</v>
      </c>
      <c r="D119" s="116">
        <v>9.2999999999999999E-2</v>
      </c>
      <c r="E119" s="61">
        <v>0.30599999999999999</v>
      </c>
      <c r="F119" s="61">
        <v>0.58599999999999997</v>
      </c>
      <c r="G119" s="61">
        <v>0.93100000000000005</v>
      </c>
      <c r="I119" s="61" t="s">
        <v>237</v>
      </c>
      <c r="J119" s="61">
        <v>0.625</v>
      </c>
      <c r="K119" s="61">
        <v>0.80400000000000005</v>
      </c>
      <c r="L119" s="61">
        <v>0.16800000000000001</v>
      </c>
      <c r="M119" s="61">
        <v>0.47299999999999998</v>
      </c>
      <c r="N119" s="61">
        <v>0.40500000000000003</v>
      </c>
      <c r="P119" s="61" t="s">
        <v>251</v>
      </c>
      <c r="Q119" s="61">
        <v>0.41399999999999998</v>
      </c>
      <c r="R119" s="61">
        <v>0.78200000000000003</v>
      </c>
      <c r="S119" s="61">
        <v>0.51500000000000001</v>
      </c>
      <c r="T119" s="61">
        <v>0.46</v>
      </c>
      <c r="U119" s="61">
        <v>0.505</v>
      </c>
      <c r="W119" s="61" t="s">
        <v>237</v>
      </c>
      <c r="X119" s="61">
        <v>0.75600000000000001</v>
      </c>
      <c r="Y119" s="61">
        <v>0.505</v>
      </c>
      <c r="Z119" s="61">
        <v>0.53</v>
      </c>
      <c r="AA119" s="61">
        <v>0.75800000000000001</v>
      </c>
    </row>
    <row r="120" spans="2:56" hidden="1">
      <c r="B120" s="61" t="s">
        <v>206</v>
      </c>
      <c r="C120" s="116">
        <v>8.5999999999999993E-2</v>
      </c>
      <c r="D120" s="116">
        <v>9.2999999999999999E-2</v>
      </c>
      <c r="E120" s="19">
        <v>1.2E-2</v>
      </c>
      <c r="F120" s="61">
        <v>0.27900000000000003</v>
      </c>
      <c r="G120" s="61">
        <v>0.56499999999999995</v>
      </c>
      <c r="I120" s="61" t="s">
        <v>212</v>
      </c>
      <c r="J120" s="61">
        <v>0.26</v>
      </c>
      <c r="K120" s="19">
        <v>4.2999999999999997E-2</v>
      </c>
      <c r="L120" s="61">
        <v>0.78100000000000003</v>
      </c>
      <c r="M120" s="61">
        <v>0.47099999999999997</v>
      </c>
      <c r="N120" s="61">
        <v>0.28699999999999998</v>
      </c>
      <c r="P120" s="61" t="s">
        <v>252</v>
      </c>
      <c r="Q120" s="61">
        <v>0.90400000000000003</v>
      </c>
      <c r="R120" s="61">
        <v>0.67600000000000005</v>
      </c>
      <c r="S120" s="61">
        <v>0.97599999999999998</v>
      </c>
      <c r="T120" s="61">
        <v>0.47199999999999998</v>
      </c>
      <c r="U120" s="61">
        <v>0.51</v>
      </c>
      <c r="W120" s="61" t="s">
        <v>212</v>
      </c>
      <c r="X120" s="61">
        <v>0.33</v>
      </c>
      <c r="Y120" s="61">
        <v>0.76800000000000002</v>
      </c>
      <c r="Z120" s="116">
        <v>5.3999999999999999E-2</v>
      </c>
      <c r="AA120" s="61">
        <v>0.49099999999999999</v>
      </c>
    </row>
    <row r="121" spans="2:56" hidden="1">
      <c r="B121" s="61" t="s">
        <v>205</v>
      </c>
      <c r="C121" s="61">
        <v>0.11700000000000001</v>
      </c>
      <c r="D121" s="61">
        <v>0.42099999999999999</v>
      </c>
      <c r="E121" s="61">
        <v>0.314</v>
      </c>
      <c r="F121" s="61">
        <v>0.625</v>
      </c>
      <c r="G121" s="61">
        <v>0.40500000000000003</v>
      </c>
      <c r="I121" s="61" t="s">
        <v>209</v>
      </c>
      <c r="J121" s="61">
        <v>0.6</v>
      </c>
      <c r="K121" s="61">
        <v>0.19900000000000001</v>
      </c>
      <c r="L121" s="116">
        <v>6.3E-2</v>
      </c>
      <c r="M121" s="61">
        <v>0.71</v>
      </c>
      <c r="N121" s="61">
        <v>0.85899999999999999</v>
      </c>
      <c r="P121" s="61" t="s">
        <v>253</v>
      </c>
      <c r="Q121" s="61">
        <v>0.49399999999999999</v>
      </c>
      <c r="R121" s="61">
        <v>0.38700000000000001</v>
      </c>
      <c r="S121" s="61">
        <v>0.59099999999999997</v>
      </c>
      <c r="T121" s="61">
        <v>0.747</v>
      </c>
      <c r="U121" s="61">
        <v>0.81200000000000006</v>
      </c>
      <c r="W121" s="61" t="s">
        <v>209</v>
      </c>
      <c r="X121" s="61">
        <v>0.51100000000000001</v>
      </c>
      <c r="Y121" s="61">
        <v>0.88</v>
      </c>
      <c r="Z121" s="61">
        <v>0.35099999999999998</v>
      </c>
      <c r="AA121" s="61">
        <v>0.52300000000000002</v>
      </c>
    </row>
    <row r="122" spans="2:56" hidden="1">
      <c r="B122" s="61" t="s">
        <v>207</v>
      </c>
      <c r="C122" s="19">
        <v>4.5999999999999999E-2</v>
      </c>
      <c r="D122" s="61">
        <v>0.77300000000000002</v>
      </c>
      <c r="E122" s="19">
        <v>1E-3</v>
      </c>
      <c r="F122" s="61">
        <v>0.79500000000000004</v>
      </c>
      <c r="G122" s="117">
        <v>0.99299999999999999</v>
      </c>
      <c r="I122" s="61" t="s">
        <v>210</v>
      </c>
      <c r="J122" s="19">
        <v>3.0000000000000001E-3</v>
      </c>
      <c r="K122" s="61">
        <v>0.36499999999999999</v>
      </c>
      <c r="L122" s="117">
        <v>0.999</v>
      </c>
      <c r="M122" s="61">
        <v>0.74099999999999999</v>
      </c>
      <c r="N122" s="61">
        <v>0.61399999999999999</v>
      </c>
      <c r="P122" s="61" t="s">
        <v>254</v>
      </c>
      <c r="Q122" s="61">
        <v>0.156</v>
      </c>
      <c r="R122" s="61">
        <v>0.497</v>
      </c>
      <c r="S122" s="61">
        <v>0.627</v>
      </c>
      <c r="T122" s="61">
        <v>0.95299999999999996</v>
      </c>
      <c r="U122" s="61">
        <v>0.377</v>
      </c>
      <c r="W122" s="61" t="s">
        <v>210</v>
      </c>
      <c r="X122" s="61">
        <v>0.26600000000000001</v>
      </c>
      <c r="Y122" s="61">
        <v>0.217</v>
      </c>
      <c r="Z122" s="19">
        <v>5.0000000000000001E-3</v>
      </c>
      <c r="AA122" s="61">
        <v>0.18</v>
      </c>
    </row>
    <row r="123" spans="2:56" hidden="1">
      <c r="B123" s="61" t="s">
        <v>208</v>
      </c>
      <c r="C123" s="19">
        <v>3.4000000000000002E-2</v>
      </c>
      <c r="D123" s="19">
        <v>1.6E-2</v>
      </c>
      <c r="E123" s="61">
        <v>0.374</v>
      </c>
      <c r="F123" s="19">
        <v>8.9999999999999993E-3</v>
      </c>
      <c r="G123" s="61">
        <v>0.748</v>
      </c>
      <c r="I123" s="61" t="s">
        <v>211</v>
      </c>
      <c r="J123" s="61">
        <v>0.59199999999999997</v>
      </c>
      <c r="K123" s="61">
        <v>0.49299999999999999</v>
      </c>
      <c r="L123" s="61">
        <v>0.57199999999999995</v>
      </c>
      <c r="M123" s="61">
        <v>0.27200000000000002</v>
      </c>
      <c r="N123" s="61">
        <v>0.44900000000000001</v>
      </c>
      <c r="P123" s="61" t="s">
        <v>255</v>
      </c>
      <c r="Q123" s="116">
        <v>9.1999999999999998E-2</v>
      </c>
      <c r="R123" s="61">
        <v>0.52600000000000002</v>
      </c>
      <c r="S123" s="116">
        <v>6.5000000000000002E-2</v>
      </c>
      <c r="T123" s="61">
        <v>0.92700000000000005</v>
      </c>
      <c r="U123" s="116">
        <v>8.5000000000000006E-2</v>
      </c>
      <c r="W123" s="61" t="s">
        <v>211</v>
      </c>
      <c r="X123" s="61">
        <v>0.52500000000000002</v>
      </c>
      <c r="Y123" s="116">
        <v>8.5000000000000006E-2</v>
      </c>
      <c r="Z123" s="61">
        <v>0.72199999999999998</v>
      </c>
      <c r="AA123" s="61">
        <v>0.42099999999999999</v>
      </c>
    </row>
    <row r="124" spans="2:56" hidden="1">
      <c r="C124" s="61" t="s">
        <v>44</v>
      </c>
      <c r="D124" s="61" t="s">
        <v>44</v>
      </c>
      <c r="E124" s="61" t="s">
        <v>44</v>
      </c>
      <c r="F124" s="61" t="s">
        <v>44</v>
      </c>
      <c r="G124" s="61" t="s">
        <v>44</v>
      </c>
      <c r="J124" s="61" t="s">
        <v>44</v>
      </c>
      <c r="K124" s="61" t="s">
        <v>44</v>
      </c>
      <c r="L124" s="61" t="s">
        <v>44</v>
      </c>
      <c r="M124" s="61" t="s">
        <v>44</v>
      </c>
      <c r="N124" s="61" t="s">
        <v>44</v>
      </c>
      <c r="Q124" s="61" t="s">
        <v>44</v>
      </c>
      <c r="R124" s="61" t="s">
        <v>44</v>
      </c>
      <c r="S124" s="61" t="s">
        <v>44</v>
      </c>
      <c r="T124" s="61" t="s">
        <v>44</v>
      </c>
      <c r="U124" s="61" t="s">
        <v>44</v>
      </c>
      <c r="X124" s="61" t="s">
        <v>44</v>
      </c>
      <c r="Y124" s="61" t="s">
        <v>44</v>
      </c>
      <c r="Z124" s="61" t="s">
        <v>44</v>
      </c>
      <c r="AA124" s="61" t="s">
        <v>44</v>
      </c>
    </row>
    <row r="125" spans="2:56" hidden="1">
      <c r="B125" s="61" t="s">
        <v>284</v>
      </c>
      <c r="C125" s="19">
        <v>4.7E-2</v>
      </c>
      <c r="D125" s="116">
        <v>8.6999999999999994E-2</v>
      </c>
      <c r="E125" s="19">
        <v>1.2E-2</v>
      </c>
      <c r="F125" s="61">
        <v>0.25900000000000001</v>
      </c>
      <c r="G125" s="61">
        <v>0.47799999999999998</v>
      </c>
      <c r="I125" s="61" t="s">
        <v>288</v>
      </c>
      <c r="J125" s="61">
        <v>0.24399999999999999</v>
      </c>
      <c r="K125" s="116">
        <v>8.2000000000000003E-2</v>
      </c>
      <c r="L125" s="61">
        <v>0.72499999999999998</v>
      </c>
      <c r="M125" s="61">
        <v>0.498</v>
      </c>
      <c r="N125" s="61">
        <v>0.38300000000000001</v>
      </c>
      <c r="P125" s="61" t="s">
        <v>286</v>
      </c>
      <c r="Q125" s="61">
        <v>0.879</v>
      </c>
      <c r="R125" s="61">
        <v>0.84099999999999997</v>
      </c>
      <c r="S125" s="61">
        <v>0.97899999999999998</v>
      </c>
      <c r="T125" s="61">
        <v>0.61199999999999999</v>
      </c>
      <c r="U125" s="61">
        <v>0.51700000000000002</v>
      </c>
      <c r="W125" s="61" t="s">
        <v>288</v>
      </c>
      <c r="X125" s="61">
        <v>0.40899999999999997</v>
      </c>
      <c r="Y125" s="61">
        <v>0.83699999999999997</v>
      </c>
      <c r="Z125" s="116">
        <v>6.4000000000000001E-2</v>
      </c>
      <c r="AA125" s="61">
        <v>0.33100000000000002</v>
      </c>
    </row>
    <row r="126" spans="2:56" hidden="1">
      <c r="B126" s="61" t="s">
        <v>285</v>
      </c>
      <c r="C126" s="116">
        <v>5.0999999999999997E-2</v>
      </c>
      <c r="D126" s="61">
        <v>0.104</v>
      </c>
      <c r="E126" s="19">
        <v>2E-3</v>
      </c>
      <c r="F126" s="61">
        <v>0.25700000000000001</v>
      </c>
      <c r="G126" s="117">
        <v>0.999</v>
      </c>
      <c r="I126" s="61" t="s">
        <v>289</v>
      </c>
      <c r="J126" s="61">
        <v>0.251</v>
      </c>
      <c r="K126" s="61">
        <v>0.19700000000000001</v>
      </c>
      <c r="L126" s="57">
        <v>0.98399999999999999</v>
      </c>
      <c r="M126" s="61">
        <v>0.245</v>
      </c>
      <c r="N126" s="61">
        <v>0.69899999999999995</v>
      </c>
      <c r="P126" s="61" t="s">
        <v>287</v>
      </c>
      <c r="Q126" s="61">
        <v>0.438</v>
      </c>
      <c r="R126" s="61">
        <v>0.29299999999999998</v>
      </c>
      <c r="S126" s="61">
        <v>0.32700000000000001</v>
      </c>
      <c r="T126" s="61">
        <v>0.93600000000000005</v>
      </c>
      <c r="U126" s="61">
        <v>0.66800000000000004</v>
      </c>
      <c r="W126" s="61" t="s">
        <v>289</v>
      </c>
      <c r="X126" s="61">
        <v>0.26600000000000001</v>
      </c>
      <c r="Y126" s="19">
        <v>4.9000000000000002E-2</v>
      </c>
      <c r="Z126" s="61">
        <v>0.248</v>
      </c>
      <c r="AA126" s="61">
        <v>0.26800000000000002</v>
      </c>
    </row>
    <row r="127" spans="2:56" hidden="1">
      <c r="C127" s="61" t="s">
        <v>44</v>
      </c>
      <c r="D127" s="61" t="s">
        <v>44</v>
      </c>
      <c r="E127" s="61" t="s">
        <v>44</v>
      </c>
      <c r="F127" s="61" t="s">
        <v>44</v>
      </c>
      <c r="G127" s="61" t="s">
        <v>44</v>
      </c>
      <c r="J127" s="61" t="s">
        <v>44</v>
      </c>
      <c r="K127" s="61" t="s">
        <v>44</v>
      </c>
      <c r="L127" s="61" t="s">
        <v>44</v>
      </c>
      <c r="M127" s="61" t="s">
        <v>44</v>
      </c>
      <c r="N127" s="61" t="s">
        <v>44</v>
      </c>
      <c r="Q127" s="61" t="s">
        <v>44</v>
      </c>
      <c r="R127" s="61" t="s">
        <v>44</v>
      </c>
      <c r="S127" s="61" t="s">
        <v>44</v>
      </c>
      <c r="T127" s="61" t="s">
        <v>44</v>
      </c>
      <c r="U127" s="61" t="s">
        <v>44</v>
      </c>
      <c r="X127" s="61" t="s">
        <v>44</v>
      </c>
      <c r="Y127" s="61" t="s">
        <v>44</v>
      </c>
      <c r="Z127" s="61" t="s">
        <v>44</v>
      </c>
      <c r="AA127" s="61" t="s">
        <v>44</v>
      </c>
    </row>
    <row r="128" spans="2:56" hidden="1">
      <c r="B128" s="61" t="s">
        <v>377</v>
      </c>
      <c r="C128" s="61">
        <v>0.94299999999999995</v>
      </c>
      <c r="D128" s="61">
        <v>0.76800000000000002</v>
      </c>
      <c r="E128" s="61">
        <v>0.93</v>
      </c>
      <c r="F128" s="61">
        <v>0.57299999999999995</v>
      </c>
      <c r="G128" s="61">
        <v>0.91200000000000003</v>
      </c>
      <c r="I128" s="61" t="s">
        <v>380</v>
      </c>
      <c r="J128" s="61">
        <v>0.76700000000000002</v>
      </c>
      <c r="K128" s="116">
        <v>9.5000000000000001E-2</v>
      </c>
      <c r="L128" s="61">
        <v>0.317</v>
      </c>
      <c r="M128" s="19">
        <v>0</v>
      </c>
      <c r="N128" s="61">
        <v>0.224</v>
      </c>
      <c r="P128" s="61" t="s">
        <v>383</v>
      </c>
      <c r="Q128" s="61">
        <v>0.22900000000000001</v>
      </c>
      <c r="R128" s="61">
        <v>0.27700000000000002</v>
      </c>
      <c r="S128" s="19">
        <v>1.0999999999999999E-2</v>
      </c>
      <c r="T128" s="19">
        <v>4.2999999999999997E-2</v>
      </c>
      <c r="U128" s="116">
        <v>5.1999999999999998E-2</v>
      </c>
      <c r="W128" s="61" t="s">
        <v>380</v>
      </c>
      <c r="X128" s="61">
        <v>0.56399999999999995</v>
      </c>
      <c r="Y128" s="61">
        <v>0.27700000000000002</v>
      </c>
      <c r="Z128" s="61">
        <v>0.99</v>
      </c>
      <c r="AA128" s="61">
        <v>0.17399999999999999</v>
      </c>
    </row>
    <row r="129" spans="1:56" hidden="1">
      <c r="B129" s="61" t="s">
        <v>378</v>
      </c>
      <c r="C129" s="61">
        <v>0.193</v>
      </c>
      <c r="D129" s="61">
        <v>0.91</v>
      </c>
      <c r="E129" s="61">
        <v>0.39500000000000002</v>
      </c>
      <c r="F129" s="61">
        <v>0.25600000000000001</v>
      </c>
      <c r="G129" s="19">
        <v>3.6999999999999998E-2</v>
      </c>
      <c r="I129" s="61" t="s">
        <v>381</v>
      </c>
      <c r="J129" s="61">
        <v>0.152</v>
      </c>
      <c r="K129" s="61">
        <v>0.55000000000000004</v>
      </c>
      <c r="L129" s="61">
        <v>0.502</v>
      </c>
      <c r="M129" s="61">
        <v>0.40300000000000002</v>
      </c>
      <c r="N129" s="61">
        <v>0.71799999999999997</v>
      </c>
      <c r="P129" s="61" t="s">
        <v>384</v>
      </c>
      <c r="Q129" s="61">
        <v>0.111</v>
      </c>
      <c r="R129" s="61">
        <v>0.59</v>
      </c>
      <c r="S129" s="61">
        <v>0.13800000000000001</v>
      </c>
      <c r="T129" s="61">
        <v>0.216</v>
      </c>
      <c r="U129" s="116">
        <v>9.5000000000000001E-2</v>
      </c>
      <c r="W129" s="61" t="s">
        <v>381</v>
      </c>
      <c r="X129" s="61">
        <v>0.66600000000000004</v>
      </c>
      <c r="Y129" s="61">
        <v>0.30499999999999999</v>
      </c>
      <c r="Z129" s="61">
        <v>0.40500000000000003</v>
      </c>
      <c r="AA129" s="116">
        <v>7.2999999999999995E-2</v>
      </c>
    </row>
    <row r="130" spans="1:56" hidden="1">
      <c r="B130" s="61" t="s">
        <v>379</v>
      </c>
      <c r="C130" s="19">
        <v>3.3000000000000002E-2</v>
      </c>
      <c r="D130" s="61">
        <v>0.88400000000000001</v>
      </c>
      <c r="E130" s="19">
        <v>3.3000000000000002E-2</v>
      </c>
      <c r="F130" s="61">
        <v>0.34899999999999998</v>
      </c>
      <c r="G130" s="61">
        <v>0.42099999999999999</v>
      </c>
      <c r="I130" s="61" t="s">
        <v>382</v>
      </c>
      <c r="J130" s="61">
        <v>0.311</v>
      </c>
      <c r="K130" s="61">
        <v>0.43</v>
      </c>
      <c r="L130" s="61">
        <v>0.89600000000000002</v>
      </c>
      <c r="M130" s="61">
        <v>0.55400000000000005</v>
      </c>
      <c r="N130" s="61">
        <v>0.34699999999999998</v>
      </c>
      <c r="P130" s="61" t="s">
        <v>385</v>
      </c>
      <c r="Q130" s="61">
        <v>0.48</v>
      </c>
      <c r="R130" s="61">
        <v>0.38100000000000001</v>
      </c>
      <c r="S130" s="61">
        <v>0.84099999999999997</v>
      </c>
      <c r="T130" s="61">
        <v>0.5</v>
      </c>
      <c r="U130" s="61">
        <v>0.13200000000000001</v>
      </c>
      <c r="W130" s="61" t="s">
        <v>382</v>
      </c>
      <c r="X130" s="61">
        <v>0.51400000000000001</v>
      </c>
      <c r="Y130" s="61">
        <v>0.30499999999999999</v>
      </c>
      <c r="Z130" s="116">
        <v>5.1999999999999998E-2</v>
      </c>
      <c r="AA130" s="61">
        <v>0.83699999999999997</v>
      </c>
    </row>
    <row r="131" spans="1:56" hidden="1"/>
    <row r="134" spans="1:56">
      <c r="B134" s="60" t="s">
        <v>336</v>
      </c>
      <c r="I134" s="60" t="s">
        <v>337</v>
      </c>
    </row>
    <row r="135" spans="1:56">
      <c r="C135" s="61" t="s">
        <v>263</v>
      </c>
      <c r="D135" s="61" t="s">
        <v>264</v>
      </c>
      <c r="E135" s="61" t="s">
        <v>265</v>
      </c>
      <c r="F135" s="61" t="s">
        <v>325</v>
      </c>
      <c r="G135" s="61" t="s">
        <v>401</v>
      </c>
      <c r="I135" s="62"/>
      <c r="J135" s="61" t="s">
        <v>325</v>
      </c>
      <c r="K135" s="61" t="s">
        <v>266</v>
      </c>
      <c r="L135" s="61" t="s">
        <v>267</v>
      </c>
      <c r="M135" s="61" t="s">
        <v>268</v>
      </c>
      <c r="N135" s="61" t="s">
        <v>401</v>
      </c>
    </row>
    <row r="136" spans="1:56">
      <c r="A136" s="62"/>
      <c r="B136" s="62" t="s">
        <v>21</v>
      </c>
      <c r="C136" s="62">
        <v>1E-3</v>
      </c>
      <c r="D136" s="62">
        <v>5.0000000000000001E-3</v>
      </c>
      <c r="E136" s="118">
        <v>-5.8999999999999997E-2</v>
      </c>
      <c r="F136" s="62">
        <v>-4.0000000000000001E-3</v>
      </c>
      <c r="G136" s="62">
        <v>6.0000000000000001E-3</v>
      </c>
      <c r="H136" s="62"/>
      <c r="I136" s="62" t="s">
        <v>21</v>
      </c>
      <c r="J136" s="118">
        <v>-0.04</v>
      </c>
      <c r="K136" s="118">
        <v>-5.6000000000000001E-2</v>
      </c>
      <c r="L136" s="62">
        <v>4.9000000000000002E-2</v>
      </c>
      <c r="M136" s="62">
        <v>4.0000000000000001E-3</v>
      </c>
      <c r="N136" s="62">
        <v>1E-3</v>
      </c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</row>
    <row r="137" spans="1:56">
      <c r="B137" s="61" t="s">
        <v>423</v>
      </c>
      <c r="C137" s="61">
        <v>0.67800000000000005</v>
      </c>
      <c r="D137" s="61">
        <v>0.67800000000000005</v>
      </c>
      <c r="E137" s="57">
        <v>0.98499999999999999</v>
      </c>
      <c r="F137" s="61">
        <v>0.67800000000000005</v>
      </c>
      <c r="G137" s="61">
        <v>0.67800000000000005</v>
      </c>
      <c r="I137" s="61" t="s">
        <v>423</v>
      </c>
      <c r="J137" s="57">
        <v>0.998</v>
      </c>
      <c r="K137" s="57">
        <v>0.998</v>
      </c>
      <c r="L137" s="61">
        <v>0.20899999999999999</v>
      </c>
      <c r="M137" s="61">
        <v>0.79800000000000004</v>
      </c>
      <c r="N137" s="61">
        <v>0.79800000000000004</v>
      </c>
    </row>
    <row r="138" spans="1:56" hidden="1">
      <c r="B138" s="61" t="s">
        <v>424</v>
      </c>
      <c r="C138" s="61">
        <v>0.46899999999999997</v>
      </c>
      <c r="D138" s="61">
        <v>0.443</v>
      </c>
      <c r="E138" s="57">
        <v>0.98499999999999999</v>
      </c>
      <c r="F138" s="61">
        <v>0.54200000000000004</v>
      </c>
      <c r="G138" s="61">
        <v>0.41499999999999998</v>
      </c>
      <c r="I138" s="61" t="s">
        <v>424</v>
      </c>
      <c r="J138" s="117">
        <v>0.94499999999999995</v>
      </c>
      <c r="K138" s="117">
        <v>0.998</v>
      </c>
      <c r="L138" s="19">
        <v>4.2000000000000003E-2</v>
      </c>
      <c r="M138" s="61">
        <v>0.442</v>
      </c>
      <c r="N138" s="61">
        <v>0.47899999999999998</v>
      </c>
    </row>
    <row r="141" spans="1:56">
      <c r="B141" s="60" t="s">
        <v>339</v>
      </c>
      <c r="I141" s="60" t="s">
        <v>338</v>
      </c>
    </row>
    <row r="142" spans="1:56">
      <c r="C142" s="61" t="s">
        <v>263</v>
      </c>
      <c r="D142" s="61" t="s">
        <v>264</v>
      </c>
      <c r="E142" s="61" t="s">
        <v>265</v>
      </c>
      <c r="F142" s="61" t="s">
        <v>325</v>
      </c>
      <c r="G142" s="61" t="s">
        <v>401</v>
      </c>
      <c r="I142" s="62"/>
      <c r="J142" s="61" t="s">
        <v>325</v>
      </c>
      <c r="K142" s="61" t="s">
        <v>266</v>
      </c>
      <c r="L142" s="61" t="s">
        <v>267</v>
      </c>
      <c r="M142" s="61" t="s">
        <v>268</v>
      </c>
      <c r="N142" s="61" t="s">
        <v>401</v>
      </c>
    </row>
    <row r="143" spans="1:56">
      <c r="A143" s="62"/>
      <c r="B143" s="62" t="s">
        <v>21</v>
      </c>
      <c r="C143" s="62">
        <v>7.0000000000000001E-3</v>
      </c>
      <c r="D143" s="62">
        <v>2.3E-2</v>
      </c>
      <c r="E143" s="62">
        <v>0.02</v>
      </c>
      <c r="F143" s="62">
        <v>4.0000000000000001E-3</v>
      </c>
      <c r="G143" s="62">
        <v>0.05</v>
      </c>
      <c r="H143" s="62"/>
      <c r="I143" s="62" t="s">
        <v>21</v>
      </c>
      <c r="J143" s="62">
        <v>4.0000000000000001E-3</v>
      </c>
      <c r="K143" s="62">
        <v>1.6E-2</v>
      </c>
      <c r="L143" s="62">
        <v>2.5999999999999999E-2</v>
      </c>
      <c r="M143" s="62">
        <v>-1.6E-2</v>
      </c>
      <c r="N143" s="62">
        <v>1.7999999999999999E-2</v>
      </c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</row>
    <row r="144" spans="1:56">
      <c r="B144" s="61" t="s">
        <v>423</v>
      </c>
      <c r="C144" s="61">
        <v>0.45300000000000001</v>
      </c>
      <c r="D144" s="61">
        <v>0.45300000000000001</v>
      </c>
      <c r="E144" s="61">
        <v>0.45300000000000001</v>
      </c>
      <c r="F144" s="61">
        <v>0.45300000000000001</v>
      </c>
      <c r="G144" s="61">
        <v>0.25800000000000001</v>
      </c>
      <c r="I144" s="61" t="s">
        <v>423</v>
      </c>
      <c r="J144" s="61">
        <v>0.57299999999999995</v>
      </c>
      <c r="K144" s="61">
        <v>0.55100000000000005</v>
      </c>
      <c r="L144" s="61">
        <v>0.55100000000000005</v>
      </c>
      <c r="M144" s="61">
        <v>0.64200000000000002</v>
      </c>
      <c r="N144" s="61">
        <v>0.55100000000000005</v>
      </c>
    </row>
    <row r="145" spans="1:56" hidden="1">
      <c r="B145" s="61" t="s">
        <v>424</v>
      </c>
      <c r="C145" s="61">
        <v>0.44600000000000001</v>
      </c>
      <c r="D145" s="61">
        <v>0.23699999999999999</v>
      </c>
      <c r="E145" s="61">
        <v>0.29199999999999998</v>
      </c>
      <c r="F145" s="61">
        <v>0.45300000000000001</v>
      </c>
      <c r="G145" s="116">
        <v>5.1999999999999998E-2</v>
      </c>
      <c r="I145" s="61" t="s">
        <v>424</v>
      </c>
      <c r="J145" s="61">
        <v>0.45900000000000002</v>
      </c>
      <c r="K145" s="61">
        <v>0.33</v>
      </c>
      <c r="L145" s="61">
        <v>0.23400000000000001</v>
      </c>
      <c r="M145" s="61">
        <v>0.64200000000000002</v>
      </c>
      <c r="N145" s="61">
        <v>0.32100000000000001</v>
      </c>
    </row>
    <row r="147" spans="1:56" ht="18.75">
      <c r="B147" s="72"/>
    </row>
    <row r="148" spans="1:56" ht="18.75">
      <c r="A148" s="73"/>
      <c r="B148" s="73"/>
      <c r="C148" s="72"/>
      <c r="D148" s="73"/>
      <c r="E148" s="73"/>
      <c r="F148" s="73"/>
      <c r="G148" s="73"/>
      <c r="H148" s="73"/>
      <c r="I148" s="72"/>
      <c r="J148" s="73"/>
      <c r="K148" s="73"/>
      <c r="L148" s="73"/>
      <c r="M148" s="72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</row>
    <row r="149" spans="1:56" ht="18.75">
      <c r="A149" s="73"/>
      <c r="B149" s="73"/>
      <c r="C149" s="72"/>
      <c r="D149" s="73"/>
      <c r="E149" s="73"/>
      <c r="F149" s="73"/>
      <c r="G149" s="73"/>
      <c r="H149" s="73"/>
      <c r="I149" s="72"/>
      <c r="J149" s="73"/>
      <c r="K149" s="73"/>
      <c r="L149" s="73"/>
      <c r="M149" s="72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</row>
    <row r="151" spans="1:56">
      <c r="B151" s="62"/>
      <c r="C151" s="19"/>
      <c r="D151" s="116"/>
      <c r="E151" s="19"/>
      <c r="I151" s="62"/>
      <c r="K151" s="116"/>
      <c r="L151" s="19"/>
    </row>
    <row r="152" spans="1:56">
      <c r="B152" s="62"/>
      <c r="E152" s="116"/>
      <c r="I152" s="62"/>
      <c r="K152" s="19"/>
    </row>
    <row r="153" spans="1:56">
      <c r="B153" s="62"/>
      <c r="I153" s="62"/>
    </row>
    <row r="154" spans="1:56">
      <c r="B154" s="62"/>
      <c r="E154" s="19"/>
      <c r="I154" s="62"/>
      <c r="J154" s="19"/>
      <c r="K154" s="19"/>
      <c r="L154" s="19"/>
    </row>
    <row r="156" spans="1:56" ht="18.75">
      <c r="A156" s="73"/>
      <c r="B156" s="72"/>
      <c r="C156" s="72"/>
      <c r="D156" s="73"/>
      <c r="E156" s="73"/>
      <c r="F156" s="73"/>
      <c r="G156" s="73"/>
      <c r="H156" s="73"/>
      <c r="I156" s="72"/>
      <c r="J156" s="73"/>
      <c r="K156" s="73"/>
      <c r="L156" s="73"/>
      <c r="M156" s="72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</row>
    <row r="158" spans="1:56">
      <c r="A158" s="62"/>
      <c r="B158" s="62"/>
      <c r="C158" s="95"/>
      <c r="D158" s="115"/>
      <c r="E158" s="95"/>
      <c r="F158" s="62"/>
      <c r="G158" s="62"/>
      <c r="H158" s="62"/>
      <c r="I158" s="62"/>
      <c r="J158" s="62"/>
      <c r="K158" s="115"/>
      <c r="L158" s="95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</row>
    <row r="159" spans="1:56">
      <c r="A159" s="62"/>
      <c r="B159" s="62"/>
      <c r="C159" s="62"/>
      <c r="D159" s="62"/>
      <c r="E159" s="115"/>
      <c r="F159" s="62"/>
      <c r="G159" s="62"/>
      <c r="H159" s="62"/>
      <c r="I159" s="62"/>
      <c r="J159" s="62"/>
      <c r="K159" s="95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</row>
    <row r="160" spans="1:56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</row>
    <row r="161" spans="1:56">
      <c r="A161" s="62"/>
      <c r="B161" s="62"/>
      <c r="C161" s="62"/>
      <c r="D161" s="62"/>
      <c r="E161" s="95"/>
      <c r="F161" s="62"/>
      <c r="G161" s="62"/>
      <c r="H161" s="62"/>
      <c r="I161" s="62"/>
      <c r="J161" s="95"/>
      <c r="K161" s="95"/>
      <c r="L161" s="95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</row>
    <row r="166" spans="1:56">
      <c r="B166" s="62"/>
      <c r="S166" s="62"/>
    </row>
    <row r="167" spans="1:56">
      <c r="B167" s="62"/>
      <c r="S167" s="62"/>
    </row>
    <row r="169" spans="1:56">
      <c r="B169" s="60"/>
    </row>
    <row r="170" spans="1:56">
      <c r="B170" s="60"/>
      <c r="I170" s="60"/>
    </row>
    <row r="171" spans="1:56">
      <c r="B171" s="60"/>
      <c r="H171" s="62"/>
      <c r="I171" s="60"/>
    </row>
    <row r="172" spans="1:56">
      <c r="C172" s="62"/>
      <c r="J172" s="62"/>
    </row>
    <row r="173" spans="1:56">
      <c r="F173" s="62"/>
    </row>
    <row r="175" spans="1:56">
      <c r="D175" s="62"/>
      <c r="E175" s="62"/>
    </row>
    <row r="176" spans="1:56">
      <c r="N176" s="62"/>
    </row>
    <row r="179" spans="2:14">
      <c r="B179" s="60"/>
      <c r="H179" s="62"/>
      <c r="I179" s="60"/>
    </row>
    <row r="180" spans="2:14">
      <c r="J180" s="62"/>
    </row>
    <row r="181" spans="2:14">
      <c r="F181" s="62"/>
    </row>
    <row r="182" spans="2:14">
      <c r="C182" s="62"/>
    </row>
    <row r="183" spans="2:14">
      <c r="D183" s="62"/>
    </row>
    <row r="184" spans="2:14">
      <c r="E184" s="62"/>
      <c r="N184" s="62"/>
    </row>
    <row r="187" spans="2:14">
      <c r="B187" s="60"/>
      <c r="H187" s="62"/>
      <c r="I187" s="60"/>
    </row>
    <row r="189" spans="2:14">
      <c r="F189" s="62"/>
    </row>
    <row r="190" spans="2:14">
      <c r="E190" s="62"/>
    </row>
    <row r="191" spans="2:14">
      <c r="D191" s="62"/>
    </row>
    <row r="193" spans="2:14">
      <c r="J193" s="62"/>
      <c r="N193" s="62"/>
    </row>
    <row r="194" spans="2:14">
      <c r="C194" s="62"/>
    </row>
    <row r="196" spans="2:14">
      <c r="B196" s="60"/>
    </row>
    <row r="197" spans="2:14">
      <c r="B197" s="60"/>
    </row>
    <row r="198" spans="2:14">
      <c r="B198" s="60"/>
      <c r="I198" s="60"/>
    </row>
    <row r="199" spans="2:14">
      <c r="B199" s="60"/>
      <c r="H199" s="62"/>
      <c r="I199" s="60"/>
    </row>
    <row r="202" spans="2:14">
      <c r="E202" s="62"/>
    </row>
    <row r="204" spans="2:14">
      <c r="J204" s="62"/>
      <c r="N204" s="62"/>
    </row>
    <row r="205" spans="2:14">
      <c r="F205" s="62"/>
    </row>
    <row r="206" spans="2:14">
      <c r="C206" s="62"/>
      <c r="D206" s="62"/>
    </row>
    <row r="207" spans="2:14">
      <c r="B207" s="60"/>
      <c r="I207" s="60"/>
    </row>
    <row r="210" spans="2:14">
      <c r="E210" s="62"/>
    </row>
    <row r="212" spans="2:14">
      <c r="J212" s="62"/>
      <c r="N212" s="62"/>
    </row>
    <row r="213" spans="2:14">
      <c r="F213" s="62"/>
    </row>
    <row r="214" spans="2:14">
      <c r="C214" s="62"/>
      <c r="D214" s="62"/>
    </row>
    <row r="215" spans="2:14">
      <c r="B215" s="60"/>
      <c r="I215" s="60"/>
    </row>
    <row r="216" spans="2:14">
      <c r="C216" s="62"/>
      <c r="D216" s="62"/>
    </row>
    <row r="217" spans="2:14">
      <c r="F217" s="62"/>
    </row>
    <row r="218" spans="2:14">
      <c r="E218" s="62"/>
    </row>
    <row r="220" spans="2:14">
      <c r="J220" s="62"/>
      <c r="N220" s="6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F373-C2B9-1345-A3BD-BDA28F3769B0}">
  <dimension ref="A1:BJ220"/>
  <sheetViews>
    <sheetView zoomScale="50" zoomScaleNormal="50" workbookViewId="0">
      <selection activeCell="AC89" sqref="AC89"/>
    </sheetView>
  </sheetViews>
  <sheetFormatPr defaultColWidth="10.875" defaultRowHeight="15.75"/>
  <cols>
    <col min="1" max="1" width="10.875" style="4"/>
    <col min="2" max="2" width="40.125" style="4" customWidth="1"/>
    <col min="3" max="6" width="10.875" style="4"/>
    <col min="7" max="9" width="0" style="4" hidden="1" customWidth="1"/>
    <col min="10" max="11" width="10.875" style="4"/>
    <col min="12" max="12" width="59.625" style="4" customWidth="1"/>
    <col min="13" max="15" width="12.625" style="4" hidden="1" customWidth="1"/>
    <col min="16" max="21" width="10.875" style="4"/>
    <col min="22" max="27" width="0" style="4" hidden="1" customWidth="1"/>
    <col min="28" max="16384" width="10.875" style="4"/>
  </cols>
  <sheetData>
    <row r="1" spans="1:62">
      <c r="B1" s="60" t="s">
        <v>460</v>
      </c>
    </row>
    <row r="2" spans="1:62">
      <c r="B2" s="60" t="s">
        <v>257</v>
      </c>
    </row>
    <row r="4" spans="1:62">
      <c r="B4" s="60" t="s">
        <v>20</v>
      </c>
      <c r="L4" s="60" t="s">
        <v>258</v>
      </c>
      <c r="M4" s="60"/>
      <c r="N4" s="60"/>
      <c r="O4" s="60"/>
      <c r="V4" s="60" t="s">
        <v>92</v>
      </c>
      <c r="AC4" s="60" t="s">
        <v>404</v>
      </c>
      <c r="AJ4" s="60"/>
    </row>
    <row r="6" spans="1:62">
      <c r="A6" s="62"/>
      <c r="B6" s="60" t="s">
        <v>155</v>
      </c>
      <c r="C6" s="62"/>
      <c r="D6" s="62"/>
      <c r="E6" s="62"/>
      <c r="F6" s="62"/>
      <c r="G6" s="62"/>
      <c r="H6" s="62"/>
      <c r="I6" s="62"/>
      <c r="J6" s="62"/>
      <c r="K6" s="62"/>
      <c r="L6" s="60" t="s">
        <v>155</v>
      </c>
      <c r="M6" s="60"/>
      <c r="N6" s="60"/>
      <c r="O6" s="60"/>
      <c r="P6" s="62"/>
      <c r="Q6" s="62"/>
      <c r="R6" s="62"/>
      <c r="S6" s="62"/>
      <c r="T6" s="62"/>
      <c r="U6" s="62"/>
      <c r="V6" s="60" t="s">
        <v>155</v>
      </c>
      <c r="W6" s="62"/>
      <c r="X6" s="62"/>
      <c r="Y6" s="62"/>
      <c r="Z6" s="62"/>
      <c r="AA6" s="62"/>
      <c r="AB6" s="62"/>
      <c r="AC6" s="60" t="s">
        <v>155</v>
      </c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</row>
    <row r="7" spans="1:62">
      <c r="A7" s="62"/>
      <c r="B7" s="60" t="s">
        <v>124</v>
      </c>
      <c r="C7" s="62" t="s">
        <v>263</v>
      </c>
      <c r="D7" s="62" t="s">
        <v>264</v>
      </c>
      <c r="E7" s="62" t="s">
        <v>265</v>
      </c>
      <c r="F7" s="62" t="s">
        <v>325</v>
      </c>
      <c r="G7" s="62"/>
      <c r="H7" s="62"/>
      <c r="I7" s="62"/>
      <c r="J7" s="62" t="s">
        <v>401</v>
      </c>
      <c r="K7" s="62"/>
      <c r="L7" s="60" t="s">
        <v>124</v>
      </c>
      <c r="M7" s="60"/>
      <c r="N7" s="60"/>
      <c r="O7" s="60"/>
      <c r="P7" s="62" t="s">
        <v>325</v>
      </c>
      <c r="Q7" s="62" t="s">
        <v>266</v>
      </c>
      <c r="R7" s="62" t="s">
        <v>267</v>
      </c>
      <c r="S7" s="62" t="s">
        <v>268</v>
      </c>
      <c r="T7" s="62" t="s">
        <v>401</v>
      </c>
      <c r="U7" s="62"/>
      <c r="V7" s="60" t="s">
        <v>124</v>
      </c>
      <c r="W7" s="62" t="s">
        <v>325</v>
      </c>
      <c r="X7" s="62" t="s">
        <v>266</v>
      </c>
      <c r="Y7" s="62" t="s">
        <v>267</v>
      </c>
      <c r="Z7" s="62" t="s">
        <v>268</v>
      </c>
      <c r="AA7" s="62" t="s">
        <v>401</v>
      </c>
      <c r="AB7" s="62"/>
      <c r="AC7" s="60" t="s">
        <v>124</v>
      </c>
      <c r="AD7" s="62" t="s">
        <v>396</v>
      </c>
      <c r="AE7" s="62" t="s">
        <v>398</v>
      </c>
      <c r="AF7" s="62" t="s">
        <v>397</v>
      </c>
      <c r="AG7" s="62" t="s">
        <v>399</v>
      </c>
      <c r="AH7" s="62"/>
      <c r="AI7" s="62"/>
      <c r="AJ7" s="60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</row>
    <row r="8" spans="1:62" s="62" customFormat="1">
      <c r="B8" s="62" t="s">
        <v>125</v>
      </c>
      <c r="C8" s="95">
        <v>4.5408397987997499E-2</v>
      </c>
      <c r="D8" s="62">
        <v>3.0807792067089002E-2</v>
      </c>
      <c r="E8" s="95">
        <v>5.5805249897123703E-2</v>
      </c>
      <c r="F8" s="62">
        <v>6.2755718351962201E-3</v>
      </c>
      <c r="G8" s="62">
        <v>2.2562815100537498E-2</v>
      </c>
      <c r="H8" s="62">
        <v>1.8779587541101601E-2</v>
      </c>
      <c r="I8" s="62">
        <v>4.4078543502919197E-2</v>
      </c>
      <c r="J8" s="62">
        <v>-3.0961562156345001E-2</v>
      </c>
      <c r="L8" s="62" t="s">
        <v>223</v>
      </c>
      <c r="M8" s="62">
        <v>1.37166544844389E-2</v>
      </c>
      <c r="N8" s="62">
        <v>7.00877420577444E-4</v>
      </c>
      <c r="O8" s="62">
        <v>-1.59932976919698E-3</v>
      </c>
      <c r="P8" s="62">
        <v>1.2728515504684E-2</v>
      </c>
      <c r="Q8" s="62">
        <v>1.02346355420468E-2</v>
      </c>
      <c r="R8" s="62">
        <v>-1.7284029924477098E-2</v>
      </c>
      <c r="S8" s="62">
        <v>5.5355218116583402E-3</v>
      </c>
      <c r="T8" s="62">
        <v>6.5161082330017902E-3</v>
      </c>
      <c r="V8" s="62" t="s">
        <v>256</v>
      </c>
      <c r="AC8" s="62" t="s">
        <v>223</v>
      </c>
      <c r="AD8" s="62">
        <v>-1.3123703123560299E-3</v>
      </c>
      <c r="AE8" s="62">
        <v>1.24809804027506E-3</v>
      </c>
      <c r="AF8" s="62">
        <v>2.19000529247429E-2</v>
      </c>
      <c r="AG8" s="62">
        <v>3.5870876174919899E-4</v>
      </c>
    </row>
    <row r="9" spans="1:62" s="62" customFormat="1" hidden="1">
      <c r="B9" s="62" t="s">
        <v>172</v>
      </c>
      <c r="C9" s="96">
        <v>8.9645829447258907E-2</v>
      </c>
      <c r="D9" s="62">
        <v>3.4479165172022701E-2</v>
      </c>
      <c r="E9" s="62">
        <v>2.8502776542205399E-2</v>
      </c>
      <c r="F9" s="62">
        <v>8.6734255499399199E-2</v>
      </c>
      <c r="G9" s="62">
        <v>8.5661570360714104E-2</v>
      </c>
      <c r="H9" s="62">
        <v>6.6506478598479302E-2</v>
      </c>
      <c r="I9" s="62">
        <v>1.7929165889451801E-2</v>
      </c>
      <c r="J9" s="62">
        <v>1.25657401960261E-2</v>
      </c>
      <c r="L9" s="62" t="s">
        <v>224</v>
      </c>
      <c r="M9" s="62">
        <v>2.6663887733030901E-2</v>
      </c>
      <c r="N9" s="62">
        <v>-7.6620367048939302E-3</v>
      </c>
      <c r="O9" s="62">
        <v>5.5166664275236197E-3</v>
      </c>
      <c r="P9" s="62">
        <v>6.43227981375845E-2</v>
      </c>
      <c r="Q9" s="62">
        <v>-2.5993459521352701E-2</v>
      </c>
      <c r="R9" s="62">
        <v>4.5525268088244704E-3</v>
      </c>
      <c r="S9" s="62">
        <v>2.5993459521352701E-2</v>
      </c>
      <c r="T9" s="62">
        <v>8.5176308036070906E-3</v>
      </c>
      <c r="V9" s="62" t="s">
        <v>238</v>
      </c>
      <c r="AC9" s="62" t="s">
        <v>224</v>
      </c>
      <c r="AD9" s="62">
        <v>4.7434392233880802E-2</v>
      </c>
      <c r="AE9" s="62">
        <v>2.6140315224863101E-2</v>
      </c>
      <c r="AF9" s="62">
        <v>1.05736106527536E-2</v>
      </c>
      <c r="AG9" s="62">
        <v>8.7525999292238296E-2</v>
      </c>
    </row>
    <row r="10" spans="1:62" s="62" customFormat="1" hidden="1">
      <c r="B10" s="62" t="s">
        <v>126</v>
      </c>
      <c r="C10" s="62">
        <v>3.7476896690934597E-2</v>
      </c>
      <c r="D10" s="62">
        <v>1.9121517136175301E-2</v>
      </c>
      <c r="E10" s="62">
        <v>6.7835098354545195E-2</v>
      </c>
      <c r="F10" s="62">
        <v>-3.3071605597792403E-2</v>
      </c>
      <c r="G10" s="62">
        <v>2.1643386675003099E-2</v>
      </c>
      <c r="H10" s="62">
        <v>3.1603175233411697E-2</v>
      </c>
      <c r="I10" s="62">
        <v>2.4005644217702599E-2</v>
      </c>
      <c r="J10" s="62">
        <v>2.9592064082194499E-2</v>
      </c>
      <c r="L10" s="62" t="s">
        <v>225</v>
      </c>
      <c r="M10" s="62">
        <v>9.5767197677004996E-3</v>
      </c>
      <c r="N10" s="62">
        <v>2.9879365675225599E-2</v>
      </c>
      <c r="O10" s="62">
        <v>-4.7883598838502503E-2</v>
      </c>
      <c r="P10" s="62">
        <v>-3.7047274401355801E-2</v>
      </c>
      <c r="Q10" s="62">
        <v>1.7804718168116501E-2</v>
      </c>
      <c r="R10" s="62">
        <v>-9.7895357625382793E-4</v>
      </c>
      <c r="S10" s="62">
        <v>-2.9215645791325202E-2</v>
      </c>
      <c r="T10" s="62">
        <v>-3.8301558670931102E-2</v>
      </c>
      <c r="V10" s="62" t="s">
        <v>239</v>
      </c>
      <c r="AC10" s="62" t="s">
        <v>225</v>
      </c>
      <c r="AD10" s="62">
        <v>-4.4511795420291302E-2</v>
      </c>
      <c r="AE10" s="62">
        <v>-9.7803580727609099E-2</v>
      </c>
      <c r="AF10" s="62">
        <v>4.0351242721212502E-2</v>
      </c>
      <c r="AG10" s="62">
        <v>-4.1452565494498099E-2</v>
      </c>
    </row>
    <row r="11" spans="1:62" s="62" customFormat="1" hidden="1">
      <c r="B11" s="62" t="s">
        <v>127</v>
      </c>
      <c r="C11" s="62">
        <v>3.7955732679319697E-2</v>
      </c>
      <c r="D11" s="62">
        <v>-5.9056438567486403E-3</v>
      </c>
      <c r="E11" s="62">
        <v>-4.0509524617373102E-2</v>
      </c>
      <c r="F11" s="62">
        <v>3.8530335865381703E-2</v>
      </c>
      <c r="G11" s="62">
        <v>1.2960494085621299E-2</v>
      </c>
      <c r="H11" s="62">
        <v>4.0828748609629803E-2</v>
      </c>
      <c r="I11" s="62">
        <v>-4.4276367726001999E-2</v>
      </c>
      <c r="J11" s="62">
        <v>-1.0502469345244901E-2</v>
      </c>
      <c r="L11" s="62" t="s">
        <v>226</v>
      </c>
      <c r="M11" s="62">
        <v>2.6304056961950699E-2</v>
      </c>
      <c r="N11" s="62">
        <v>1.5961199612834201E-3</v>
      </c>
      <c r="O11" s="62">
        <v>4.7277073253214799E-2</v>
      </c>
      <c r="P11" s="62">
        <v>-2.9919268674257701E-2</v>
      </c>
      <c r="Q11" s="62">
        <v>-5.9043137567808997E-3</v>
      </c>
      <c r="R11" s="62">
        <v>-7.1280057270981896E-3</v>
      </c>
      <c r="S11" s="62">
        <v>6.5345151214943095E-2</v>
      </c>
      <c r="T11" s="62">
        <v>-1.6795172292604799E-2</v>
      </c>
      <c r="V11" s="62" t="s">
        <v>240</v>
      </c>
      <c r="AC11" s="62" t="s">
        <v>226</v>
      </c>
      <c r="AD11" s="62">
        <v>-2.1567570976842199E-2</v>
      </c>
      <c r="AE11" s="95">
        <v>7.9631754968397403E-2</v>
      </c>
      <c r="AF11" s="62">
        <v>-4.4052910931422301E-2</v>
      </c>
      <c r="AG11" s="62">
        <v>1.1319150725434899E-3</v>
      </c>
    </row>
    <row r="12" spans="1:62" s="62" customFormat="1" hidden="1">
      <c r="B12" s="62" t="s">
        <v>128</v>
      </c>
      <c r="C12" s="96">
        <v>8.6637393383195593E-2</v>
      </c>
      <c r="D12" s="62">
        <v>4.5322707456382998E-2</v>
      </c>
      <c r="E12" s="96">
        <v>6.9643382097816703E-2</v>
      </c>
      <c r="F12" s="96">
        <v>5.8084248006535402E-2</v>
      </c>
      <c r="G12" s="62">
        <v>3.3042129489779103E-2</v>
      </c>
      <c r="H12" s="62">
        <v>7.7434975951301797E-3</v>
      </c>
      <c r="I12" s="62">
        <v>6.3278643908858803E-2</v>
      </c>
      <c r="J12" s="62">
        <v>-4.1362782185167403E-2</v>
      </c>
      <c r="L12" s="62" t="s">
        <v>227</v>
      </c>
      <c r="M12" s="62">
        <v>-2.0344717284099801E-2</v>
      </c>
      <c r="N12" s="62">
        <v>-7.3619339455150604E-2</v>
      </c>
      <c r="O12" s="62">
        <v>-1.03567276324101E-2</v>
      </c>
      <c r="P12" s="62">
        <v>1.54869951902603E-2</v>
      </c>
      <c r="Q12" s="62">
        <v>-4.11757411804541E-3</v>
      </c>
      <c r="R12" s="62">
        <v>-5.25451622526691E-3</v>
      </c>
      <c r="S12" s="62">
        <v>-3.40468068865247E-2</v>
      </c>
      <c r="T12" s="62">
        <v>1.3259203223407399E-2</v>
      </c>
      <c r="V12" s="62" t="s">
        <v>241</v>
      </c>
      <c r="AC12" s="62" t="s">
        <v>227</v>
      </c>
      <c r="AD12" s="62">
        <v>5.0086909047865804E-3</v>
      </c>
      <c r="AE12" s="62">
        <v>1.0693401440894E-2</v>
      </c>
      <c r="AF12" s="62">
        <v>2.0526414260107002E-2</v>
      </c>
      <c r="AG12" s="62">
        <v>1.54869951902603E-2</v>
      </c>
    </row>
    <row r="13" spans="1:62" s="62" customFormat="1" hidden="1">
      <c r="C13" s="62" t="s">
        <v>44</v>
      </c>
      <c r="D13" s="62" t="s">
        <v>44</v>
      </c>
      <c r="E13" s="62" t="s">
        <v>44</v>
      </c>
      <c r="F13" s="62" t="s">
        <v>44</v>
      </c>
      <c r="G13" s="62" t="s">
        <v>44</v>
      </c>
      <c r="H13" s="62" t="s">
        <v>44</v>
      </c>
      <c r="I13" s="62" t="s">
        <v>44</v>
      </c>
      <c r="J13" s="62" t="s">
        <v>44</v>
      </c>
      <c r="M13" s="62" t="s">
        <v>44</v>
      </c>
      <c r="N13" s="62" t="s">
        <v>44</v>
      </c>
      <c r="O13" s="62" t="s">
        <v>44</v>
      </c>
      <c r="P13" s="62" t="s">
        <v>44</v>
      </c>
      <c r="Q13" s="62" t="s">
        <v>44</v>
      </c>
      <c r="R13" s="62" t="s">
        <v>44</v>
      </c>
      <c r="S13" s="62" t="s">
        <v>44</v>
      </c>
      <c r="T13" s="62" t="s">
        <v>44</v>
      </c>
      <c r="AD13" s="62" t="s">
        <v>44</v>
      </c>
      <c r="AE13" s="62" t="s">
        <v>44</v>
      </c>
      <c r="AF13" s="62" t="s">
        <v>44</v>
      </c>
      <c r="AG13" s="62" t="s">
        <v>44</v>
      </c>
    </row>
    <row r="14" spans="1:62" s="62" customFormat="1" hidden="1">
      <c r="B14" s="62" t="s">
        <v>129</v>
      </c>
      <c r="C14" s="62">
        <v>1.5125888007764401E-2</v>
      </c>
      <c r="D14" s="62">
        <v>2.04246131812332E-2</v>
      </c>
      <c r="E14" s="96">
        <v>5.5370078849920297E-2</v>
      </c>
      <c r="F14" s="62">
        <v>-2.1073627054341699E-2</v>
      </c>
      <c r="G14" s="62">
        <v>5.48530000352056E-3</v>
      </c>
      <c r="H14" s="62">
        <v>-7.6055896793226002E-3</v>
      </c>
      <c r="I14" s="62">
        <v>4.8786652703809601E-2</v>
      </c>
      <c r="J14" s="62">
        <v>-4.12516949244352E-2</v>
      </c>
      <c r="L14" s="62" t="s">
        <v>228</v>
      </c>
      <c r="M14" s="62">
        <v>5.8717764371991202E-3</v>
      </c>
      <c r="N14" s="62">
        <v>1.34667046976616E-2</v>
      </c>
      <c r="O14" s="62">
        <v>-9.8258301569380604E-3</v>
      </c>
      <c r="P14" s="62">
        <v>2.61700629105849E-2</v>
      </c>
      <c r="Q14" s="62">
        <v>8.0460395459804098E-3</v>
      </c>
      <c r="R14" s="62">
        <v>-2.5135572111815899E-2</v>
      </c>
      <c r="S14" s="62">
        <v>-7.1916267751453503E-3</v>
      </c>
      <c r="T14" s="62">
        <v>1.6154659399540701E-2</v>
      </c>
      <c r="V14" s="62" t="s">
        <v>242</v>
      </c>
      <c r="AC14" s="62" t="s">
        <v>228</v>
      </c>
      <c r="AD14" s="62">
        <v>5.7854855783002002E-3</v>
      </c>
      <c r="AE14" s="62">
        <v>5.1264766250103799E-3</v>
      </c>
      <c r="AF14" s="62">
        <v>2.95391823268224E-2</v>
      </c>
      <c r="AG14" s="62">
        <v>2.5006580049253399E-3</v>
      </c>
    </row>
    <row r="15" spans="1:62" s="62" customFormat="1" hidden="1">
      <c r="B15" s="62" t="s">
        <v>130</v>
      </c>
      <c r="C15" s="62">
        <v>1.4793686022395201E-2</v>
      </c>
      <c r="D15" s="62">
        <v>-8.3250631636474495E-4</v>
      </c>
      <c r="E15" s="62">
        <v>6.4573596895503996E-3</v>
      </c>
      <c r="F15" s="62">
        <v>-3.7520970025427203E-2</v>
      </c>
      <c r="G15" s="62">
        <v>-2.0597368354690799E-2</v>
      </c>
      <c r="H15" s="62">
        <v>6.2733110786562796E-3</v>
      </c>
      <c r="I15" s="62">
        <v>-1.8431967307624499E-2</v>
      </c>
      <c r="J15" s="62">
        <v>3.50391359782432E-5</v>
      </c>
      <c r="L15" s="62" t="s">
        <v>229</v>
      </c>
      <c r="M15" s="62">
        <v>1.4843224673770901E-2</v>
      </c>
      <c r="N15" s="62">
        <v>-2.45387535745385E-2</v>
      </c>
      <c r="O15" s="62">
        <v>4.4301895819793199E-3</v>
      </c>
      <c r="P15" s="62">
        <v>-1.40385530597154E-2</v>
      </c>
      <c r="Q15" s="62">
        <v>5.5802661232566197E-3</v>
      </c>
      <c r="R15" s="62">
        <v>4.3209486831281901E-3</v>
      </c>
      <c r="S15" s="62">
        <v>1.33873980041234E-2</v>
      </c>
      <c r="T15" s="62">
        <v>-1.8637092293658002E-2</v>
      </c>
      <c r="V15" s="62" t="s">
        <v>243</v>
      </c>
      <c r="AC15" s="62" t="s">
        <v>229</v>
      </c>
      <c r="AD15" s="62">
        <v>-2.04397345220768E-2</v>
      </c>
      <c r="AE15" s="62">
        <v>-5.0558057229311603E-3</v>
      </c>
      <c r="AF15" s="62">
        <v>-4.3961618022715096E-3</v>
      </c>
      <c r="AG15" s="62">
        <v>-1.0552627630119601E-2</v>
      </c>
    </row>
    <row r="16" spans="1:62" s="62" customFormat="1">
      <c r="C16" s="62" t="s">
        <v>44</v>
      </c>
      <c r="D16" s="62" t="s">
        <v>44</v>
      </c>
      <c r="E16" s="62" t="s">
        <v>44</v>
      </c>
      <c r="F16" s="62" t="s">
        <v>44</v>
      </c>
      <c r="G16" s="62" t="s">
        <v>44</v>
      </c>
      <c r="H16" s="62" t="s">
        <v>44</v>
      </c>
      <c r="I16" s="62" t="s">
        <v>44</v>
      </c>
      <c r="J16" s="62" t="s">
        <v>44</v>
      </c>
      <c r="M16" s="62" t="s">
        <v>44</v>
      </c>
      <c r="N16" s="62" t="s">
        <v>44</v>
      </c>
      <c r="O16" s="62" t="s">
        <v>44</v>
      </c>
      <c r="P16" s="62" t="s">
        <v>44</v>
      </c>
      <c r="Q16" s="62" t="s">
        <v>44</v>
      </c>
      <c r="R16" s="62" t="s">
        <v>44</v>
      </c>
      <c r="S16" s="62" t="s">
        <v>44</v>
      </c>
      <c r="T16" s="62" t="s">
        <v>44</v>
      </c>
      <c r="AD16" s="62" t="s">
        <v>44</v>
      </c>
      <c r="AE16" s="62" t="s">
        <v>44</v>
      </c>
      <c r="AF16" s="62" t="s">
        <v>44</v>
      </c>
      <c r="AG16" s="62" t="s">
        <v>44</v>
      </c>
    </row>
    <row r="17" spans="2:36" s="62" customFormat="1">
      <c r="B17" s="60" t="s">
        <v>131</v>
      </c>
      <c r="C17" s="62" t="s">
        <v>44</v>
      </c>
      <c r="D17" s="62" t="s">
        <v>44</v>
      </c>
      <c r="E17" s="62" t="s">
        <v>44</v>
      </c>
      <c r="F17" s="62" t="s">
        <v>44</v>
      </c>
      <c r="G17" s="62" t="s">
        <v>44</v>
      </c>
      <c r="H17" s="62" t="s">
        <v>44</v>
      </c>
      <c r="I17" s="62" t="s">
        <v>44</v>
      </c>
      <c r="J17" s="62" t="s">
        <v>44</v>
      </c>
      <c r="L17" s="62" t="s">
        <v>131</v>
      </c>
      <c r="M17" s="62" t="s">
        <v>44</v>
      </c>
      <c r="N17" s="62" t="s">
        <v>44</v>
      </c>
      <c r="O17" s="62" t="s">
        <v>44</v>
      </c>
      <c r="P17" s="62" t="s">
        <v>44</v>
      </c>
      <c r="Q17" s="62" t="s">
        <v>44</v>
      </c>
      <c r="R17" s="62" t="s">
        <v>44</v>
      </c>
      <c r="S17" s="62" t="s">
        <v>44</v>
      </c>
      <c r="T17" s="62" t="s">
        <v>44</v>
      </c>
      <c r="V17" s="60" t="s">
        <v>131</v>
      </c>
      <c r="AC17" s="60" t="s">
        <v>131</v>
      </c>
      <c r="AD17" s="62" t="s">
        <v>44</v>
      </c>
      <c r="AE17" s="62" t="s">
        <v>44</v>
      </c>
      <c r="AF17" s="62" t="s">
        <v>44</v>
      </c>
      <c r="AG17" s="62" t="s">
        <v>44</v>
      </c>
      <c r="AJ17" s="60"/>
    </row>
    <row r="18" spans="2:36" s="62" customFormat="1">
      <c r="B18" s="62" t="s">
        <v>440</v>
      </c>
      <c r="C18" s="62">
        <v>1.54275196964527E-2</v>
      </c>
      <c r="D18" s="62">
        <v>1.38867632120501E-2</v>
      </c>
      <c r="E18" s="62">
        <v>-1.55115719536473E-2</v>
      </c>
      <c r="F18" s="62">
        <v>3.3754539919871603E-2</v>
      </c>
      <c r="G18" s="62">
        <v>2.3310291097815E-2</v>
      </c>
      <c r="H18" s="62">
        <v>1.9696648730943098E-2</v>
      </c>
      <c r="I18" s="62">
        <v>-1.7291786667179902E-2</v>
      </c>
      <c r="J18" s="62">
        <v>1.8033744361984402E-2</v>
      </c>
      <c r="L18" s="62" t="s">
        <v>441</v>
      </c>
      <c r="M18" s="62">
        <v>1.9772235293168499E-2</v>
      </c>
      <c r="N18" s="62">
        <v>1.48784589084474E-2</v>
      </c>
      <c r="O18" s="62">
        <v>4.0011293194641098E-2</v>
      </c>
      <c r="P18" s="62">
        <v>-3.6815442952709801E-3</v>
      </c>
      <c r="Q18" s="62">
        <v>2.1940335048521099E-2</v>
      </c>
      <c r="R18" s="62">
        <v>2.7950877694601799E-2</v>
      </c>
      <c r="S18" s="62">
        <v>3.7797110831851798E-2</v>
      </c>
      <c r="T18" s="62">
        <v>1.83920750579743E-2</v>
      </c>
      <c r="V18" s="62" t="s">
        <v>442</v>
      </c>
      <c r="AC18" s="62" t="s">
        <v>441</v>
      </c>
      <c r="AD18" s="62">
        <v>7.5775024720546799E-3</v>
      </c>
      <c r="AE18" s="62">
        <v>-4.6243858769498599E-3</v>
      </c>
      <c r="AF18" s="62">
        <v>-1.1016817030914E-2</v>
      </c>
      <c r="AG18" s="62">
        <v>1.8341079323992899E-3</v>
      </c>
    </row>
    <row r="19" spans="2:36" s="62" customFormat="1" hidden="1">
      <c r="B19" s="62" t="s">
        <v>443</v>
      </c>
      <c r="C19" s="62">
        <v>-1.0135637325203501E-2</v>
      </c>
      <c r="D19" s="62">
        <v>-3.1372210768487101E-3</v>
      </c>
      <c r="E19" s="62">
        <v>-8.9738882614626703E-2</v>
      </c>
      <c r="F19" s="62">
        <v>3.9940234764763098E-2</v>
      </c>
      <c r="G19" s="62">
        <v>3.2907913393517997E-4</v>
      </c>
      <c r="H19" s="62">
        <v>-2.4391744291074298E-3</v>
      </c>
      <c r="I19" s="62">
        <v>-6.8751611545536495E-2</v>
      </c>
      <c r="J19" s="62">
        <v>2.7806189608025899E-2</v>
      </c>
      <c r="L19" s="62" t="s">
        <v>444</v>
      </c>
      <c r="M19" s="62">
        <v>1.8336688226666901E-2</v>
      </c>
      <c r="N19" s="62">
        <v>1.6473900886694499E-2</v>
      </c>
      <c r="O19" s="62">
        <v>7.1842960985533597E-2</v>
      </c>
      <c r="P19" s="62">
        <v>-3.5688133470521903E-2</v>
      </c>
      <c r="Q19" s="62">
        <v>6.5195063875294603E-3</v>
      </c>
      <c r="R19" s="95">
        <v>6.3142308126186805E-2</v>
      </c>
      <c r="S19" s="95">
        <v>6.8650727184779603E-2</v>
      </c>
      <c r="T19" s="62">
        <v>2.2039410188977499E-2</v>
      </c>
      <c r="V19" s="62" t="s">
        <v>445</v>
      </c>
      <c r="AC19" s="62" t="s">
        <v>444</v>
      </c>
      <c r="AD19" s="62">
        <v>3.6315045840826698E-4</v>
      </c>
      <c r="AE19" s="62">
        <v>1.75019407770763E-2</v>
      </c>
      <c r="AF19" s="62">
        <v>-5.7727543659499302E-2</v>
      </c>
      <c r="AG19" s="62">
        <v>-1.6018757852208899E-2</v>
      </c>
    </row>
    <row r="20" spans="2:36" s="62" customFormat="1" hidden="1">
      <c r="B20" s="62" t="s">
        <v>219</v>
      </c>
      <c r="C20" s="62">
        <v>1.3679329508341199E-2</v>
      </c>
      <c r="D20" s="62">
        <v>1.5042002806250799E-2</v>
      </c>
      <c r="E20" s="62">
        <v>-2.0204926481560501E-2</v>
      </c>
      <c r="F20" s="62">
        <v>2.99159385420407E-2</v>
      </c>
      <c r="G20" s="62">
        <v>1.9906274924698299E-2</v>
      </c>
      <c r="H20" s="62">
        <v>1.73441589368807E-2</v>
      </c>
      <c r="I20" s="62">
        <v>-1.68187982022385E-2</v>
      </c>
      <c r="J20" s="62">
        <v>1.30935129929577E-2</v>
      </c>
      <c r="L20" s="62" t="s">
        <v>230</v>
      </c>
      <c r="M20" s="62">
        <v>1.8936639771333301E-2</v>
      </c>
      <c r="N20" s="62">
        <v>1.41446878805976E-2</v>
      </c>
      <c r="O20" s="62">
        <v>3.19005758742354E-2</v>
      </c>
      <c r="P20" s="62">
        <v>-1.01580573691536E-2</v>
      </c>
      <c r="Q20" s="62">
        <v>1.9426205645794899E-2</v>
      </c>
      <c r="R20" s="62">
        <v>2.2373450146843402E-2</v>
      </c>
      <c r="S20" s="62">
        <v>3.0977642811493001E-2</v>
      </c>
      <c r="T20" s="62">
        <v>1.75982999251721E-2</v>
      </c>
      <c r="V20" s="62" t="s">
        <v>244</v>
      </c>
      <c r="AC20" s="62" t="s">
        <v>230</v>
      </c>
      <c r="AD20" s="62">
        <v>5.5561381492148197E-3</v>
      </c>
      <c r="AE20" s="62">
        <v>-5.1413107336947097E-3</v>
      </c>
      <c r="AF20" s="62">
        <v>-1.1260594480515E-2</v>
      </c>
      <c r="AG20" s="62">
        <v>-7.7890220310786202E-3</v>
      </c>
    </row>
    <row r="21" spans="2:36" s="62" customFormat="1">
      <c r="B21" s="62" t="s">
        <v>446</v>
      </c>
      <c r="C21" s="95">
        <v>3.5038034965999401E-2</v>
      </c>
      <c r="D21" s="62">
        <v>6.56713954098238E-3</v>
      </c>
      <c r="E21" s="95">
        <v>7.9889625563165895E-2</v>
      </c>
      <c r="F21" s="62">
        <v>3.1464334220432798E-3</v>
      </c>
      <c r="G21" s="62">
        <v>2.9117309049859499E-2</v>
      </c>
      <c r="H21" s="62">
        <v>1.2484089676603201E-2</v>
      </c>
      <c r="I21" s="62">
        <v>5.6386600082529E-2</v>
      </c>
      <c r="J21" s="62">
        <v>-1.68075094020106E-2</v>
      </c>
      <c r="L21" s="62" t="s">
        <v>447</v>
      </c>
      <c r="M21" s="62">
        <v>1.22250711330039E-2</v>
      </c>
      <c r="N21" s="62">
        <v>-1.2609898683494301E-2</v>
      </c>
      <c r="O21" s="62">
        <v>-7.6470127693992898E-3</v>
      </c>
      <c r="P21" s="95">
        <v>4.0718489088816402E-2</v>
      </c>
      <c r="Q21" s="96">
        <v>2.8876873639381E-2</v>
      </c>
      <c r="R21" s="114">
        <v>-3.4641074574108102E-2</v>
      </c>
      <c r="S21" s="62">
        <v>-8.6527422543592695E-3</v>
      </c>
      <c r="T21" s="62">
        <v>-1.87913674163371E-3</v>
      </c>
      <c r="V21" s="62" t="s">
        <v>448</v>
      </c>
      <c r="AC21" s="62" t="s">
        <v>447</v>
      </c>
      <c r="AD21" s="62">
        <v>2.2821893553922699E-2</v>
      </c>
      <c r="AE21" s="62">
        <v>-2.5678013504832199E-3</v>
      </c>
      <c r="AF21" s="95">
        <v>4.5273546656093198E-2</v>
      </c>
      <c r="AG21" s="62">
        <v>2.9122060240345901E-2</v>
      </c>
    </row>
    <row r="22" spans="2:36" s="62" customFormat="1" hidden="1">
      <c r="B22" s="62" t="s">
        <v>449</v>
      </c>
      <c r="C22" s="96">
        <v>2.89795426320947E-2</v>
      </c>
      <c r="D22" s="62">
        <v>-1.4415045822771999E-2</v>
      </c>
      <c r="E22" s="95">
        <v>9.3434764111688801E-2</v>
      </c>
      <c r="F22" s="62">
        <v>-1.17149646657557E-2</v>
      </c>
      <c r="G22" s="62">
        <v>1.39108978281409E-2</v>
      </c>
      <c r="H22" s="62">
        <v>-1.2959393213767999E-2</v>
      </c>
      <c r="I22" s="62">
        <v>6.6593366927179695E-2</v>
      </c>
      <c r="J22" s="62">
        <v>-2.9577346578297602E-2</v>
      </c>
      <c r="L22" s="62" t="s">
        <v>450</v>
      </c>
      <c r="M22" s="62">
        <v>5.7877385391541802E-3</v>
      </c>
      <c r="N22" s="62">
        <v>-3.2535479772091501E-2</v>
      </c>
      <c r="O22" s="62">
        <v>-1.11121790200011E-2</v>
      </c>
      <c r="P22" s="95">
        <v>4.6632734677628601E-2</v>
      </c>
      <c r="Q22" s="62">
        <v>1.5420435820629E-2</v>
      </c>
      <c r="R22" s="62">
        <v>-4.5456389356822703E-2</v>
      </c>
      <c r="S22" s="62">
        <v>-2.08438460659029E-3</v>
      </c>
      <c r="T22" s="62">
        <v>-1.7086606749854901E-2</v>
      </c>
      <c r="V22" s="62" t="s">
        <v>451</v>
      </c>
      <c r="AC22" s="62" t="s">
        <v>450</v>
      </c>
      <c r="AD22" s="62">
        <v>1.9748660933626701E-2</v>
      </c>
      <c r="AE22" s="62">
        <v>1.6187160895797199E-2</v>
      </c>
      <c r="AF22" s="62">
        <v>4.4519705298616097E-2</v>
      </c>
      <c r="AG22" s="62">
        <v>3.7588625198186003E-2</v>
      </c>
    </row>
    <row r="23" spans="2:36" s="62" customFormat="1" hidden="1">
      <c r="B23" s="62" t="s">
        <v>177</v>
      </c>
      <c r="C23" s="62">
        <v>-6.0205169718820003E-3</v>
      </c>
      <c r="D23" s="62">
        <v>-1.4862262835239699E-3</v>
      </c>
      <c r="E23" s="62">
        <v>-1.46106266390875E-2</v>
      </c>
      <c r="F23" s="62">
        <v>6.7433661411172999E-3</v>
      </c>
      <c r="G23" s="62">
        <v>-1.52094723943536E-2</v>
      </c>
      <c r="H23" s="62">
        <v>-9.8277242280886898E-3</v>
      </c>
      <c r="I23" s="62">
        <v>-1.5468367326933199E-2</v>
      </c>
      <c r="J23" s="62">
        <v>2.7947949929856698E-2</v>
      </c>
      <c r="L23" s="62" t="s">
        <v>231</v>
      </c>
      <c r="M23" s="62">
        <v>2.9405972997886502E-2</v>
      </c>
      <c r="N23" s="62">
        <v>1.9259645689313001E-2</v>
      </c>
      <c r="O23" s="62">
        <v>1.55287559813784E-2</v>
      </c>
      <c r="P23" s="62">
        <v>1.9808033144829802E-3</v>
      </c>
      <c r="Q23" s="62">
        <v>2.4304694341916198E-2</v>
      </c>
      <c r="R23" s="95">
        <v>5.43732538743225E-2</v>
      </c>
      <c r="S23" s="62">
        <v>1.07834074498134E-2</v>
      </c>
      <c r="T23" s="62">
        <v>-1.44534296283301E-2</v>
      </c>
      <c r="V23" s="62" t="s">
        <v>245</v>
      </c>
      <c r="AC23" s="62" t="s">
        <v>231</v>
      </c>
      <c r="AD23" s="62">
        <v>1.4521253446824299E-2</v>
      </c>
      <c r="AE23" s="62">
        <v>-2.0661337938192099E-2</v>
      </c>
      <c r="AF23" s="62">
        <v>-2.5651315968941101E-3</v>
      </c>
      <c r="AG23" s="62">
        <v>1.51763040015114E-2</v>
      </c>
    </row>
    <row r="24" spans="2:36" s="62" customFormat="1">
      <c r="B24" s="62" t="s">
        <v>452</v>
      </c>
      <c r="C24" s="95">
        <v>4.6173944328744498E-2</v>
      </c>
      <c r="D24" s="62">
        <v>9.4348805895930008E-3</v>
      </c>
      <c r="E24" s="95">
        <v>9.1546041615001003E-2</v>
      </c>
      <c r="F24" s="62">
        <v>-8.9110897545326499E-6</v>
      </c>
      <c r="G24" s="62">
        <v>4.0760834891416402E-2</v>
      </c>
      <c r="H24" s="62">
        <v>8.8160884756216494E-3</v>
      </c>
      <c r="I24" s="62">
        <v>6.6921377844003704E-2</v>
      </c>
      <c r="J24" s="114">
        <v>-2.8786293721782302E-2</v>
      </c>
      <c r="L24" s="62" t="s">
        <v>453</v>
      </c>
      <c r="M24" s="62">
        <v>-1.62514111455498E-3</v>
      </c>
      <c r="N24" s="62">
        <v>-9.9411513159859705E-3</v>
      </c>
      <c r="O24" s="62">
        <v>-1.04057362665781E-2</v>
      </c>
      <c r="P24" s="95">
        <v>3.5972942866533797E-2</v>
      </c>
      <c r="Q24" s="62">
        <v>2.36666649841029E-2</v>
      </c>
      <c r="R24" s="114">
        <v>-4.77553984481894E-2</v>
      </c>
      <c r="S24" s="62">
        <v>-9.7153911225862401E-3</v>
      </c>
      <c r="T24" s="62">
        <v>1.4720289579676099E-4</v>
      </c>
      <c r="V24" s="62" t="s">
        <v>454</v>
      </c>
      <c r="AC24" s="62" t="s">
        <v>453</v>
      </c>
      <c r="AD24" s="62">
        <v>1.6909516520606301E-2</v>
      </c>
      <c r="AE24" s="62">
        <v>-5.9590395476427399E-4</v>
      </c>
      <c r="AF24" s="95">
        <v>5.4354777829661902E-2</v>
      </c>
      <c r="AG24" s="62">
        <v>1.3986880461679899E-2</v>
      </c>
    </row>
    <row r="25" spans="2:36" s="62" customFormat="1" hidden="1">
      <c r="B25" s="62" t="s">
        <v>455</v>
      </c>
      <c r="C25" s="95">
        <v>4.75742954249408E-2</v>
      </c>
      <c r="D25" s="62">
        <v>-1.21523140512046E-2</v>
      </c>
      <c r="E25" s="95">
        <v>0.111650133149474</v>
      </c>
      <c r="F25" s="62">
        <v>-2.1223675491790502E-2</v>
      </c>
      <c r="G25" s="62">
        <v>3.01973238722337E-2</v>
      </c>
      <c r="H25" s="62">
        <v>-2.4201929682055302E-2</v>
      </c>
      <c r="I25" s="62">
        <v>8.3201673639384799E-2</v>
      </c>
      <c r="J25" s="62">
        <v>-4.9544509780469197E-2</v>
      </c>
      <c r="L25" s="62" t="s">
        <v>456</v>
      </c>
      <c r="M25" s="62">
        <v>-1.9154751004077201E-2</v>
      </c>
      <c r="N25" s="62">
        <v>-2.7290858869012301E-2</v>
      </c>
      <c r="O25" s="62">
        <v>-1.8731992458154101E-2</v>
      </c>
      <c r="P25" s="95">
        <v>4.0794330171500102E-2</v>
      </c>
      <c r="Q25" s="62">
        <v>7.65568531923404E-3</v>
      </c>
      <c r="R25" s="62">
        <v>-6.9137183134445696E-2</v>
      </c>
      <c r="S25" s="62">
        <v>-1.16259015575537E-2</v>
      </c>
      <c r="T25" s="62">
        <v>-1.21839295438783E-2</v>
      </c>
      <c r="V25" s="62" t="s">
        <v>457</v>
      </c>
      <c r="AC25" s="62" t="s">
        <v>456</v>
      </c>
      <c r="AD25" s="62">
        <v>1.4007075773171699E-2</v>
      </c>
      <c r="AE25" s="62">
        <v>2.12251295551854E-2</v>
      </c>
      <c r="AF25" s="95">
        <v>6.34068854735063E-2</v>
      </c>
      <c r="AG25" s="62">
        <v>5.6309228140596799E-3</v>
      </c>
    </row>
    <row r="26" spans="2:36" s="62" customFormat="1" hidden="1">
      <c r="B26" s="62" t="s">
        <v>176</v>
      </c>
      <c r="C26" s="62">
        <v>2.3808550164182998E-2</v>
      </c>
      <c r="D26" s="62">
        <v>4.7887138308344299E-3</v>
      </c>
      <c r="E26" s="62">
        <v>2.4044115210547001E-2</v>
      </c>
      <c r="F26" s="62">
        <v>-1.9559156307918699E-2</v>
      </c>
      <c r="G26" s="62">
        <v>2.9045865723234299E-2</v>
      </c>
      <c r="H26" s="62">
        <v>2.8987503651413701E-3</v>
      </c>
      <c r="I26" s="62">
        <v>2.62541628887898E-2</v>
      </c>
      <c r="J26" s="62">
        <v>-1.1707945677275299E-2</v>
      </c>
      <c r="L26" s="62" t="s">
        <v>232</v>
      </c>
      <c r="M26" s="62">
        <v>-3.1365461983826899E-2</v>
      </c>
      <c r="N26" s="62">
        <v>1.6030411821001501E-2</v>
      </c>
      <c r="O26" s="62">
        <v>-3.4321654638568899E-2</v>
      </c>
      <c r="P26" s="62">
        <v>-1.6785036433583402E-2</v>
      </c>
      <c r="Q26" s="62">
        <v>-1.31165291483781E-2</v>
      </c>
      <c r="R26" s="62">
        <v>-8.1313410155284607E-3</v>
      </c>
      <c r="S26" s="62">
        <v>-3.3377359592448301E-2</v>
      </c>
      <c r="T26" s="62">
        <v>-2.0021605168461E-2</v>
      </c>
      <c r="V26" s="62" t="s">
        <v>246</v>
      </c>
      <c r="AC26" s="62" t="s">
        <v>232</v>
      </c>
      <c r="AD26" s="62">
        <v>-1.9974658475973101E-2</v>
      </c>
      <c r="AE26" s="62">
        <v>-3.1405743405159101E-2</v>
      </c>
      <c r="AF26" s="62">
        <v>1.44927627448265E-2</v>
      </c>
      <c r="AG26" s="62">
        <v>-2.1010093860287699E-2</v>
      </c>
    </row>
    <row r="27" spans="2:36" s="62" customFormat="1" hidden="1">
      <c r="C27" s="62" t="s">
        <v>44</v>
      </c>
      <c r="D27" s="62" t="s">
        <v>44</v>
      </c>
      <c r="E27" s="62" t="s">
        <v>44</v>
      </c>
      <c r="F27" s="62" t="s">
        <v>44</v>
      </c>
      <c r="G27" s="62" t="s">
        <v>44</v>
      </c>
      <c r="H27" s="62" t="s">
        <v>44</v>
      </c>
      <c r="I27" s="62" t="s">
        <v>44</v>
      </c>
      <c r="J27" s="62" t="s">
        <v>44</v>
      </c>
      <c r="M27" s="62" t="s">
        <v>44</v>
      </c>
      <c r="N27" s="62" t="s">
        <v>44</v>
      </c>
      <c r="O27" s="62" t="s">
        <v>44</v>
      </c>
      <c r="P27" s="62" t="s">
        <v>44</v>
      </c>
      <c r="Q27" s="62" t="s">
        <v>44</v>
      </c>
      <c r="R27" s="62" t="s">
        <v>44</v>
      </c>
      <c r="S27" s="62" t="s">
        <v>44</v>
      </c>
      <c r="T27" s="62" t="s">
        <v>44</v>
      </c>
      <c r="AD27" s="62" t="s">
        <v>44</v>
      </c>
      <c r="AE27" s="62" t="s">
        <v>44</v>
      </c>
      <c r="AF27" s="62" t="s">
        <v>44</v>
      </c>
      <c r="AG27" s="62" t="s">
        <v>44</v>
      </c>
    </row>
    <row r="28" spans="2:36" s="62" customFormat="1" hidden="1">
      <c r="B28" s="60" t="s">
        <v>132</v>
      </c>
      <c r="C28" s="62" t="s">
        <v>44</v>
      </c>
      <c r="D28" s="62" t="s">
        <v>44</v>
      </c>
      <c r="E28" s="62" t="s">
        <v>44</v>
      </c>
      <c r="F28" s="62" t="s">
        <v>44</v>
      </c>
      <c r="G28" s="62" t="s">
        <v>44</v>
      </c>
      <c r="H28" s="62" t="s">
        <v>44</v>
      </c>
      <c r="I28" s="62" t="s">
        <v>44</v>
      </c>
      <c r="J28" s="62" t="s">
        <v>44</v>
      </c>
      <c r="L28" s="62" t="s">
        <v>132</v>
      </c>
      <c r="M28" s="62" t="s">
        <v>44</v>
      </c>
      <c r="N28" s="62" t="s">
        <v>44</v>
      </c>
      <c r="O28" s="62" t="s">
        <v>44</v>
      </c>
      <c r="P28" s="62" t="s">
        <v>44</v>
      </c>
      <c r="Q28" s="62" t="s">
        <v>44</v>
      </c>
      <c r="R28" s="62" t="s">
        <v>44</v>
      </c>
      <c r="S28" s="62" t="s">
        <v>44</v>
      </c>
      <c r="T28" s="62" t="s">
        <v>44</v>
      </c>
      <c r="V28" s="60" t="s">
        <v>132</v>
      </c>
      <c r="AC28" s="60" t="s">
        <v>132</v>
      </c>
      <c r="AD28" s="62" t="s">
        <v>44</v>
      </c>
      <c r="AE28" s="62" t="s">
        <v>44</v>
      </c>
      <c r="AF28" s="62" t="s">
        <v>44</v>
      </c>
      <c r="AG28" s="62" t="s">
        <v>44</v>
      </c>
      <c r="AJ28" s="60"/>
    </row>
    <row r="29" spans="2:36" s="62" customFormat="1" hidden="1">
      <c r="B29" s="62" t="s">
        <v>133</v>
      </c>
      <c r="C29" s="62">
        <v>9.8539528204200401E-3</v>
      </c>
      <c r="D29" s="62">
        <v>1.4655134088241701E-2</v>
      </c>
      <c r="E29" s="62">
        <v>5.0947032667278099E-3</v>
      </c>
      <c r="F29" s="62">
        <v>-1.6122744082772401E-2</v>
      </c>
      <c r="G29" s="62">
        <v>-6.9606645454881998E-3</v>
      </c>
      <c r="H29" s="62">
        <v>-1.23069580969927E-2</v>
      </c>
      <c r="I29" s="62">
        <v>1.42358169469472E-2</v>
      </c>
      <c r="J29" s="62">
        <v>-2.68362970428461E-2</v>
      </c>
      <c r="L29" s="62" t="s">
        <v>233</v>
      </c>
      <c r="M29" s="62">
        <v>-9.2459429655430605E-3</v>
      </c>
      <c r="N29" s="62">
        <v>1.6709788080584601E-2</v>
      </c>
      <c r="O29" s="62">
        <v>-1.1321562814950699E-2</v>
      </c>
      <c r="P29" s="62">
        <v>-5.3847309561231398E-3</v>
      </c>
      <c r="Q29" s="62">
        <v>-2.5939133075951401E-2</v>
      </c>
      <c r="R29" s="62">
        <v>5.88703794829882E-3</v>
      </c>
      <c r="S29" s="62">
        <v>1.40645957809187E-4</v>
      </c>
      <c r="T29" s="62">
        <v>1.2859058999697101E-2</v>
      </c>
      <c r="V29" s="62" t="s">
        <v>247</v>
      </c>
      <c r="AC29" s="62" t="s">
        <v>233</v>
      </c>
      <c r="AD29" s="62">
        <v>-2.1297816468248298E-2</v>
      </c>
      <c r="AE29" s="62">
        <v>1.16535222184755E-3</v>
      </c>
      <c r="AF29" s="62">
        <v>-3.11430335148913E-3</v>
      </c>
      <c r="AG29" s="62">
        <v>-1.7600837005835399E-2</v>
      </c>
    </row>
    <row r="30" spans="2:36" s="62" customFormat="1" hidden="1">
      <c r="B30" s="62" t="s">
        <v>134</v>
      </c>
      <c r="C30" s="62">
        <v>1.2290038453148799E-2</v>
      </c>
      <c r="D30" s="62">
        <v>2.7561064956635899E-2</v>
      </c>
      <c r="E30" s="62">
        <v>3.4412107668816798E-2</v>
      </c>
      <c r="F30" s="62">
        <v>3.37322332011958E-3</v>
      </c>
      <c r="G30" s="62">
        <v>1.5061834359603701E-2</v>
      </c>
      <c r="H30" s="62">
        <v>6.4588074423995003E-3</v>
      </c>
      <c r="I30" s="62">
        <v>3.17972058702745E-2</v>
      </c>
      <c r="J30" s="62">
        <v>-2.3063433863143201E-2</v>
      </c>
      <c r="L30" s="62" t="s">
        <v>234</v>
      </c>
      <c r="M30" s="62">
        <v>6.53725449635577E-3</v>
      </c>
      <c r="N30" s="62">
        <v>1.72322028523938E-2</v>
      </c>
      <c r="O30" s="62">
        <v>3.2686272481778902E-3</v>
      </c>
      <c r="P30" s="62">
        <v>1.78674060809564E-2</v>
      </c>
      <c r="Q30" s="62">
        <v>1.08256934459652E-2</v>
      </c>
      <c r="R30" s="62">
        <v>-4.4856461269161202E-3</v>
      </c>
      <c r="S30" s="62">
        <v>-8.2696269378900204E-4</v>
      </c>
      <c r="T30" s="62">
        <v>3.06477386213319E-2</v>
      </c>
      <c r="V30" s="62" t="s">
        <v>248</v>
      </c>
      <c r="AC30" s="62" t="s">
        <v>234</v>
      </c>
      <c r="AD30" s="62">
        <v>3.7589213354045701E-3</v>
      </c>
      <c r="AE30" s="62">
        <v>4.5107056024854903E-4</v>
      </c>
      <c r="AF30" s="62">
        <v>1.8518952445759799E-2</v>
      </c>
      <c r="AG30" s="62">
        <v>5.5130846252600103E-4</v>
      </c>
    </row>
    <row r="31" spans="2:36" s="62" customFormat="1" hidden="1">
      <c r="B31" s="62" t="s">
        <v>142</v>
      </c>
      <c r="C31" s="62">
        <v>1.0797416388332599E-2</v>
      </c>
      <c r="D31" s="62">
        <v>1.39632608051058E-2</v>
      </c>
      <c r="E31" s="62">
        <v>6.9795338168464505E-2</v>
      </c>
      <c r="F31" s="62">
        <v>-1.12796311008212E-2</v>
      </c>
      <c r="G31" s="62">
        <v>1.51583146577951E-2</v>
      </c>
      <c r="H31" s="62">
        <v>2.7674931325434998E-3</v>
      </c>
      <c r="I31" s="62">
        <v>5.1848564521061201E-2</v>
      </c>
      <c r="J31" s="62">
        <v>-2.87861217498654E-2</v>
      </c>
      <c r="L31" s="62" t="s">
        <v>235</v>
      </c>
      <c r="M31" s="62">
        <v>1.7380695506655799E-2</v>
      </c>
      <c r="N31" s="62">
        <v>2.09658570647235E-3</v>
      </c>
      <c r="O31" s="62">
        <v>-1.3418148521423001E-3</v>
      </c>
      <c r="P31" s="95">
        <v>4.0887789163099299E-2</v>
      </c>
      <c r="Q31" s="95">
        <v>3.7210901980373398E-2</v>
      </c>
      <c r="R31" s="62">
        <v>-3.9139760830328003E-2</v>
      </c>
      <c r="S31" s="62">
        <v>-9.6242019700857797E-3</v>
      </c>
      <c r="T31" s="62">
        <v>1.0367616318505799E-2</v>
      </c>
      <c r="V31" s="62" t="s">
        <v>249</v>
      </c>
      <c r="AC31" s="62" t="s">
        <v>235</v>
      </c>
      <c r="AD31" s="62">
        <v>2.9133805546188701E-2</v>
      </c>
      <c r="AE31" s="62">
        <v>5.5856537529934197E-3</v>
      </c>
      <c r="AF31" s="96">
        <v>4.3077847648985201E-2</v>
      </c>
      <c r="AG31" s="62">
        <v>2.0916063154194801E-2</v>
      </c>
    </row>
    <row r="32" spans="2:36" s="62" customFormat="1" hidden="1">
      <c r="C32" s="62" t="s">
        <v>44</v>
      </c>
      <c r="D32" s="62" t="s">
        <v>44</v>
      </c>
      <c r="E32" s="62" t="s">
        <v>44</v>
      </c>
      <c r="F32" s="62" t="s">
        <v>44</v>
      </c>
      <c r="G32" s="62" t="s">
        <v>44</v>
      </c>
      <c r="H32" s="62" t="s">
        <v>44</v>
      </c>
      <c r="I32" s="62" t="s">
        <v>44</v>
      </c>
      <c r="J32" s="62" t="s">
        <v>44</v>
      </c>
      <c r="M32" s="62" t="s">
        <v>44</v>
      </c>
      <c r="N32" s="62" t="s">
        <v>44</v>
      </c>
      <c r="O32" s="62" t="s">
        <v>44</v>
      </c>
      <c r="P32" s="62" t="s">
        <v>44</v>
      </c>
      <c r="Q32" s="62" t="s">
        <v>44</v>
      </c>
      <c r="R32" s="62" t="s">
        <v>44</v>
      </c>
      <c r="S32" s="62" t="s">
        <v>44</v>
      </c>
      <c r="T32" s="62" t="s">
        <v>44</v>
      </c>
      <c r="AD32" s="62" t="s">
        <v>44</v>
      </c>
      <c r="AE32" s="62" t="s">
        <v>44</v>
      </c>
      <c r="AF32" s="62" t="s">
        <v>44</v>
      </c>
      <c r="AG32" s="62" t="s">
        <v>44</v>
      </c>
    </row>
    <row r="33" spans="1:62" s="62" customFormat="1">
      <c r="B33" s="62" t="s">
        <v>173</v>
      </c>
      <c r="C33" s="95">
        <v>3.66510574242166E-2</v>
      </c>
      <c r="D33" s="62">
        <v>6.9687258240854902E-3</v>
      </c>
      <c r="E33" s="95">
        <v>8.6701582071259803E-2</v>
      </c>
      <c r="F33" s="62">
        <v>3.7426316844568498E-4</v>
      </c>
      <c r="G33" s="62">
        <v>3.1281332473550999E-2</v>
      </c>
      <c r="H33" s="62">
        <v>7.80001899564523E-3</v>
      </c>
      <c r="I33" s="62">
        <v>6.3359371247970003E-2</v>
      </c>
      <c r="J33" s="62">
        <v>-2.1098595259423501E-2</v>
      </c>
      <c r="L33" s="62" t="s">
        <v>236</v>
      </c>
      <c r="M33" s="62">
        <v>3.8806770984840199E-3</v>
      </c>
      <c r="N33" s="62">
        <v>-1.21620426307864E-2</v>
      </c>
      <c r="O33" s="62">
        <v>-1.25424982083952E-2</v>
      </c>
      <c r="P33" s="95">
        <v>3.8813674514161303E-2</v>
      </c>
      <c r="Q33" s="62">
        <v>2.65517729925204E-2</v>
      </c>
      <c r="R33" s="114">
        <v>-4.5716240991161297E-2</v>
      </c>
      <c r="S33" s="114">
        <v>-1.18359279608237E-2</v>
      </c>
      <c r="T33" s="62">
        <v>6.6909547386667396E-3</v>
      </c>
      <c r="V33" s="62" t="s">
        <v>250</v>
      </c>
      <c r="AC33" s="62" t="s">
        <v>236</v>
      </c>
      <c r="AD33" s="62">
        <v>2.1750126065388498E-2</v>
      </c>
      <c r="AE33" s="62">
        <v>5.9821567341401295E-4</v>
      </c>
      <c r="AF33" s="95">
        <v>5.0729499656626501E-2</v>
      </c>
      <c r="AG33" s="62">
        <v>1.7209447650031299E-2</v>
      </c>
    </row>
    <row r="34" spans="1:62" s="62" customFormat="1" hidden="1">
      <c r="B34" s="62" t="s">
        <v>217</v>
      </c>
      <c r="C34" s="62">
        <v>3.0786694912348599E-2</v>
      </c>
      <c r="D34" s="62">
        <v>2.3300978440325401E-2</v>
      </c>
      <c r="E34" s="62">
        <v>8.5026308841074302E-3</v>
      </c>
      <c r="F34" s="62">
        <v>-2.1022473937027798E-3</v>
      </c>
      <c r="G34" s="62">
        <v>2.1868266408091399E-3</v>
      </c>
      <c r="H34" s="62">
        <v>2.7598510399547901E-3</v>
      </c>
      <c r="I34" s="62">
        <v>1.6708479231493399E-2</v>
      </c>
      <c r="J34" s="62">
        <v>-2.4331788014434301E-2</v>
      </c>
      <c r="L34" s="62" t="s">
        <v>237</v>
      </c>
      <c r="M34" s="62">
        <v>-1.8471503430551899E-4</v>
      </c>
      <c r="N34" s="62">
        <v>1.83582276531771E-2</v>
      </c>
      <c r="O34" s="62">
        <v>-7.2428532053320296E-3</v>
      </c>
      <c r="P34" s="62">
        <v>-6.4066828822464299E-3</v>
      </c>
      <c r="Q34" s="62">
        <v>-1.3783566504607599E-2</v>
      </c>
      <c r="R34" s="62">
        <v>1.71346164128779E-2</v>
      </c>
      <c r="S34" s="62">
        <v>4.69410416271229E-3</v>
      </c>
      <c r="T34" s="62">
        <v>3.3694320496987199E-3</v>
      </c>
      <c r="V34" s="62" t="s">
        <v>251</v>
      </c>
      <c r="AC34" s="62" t="s">
        <v>237</v>
      </c>
      <c r="AD34" s="62">
        <v>-1.6125625012111101E-2</v>
      </c>
      <c r="AE34" s="62">
        <v>-5.4509562692406897E-4</v>
      </c>
      <c r="AF34" s="62">
        <v>-1.64397135703759E-3</v>
      </c>
      <c r="AG34" s="62">
        <v>-1.4427520419686E-2</v>
      </c>
    </row>
    <row r="35" spans="1:62" s="62" customFormat="1" hidden="1">
      <c r="B35" s="62" t="s">
        <v>206</v>
      </c>
      <c r="C35" s="62">
        <v>3.9084344314672698E-2</v>
      </c>
      <c r="D35" s="62">
        <v>4.1630865758831598E-2</v>
      </c>
      <c r="E35" s="62">
        <v>7.4914139026646995E-2</v>
      </c>
      <c r="F35" s="62">
        <v>1.56123183866192E-2</v>
      </c>
      <c r="G35" s="62">
        <v>4.0066064030294703E-2</v>
      </c>
      <c r="H35" s="62">
        <v>3.6213557873535598E-2</v>
      </c>
      <c r="I35" s="62">
        <v>5.0856056177449399E-2</v>
      </c>
      <c r="J35" s="62">
        <v>-6.9523605315413399E-3</v>
      </c>
      <c r="L35" s="62" t="s">
        <v>212</v>
      </c>
      <c r="M35" s="62">
        <v>3.1563776311362299E-2</v>
      </c>
      <c r="N35" s="62">
        <v>1.45473012405807E-2</v>
      </c>
      <c r="O35" s="62">
        <v>4.78067752425629E-3</v>
      </c>
      <c r="P35" s="62">
        <v>2.2505428662596399E-2</v>
      </c>
      <c r="Q35" s="62">
        <v>4.8392088436649598E-2</v>
      </c>
      <c r="R35" s="62">
        <v>-1.49789108428277E-2</v>
      </c>
      <c r="S35" s="62">
        <v>-1.55662073090673E-3</v>
      </c>
      <c r="T35" s="62">
        <v>2.4931590277984E-2</v>
      </c>
      <c r="V35" s="62" t="s">
        <v>252</v>
      </c>
      <c r="AC35" s="62" t="s">
        <v>212</v>
      </c>
      <c r="AD35" s="62">
        <v>1.55405487255907E-2</v>
      </c>
      <c r="AE35" s="62">
        <v>-1.9175514718092701E-2</v>
      </c>
      <c r="AF35" s="62">
        <v>4.15840109542224E-2</v>
      </c>
      <c r="AG35" s="62">
        <v>3.7090907892118E-3</v>
      </c>
    </row>
    <row r="36" spans="1:62" s="62" customFormat="1" hidden="1">
      <c r="B36" s="62" t="s">
        <v>205</v>
      </c>
      <c r="C36" s="62">
        <v>3.6122286223385897E-2</v>
      </c>
      <c r="D36" s="62">
        <v>1.57778240468057E-4</v>
      </c>
      <c r="E36" s="62">
        <v>1.25835589143112E-2</v>
      </c>
      <c r="F36" s="62">
        <v>-9.9549138891546502E-3</v>
      </c>
      <c r="G36" s="62">
        <v>2.2178262103529401E-2</v>
      </c>
      <c r="H36" s="62">
        <v>2.0779096574850301E-3</v>
      </c>
      <c r="I36" s="62">
        <v>1.57391237236724E-2</v>
      </c>
      <c r="J36" s="62">
        <v>4.54877644217354E-3</v>
      </c>
      <c r="L36" s="62" t="s">
        <v>209</v>
      </c>
      <c r="M36" s="62">
        <v>-1.8308229790161799E-3</v>
      </c>
      <c r="N36" s="62">
        <v>4.7946723414690397E-2</v>
      </c>
      <c r="O36" s="62">
        <v>-1.33069572621176E-2</v>
      </c>
      <c r="P36" s="62">
        <v>-8.2135233876364806E-3</v>
      </c>
      <c r="Q36" s="62">
        <v>2.3031529804928601E-2</v>
      </c>
      <c r="R36" s="62">
        <v>4.50474242065926E-2</v>
      </c>
      <c r="S36" s="62">
        <v>-1.2735383258912601E-2</v>
      </c>
      <c r="T36" s="62">
        <v>-3.6956575881710002E-2</v>
      </c>
      <c r="V36" s="62" t="s">
        <v>253</v>
      </c>
      <c r="AC36" s="62" t="s">
        <v>209</v>
      </c>
      <c r="AD36" s="62">
        <v>5.3634678599362798E-4</v>
      </c>
      <c r="AE36" s="62">
        <v>-4.65908476705423E-2</v>
      </c>
      <c r="AF36" s="62">
        <v>8.7013707302157905E-3</v>
      </c>
      <c r="AG36" s="62">
        <v>-6.1194885955124199E-3</v>
      </c>
    </row>
    <row r="37" spans="1:62" s="62" customFormat="1" hidden="1">
      <c r="B37" s="62" t="s">
        <v>207</v>
      </c>
      <c r="C37" s="96">
        <v>4.0068191797371103E-2</v>
      </c>
      <c r="D37" s="62">
        <v>-1.58034910752002E-2</v>
      </c>
      <c r="E37" s="95">
        <v>0.10429945414922701</v>
      </c>
      <c r="F37" s="62">
        <v>-1.9934458479385402E-2</v>
      </c>
      <c r="G37" s="62">
        <v>2.5418502037666799E-2</v>
      </c>
      <c r="H37" s="62">
        <v>-1.68965135649231E-2</v>
      </c>
      <c r="I37" s="62">
        <v>7.5910760642221894E-2</v>
      </c>
      <c r="J37" s="62">
        <v>-3.1874010434125001E-2</v>
      </c>
      <c r="L37" s="62" t="s">
        <v>210</v>
      </c>
      <c r="M37" s="62">
        <v>-1.77982322095897E-2</v>
      </c>
      <c r="N37" s="62">
        <v>-3.1219392589322801E-2</v>
      </c>
      <c r="O37" s="62">
        <v>-2.8029002423331301E-2</v>
      </c>
      <c r="P37" s="95">
        <v>5.0407940438472298E-2</v>
      </c>
      <c r="Q37" s="62">
        <v>8.4142139975340105E-3</v>
      </c>
      <c r="R37" s="62">
        <v>-6.5146182954579607E-2</v>
      </c>
      <c r="S37" s="62">
        <v>-1.5521226569441099E-2</v>
      </c>
      <c r="T37" s="62">
        <v>-1.01959801481693E-2</v>
      </c>
      <c r="V37" s="62" t="s">
        <v>254</v>
      </c>
      <c r="AC37" s="62" t="s">
        <v>210</v>
      </c>
      <c r="AD37" s="62">
        <v>1.8111757955654201E-2</v>
      </c>
      <c r="AE37" s="62">
        <v>1.55556014790997E-2</v>
      </c>
      <c r="AF37" s="95">
        <v>6.0242984035226703E-2</v>
      </c>
      <c r="AG37" s="62">
        <v>2.30923004217388E-2</v>
      </c>
    </row>
    <row r="38" spans="1:62" s="62" customFormat="1" hidden="1">
      <c r="B38" s="62" t="s">
        <v>208</v>
      </c>
      <c r="C38" s="95">
        <v>5.2349028906826502E-2</v>
      </c>
      <c r="D38" s="95">
        <v>4.02610517617603E-2</v>
      </c>
      <c r="E38" s="62">
        <v>8.4862858665099208E-3</v>
      </c>
      <c r="F38" s="95">
        <v>4.1508097525242697E-2</v>
      </c>
      <c r="G38" s="62">
        <v>1.37762699318895E-2</v>
      </c>
      <c r="H38" s="62">
        <v>3.9995108296225303E-2</v>
      </c>
      <c r="I38" s="62">
        <v>2.9164137344062199E-3</v>
      </c>
      <c r="J38" s="62">
        <v>-1.0774196504464499E-2</v>
      </c>
      <c r="L38" s="62" t="s">
        <v>211</v>
      </c>
      <c r="M38" s="62">
        <v>1.8148898447614699E-2</v>
      </c>
      <c r="N38" s="62">
        <v>-2.5661054316771702E-2</v>
      </c>
      <c r="O38" s="62">
        <v>1.7833152834975802E-2</v>
      </c>
      <c r="P38" s="62">
        <v>-6.2006993287534902E-3</v>
      </c>
      <c r="Q38" s="62">
        <v>-1.49290236301885E-3</v>
      </c>
      <c r="R38" s="62">
        <v>-1.9167186348733099E-3</v>
      </c>
      <c r="S38" s="62">
        <v>1.1467857410043801E-2</v>
      </c>
      <c r="T38" s="62">
        <v>1.4986296099358E-3</v>
      </c>
      <c r="V38" s="62" t="s">
        <v>255</v>
      </c>
      <c r="AC38" s="62" t="s">
        <v>211</v>
      </c>
      <c r="AD38" s="62">
        <v>-3.05644077134678E-3</v>
      </c>
      <c r="AE38" s="62">
        <v>2.94084583773963E-2</v>
      </c>
      <c r="AF38" s="62">
        <v>-9.4098666845523309E-3</v>
      </c>
      <c r="AG38" s="62">
        <v>3.8382099755107399E-3</v>
      </c>
    </row>
    <row r="39" spans="1:62" s="62" customFormat="1" hidden="1">
      <c r="C39" s="62" t="s">
        <v>44</v>
      </c>
      <c r="D39" s="62" t="s">
        <v>44</v>
      </c>
      <c r="E39" s="62" t="s">
        <v>44</v>
      </c>
      <c r="F39" s="62" t="s">
        <v>44</v>
      </c>
      <c r="G39" s="62" t="s">
        <v>44</v>
      </c>
      <c r="H39" s="62" t="s">
        <v>44</v>
      </c>
      <c r="I39" s="62" t="s">
        <v>44</v>
      </c>
      <c r="J39" s="62" t="s">
        <v>44</v>
      </c>
      <c r="M39" s="62" t="s">
        <v>44</v>
      </c>
      <c r="N39" s="62" t="s">
        <v>44</v>
      </c>
      <c r="O39" s="62" t="s">
        <v>44</v>
      </c>
      <c r="P39" s="62" t="s">
        <v>44</v>
      </c>
      <c r="Q39" s="62" t="s">
        <v>44</v>
      </c>
      <c r="R39" s="62" t="s">
        <v>44</v>
      </c>
      <c r="S39" s="62" t="s">
        <v>44</v>
      </c>
      <c r="T39" s="62" t="s">
        <v>44</v>
      </c>
      <c r="AD39" s="62" t="s">
        <v>44</v>
      </c>
      <c r="AE39" s="62" t="s">
        <v>44</v>
      </c>
      <c r="AF39" s="62" t="s">
        <v>44</v>
      </c>
      <c r="AG39" s="62" t="s">
        <v>44</v>
      </c>
    </row>
    <row r="40" spans="1:62" s="62" customFormat="1" hidden="1">
      <c r="B40" s="62" t="s">
        <v>284</v>
      </c>
      <c r="C40" s="62">
        <v>5.0402806465705101E-2</v>
      </c>
      <c r="D40" s="62">
        <v>3.8806411566847297E-2</v>
      </c>
      <c r="E40" s="62">
        <v>7.4306794205639501E-2</v>
      </c>
      <c r="F40" s="62">
        <v>1.9383863579974198E-2</v>
      </c>
      <c r="G40" s="62">
        <v>5.3259501129011101E-2</v>
      </c>
      <c r="H40" s="62">
        <v>4.6391531042646303E-2</v>
      </c>
      <c r="I40" s="62">
        <v>4.7644310681450197E-2</v>
      </c>
      <c r="J40" s="62">
        <v>-1.0712604987397499E-3</v>
      </c>
      <c r="L40" s="62" t="s">
        <v>288</v>
      </c>
      <c r="M40" s="62">
        <v>2.31927897977155E-2</v>
      </c>
      <c r="N40" s="62">
        <v>1.43757207483659E-2</v>
      </c>
      <c r="O40" s="62">
        <v>2.2169140876697499E-3</v>
      </c>
      <c r="P40" s="62">
        <v>2.57255025532429E-2</v>
      </c>
      <c r="Q40" s="62">
        <v>3.8558310611062803E-2</v>
      </c>
      <c r="R40" s="62">
        <v>-1.0212063478900701E-2</v>
      </c>
      <c r="S40" s="62">
        <v>-3.2566815115622899E-3</v>
      </c>
      <c r="T40" s="62">
        <v>1.6163634682605101E-2</v>
      </c>
      <c r="V40" s="62" t="s">
        <v>286</v>
      </c>
      <c r="AC40" s="62" t="s">
        <v>288</v>
      </c>
      <c r="AD40" s="62">
        <v>9.7301202429514299E-3</v>
      </c>
      <c r="AE40" s="62">
        <v>-2.6073414238366101E-2</v>
      </c>
      <c r="AF40" s="62">
        <v>4.3574512694108399E-2</v>
      </c>
      <c r="AG40" s="62">
        <v>1.6488732486736601E-2</v>
      </c>
    </row>
    <row r="41" spans="1:62" s="62" customFormat="1" hidden="1">
      <c r="B41" s="62" t="s">
        <v>285</v>
      </c>
      <c r="C41" s="96">
        <v>5.5660964679813803E-2</v>
      </c>
      <c r="D41" s="62">
        <v>2.1613606496811801E-2</v>
      </c>
      <c r="E41" s="95">
        <v>5.9871303992781698E-2</v>
      </c>
      <c r="F41" s="62">
        <v>1.7431163421601299E-2</v>
      </c>
      <c r="G41" s="62">
        <v>2.04698607487552E-2</v>
      </c>
      <c r="H41" s="62">
        <v>1.56577597355902E-2</v>
      </c>
      <c r="I41" s="62">
        <v>4.3581893730825799E-2</v>
      </c>
      <c r="J41" s="62">
        <v>-4.4633980411964903E-2</v>
      </c>
      <c r="L41" s="62" t="s">
        <v>289</v>
      </c>
      <c r="M41" s="62">
        <v>1.55083156047466E-2</v>
      </c>
      <c r="N41" s="62">
        <v>-3.6283042380422702E-2</v>
      </c>
      <c r="O41" s="62">
        <v>1.7740014625344799E-2</v>
      </c>
      <c r="P41" s="62">
        <v>1.75660782619463E-2</v>
      </c>
      <c r="Q41" s="62">
        <v>1.5675610006774299E-2</v>
      </c>
      <c r="R41" s="62">
        <v>-3.7001619576229203E-2</v>
      </c>
      <c r="S41" s="62">
        <v>1.7272005422252799E-2</v>
      </c>
      <c r="T41" s="62">
        <v>-1.2125730727618101E-2</v>
      </c>
      <c r="V41" s="62" t="s">
        <v>287</v>
      </c>
      <c r="AC41" s="62" t="s">
        <v>289</v>
      </c>
      <c r="AD41" s="62">
        <v>1.3219910838944899E-2</v>
      </c>
      <c r="AE41" s="96">
        <v>3.8149267476591198E-2</v>
      </c>
      <c r="AF41" s="62">
        <v>1.428544749186E-2</v>
      </c>
      <c r="AG41" s="62">
        <v>1.41766023498955E-2</v>
      </c>
    </row>
    <row r="42" spans="1:62" s="62" customFormat="1" hidden="1">
      <c r="C42" s="62" t="s">
        <v>44</v>
      </c>
      <c r="D42" s="62" t="s">
        <v>44</v>
      </c>
      <c r="E42" s="62" t="s">
        <v>44</v>
      </c>
      <c r="F42" s="62" t="s">
        <v>44</v>
      </c>
      <c r="G42" s="62" t="s">
        <v>44</v>
      </c>
      <c r="H42" s="62" t="s">
        <v>44</v>
      </c>
      <c r="I42" s="62" t="s">
        <v>44</v>
      </c>
      <c r="J42" s="62" t="s">
        <v>44</v>
      </c>
      <c r="M42" s="62" t="s">
        <v>44</v>
      </c>
      <c r="N42" s="62" t="s">
        <v>44</v>
      </c>
      <c r="O42" s="62" t="s">
        <v>44</v>
      </c>
      <c r="P42" s="62" t="s">
        <v>44</v>
      </c>
      <c r="Q42" s="62" t="s">
        <v>44</v>
      </c>
      <c r="R42" s="62" t="s">
        <v>44</v>
      </c>
      <c r="S42" s="62" t="s">
        <v>44</v>
      </c>
      <c r="T42" s="62" t="s">
        <v>44</v>
      </c>
      <c r="AD42" s="62" t="s">
        <v>44</v>
      </c>
      <c r="AE42" s="62" t="s">
        <v>44</v>
      </c>
      <c r="AF42" s="62" t="s">
        <v>44</v>
      </c>
      <c r="AG42" s="62" t="s">
        <v>44</v>
      </c>
    </row>
    <row r="43" spans="1:62" s="62" customFormat="1" hidden="1">
      <c r="B43" s="62" t="s">
        <v>377</v>
      </c>
      <c r="C43" s="62">
        <v>-4.8266667629210502E-2</v>
      </c>
      <c r="D43" s="62">
        <v>-2.6782892950335702E-2</v>
      </c>
      <c r="E43" s="62">
        <v>-7.3836509408970796E-2</v>
      </c>
      <c r="F43" s="62">
        <v>2.52186953882779E-3</v>
      </c>
      <c r="G43" s="62">
        <v>1.2226278903431E-2</v>
      </c>
      <c r="H43" s="62">
        <v>-2.2505291454096198E-2</v>
      </c>
      <c r="I43" s="62">
        <v>-7.0803881482532402E-2</v>
      </c>
      <c r="J43" s="62">
        <v>-4.7660142043922799E-2</v>
      </c>
      <c r="L43" s="62" t="s">
        <v>380</v>
      </c>
      <c r="M43" s="62">
        <v>4.90008828114009E-2</v>
      </c>
      <c r="N43" s="62">
        <v>4.1307584598014799E-2</v>
      </c>
      <c r="O43" s="62">
        <v>0.110004587731653</v>
      </c>
      <c r="P43" s="62">
        <v>-1.7070502985926099E-2</v>
      </c>
      <c r="Q43" s="62">
        <v>4.2462111370009797E-2</v>
      </c>
      <c r="R43" s="62">
        <v>1.893663324066E-2</v>
      </c>
      <c r="S43" s="95">
        <v>0.116036591085337</v>
      </c>
      <c r="T43" s="62">
        <v>2.6523523456627202E-2</v>
      </c>
      <c r="V43" s="62" t="s">
        <v>383</v>
      </c>
      <c r="AC43" s="62" t="s">
        <v>380</v>
      </c>
      <c r="AD43" s="62">
        <v>-8.1069593033520106E-3</v>
      </c>
      <c r="AE43" s="62">
        <v>2.81755076165555E-2</v>
      </c>
      <c r="AF43" s="62">
        <v>-5.9502022056677997E-2</v>
      </c>
      <c r="AG43" s="62">
        <v>3.7139051299129602E-2</v>
      </c>
    </row>
    <row r="44" spans="1:62" s="62" customFormat="1" hidden="1">
      <c r="B44" s="62" t="s">
        <v>378</v>
      </c>
      <c r="C44" s="62">
        <v>3.1301829578095998E-2</v>
      </c>
      <c r="D44" s="62">
        <v>-6.8267188546795796E-2</v>
      </c>
      <c r="E44" s="62">
        <v>1.9220703144315301E-2</v>
      </c>
      <c r="F44" s="62">
        <v>3.0772377822033899E-2</v>
      </c>
      <c r="G44" s="62">
        <v>4.6896590393016198E-2</v>
      </c>
      <c r="H44" s="62">
        <v>-1.42791534210689E-3</v>
      </c>
      <c r="I44" s="62">
        <v>2.8718746768217299E-2</v>
      </c>
      <c r="J44" s="62">
        <v>5.92985966789559E-2</v>
      </c>
      <c r="L44" s="62" t="s">
        <v>381</v>
      </c>
      <c r="M44" s="62">
        <v>-1.9926638819064701E-2</v>
      </c>
      <c r="N44" s="62">
        <v>-4.3254604071013301E-2</v>
      </c>
      <c r="O44" s="62">
        <v>-1.17923345668378E-2</v>
      </c>
      <c r="P44" s="62">
        <v>3.5025372862522698E-2</v>
      </c>
      <c r="Q44" s="62">
        <v>-2.5369563311309199E-3</v>
      </c>
      <c r="R44" s="62">
        <v>2.4139523878033801E-3</v>
      </c>
      <c r="S44" s="62">
        <v>1.07320940553296E-2</v>
      </c>
      <c r="T44" s="62">
        <v>-2.7645136262869099E-2</v>
      </c>
      <c r="V44" s="62" t="s">
        <v>384</v>
      </c>
      <c r="AC44" s="62" t="s">
        <v>381</v>
      </c>
      <c r="AD44" s="62">
        <v>-1.0178576310355601E-2</v>
      </c>
      <c r="AE44" s="62">
        <v>2.01572712128039E-2</v>
      </c>
      <c r="AF44" s="62">
        <v>1.2008259967353E-2</v>
      </c>
      <c r="AG44" s="62">
        <v>5.53363990044861E-2</v>
      </c>
    </row>
    <row r="45" spans="1:62" s="62" customFormat="1" hidden="1">
      <c r="B45" s="62" t="s">
        <v>379</v>
      </c>
      <c r="C45" s="62">
        <v>6.4738143192750397E-2</v>
      </c>
      <c r="D45" s="62">
        <v>-3.0046626997532098E-2</v>
      </c>
      <c r="E45" s="62">
        <v>8.0737205984780402E-2</v>
      </c>
      <c r="F45" s="62">
        <v>1.7047388479007799E-2</v>
      </c>
      <c r="G45" s="62">
        <v>9.43170556530155E-2</v>
      </c>
      <c r="H45" s="62">
        <v>-2.7708054311197099E-2</v>
      </c>
      <c r="I45" s="62">
        <v>6.1496397606865302E-2</v>
      </c>
      <c r="J45" s="62">
        <v>5.48354974726834E-3</v>
      </c>
      <c r="L45" s="62" t="s">
        <v>382</v>
      </c>
      <c r="M45" s="62">
        <v>-8.5753041194781707E-2</v>
      </c>
      <c r="N45" s="62">
        <v>-2.5159816487466502E-3</v>
      </c>
      <c r="O45" s="62">
        <v>-2.2030967514025199E-2</v>
      </c>
      <c r="P45" s="62">
        <v>2.01238211681002E-2</v>
      </c>
      <c r="Q45" s="62">
        <v>8.7635995409468606E-3</v>
      </c>
      <c r="R45" s="62">
        <v>-5.2782526335685302E-2</v>
      </c>
      <c r="S45" s="62">
        <v>5.8733118616575302E-4</v>
      </c>
      <c r="T45" s="62">
        <v>1.7372638243429099E-2</v>
      </c>
      <c r="V45" s="62" t="s">
        <v>385</v>
      </c>
      <c r="AC45" s="62" t="s">
        <v>382</v>
      </c>
      <c r="AD45" s="62">
        <v>-5.9660483647363096E-3</v>
      </c>
      <c r="AE45" s="62">
        <v>2.0386574593490199E-2</v>
      </c>
      <c r="AF45" s="62">
        <v>7.2025350724536905E-2</v>
      </c>
      <c r="AG45" s="62">
        <v>-3.8918419125404301E-2</v>
      </c>
    </row>
    <row r="46" spans="1:62" s="60" customFormat="1">
      <c r="E46" s="112"/>
    </row>
    <row r="47" spans="1:62" hidden="1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</row>
    <row r="49" spans="2:62">
      <c r="B49" s="60" t="s">
        <v>403</v>
      </c>
      <c r="L49" s="60" t="s">
        <v>403</v>
      </c>
      <c r="M49" s="60"/>
      <c r="N49" s="60"/>
      <c r="O49" s="60"/>
      <c r="V49" s="60" t="s">
        <v>403</v>
      </c>
      <c r="Y49" s="60" t="s">
        <v>406</v>
      </c>
    </row>
    <row r="50" spans="2:62">
      <c r="B50" s="60" t="s">
        <v>124</v>
      </c>
      <c r="C50" s="4" t="s">
        <v>263</v>
      </c>
      <c r="D50" s="4" t="s">
        <v>264</v>
      </c>
      <c r="E50" s="4" t="s">
        <v>265</v>
      </c>
      <c r="F50" s="4" t="s">
        <v>325</v>
      </c>
      <c r="J50" s="4" t="s">
        <v>401</v>
      </c>
      <c r="P50" s="4" t="s">
        <v>325</v>
      </c>
      <c r="Q50" s="4" t="s">
        <v>266</v>
      </c>
      <c r="R50" s="4" t="s">
        <v>267</v>
      </c>
      <c r="S50" s="4" t="s">
        <v>268</v>
      </c>
      <c r="T50" s="4" t="s">
        <v>401</v>
      </c>
      <c r="V50" s="90"/>
      <c r="W50" s="4" t="s">
        <v>325</v>
      </c>
      <c r="X50" s="4" t="s">
        <v>266</v>
      </c>
      <c r="Y50" s="4" t="s">
        <v>267</v>
      </c>
      <c r="Z50" s="4" t="s">
        <v>268</v>
      </c>
      <c r="AA50" s="4" t="s">
        <v>401</v>
      </c>
      <c r="AC50" s="90" t="s">
        <v>124</v>
      </c>
      <c r="AD50" s="4" t="s">
        <v>396</v>
      </c>
      <c r="AE50" s="4" t="s">
        <v>398</v>
      </c>
      <c r="AF50" s="4" t="s">
        <v>397</v>
      </c>
      <c r="AG50" s="4" t="s">
        <v>399</v>
      </c>
      <c r="AJ50" s="90"/>
    </row>
    <row r="51" spans="2:62">
      <c r="B51" s="4" t="s">
        <v>125</v>
      </c>
      <c r="C51" s="19">
        <v>1.38704871185398E-2</v>
      </c>
      <c r="D51" s="4">
        <v>0.116815731689593</v>
      </c>
      <c r="E51" s="19">
        <v>8.3375370578651804E-3</v>
      </c>
      <c r="F51" s="4">
        <v>0.70803251533158795</v>
      </c>
      <c r="G51" s="4" t="s">
        <v>44</v>
      </c>
      <c r="H51" s="4" t="s">
        <v>44</v>
      </c>
      <c r="I51" s="4" t="s">
        <v>44</v>
      </c>
      <c r="J51" s="4">
        <v>0.97682431320421903</v>
      </c>
      <c r="L51" s="4" t="s">
        <v>223</v>
      </c>
      <c r="M51" s="4" t="s">
        <v>44</v>
      </c>
      <c r="N51" s="4" t="s">
        <v>44</v>
      </c>
      <c r="O51" s="4" t="s">
        <v>44</v>
      </c>
      <c r="P51" s="4">
        <v>0.32384833640314298</v>
      </c>
      <c r="Q51" s="4">
        <v>0.43359733375613901</v>
      </c>
      <c r="R51" s="4">
        <v>0.90800529826235599</v>
      </c>
      <c r="S51" s="4">
        <v>0.32384833640314298</v>
      </c>
      <c r="T51" s="4">
        <v>0.47761072226380902</v>
      </c>
      <c r="V51" s="4" t="s">
        <v>256</v>
      </c>
      <c r="W51" s="4">
        <v>0.90400000000000003</v>
      </c>
      <c r="X51" s="4">
        <v>0.90400000000000003</v>
      </c>
      <c r="Y51" s="4">
        <v>0.90400000000000003</v>
      </c>
      <c r="Z51" s="4">
        <v>0.90400000000000003</v>
      </c>
      <c r="AA51" s="4">
        <v>0.90400000000000003</v>
      </c>
      <c r="AC51" s="4" t="s">
        <v>223</v>
      </c>
      <c r="AD51" s="4">
        <v>0.49430101840926399</v>
      </c>
      <c r="AE51" s="4">
        <v>0.49430101840926399</v>
      </c>
      <c r="AF51" s="4">
        <v>0.49430101840926399</v>
      </c>
      <c r="AG51" s="4">
        <v>0.49430101840926399</v>
      </c>
      <c r="BB51" s="62"/>
      <c r="BC51" s="62"/>
      <c r="BD51" s="62"/>
      <c r="BE51" s="62"/>
      <c r="BF51" s="62"/>
      <c r="BG51" s="62"/>
      <c r="BH51" s="62"/>
      <c r="BI51" s="62"/>
      <c r="BJ51" s="62"/>
    </row>
    <row r="52" spans="2:62" hidden="1">
      <c r="B52" s="4" t="s">
        <v>172</v>
      </c>
      <c r="C52" s="55">
        <v>8.3075075041575103E-2</v>
      </c>
      <c r="D52" s="4">
        <v>0.37817286139973</v>
      </c>
      <c r="E52" s="4">
        <v>0.350181778086747</v>
      </c>
      <c r="F52" s="4">
        <v>0.130477462859731</v>
      </c>
      <c r="G52" s="4" t="s">
        <v>44</v>
      </c>
      <c r="H52" s="4" t="s">
        <v>44</v>
      </c>
      <c r="I52" s="4" t="s">
        <v>44</v>
      </c>
      <c r="J52" s="4">
        <v>0.427574359688633</v>
      </c>
      <c r="L52" s="4" t="s">
        <v>224</v>
      </c>
      <c r="M52" s="4" t="s">
        <v>44</v>
      </c>
      <c r="N52" s="4" t="s">
        <v>44</v>
      </c>
      <c r="O52" s="4" t="s">
        <v>44</v>
      </c>
      <c r="P52" s="4">
        <v>0.28173490835621601</v>
      </c>
      <c r="Q52" s="4">
        <v>0.82714762211120496</v>
      </c>
      <c r="R52" s="4">
        <v>0.66059320661754795</v>
      </c>
      <c r="S52" s="4">
        <v>0.571874144802486</v>
      </c>
      <c r="T52" s="4">
        <v>0.66059320661754795</v>
      </c>
      <c r="V52" s="4" t="s">
        <v>238</v>
      </c>
      <c r="W52" s="4">
        <v>0.64700000000000002</v>
      </c>
      <c r="X52" s="4">
        <v>0.77</v>
      </c>
      <c r="Y52" s="4">
        <v>0.64700000000000002</v>
      </c>
      <c r="Z52" s="4">
        <v>0.64700000000000002</v>
      </c>
      <c r="AA52" s="4">
        <v>0.64700000000000002</v>
      </c>
      <c r="AC52" s="4" t="s">
        <v>224</v>
      </c>
      <c r="AD52" s="4">
        <v>0.213897108960313</v>
      </c>
      <c r="AE52" s="4">
        <v>0.371220810038426</v>
      </c>
      <c r="AF52" s="4">
        <v>0.371220810038426</v>
      </c>
      <c r="AG52" s="4">
        <v>0.13061735579241199</v>
      </c>
      <c r="BB52" s="62"/>
      <c r="BC52" s="62"/>
      <c r="BD52" s="62"/>
      <c r="BE52" s="62"/>
      <c r="BF52" s="62"/>
      <c r="BG52" s="62"/>
      <c r="BH52" s="62"/>
      <c r="BI52" s="62"/>
      <c r="BJ52" s="62"/>
    </row>
    <row r="53" spans="2:62" hidden="1">
      <c r="B53" s="4" t="s">
        <v>126</v>
      </c>
      <c r="C53" s="4">
        <v>0.26545782966728498</v>
      </c>
      <c r="D53" s="4">
        <v>0.33309481565587901</v>
      </c>
      <c r="E53" s="4">
        <v>0.26545782966728498</v>
      </c>
      <c r="F53" s="4">
        <v>0.82320699952551102</v>
      </c>
      <c r="G53" s="4" t="s">
        <v>44</v>
      </c>
      <c r="H53" s="4" t="s">
        <v>44</v>
      </c>
      <c r="I53" s="4" t="s">
        <v>44</v>
      </c>
      <c r="J53" s="4">
        <v>0.29463180752805401</v>
      </c>
      <c r="L53" s="4" t="s">
        <v>225</v>
      </c>
      <c r="M53" s="4" t="s">
        <v>44</v>
      </c>
      <c r="N53" s="4" t="s">
        <v>44</v>
      </c>
      <c r="O53" s="4" t="s">
        <v>44</v>
      </c>
      <c r="P53" s="4">
        <v>0.89303975953505299</v>
      </c>
      <c r="Q53" s="4">
        <v>0.89303975953505299</v>
      </c>
      <c r="R53" s="4">
        <v>0.89303975953505299</v>
      </c>
      <c r="S53" s="4">
        <v>0.89303975953505299</v>
      </c>
      <c r="T53" s="4">
        <v>0.89303975953505299</v>
      </c>
      <c r="V53" s="4" t="s">
        <v>239</v>
      </c>
      <c r="W53" s="4">
        <v>0.99399999999999999</v>
      </c>
      <c r="X53" s="4">
        <v>0.99399999999999999</v>
      </c>
      <c r="Y53" s="4">
        <v>0.99399999999999999</v>
      </c>
      <c r="Z53" s="4">
        <v>0.99399999999999999</v>
      </c>
      <c r="AA53" s="4">
        <v>0.99399999999999999</v>
      </c>
      <c r="AC53" s="4" t="s">
        <v>225</v>
      </c>
      <c r="AD53" s="4">
        <v>0.99147700578480702</v>
      </c>
      <c r="AE53" s="4">
        <v>0.99147700578480702</v>
      </c>
      <c r="AF53" s="4">
        <v>0.66257112046538102</v>
      </c>
      <c r="AG53" s="4">
        <v>0.99147700578480702</v>
      </c>
      <c r="BB53" s="62"/>
      <c r="BC53" s="62"/>
      <c r="BD53" s="62"/>
      <c r="BE53" s="62"/>
      <c r="BF53" s="62"/>
      <c r="BG53" s="62"/>
      <c r="BH53" s="62"/>
      <c r="BI53" s="62"/>
      <c r="BJ53" s="62"/>
    </row>
    <row r="54" spans="2:62" hidden="1">
      <c r="B54" s="4" t="s">
        <v>127</v>
      </c>
      <c r="C54" s="4">
        <v>0.678678113355632</v>
      </c>
      <c r="D54" s="4">
        <v>0.74722927815370099</v>
      </c>
      <c r="E54" s="4">
        <v>0.85299757898037498</v>
      </c>
      <c r="F54" s="4">
        <v>0.54505427178412003</v>
      </c>
      <c r="G54" s="4" t="s">
        <v>44</v>
      </c>
      <c r="H54" s="4" t="s">
        <v>44</v>
      </c>
      <c r="I54" s="4" t="s">
        <v>44</v>
      </c>
      <c r="J54" s="4">
        <v>0.75249991568128505</v>
      </c>
      <c r="L54" s="4" t="s">
        <v>226</v>
      </c>
      <c r="M54" s="4" t="s">
        <v>44</v>
      </c>
      <c r="N54" s="4" t="s">
        <v>44</v>
      </c>
      <c r="O54" s="4" t="s">
        <v>44</v>
      </c>
      <c r="P54" s="4">
        <v>0.80825203869116902</v>
      </c>
      <c r="Q54" s="4">
        <v>0.80825203869116902</v>
      </c>
      <c r="R54" s="4">
        <v>0.80825203869116902</v>
      </c>
      <c r="S54" s="4">
        <v>0.19723365579823299</v>
      </c>
      <c r="T54" s="4">
        <v>0.80825203869116902</v>
      </c>
      <c r="V54" s="4" t="s">
        <v>240</v>
      </c>
      <c r="W54" s="4">
        <v>0.62</v>
      </c>
      <c r="X54" s="4">
        <v>0.62</v>
      </c>
      <c r="Y54" s="4">
        <v>0.62</v>
      </c>
      <c r="Z54" s="4">
        <v>0.62</v>
      </c>
      <c r="AA54" s="4">
        <v>0.62</v>
      </c>
      <c r="AC54" s="4" t="s">
        <v>226</v>
      </c>
      <c r="AD54" s="4">
        <v>0.91709371660050898</v>
      </c>
      <c r="AE54" s="19">
        <v>2.91430080069854E-2</v>
      </c>
      <c r="AF54" s="4">
        <v>0.91709371660050898</v>
      </c>
      <c r="AG54" s="4">
        <v>0.91709371660050898</v>
      </c>
      <c r="BB54" s="62"/>
      <c r="BC54" s="62"/>
      <c r="BD54" s="62"/>
      <c r="BE54" s="62"/>
      <c r="BF54" s="62"/>
      <c r="BG54" s="62"/>
      <c r="BH54" s="62"/>
      <c r="BI54" s="62"/>
      <c r="BJ54" s="62"/>
    </row>
    <row r="55" spans="2:62" hidden="1">
      <c r="B55" s="4" t="s">
        <v>128</v>
      </c>
      <c r="C55" s="55">
        <v>7.6155628946068907E-2</v>
      </c>
      <c r="D55" s="4">
        <v>0.129293395497035</v>
      </c>
      <c r="E55" s="55">
        <v>7.6155628946068907E-2</v>
      </c>
      <c r="F55" s="55">
        <v>5.2907869929342002E-2</v>
      </c>
      <c r="G55" s="4" t="s">
        <v>44</v>
      </c>
      <c r="H55" s="4" t="s">
        <v>44</v>
      </c>
      <c r="I55" s="4" t="s">
        <v>44</v>
      </c>
      <c r="J55" s="4">
        <v>0.87919572748381203</v>
      </c>
      <c r="L55" s="4" t="s">
        <v>227</v>
      </c>
      <c r="M55" s="4" t="s">
        <v>44</v>
      </c>
      <c r="N55" s="4" t="s">
        <v>44</v>
      </c>
      <c r="O55" s="4" t="s">
        <v>44</v>
      </c>
      <c r="P55" s="4">
        <v>0.74637848089782499</v>
      </c>
      <c r="Q55" s="4">
        <v>0.86432807659251598</v>
      </c>
      <c r="R55" s="4">
        <v>0.86432807659251598</v>
      </c>
      <c r="S55" s="4">
        <v>0.88769250578972503</v>
      </c>
      <c r="T55" s="4">
        <v>0.74637848089782499</v>
      </c>
      <c r="V55" s="4" t="s">
        <v>241</v>
      </c>
      <c r="W55" s="4">
        <v>0.79200000000000004</v>
      </c>
      <c r="X55" s="4">
        <v>0.79200000000000004</v>
      </c>
      <c r="Y55" s="4">
        <v>0.79200000000000004</v>
      </c>
      <c r="Z55" s="4">
        <v>0.94399999999999995</v>
      </c>
      <c r="AA55" s="4">
        <v>0.79200000000000004</v>
      </c>
      <c r="AC55" s="4" t="s">
        <v>227</v>
      </c>
      <c r="AD55" s="4">
        <v>0.51709316539667105</v>
      </c>
      <c r="AE55" s="4">
        <v>0.51709316539667105</v>
      </c>
      <c r="AF55" s="4">
        <v>0.51709316539667105</v>
      </c>
      <c r="AG55" s="4">
        <v>0.51709316539667105</v>
      </c>
      <c r="BB55" s="62"/>
      <c r="BC55" s="62"/>
      <c r="BD55" s="62"/>
      <c r="BE55" s="62"/>
      <c r="BF55" s="62"/>
      <c r="BG55" s="62"/>
      <c r="BH55" s="62"/>
      <c r="BI55" s="62"/>
      <c r="BJ55" s="62"/>
    </row>
    <row r="56" spans="2:62" hidden="1">
      <c r="C56" s="4" t="s">
        <v>44</v>
      </c>
      <c r="D56" s="4" t="s">
        <v>44</v>
      </c>
      <c r="E56" s="4" t="s">
        <v>44</v>
      </c>
      <c r="F56" s="4" t="s">
        <v>44</v>
      </c>
      <c r="G56" s="4" t="s">
        <v>44</v>
      </c>
      <c r="H56" s="4" t="s">
        <v>44</v>
      </c>
      <c r="I56" s="4" t="s">
        <v>44</v>
      </c>
      <c r="J56" s="4" t="s">
        <v>44</v>
      </c>
      <c r="M56" s="4" t="s">
        <v>44</v>
      </c>
      <c r="N56" s="4" t="s">
        <v>44</v>
      </c>
      <c r="O56" s="4" t="s">
        <v>44</v>
      </c>
      <c r="P56" s="4" t="s">
        <v>44</v>
      </c>
      <c r="Q56" s="4" t="s">
        <v>44</v>
      </c>
      <c r="R56" s="4" t="s">
        <v>44</v>
      </c>
      <c r="S56" s="4" t="s">
        <v>44</v>
      </c>
      <c r="T56" s="4" t="s">
        <v>44</v>
      </c>
      <c r="W56" s="4" t="s">
        <v>44</v>
      </c>
      <c r="X56" s="4" t="s">
        <v>44</v>
      </c>
      <c r="Y56" s="4" t="s">
        <v>44</v>
      </c>
      <c r="Z56" s="4" t="s">
        <v>44</v>
      </c>
      <c r="AA56" s="4" t="s">
        <v>44</v>
      </c>
      <c r="AD56" s="4" t="s">
        <v>44</v>
      </c>
      <c r="AE56" s="4" t="s">
        <v>44</v>
      </c>
      <c r="AF56" s="4" t="s">
        <v>44</v>
      </c>
      <c r="AG56" s="4" t="s">
        <v>44</v>
      </c>
      <c r="BB56" s="62"/>
      <c r="BC56" s="62"/>
      <c r="BD56" s="62"/>
      <c r="BE56" s="62"/>
      <c r="BF56" s="62"/>
      <c r="BG56" s="62"/>
      <c r="BH56" s="62"/>
      <c r="BI56" s="62"/>
      <c r="BJ56" s="62"/>
    </row>
    <row r="57" spans="2:62" hidden="1">
      <c r="B57" s="4" t="s">
        <v>129</v>
      </c>
      <c r="C57" s="4">
        <v>0.58650555942764104</v>
      </c>
      <c r="D57" s="4">
        <v>0.58650555942764104</v>
      </c>
      <c r="E57" s="55">
        <v>8.0031310395676E-2</v>
      </c>
      <c r="F57" s="4">
        <v>0.98517254108025198</v>
      </c>
      <c r="G57" s="4" t="s">
        <v>44</v>
      </c>
      <c r="H57" s="4" t="s">
        <v>44</v>
      </c>
      <c r="I57" s="4" t="s">
        <v>44</v>
      </c>
      <c r="J57" s="4">
        <v>0.98517254108025198</v>
      </c>
      <c r="L57" s="4" t="s">
        <v>228</v>
      </c>
      <c r="M57" s="4" t="s">
        <v>44</v>
      </c>
      <c r="N57" s="4" t="s">
        <v>44</v>
      </c>
      <c r="O57" s="4" t="s">
        <v>44</v>
      </c>
      <c r="P57" s="4">
        <v>0.41458541064128901</v>
      </c>
      <c r="Q57" s="4">
        <v>0.44918878415938002</v>
      </c>
      <c r="R57" s="4">
        <v>0.85149276939474605</v>
      </c>
      <c r="S57" s="4">
        <v>0.77238927773619104</v>
      </c>
      <c r="T57" s="4">
        <v>0.44918878415938002</v>
      </c>
      <c r="V57" s="4" t="s">
        <v>242</v>
      </c>
      <c r="W57" s="4">
        <v>0.85599999999999998</v>
      </c>
      <c r="X57" s="4">
        <v>0.85599999999999998</v>
      </c>
      <c r="Y57" s="4">
        <v>0.85599999999999998</v>
      </c>
      <c r="Z57" s="4">
        <v>0.85599999999999998</v>
      </c>
      <c r="AA57" s="4">
        <v>0.85599999999999998</v>
      </c>
      <c r="AC57" s="4" t="s">
        <v>228</v>
      </c>
      <c r="AD57" s="4">
        <v>0.443198624742145</v>
      </c>
      <c r="AE57" s="4">
        <v>0.443198624742145</v>
      </c>
      <c r="AF57" s="4">
        <v>0.40715244709576498</v>
      </c>
      <c r="AG57" s="4">
        <v>0.443198624742145</v>
      </c>
      <c r="BB57" s="62"/>
      <c r="BC57" s="62"/>
      <c r="BD57" s="62"/>
      <c r="BE57" s="62"/>
      <c r="BF57" s="62"/>
      <c r="BG57" s="62"/>
      <c r="BH57" s="62"/>
      <c r="BI57" s="62"/>
      <c r="BJ57" s="62"/>
    </row>
    <row r="58" spans="2:62" hidden="1">
      <c r="B58" s="4" t="s">
        <v>130</v>
      </c>
      <c r="C58" s="4">
        <v>0.70803251533158795</v>
      </c>
      <c r="D58" s="4">
        <v>0.70803251533158795</v>
      </c>
      <c r="E58" s="4">
        <v>0.70803251533158795</v>
      </c>
      <c r="F58" s="4">
        <v>0.92573035921736002</v>
      </c>
      <c r="G58" s="4" t="s">
        <v>44</v>
      </c>
      <c r="H58" s="4" t="s">
        <v>44</v>
      </c>
      <c r="I58" s="4" t="s">
        <v>44</v>
      </c>
      <c r="J58" s="4">
        <v>0.70803251533158795</v>
      </c>
      <c r="L58" s="4" t="s">
        <v>229</v>
      </c>
      <c r="M58" s="4" t="s">
        <v>44</v>
      </c>
      <c r="N58" s="4" t="s">
        <v>44</v>
      </c>
      <c r="O58" s="4" t="s">
        <v>44</v>
      </c>
      <c r="P58" s="4">
        <v>0.77551785978091003</v>
      </c>
      <c r="Q58" s="4">
        <v>0.65039600063420799</v>
      </c>
      <c r="R58" s="4">
        <v>0.67343005564046698</v>
      </c>
      <c r="S58" s="4">
        <v>0.65039600063420799</v>
      </c>
      <c r="T58" s="4">
        <v>0.77551785978091003</v>
      </c>
      <c r="V58" s="4" t="s">
        <v>243</v>
      </c>
      <c r="W58" s="4">
        <v>0.94699999999999995</v>
      </c>
      <c r="X58" s="4">
        <v>0.86399999999999999</v>
      </c>
      <c r="Y58" s="4">
        <v>0.86499999999999999</v>
      </c>
      <c r="Z58" s="4">
        <v>0.86399999999999999</v>
      </c>
      <c r="AA58" s="4">
        <v>0.86399999999999999</v>
      </c>
      <c r="AC58" s="4" t="s">
        <v>229</v>
      </c>
      <c r="AD58" s="4">
        <v>0.82344438274699705</v>
      </c>
      <c r="AE58" s="4">
        <v>0.82344438274699705</v>
      </c>
      <c r="AF58" s="4">
        <v>0.82344438274699705</v>
      </c>
      <c r="AG58" s="4">
        <v>0.82344438274699705</v>
      </c>
      <c r="BB58" s="62"/>
      <c r="BC58" s="62"/>
      <c r="BD58" s="62"/>
      <c r="BE58" s="62"/>
      <c r="BF58" s="62"/>
      <c r="BG58" s="62"/>
      <c r="BH58" s="62"/>
      <c r="BI58" s="62"/>
      <c r="BJ58" s="62"/>
    </row>
    <row r="59" spans="2:62">
      <c r="C59" s="4" t="s">
        <v>44</v>
      </c>
      <c r="D59" s="4" t="s">
        <v>44</v>
      </c>
      <c r="E59" s="4" t="s">
        <v>44</v>
      </c>
      <c r="F59" s="4" t="s">
        <v>44</v>
      </c>
      <c r="G59" s="4" t="s">
        <v>44</v>
      </c>
      <c r="H59" s="4" t="s">
        <v>44</v>
      </c>
      <c r="I59" s="4" t="s">
        <v>44</v>
      </c>
      <c r="J59" s="4" t="s">
        <v>44</v>
      </c>
      <c r="M59" s="4" t="s">
        <v>44</v>
      </c>
      <c r="N59" s="4" t="s">
        <v>44</v>
      </c>
      <c r="O59" s="4" t="s">
        <v>44</v>
      </c>
      <c r="P59" s="4" t="s">
        <v>44</v>
      </c>
      <c r="Q59" s="4" t="s">
        <v>44</v>
      </c>
      <c r="R59" s="4" t="s">
        <v>44</v>
      </c>
      <c r="S59" s="4" t="s">
        <v>44</v>
      </c>
      <c r="T59" s="4" t="s">
        <v>44</v>
      </c>
      <c r="W59" s="4" t="s">
        <v>44</v>
      </c>
      <c r="X59" s="4" t="s">
        <v>44</v>
      </c>
      <c r="Y59" s="4" t="s">
        <v>44</v>
      </c>
      <c r="Z59" s="4" t="s">
        <v>44</v>
      </c>
      <c r="AA59" s="4" t="s">
        <v>44</v>
      </c>
      <c r="AD59" s="4" t="s">
        <v>44</v>
      </c>
      <c r="AE59" s="4" t="s">
        <v>44</v>
      </c>
      <c r="AF59" s="4" t="s">
        <v>44</v>
      </c>
      <c r="AG59" s="4" t="s">
        <v>44</v>
      </c>
      <c r="BB59" s="62"/>
      <c r="BC59" s="62"/>
      <c r="BD59" s="62"/>
      <c r="BE59" s="62"/>
      <c r="BF59" s="62"/>
      <c r="BG59" s="62"/>
      <c r="BH59" s="62"/>
      <c r="BI59" s="62"/>
      <c r="BJ59" s="62"/>
    </row>
    <row r="60" spans="2:62">
      <c r="B60" s="60" t="s">
        <v>131</v>
      </c>
      <c r="C60" s="4" t="s">
        <v>44</v>
      </c>
      <c r="D60" s="4" t="s">
        <v>44</v>
      </c>
      <c r="E60" s="4" t="s">
        <v>44</v>
      </c>
      <c r="F60" s="4" t="s">
        <v>44</v>
      </c>
      <c r="G60" s="4" t="s">
        <v>44</v>
      </c>
      <c r="H60" s="4" t="s">
        <v>44</v>
      </c>
      <c r="I60" s="4" t="s">
        <v>44</v>
      </c>
      <c r="J60" s="4" t="s">
        <v>44</v>
      </c>
      <c r="M60" s="4" t="s">
        <v>44</v>
      </c>
      <c r="N60" s="4" t="s">
        <v>44</v>
      </c>
      <c r="O60" s="4" t="s">
        <v>44</v>
      </c>
      <c r="P60" s="4" t="s">
        <v>44</v>
      </c>
      <c r="Q60" s="4" t="s">
        <v>44</v>
      </c>
      <c r="R60" s="4" t="s">
        <v>44</v>
      </c>
      <c r="S60" s="4" t="s">
        <v>44</v>
      </c>
      <c r="T60" s="4" t="s">
        <v>44</v>
      </c>
      <c r="V60" s="60"/>
      <c r="W60" s="4" t="s">
        <v>44</v>
      </c>
      <c r="X60" s="4" t="s">
        <v>44</v>
      </c>
      <c r="Y60" s="4" t="s">
        <v>44</v>
      </c>
      <c r="Z60" s="4" t="s">
        <v>44</v>
      </c>
      <c r="AA60" s="4" t="s">
        <v>44</v>
      </c>
      <c r="AC60" s="90" t="s">
        <v>131</v>
      </c>
      <c r="AD60" s="4" t="s">
        <v>44</v>
      </c>
      <c r="AE60" s="4" t="s">
        <v>44</v>
      </c>
      <c r="AF60" s="4" t="s">
        <v>44</v>
      </c>
      <c r="AG60" s="4" t="s">
        <v>44</v>
      </c>
      <c r="AJ60" s="90"/>
      <c r="BB60" s="62"/>
      <c r="BC60" s="62"/>
      <c r="BD60" s="62"/>
      <c r="BE60" s="62"/>
      <c r="BF60" s="62"/>
      <c r="BG60" s="62"/>
      <c r="BH60" s="62"/>
      <c r="BI60" s="62"/>
      <c r="BJ60" s="62"/>
    </row>
    <row r="61" spans="2:62">
      <c r="B61" s="4" t="s">
        <v>440</v>
      </c>
      <c r="C61" s="4">
        <v>0.28510697499000898</v>
      </c>
      <c r="D61" s="4">
        <v>0.26909558110991799</v>
      </c>
      <c r="E61" s="4">
        <v>0.77191442000799304</v>
      </c>
      <c r="F61" s="4">
        <v>0.26909558110991799</v>
      </c>
      <c r="G61" s="4" t="s">
        <v>44</v>
      </c>
      <c r="H61" s="4" t="s">
        <v>44</v>
      </c>
      <c r="I61" s="4" t="s">
        <v>44</v>
      </c>
      <c r="J61" s="4">
        <v>0.26909558110991799</v>
      </c>
      <c r="L61" s="4" t="s">
        <v>441</v>
      </c>
      <c r="M61" s="4" t="s">
        <v>44</v>
      </c>
      <c r="N61" s="4" t="s">
        <v>44</v>
      </c>
      <c r="O61" s="4" t="s">
        <v>44</v>
      </c>
      <c r="P61" s="4">
        <v>0.448848387661828</v>
      </c>
      <c r="Q61" s="4">
        <v>0.105308936251873</v>
      </c>
      <c r="R61" s="4">
        <v>0.105308936251873</v>
      </c>
      <c r="S61" s="4">
        <v>0.105308936251873</v>
      </c>
      <c r="T61" s="4">
        <v>0.27002180750312998</v>
      </c>
      <c r="V61" s="4" t="s">
        <v>442</v>
      </c>
      <c r="W61" s="4">
        <v>0.90200000000000002</v>
      </c>
      <c r="X61" s="4">
        <v>0.79700000000000004</v>
      </c>
      <c r="Y61" s="4">
        <v>0.90200000000000002</v>
      </c>
      <c r="Z61" s="4">
        <v>0.18</v>
      </c>
      <c r="AA61" s="4">
        <v>0.43</v>
      </c>
      <c r="AC61" s="4" t="s">
        <v>441</v>
      </c>
      <c r="AD61" s="4">
        <v>0.69146246127401301</v>
      </c>
      <c r="AE61" s="4">
        <v>0.69146246127401301</v>
      </c>
      <c r="AF61" s="4">
        <v>0.69146246127401301</v>
      </c>
      <c r="AG61" s="4">
        <v>0.69146246127401301</v>
      </c>
      <c r="BB61" s="62"/>
      <c r="BC61" s="62"/>
      <c r="BD61" s="62"/>
      <c r="BE61" s="62"/>
      <c r="BF61" s="62"/>
      <c r="BG61" s="62"/>
      <c r="BH61" s="62"/>
      <c r="BI61" s="62"/>
      <c r="BJ61" s="62"/>
    </row>
    <row r="62" spans="2:62" hidden="1">
      <c r="B62" s="4" t="s">
        <v>443</v>
      </c>
      <c r="C62" s="4">
        <v>0.89146556411420996</v>
      </c>
      <c r="D62" s="4">
        <v>0.70273498639243703</v>
      </c>
      <c r="E62" s="4">
        <v>0.97844250846636405</v>
      </c>
      <c r="F62" s="4">
        <v>0.40364337166487702</v>
      </c>
      <c r="G62" s="4" t="s">
        <v>44</v>
      </c>
      <c r="H62" s="4" t="s">
        <v>44</v>
      </c>
      <c r="I62" s="4" t="s">
        <v>44</v>
      </c>
      <c r="J62" s="4">
        <v>0.40364337166487702</v>
      </c>
      <c r="L62" s="4" t="s">
        <v>444</v>
      </c>
      <c r="M62" s="4" t="s">
        <v>44</v>
      </c>
      <c r="N62" s="4" t="s">
        <v>44</v>
      </c>
      <c r="O62" s="4" t="s">
        <v>44</v>
      </c>
      <c r="P62" s="4">
        <v>0.91708291787174201</v>
      </c>
      <c r="Q62" s="4">
        <v>0.43731767598968901</v>
      </c>
      <c r="R62" s="19">
        <v>1.9707617245946999E-2</v>
      </c>
      <c r="S62" s="19">
        <v>1.73348690152033E-2</v>
      </c>
      <c r="T62" s="4">
        <v>0.37413690036515002</v>
      </c>
      <c r="V62" s="4" t="s">
        <v>445</v>
      </c>
      <c r="W62" s="4">
        <v>0.77200000000000002</v>
      </c>
      <c r="X62" s="4">
        <v>0.33500000000000002</v>
      </c>
      <c r="Y62" s="4">
        <v>0.27300000000000002</v>
      </c>
      <c r="Z62" s="4">
        <v>8.0000000000000002E-3</v>
      </c>
      <c r="AA62" s="4">
        <v>0.23899999999999999</v>
      </c>
      <c r="AC62" s="4" t="s">
        <v>444</v>
      </c>
      <c r="AD62" s="4">
        <v>0.92034432544594202</v>
      </c>
      <c r="AE62" s="4">
        <v>0.92034432544594202</v>
      </c>
      <c r="AF62" s="4">
        <v>0.98450273239429997</v>
      </c>
      <c r="AG62" s="4">
        <v>0.92194994836535105</v>
      </c>
      <c r="BB62" s="62"/>
      <c r="BC62" s="62"/>
      <c r="BD62" s="62"/>
      <c r="BE62" s="62"/>
      <c r="BF62" s="62"/>
      <c r="BG62" s="62"/>
      <c r="BH62" s="62"/>
      <c r="BI62" s="62"/>
      <c r="BJ62" s="62"/>
    </row>
    <row r="63" spans="2:62" hidden="1">
      <c r="B63" s="4" t="s">
        <v>219</v>
      </c>
      <c r="C63" s="4">
        <v>0.37159047973811499</v>
      </c>
      <c r="D63" s="4">
        <v>0.36754094580649199</v>
      </c>
      <c r="E63" s="4">
        <v>0.89098914564317599</v>
      </c>
      <c r="F63" s="4">
        <v>0.36754094580649199</v>
      </c>
      <c r="G63" s="4" t="s">
        <v>44</v>
      </c>
      <c r="H63" s="4" t="s">
        <v>44</v>
      </c>
      <c r="I63" s="4" t="s">
        <v>44</v>
      </c>
      <c r="J63" s="4">
        <v>0.37159047973811499</v>
      </c>
      <c r="L63" s="4" t="s">
        <v>230</v>
      </c>
      <c r="M63" s="4" t="s">
        <v>44</v>
      </c>
      <c r="N63" s="4" t="s">
        <v>44</v>
      </c>
      <c r="O63" s="4" t="s">
        <v>44</v>
      </c>
      <c r="P63" s="4">
        <v>0.61791142218895301</v>
      </c>
      <c r="Q63" s="4">
        <v>0.22611010157730399</v>
      </c>
      <c r="R63" s="4">
        <v>0.22611010157730399</v>
      </c>
      <c r="S63" s="4">
        <v>0.22611010157730399</v>
      </c>
      <c r="T63" s="4">
        <v>0.41116816758326402</v>
      </c>
      <c r="V63" s="4" t="s">
        <v>244</v>
      </c>
      <c r="W63" s="4">
        <v>0.93</v>
      </c>
      <c r="X63" s="4">
        <v>0.91900000000000004</v>
      </c>
      <c r="Y63" s="4">
        <v>0.93</v>
      </c>
      <c r="Z63" s="4">
        <v>0.313</v>
      </c>
      <c r="AA63" s="4">
        <v>0.74399999999999999</v>
      </c>
      <c r="AC63" s="4" t="s">
        <v>230</v>
      </c>
      <c r="AD63" s="4">
        <v>0.72096623381479996</v>
      </c>
      <c r="AE63" s="4">
        <v>0.72096623381479996</v>
      </c>
      <c r="AF63" s="4">
        <v>0.72096623381479996</v>
      </c>
      <c r="AG63" s="4">
        <v>0.72096623381479996</v>
      </c>
      <c r="BB63" s="62"/>
      <c r="BC63" s="62"/>
      <c r="BD63" s="62"/>
      <c r="BE63" s="62"/>
      <c r="BF63" s="62"/>
      <c r="BG63" s="62"/>
      <c r="BH63" s="62"/>
      <c r="BI63" s="62"/>
      <c r="BJ63" s="62"/>
    </row>
    <row r="64" spans="2:62">
      <c r="B64" s="4" t="s">
        <v>446</v>
      </c>
      <c r="C64" s="19">
        <v>2.9320810369543499E-2</v>
      </c>
      <c r="D64" s="4">
        <v>0.82414719170586404</v>
      </c>
      <c r="E64" s="19">
        <v>5.59465100091785E-3</v>
      </c>
      <c r="F64" s="4">
        <v>0.82414719170586404</v>
      </c>
      <c r="G64" s="4" t="s">
        <v>44</v>
      </c>
      <c r="H64" s="4" t="s">
        <v>44</v>
      </c>
      <c r="I64" s="4" t="s">
        <v>44</v>
      </c>
      <c r="J64" s="4">
        <v>0.87919572748381203</v>
      </c>
      <c r="L64" s="4" t="s">
        <v>447</v>
      </c>
      <c r="M64" s="4" t="s">
        <v>44</v>
      </c>
      <c r="N64" s="4" t="s">
        <v>44</v>
      </c>
      <c r="O64" s="4" t="s">
        <v>44</v>
      </c>
      <c r="P64" s="19">
        <v>1.5902328166537801E-2</v>
      </c>
      <c r="Q64" s="55">
        <v>5.8831322311160297E-2</v>
      </c>
      <c r="R64" s="57">
        <v>0.99871207449026</v>
      </c>
      <c r="S64" s="4">
        <v>0.79938446131145602</v>
      </c>
      <c r="T64" s="4">
        <v>0.74808064610304603</v>
      </c>
      <c r="V64" s="4" t="s">
        <v>448</v>
      </c>
      <c r="W64" s="4">
        <v>0.88600000000000001</v>
      </c>
      <c r="X64" s="4">
        <v>0.88600000000000001</v>
      </c>
      <c r="Y64" s="4">
        <v>0.88600000000000001</v>
      </c>
      <c r="Z64" s="4">
        <v>0.88600000000000001</v>
      </c>
      <c r="AA64" s="4">
        <v>0.88600000000000001</v>
      </c>
      <c r="AC64" s="4" t="s">
        <v>447</v>
      </c>
      <c r="AD64" s="4">
        <v>0.13571748236525499</v>
      </c>
      <c r="AE64" s="4">
        <v>0.52847166451647898</v>
      </c>
      <c r="AF64" s="19">
        <v>3.6832321152607997E-2</v>
      </c>
      <c r="AG64" s="4">
        <v>0.13571748236525499</v>
      </c>
      <c r="BB64" s="62"/>
      <c r="BC64" s="62"/>
      <c r="BD64" s="62"/>
      <c r="BE64" s="62"/>
      <c r="BF64" s="62"/>
      <c r="BG64" s="62"/>
      <c r="BH64" s="62"/>
      <c r="BI64" s="62"/>
      <c r="BJ64" s="62"/>
    </row>
    <row r="65" spans="2:62" hidden="1">
      <c r="B65" s="4" t="s">
        <v>449</v>
      </c>
      <c r="C65" s="55">
        <v>8.7929897498513099E-2</v>
      </c>
      <c r="D65" s="4">
        <v>0.89146556411420996</v>
      </c>
      <c r="E65" s="19">
        <v>2.1290182396720501E-2</v>
      </c>
      <c r="F65" s="4">
        <v>0.89146556411420996</v>
      </c>
      <c r="G65" s="4" t="s">
        <v>44</v>
      </c>
      <c r="H65" s="4" t="s">
        <v>44</v>
      </c>
      <c r="I65" s="4" t="s">
        <v>44</v>
      </c>
      <c r="J65" s="4">
        <v>0.94815268591074597</v>
      </c>
      <c r="L65" s="4" t="s">
        <v>450</v>
      </c>
      <c r="M65" s="4" t="s">
        <v>44</v>
      </c>
      <c r="N65" s="4" t="s">
        <v>44</v>
      </c>
      <c r="O65" s="4" t="s">
        <v>44</v>
      </c>
      <c r="P65" s="19">
        <v>2.747733818219E-2</v>
      </c>
      <c r="Q65" s="4">
        <v>0.49758565393188298</v>
      </c>
      <c r="R65" s="4">
        <v>0.98558174246419505</v>
      </c>
      <c r="S65" s="4">
        <v>0.49758565393188298</v>
      </c>
      <c r="T65" s="4">
        <v>0.96939732472613804</v>
      </c>
      <c r="V65" s="4" t="s">
        <v>451</v>
      </c>
      <c r="W65" s="4">
        <v>0.51800000000000002</v>
      </c>
      <c r="X65" s="4">
        <v>0.51800000000000002</v>
      </c>
      <c r="Y65" s="4">
        <v>0.51800000000000002</v>
      </c>
      <c r="Z65" s="4">
        <v>0.79900000000000004</v>
      </c>
      <c r="AA65" s="4">
        <v>0.51800000000000002</v>
      </c>
      <c r="AC65" s="4" t="s">
        <v>450</v>
      </c>
      <c r="AD65" s="4">
        <v>0.216017446002504</v>
      </c>
      <c r="AE65" s="4">
        <v>0.19800964080700501</v>
      </c>
      <c r="AF65" s="4">
        <v>0.122571403561073</v>
      </c>
      <c r="AG65" s="4">
        <v>0.12637072350224701</v>
      </c>
      <c r="BB65" s="62"/>
      <c r="BC65" s="62"/>
      <c r="BD65" s="62"/>
      <c r="BE65" s="62"/>
      <c r="BF65" s="62"/>
      <c r="BG65" s="62"/>
      <c r="BH65" s="62"/>
      <c r="BI65" s="62"/>
      <c r="BJ65" s="62"/>
    </row>
    <row r="66" spans="2:62" hidden="1">
      <c r="B66" s="4" t="s">
        <v>177</v>
      </c>
      <c r="C66" s="4">
        <v>0.87297361991867894</v>
      </c>
      <c r="D66" s="4">
        <v>0.87297361991867894</v>
      </c>
      <c r="E66" s="4">
        <v>0.87297361991867894</v>
      </c>
      <c r="F66" s="4">
        <v>0.87297361991867894</v>
      </c>
      <c r="G66" s="4" t="s">
        <v>44</v>
      </c>
      <c r="H66" s="4" t="s">
        <v>44</v>
      </c>
      <c r="I66" s="4" t="s">
        <v>44</v>
      </c>
      <c r="J66" s="4">
        <v>0.41598771932865097</v>
      </c>
      <c r="L66" s="4" t="s">
        <v>231</v>
      </c>
      <c r="M66" s="4" t="s">
        <v>44</v>
      </c>
      <c r="N66" s="4" t="s">
        <v>44</v>
      </c>
      <c r="O66" s="4" t="s">
        <v>44</v>
      </c>
      <c r="P66" s="4">
        <v>0.67478479659628599</v>
      </c>
      <c r="Q66" s="4">
        <v>0.37126807651313398</v>
      </c>
      <c r="R66" s="19">
        <v>2.05524283017215E-2</v>
      </c>
      <c r="S66" s="4">
        <v>0.67478479659628599</v>
      </c>
      <c r="T66" s="4">
        <v>0.75803634777692697</v>
      </c>
      <c r="V66" s="4" t="s">
        <v>245</v>
      </c>
      <c r="W66" s="4">
        <v>0.501</v>
      </c>
      <c r="X66" s="4">
        <v>0.501</v>
      </c>
      <c r="Y66" s="4">
        <v>0.157</v>
      </c>
      <c r="Z66" s="4">
        <v>0.501</v>
      </c>
      <c r="AA66" s="4">
        <v>0.501</v>
      </c>
      <c r="AC66" s="4" t="s">
        <v>231</v>
      </c>
      <c r="AD66" s="4">
        <v>0.56243386898776404</v>
      </c>
      <c r="AE66" s="4">
        <v>0.56243386898776404</v>
      </c>
      <c r="AF66" s="4">
        <v>0.56243386898776404</v>
      </c>
      <c r="AG66" s="4">
        <v>0.56243386898776404</v>
      </c>
      <c r="BB66" s="62"/>
      <c r="BC66" s="62"/>
      <c r="BD66" s="62"/>
      <c r="BE66" s="62"/>
      <c r="BF66" s="62"/>
      <c r="BG66" s="62"/>
      <c r="BH66" s="62"/>
      <c r="BI66" s="62"/>
      <c r="BJ66" s="62"/>
    </row>
    <row r="67" spans="2:62">
      <c r="B67" s="4" t="s">
        <v>452</v>
      </c>
      <c r="C67" s="19">
        <v>8.88548512236907E-3</v>
      </c>
      <c r="D67" s="4">
        <v>0.78282446406113204</v>
      </c>
      <c r="E67" s="19">
        <v>3.3730382807700698E-4</v>
      </c>
      <c r="F67" s="4">
        <v>0.86514041230920302</v>
      </c>
      <c r="G67" s="4" t="s">
        <v>44</v>
      </c>
      <c r="H67" s="4" t="s">
        <v>44</v>
      </c>
      <c r="I67" s="4" t="s">
        <v>44</v>
      </c>
      <c r="J67" s="57">
        <v>0.99079231692722103</v>
      </c>
      <c r="L67" s="4" t="s">
        <v>453</v>
      </c>
      <c r="M67" s="4" t="s">
        <v>44</v>
      </c>
      <c r="N67" s="4" t="s">
        <v>44</v>
      </c>
      <c r="O67" s="4" t="s">
        <v>44</v>
      </c>
      <c r="P67" s="19">
        <v>3.3643608097172303E-2</v>
      </c>
      <c r="Q67" s="4">
        <v>0.118296320482442</v>
      </c>
      <c r="R67" s="57">
        <v>0.99920338364495598</v>
      </c>
      <c r="S67" s="4">
        <v>0.93628278209569604</v>
      </c>
      <c r="T67" s="4">
        <v>0.80484617698669503</v>
      </c>
      <c r="V67" s="4" t="s">
        <v>454</v>
      </c>
      <c r="W67" s="4">
        <v>0.97499999999999998</v>
      </c>
      <c r="X67" s="4">
        <v>0.97499999999999998</v>
      </c>
      <c r="Y67" s="4">
        <v>0.97499999999999998</v>
      </c>
      <c r="Z67" s="4">
        <v>0.97499999999999998</v>
      </c>
      <c r="AA67" s="4">
        <v>0.97499999999999998</v>
      </c>
      <c r="AC67" s="4" t="s">
        <v>453</v>
      </c>
      <c r="AD67" s="4">
        <v>0.324273337230987</v>
      </c>
      <c r="AE67" s="4">
        <v>0.42633441241673298</v>
      </c>
      <c r="AF67" s="19">
        <v>6.81047164258954E-3</v>
      </c>
      <c r="AG67" s="4">
        <v>0.42633441241673298</v>
      </c>
      <c r="BB67" s="62"/>
      <c r="BC67" s="62"/>
      <c r="BD67" s="62"/>
      <c r="BE67" s="62"/>
      <c r="BF67" s="62"/>
      <c r="BG67" s="62"/>
      <c r="BH67" s="62"/>
      <c r="BI67" s="62"/>
      <c r="BJ67" s="62"/>
    </row>
    <row r="68" spans="2:62" hidden="1">
      <c r="B68" s="4" t="s">
        <v>455</v>
      </c>
      <c r="C68" s="19">
        <v>2.7071348663104001E-2</v>
      </c>
      <c r="D68" s="4">
        <v>0.98734687176077096</v>
      </c>
      <c r="E68" s="19">
        <v>1.7392554240045299E-3</v>
      </c>
      <c r="F68" s="4">
        <v>0.98734687176077096</v>
      </c>
      <c r="G68" s="4" t="s">
        <v>44</v>
      </c>
      <c r="H68" s="4" t="s">
        <v>44</v>
      </c>
      <c r="I68" s="4" t="s">
        <v>44</v>
      </c>
      <c r="J68" s="4">
        <v>0.99863169761011095</v>
      </c>
      <c r="L68" s="4" t="s">
        <v>456</v>
      </c>
      <c r="M68" s="4" t="s">
        <v>44</v>
      </c>
      <c r="N68" s="4" t="s">
        <v>44</v>
      </c>
      <c r="O68" s="4" t="s">
        <v>44</v>
      </c>
      <c r="P68" s="19">
        <v>4.6025491190910602E-2</v>
      </c>
      <c r="Q68" s="4">
        <v>0.82233633516652704</v>
      </c>
      <c r="R68" s="4">
        <v>0.99795689441430302</v>
      </c>
      <c r="S68" s="4">
        <v>0.83883183241673598</v>
      </c>
      <c r="T68" s="4">
        <v>0.83883183241673598</v>
      </c>
      <c r="V68" s="4" t="s">
        <v>457</v>
      </c>
      <c r="W68" s="4">
        <v>0.94899999999999995</v>
      </c>
      <c r="X68" s="4">
        <v>0.94899999999999995</v>
      </c>
      <c r="Y68" s="4">
        <v>0.94899999999999995</v>
      </c>
      <c r="Z68" s="4">
        <v>0.94899999999999995</v>
      </c>
      <c r="AA68" s="4">
        <v>0.94899999999999995</v>
      </c>
      <c r="AC68" s="4" t="s">
        <v>456</v>
      </c>
      <c r="AD68" s="4">
        <v>0.33463169909792401</v>
      </c>
      <c r="AE68" s="4">
        <v>0.33463169909792401</v>
      </c>
      <c r="AF68" s="19">
        <v>1.6441942641377199E-2</v>
      </c>
      <c r="AG68" s="4">
        <v>0.51709316539667105</v>
      </c>
      <c r="BB68" s="62"/>
      <c r="BC68" s="62"/>
      <c r="BD68" s="62"/>
      <c r="BE68" s="62"/>
      <c r="BF68" s="62"/>
      <c r="BG68" s="62"/>
      <c r="BH68" s="62"/>
      <c r="BI68" s="62"/>
      <c r="BJ68" s="62"/>
    </row>
    <row r="69" spans="2:62" hidden="1">
      <c r="B69" s="4" t="s">
        <v>176</v>
      </c>
      <c r="C69" s="4">
        <v>0.71706887177157896</v>
      </c>
      <c r="D69" s="4">
        <v>0.92991056098624403</v>
      </c>
      <c r="E69" s="4">
        <v>0.71706887177157896</v>
      </c>
      <c r="F69" s="4">
        <v>0.92991056098624403</v>
      </c>
      <c r="G69" s="4" t="s">
        <v>44</v>
      </c>
      <c r="H69" s="4" t="s">
        <v>44</v>
      </c>
      <c r="I69" s="4" t="s">
        <v>44</v>
      </c>
      <c r="J69" s="4">
        <v>0.92991056098624403</v>
      </c>
      <c r="L69" s="4" t="s">
        <v>232</v>
      </c>
      <c r="M69" s="4" t="s">
        <v>44</v>
      </c>
      <c r="N69" s="4" t="s">
        <v>44</v>
      </c>
      <c r="O69" s="4" t="s">
        <v>44</v>
      </c>
      <c r="P69" s="4">
        <v>0.98659543464220201</v>
      </c>
      <c r="Q69" s="4">
        <v>0.98659543464220201</v>
      </c>
      <c r="R69" s="4">
        <v>0.98659543464220201</v>
      </c>
      <c r="S69" s="4">
        <v>0.98659543464220201</v>
      </c>
      <c r="T69" s="4">
        <v>0.98659543464220201</v>
      </c>
      <c r="V69" s="4" t="s">
        <v>246</v>
      </c>
      <c r="W69" s="4">
        <v>0.999</v>
      </c>
      <c r="X69" s="4">
        <v>0.999</v>
      </c>
      <c r="Y69" s="4">
        <v>0.999</v>
      </c>
      <c r="Z69" s="4">
        <v>0.999</v>
      </c>
      <c r="AA69" s="4">
        <v>0.999</v>
      </c>
      <c r="AC69" s="4" t="s">
        <v>232</v>
      </c>
      <c r="AD69" s="4">
        <v>0.95543453724145699</v>
      </c>
      <c r="AE69" s="4">
        <v>0.95543453724145699</v>
      </c>
      <c r="AF69" s="4">
        <v>0.83096258338433404</v>
      </c>
      <c r="AG69" s="4">
        <v>0.95543453724145699</v>
      </c>
      <c r="BB69" s="62"/>
      <c r="BC69" s="62"/>
      <c r="BD69" s="62"/>
      <c r="BE69" s="62"/>
      <c r="BF69" s="62"/>
      <c r="BG69" s="62"/>
      <c r="BH69" s="62"/>
      <c r="BI69" s="62"/>
      <c r="BJ69" s="62"/>
    </row>
    <row r="70" spans="2:62" hidden="1">
      <c r="C70" s="4" t="s">
        <v>44</v>
      </c>
      <c r="D70" s="4" t="s">
        <v>44</v>
      </c>
      <c r="E70" s="4" t="s">
        <v>44</v>
      </c>
      <c r="F70" s="4" t="s">
        <v>44</v>
      </c>
      <c r="G70" s="4" t="s">
        <v>44</v>
      </c>
      <c r="H70" s="4" t="s">
        <v>44</v>
      </c>
      <c r="I70" s="4" t="s">
        <v>44</v>
      </c>
      <c r="J70" s="4" t="s">
        <v>44</v>
      </c>
      <c r="M70" s="4" t="s">
        <v>44</v>
      </c>
      <c r="N70" s="4" t="s">
        <v>44</v>
      </c>
      <c r="O70" s="4" t="s">
        <v>44</v>
      </c>
      <c r="P70" s="4" t="s">
        <v>44</v>
      </c>
      <c r="Q70" s="4" t="s">
        <v>44</v>
      </c>
      <c r="R70" s="4" t="s">
        <v>44</v>
      </c>
      <c r="S70" s="4" t="s">
        <v>44</v>
      </c>
      <c r="T70" s="4" t="s">
        <v>44</v>
      </c>
      <c r="W70" s="4" t="s">
        <v>44</v>
      </c>
      <c r="X70" s="4" t="s">
        <v>44</v>
      </c>
      <c r="Y70" s="4" t="s">
        <v>44</v>
      </c>
      <c r="Z70" s="4" t="s">
        <v>44</v>
      </c>
      <c r="AA70" s="4" t="s">
        <v>44</v>
      </c>
      <c r="AD70" s="4" t="s">
        <v>44</v>
      </c>
      <c r="AE70" s="4" t="s">
        <v>44</v>
      </c>
      <c r="AF70" s="4" t="s">
        <v>44</v>
      </c>
      <c r="AG70" s="4" t="s">
        <v>44</v>
      </c>
      <c r="BB70" s="62"/>
      <c r="BC70" s="62"/>
      <c r="BD70" s="62"/>
      <c r="BE70" s="62"/>
      <c r="BF70" s="62"/>
      <c r="BG70" s="62"/>
      <c r="BH70" s="62"/>
      <c r="BI70" s="62"/>
      <c r="BJ70" s="62"/>
    </row>
    <row r="71" spans="2:62" hidden="1">
      <c r="B71" s="60" t="s">
        <v>260</v>
      </c>
      <c r="C71" s="4" t="s">
        <v>44</v>
      </c>
      <c r="D71" s="4" t="s">
        <v>44</v>
      </c>
      <c r="E71" s="4" t="s">
        <v>44</v>
      </c>
      <c r="F71" s="4" t="s">
        <v>44</v>
      </c>
      <c r="G71" s="4" t="s">
        <v>44</v>
      </c>
      <c r="H71" s="4" t="s">
        <v>44</v>
      </c>
      <c r="I71" s="4" t="s">
        <v>44</v>
      </c>
      <c r="J71" s="4" t="s">
        <v>44</v>
      </c>
      <c r="M71" s="4" t="s">
        <v>44</v>
      </c>
      <c r="N71" s="4" t="s">
        <v>44</v>
      </c>
      <c r="O71" s="4" t="s">
        <v>44</v>
      </c>
      <c r="P71" s="4" t="s">
        <v>44</v>
      </c>
      <c r="Q71" s="4" t="s">
        <v>44</v>
      </c>
      <c r="R71" s="4" t="s">
        <v>44</v>
      </c>
      <c r="S71" s="4" t="s">
        <v>44</v>
      </c>
      <c r="T71" s="4" t="s">
        <v>44</v>
      </c>
      <c r="V71" s="60"/>
      <c r="W71" s="4" t="s">
        <v>44</v>
      </c>
      <c r="X71" s="4" t="s">
        <v>44</v>
      </c>
      <c r="Y71" s="4" t="s">
        <v>44</v>
      </c>
      <c r="Z71" s="4" t="s">
        <v>44</v>
      </c>
      <c r="AA71" s="4" t="s">
        <v>44</v>
      </c>
      <c r="AC71" s="90" t="s">
        <v>132</v>
      </c>
      <c r="AD71" s="4" t="s">
        <v>44</v>
      </c>
      <c r="AE71" s="4" t="s">
        <v>44</v>
      </c>
      <c r="AF71" s="4" t="s">
        <v>44</v>
      </c>
      <c r="AG71" s="4" t="s">
        <v>44</v>
      </c>
      <c r="AJ71" s="90"/>
      <c r="BB71" s="62"/>
      <c r="BC71" s="62"/>
      <c r="BD71" s="62"/>
      <c r="BE71" s="62"/>
      <c r="BF71" s="62"/>
      <c r="BG71" s="62"/>
      <c r="BH71" s="62"/>
      <c r="BI71" s="62"/>
      <c r="BJ71" s="62"/>
    </row>
    <row r="72" spans="2:62" hidden="1">
      <c r="B72" s="4" t="s">
        <v>133</v>
      </c>
      <c r="C72" s="4">
        <v>0.91403094169058796</v>
      </c>
      <c r="D72" s="4">
        <v>0.91403094169058796</v>
      </c>
      <c r="E72" s="4">
        <v>0.91403094169058796</v>
      </c>
      <c r="F72" s="4">
        <v>0.91682696121227003</v>
      </c>
      <c r="G72" s="4" t="s">
        <v>44</v>
      </c>
      <c r="H72" s="4" t="s">
        <v>44</v>
      </c>
      <c r="I72" s="4" t="s">
        <v>44</v>
      </c>
      <c r="J72" s="4">
        <v>0.91682696121227003</v>
      </c>
      <c r="L72" s="4" t="s">
        <v>233</v>
      </c>
      <c r="M72" s="4" t="s">
        <v>44</v>
      </c>
      <c r="N72" s="4" t="s">
        <v>44</v>
      </c>
      <c r="O72" s="4" t="s">
        <v>44</v>
      </c>
      <c r="P72" s="4">
        <v>0.69192267051939504</v>
      </c>
      <c r="Q72" s="4">
        <v>0.94028171412694195</v>
      </c>
      <c r="R72" s="4">
        <v>0.69192267051939504</v>
      </c>
      <c r="S72" s="4">
        <v>0.94028171412694195</v>
      </c>
      <c r="T72" s="4">
        <v>0.69192267051939504</v>
      </c>
      <c r="V72" s="4" t="s">
        <v>247</v>
      </c>
      <c r="W72" s="4">
        <v>0.82799999999999996</v>
      </c>
      <c r="X72" s="4">
        <v>0.83399999999999996</v>
      </c>
      <c r="Y72" s="4">
        <v>0.82799999999999996</v>
      </c>
      <c r="Z72" s="4">
        <v>0.82799999999999996</v>
      </c>
      <c r="AA72" s="4">
        <v>0.82799999999999996</v>
      </c>
      <c r="AC72" s="4" t="s">
        <v>233</v>
      </c>
      <c r="AD72" s="4">
        <v>0.81595209353612896</v>
      </c>
      <c r="AE72" s="4">
        <v>0.81595209353612896</v>
      </c>
      <c r="AF72" s="4">
        <v>0.81595209353612896</v>
      </c>
      <c r="AG72" s="4">
        <v>0.81595209353612896</v>
      </c>
      <c r="BB72" s="62"/>
      <c r="BC72" s="62"/>
      <c r="BD72" s="62"/>
      <c r="BE72" s="62"/>
      <c r="BF72" s="62"/>
      <c r="BG72" s="62"/>
      <c r="BH72" s="62"/>
      <c r="BI72" s="62"/>
      <c r="BJ72" s="62"/>
    </row>
    <row r="73" spans="2:62" hidden="1">
      <c r="B73" s="4" t="s">
        <v>134</v>
      </c>
      <c r="C73" s="4">
        <v>0.72261697092696997</v>
      </c>
      <c r="D73" s="4">
        <v>0.31753162904745003</v>
      </c>
      <c r="E73" s="4">
        <v>0.259136695610444</v>
      </c>
      <c r="F73" s="4">
        <v>0.78159012053836296</v>
      </c>
      <c r="G73" s="4" t="s">
        <v>44</v>
      </c>
      <c r="H73" s="4" t="s">
        <v>44</v>
      </c>
      <c r="I73" s="4" t="s">
        <v>44</v>
      </c>
      <c r="J73" s="4">
        <v>0.85299757898037498</v>
      </c>
      <c r="L73" s="4" t="s">
        <v>234</v>
      </c>
      <c r="M73" s="4" t="s">
        <v>44</v>
      </c>
      <c r="N73" s="4" t="s">
        <v>44</v>
      </c>
      <c r="O73" s="4" t="s">
        <v>44</v>
      </c>
      <c r="P73" s="4">
        <v>0.43216171069112802</v>
      </c>
      <c r="Q73" s="4">
        <v>0.54822422344435195</v>
      </c>
      <c r="R73" s="4">
        <v>0.72575708369011704</v>
      </c>
      <c r="S73" s="4">
        <v>0.64636536725997895</v>
      </c>
      <c r="T73" s="4">
        <v>0.43216171069112802</v>
      </c>
      <c r="V73" s="4" t="s">
        <v>248</v>
      </c>
      <c r="W73" s="4">
        <v>0.89900000000000002</v>
      </c>
      <c r="X73" s="4">
        <v>0.89900000000000002</v>
      </c>
      <c r="Y73" s="4">
        <v>0.89900000000000002</v>
      </c>
      <c r="Z73" s="4">
        <v>0.89900000000000002</v>
      </c>
      <c r="AA73" s="4">
        <v>0.89900000000000002</v>
      </c>
      <c r="AC73" s="4" t="s">
        <v>234</v>
      </c>
      <c r="AD73" s="4">
        <v>0.51139738161812598</v>
      </c>
      <c r="AE73" s="4">
        <v>0.51139738161812598</v>
      </c>
      <c r="AF73" s="4">
        <v>0.51139738161812598</v>
      </c>
      <c r="AG73" s="4">
        <v>0.51139738161812598</v>
      </c>
    </row>
    <row r="74" spans="2:62" hidden="1">
      <c r="B74" s="4" t="s">
        <v>142</v>
      </c>
      <c r="C74" s="4">
        <v>0.66618963131175901</v>
      </c>
      <c r="D74" s="4">
        <v>0.74260786592002803</v>
      </c>
      <c r="E74" s="4">
        <v>0.14327645600136599</v>
      </c>
      <c r="F74" s="4">
        <v>0.95131207331634005</v>
      </c>
      <c r="G74" s="4" t="s">
        <v>44</v>
      </c>
      <c r="H74" s="4" t="s">
        <v>44</v>
      </c>
      <c r="I74" s="4" t="s">
        <v>44</v>
      </c>
      <c r="J74" s="4">
        <v>0.95131207331634005</v>
      </c>
      <c r="L74" s="4" t="s">
        <v>235</v>
      </c>
      <c r="M74" s="4" t="s">
        <v>44</v>
      </c>
      <c r="N74" s="4" t="s">
        <v>44</v>
      </c>
      <c r="O74" s="4" t="s">
        <v>44</v>
      </c>
      <c r="P74" s="19">
        <v>1.8214380004365899E-2</v>
      </c>
      <c r="Q74" s="19">
        <v>1.8214380004365899E-2</v>
      </c>
      <c r="R74" s="4">
        <v>0.99271676383203999</v>
      </c>
      <c r="S74" s="4">
        <v>0.88913063565476502</v>
      </c>
      <c r="T74" s="4">
        <v>0.29463180752805401</v>
      </c>
      <c r="V74" s="4" t="s">
        <v>249</v>
      </c>
      <c r="W74" s="4">
        <v>0.90600000000000003</v>
      </c>
      <c r="X74" s="4">
        <v>0.90600000000000003</v>
      </c>
      <c r="Y74" s="4">
        <v>0.90600000000000003</v>
      </c>
      <c r="Z74" s="4">
        <v>0.90600000000000003</v>
      </c>
      <c r="AA74" s="4">
        <v>0.90600000000000003</v>
      </c>
      <c r="AC74" s="4" t="s">
        <v>235</v>
      </c>
      <c r="AD74" s="4">
        <v>0.139103643080458</v>
      </c>
      <c r="AE74" s="4">
        <v>0.27423271349540801</v>
      </c>
      <c r="AF74" s="55">
        <v>7.39897338191704E-2</v>
      </c>
      <c r="AG74" s="4">
        <v>0.139103643080458</v>
      </c>
    </row>
    <row r="75" spans="2:62" hidden="1">
      <c r="C75" s="4" t="s">
        <v>44</v>
      </c>
      <c r="D75" s="4" t="s">
        <v>44</v>
      </c>
      <c r="E75" s="4" t="s">
        <v>44</v>
      </c>
      <c r="F75" s="4" t="s">
        <v>44</v>
      </c>
      <c r="G75" s="4" t="s">
        <v>44</v>
      </c>
      <c r="H75" s="4" t="s">
        <v>44</v>
      </c>
      <c r="I75" s="4" t="s">
        <v>44</v>
      </c>
      <c r="J75" s="4" t="s">
        <v>44</v>
      </c>
      <c r="M75" s="4" t="s">
        <v>44</v>
      </c>
      <c r="N75" s="4" t="s">
        <v>44</v>
      </c>
      <c r="O75" s="4" t="s">
        <v>44</v>
      </c>
      <c r="P75" s="4" t="s">
        <v>44</v>
      </c>
      <c r="Q75" s="4" t="s">
        <v>44</v>
      </c>
      <c r="R75" s="4" t="s">
        <v>44</v>
      </c>
      <c r="S75" s="4" t="s">
        <v>44</v>
      </c>
      <c r="T75" s="4" t="s">
        <v>44</v>
      </c>
      <c r="W75" s="4" t="s">
        <v>44</v>
      </c>
      <c r="X75" s="4" t="s">
        <v>44</v>
      </c>
      <c r="Y75" s="4" t="s">
        <v>44</v>
      </c>
      <c r="Z75" s="4" t="s">
        <v>44</v>
      </c>
      <c r="AA75" s="4" t="s">
        <v>44</v>
      </c>
      <c r="AD75" s="4" t="s">
        <v>44</v>
      </c>
      <c r="AE75" s="4" t="s">
        <v>44</v>
      </c>
      <c r="AF75" s="4" t="s">
        <v>44</v>
      </c>
      <c r="AG75" s="4" t="s">
        <v>44</v>
      </c>
    </row>
    <row r="76" spans="2:62">
      <c r="B76" s="4" t="s">
        <v>173</v>
      </c>
      <c r="C76" s="19">
        <v>3.4310241175473898E-2</v>
      </c>
      <c r="D76" s="4">
        <v>0.86514041230920302</v>
      </c>
      <c r="E76" s="19">
        <v>5.59465100091785E-3</v>
      </c>
      <c r="F76" s="4">
        <v>0.86514041230920302</v>
      </c>
      <c r="G76" s="4" t="s">
        <v>44</v>
      </c>
      <c r="H76" s="4" t="s">
        <v>44</v>
      </c>
      <c r="I76" s="4" t="s">
        <v>44</v>
      </c>
      <c r="J76" s="4">
        <v>0.91680245613427003</v>
      </c>
      <c r="L76" s="4" t="s">
        <v>236</v>
      </c>
      <c r="M76" s="4" t="s">
        <v>44</v>
      </c>
      <c r="N76" s="4" t="s">
        <v>44</v>
      </c>
      <c r="O76" s="4" t="s">
        <v>44</v>
      </c>
      <c r="P76" s="19">
        <v>1.73348690152033E-2</v>
      </c>
      <c r="Q76" s="4">
        <v>0.12551561748262899</v>
      </c>
      <c r="R76" s="57">
        <v>0.99960623794332204</v>
      </c>
      <c r="S76" s="57">
        <v>0.99960623794332204</v>
      </c>
      <c r="T76" s="4">
        <v>0.49758565393188298</v>
      </c>
      <c r="V76" s="4" t="s">
        <v>250</v>
      </c>
      <c r="W76" s="4">
        <v>0.94</v>
      </c>
      <c r="X76" s="4">
        <v>0.94</v>
      </c>
      <c r="Y76" s="4">
        <v>0.94</v>
      </c>
      <c r="Z76" s="4">
        <v>0.94</v>
      </c>
      <c r="AA76" s="4">
        <v>0.94</v>
      </c>
      <c r="AC76" s="4" t="s">
        <v>236</v>
      </c>
      <c r="AD76" s="4">
        <v>0.174735823215247</v>
      </c>
      <c r="AE76" s="4">
        <v>0.47152833548352102</v>
      </c>
      <c r="AF76" s="19">
        <v>5.6583368279021799E-3</v>
      </c>
      <c r="AG76" s="4">
        <v>0.42488981112917401</v>
      </c>
    </row>
    <row r="77" spans="2:62" hidden="1">
      <c r="B77" s="4" t="s">
        <v>217</v>
      </c>
      <c r="C77" s="4">
        <v>0.100179178390155</v>
      </c>
      <c r="D77" s="4">
        <v>0.245171438942383</v>
      </c>
      <c r="E77" s="4">
        <v>0.47804591451438599</v>
      </c>
      <c r="F77" s="4">
        <v>0.87840952026188501</v>
      </c>
      <c r="G77" s="4" t="s">
        <v>44</v>
      </c>
      <c r="H77" s="4" t="s">
        <v>44</v>
      </c>
      <c r="I77" s="4" t="s">
        <v>44</v>
      </c>
      <c r="J77" s="4">
        <v>0.89098914564317599</v>
      </c>
      <c r="L77" s="4" t="s">
        <v>237</v>
      </c>
      <c r="M77" s="4" t="s">
        <v>44</v>
      </c>
      <c r="N77" s="4" t="s">
        <v>44</v>
      </c>
      <c r="O77" s="4" t="s">
        <v>44</v>
      </c>
      <c r="P77" s="4">
        <v>0.60363463274002105</v>
      </c>
      <c r="Q77" s="4">
        <v>0.69146246127401301</v>
      </c>
      <c r="R77" s="4">
        <v>0.60363463274002105</v>
      </c>
      <c r="S77" s="4">
        <v>0.60363463274002105</v>
      </c>
      <c r="T77" s="4">
        <v>0.60363463274002105</v>
      </c>
      <c r="V77" s="4" t="s">
        <v>251</v>
      </c>
      <c r="W77" s="4">
        <v>0.64400000000000002</v>
      </c>
      <c r="X77" s="4">
        <v>0.78200000000000003</v>
      </c>
      <c r="Y77" s="4">
        <v>0.64400000000000002</v>
      </c>
      <c r="Z77" s="4">
        <v>0.64400000000000002</v>
      </c>
      <c r="AA77" s="4">
        <v>0.64400000000000002</v>
      </c>
      <c r="AC77" s="4" t="s">
        <v>237</v>
      </c>
      <c r="AD77" s="4">
        <v>0.77551785978091003</v>
      </c>
      <c r="AE77" s="4">
        <v>0.77551785978091003</v>
      </c>
      <c r="AF77" s="4">
        <v>0.77551785978091003</v>
      </c>
      <c r="AG77" s="4">
        <v>0.77551785978091003</v>
      </c>
    </row>
    <row r="78" spans="2:62" hidden="1">
      <c r="B78" s="4" t="s">
        <v>206</v>
      </c>
      <c r="C78" s="4">
        <v>0.17239119399604599</v>
      </c>
      <c r="D78" s="4">
        <v>0.17239119399604599</v>
      </c>
      <c r="E78" s="4">
        <v>0.17239119399604599</v>
      </c>
      <c r="F78" s="4">
        <v>0.41200051176208602</v>
      </c>
      <c r="G78" s="4" t="s">
        <v>44</v>
      </c>
      <c r="H78" s="4" t="s">
        <v>44</v>
      </c>
      <c r="I78" s="4" t="s">
        <v>44</v>
      </c>
      <c r="J78" s="4">
        <v>0.68133378532306699</v>
      </c>
      <c r="L78" s="4" t="s">
        <v>212</v>
      </c>
      <c r="M78" s="4" t="s">
        <v>44</v>
      </c>
      <c r="N78" s="4" t="s">
        <v>44</v>
      </c>
      <c r="O78" s="4" t="s">
        <v>44</v>
      </c>
      <c r="P78" s="4">
        <v>0.15793922105823899</v>
      </c>
      <c r="Q78" s="4">
        <v>0.15793922105823899</v>
      </c>
      <c r="R78" s="4">
        <v>0.69146246127401301</v>
      </c>
      <c r="S78" s="4">
        <v>0.68894275995391896</v>
      </c>
      <c r="T78" s="4">
        <v>0.43359733375613901</v>
      </c>
      <c r="V78" s="4" t="s">
        <v>252</v>
      </c>
      <c r="W78" s="4">
        <v>0.97599999999999998</v>
      </c>
      <c r="X78" s="4">
        <v>0.97599999999999998</v>
      </c>
      <c r="Y78" s="4">
        <v>0.97599999999999998</v>
      </c>
      <c r="Z78" s="4">
        <v>0.97599999999999998</v>
      </c>
      <c r="AA78" s="4">
        <v>0.97599999999999998</v>
      </c>
      <c r="AC78" s="4" t="s">
        <v>212</v>
      </c>
      <c r="AD78" s="4">
        <v>0.52960866773073301</v>
      </c>
      <c r="AE78" s="4">
        <v>0.59594196661571996</v>
      </c>
      <c r="AF78" s="4">
        <v>0.20082498797220599</v>
      </c>
      <c r="AG78" s="4">
        <v>0.59594196661571996</v>
      </c>
    </row>
    <row r="79" spans="2:62" hidden="1">
      <c r="B79" s="4" t="s">
        <v>205</v>
      </c>
      <c r="C79" s="4">
        <v>0.66734051743399103</v>
      </c>
      <c r="D79" s="4">
        <v>0.67039959059033105</v>
      </c>
      <c r="E79" s="4">
        <v>0.67039959059033105</v>
      </c>
      <c r="F79" s="4">
        <v>0.67039959059033105</v>
      </c>
      <c r="G79" s="4" t="s">
        <v>44</v>
      </c>
      <c r="H79" s="4" t="s">
        <v>44</v>
      </c>
      <c r="I79" s="4" t="s">
        <v>44</v>
      </c>
      <c r="J79" s="4">
        <v>0.67039959059033105</v>
      </c>
      <c r="L79" s="4" t="s">
        <v>209</v>
      </c>
      <c r="M79" s="4" t="s">
        <v>44</v>
      </c>
      <c r="N79" s="4" t="s">
        <v>44</v>
      </c>
      <c r="O79" s="4" t="s">
        <v>44</v>
      </c>
      <c r="P79" s="4">
        <v>0.92546964094761197</v>
      </c>
      <c r="Q79" s="4">
        <v>0.79664692839977902</v>
      </c>
      <c r="R79" s="4">
        <v>0.222827313792715</v>
      </c>
      <c r="S79" s="4">
        <v>0.92546964094761197</v>
      </c>
      <c r="T79" s="4">
        <v>0.92546964094761197</v>
      </c>
      <c r="V79" s="4" t="s">
        <v>253</v>
      </c>
      <c r="W79" s="4">
        <v>0.81200000000000006</v>
      </c>
      <c r="X79" s="4">
        <v>0.81200000000000006</v>
      </c>
      <c r="Y79" s="4">
        <v>0.81200000000000006</v>
      </c>
      <c r="Z79" s="4">
        <v>0.81200000000000006</v>
      </c>
      <c r="AA79" s="4">
        <v>0.81200000000000006</v>
      </c>
      <c r="AC79" s="4" t="s">
        <v>209</v>
      </c>
      <c r="AD79" s="4">
        <v>0.87639300029007705</v>
      </c>
      <c r="AE79" s="4">
        <v>0.87639300029007705</v>
      </c>
      <c r="AF79" s="4">
        <v>0.87639300029007705</v>
      </c>
      <c r="AG79" s="4">
        <v>0.87639300029007705</v>
      </c>
    </row>
    <row r="80" spans="2:62" hidden="1">
      <c r="B80" s="4" t="s">
        <v>207</v>
      </c>
      <c r="C80" s="55">
        <v>7.6764618121328093E-2</v>
      </c>
      <c r="D80" s="4">
        <v>0.97682431320421903</v>
      </c>
      <c r="E80" s="19">
        <v>8.3375370578651804E-3</v>
      </c>
      <c r="F80" s="4">
        <v>0.97682431320421903</v>
      </c>
      <c r="G80" s="4" t="s">
        <v>44</v>
      </c>
      <c r="H80" s="4" t="s">
        <v>44</v>
      </c>
      <c r="I80" s="4" t="s">
        <v>44</v>
      </c>
      <c r="J80" s="4">
        <v>0.97682431320421903</v>
      </c>
      <c r="L80" s="4" t="s">
        <v>210</v>
      </c>
      <c r="M80" s="4" t="s">
        <v>44</v>
      </c>
      <c r="N80" s="4" t="s">
        <v>44</v>
      </c>
      <c r="O80" s="4" t="s">
        <v>44</v>
      </c>
      <c r="P80" s="19">
        <v>1.8882286333348399E-2</v>
      </c>
      <c r="Q80" s="4">
        <v>0.82233633516652704</v>
      </c>
      <c r="R80" s="4">
        <v>0.99795689441430302</v>
      </c>
      <c r="S80" s="4">
        <v>0.85166580206639997</v>
      </c>
      <c r="T80" s="4">
        <v>0.85166580206639997</v>
      </c>
      <c r="V80" s="4" t="s">
        <v>254</v>
      </c>
      <c r="W80" s="4">
        <v>0.78</v>
      </c>
      <c r="X80" s="4">
        <v>0.78400000000000003</v>
      </c>
      <c r="Y80" s="4">
        <v>0.78400000000000003</v>
      </c>
      <c r="Z80" s="4">
        <v>0.95299999999999996</v>
      </c>
      <c r="AA80" s="4">
        <v>0.78400000000000003</v>
      </c>
      <c r="AC80" s="4" t="s">
        <v>210</v>
      </c>
      <c r="AD80" s="4">
        <v>0.25097377432344298</v>
      </c>
      <c r="AE80" s="4">
        <v>0.25097377432344298</v>
      </c>
      <c r="AF80" s="19">
        <v>1.51058290666787E-2</v>
      </c>
      <c r="AG80" s="4">
        <v>0.25097377432344298</v>
      </c>
    </row>
    <row r="81" spans="2:62" hidden="1">
      <c r="B81" s="4" t="s">
        <v>208</v>
      </c>
      <c r="C81" s="19">
        <v>2.47124315329132E-2</v>
      </c>
      <c r="D81" s="19">
        <v>2.47124315329132E-2</v>
      </c>
      <c r="E81" s="4">
        <v>0.43987916957073098</v>
      </c>
      <c r="F81" s="19">
        <v>2.47124315329132E-2</v>
      </c>
      <c r="G81" s="4" t="s">
        <v>44</v>
      </c>
      <c r="H81" s="4" t="s">
        <v>44</v>
      </c>
      <c r="I81" s="4" t="s">
        <v>44</v>
      </c>
      <c r="J81" s="4">
        <v>0.68133378532306699</v>
      </c>
      <c r="L81" s="4" t="s">
        <v>211</v>
      </c>
      <c r="M81" s="4" t="s">
        <v>44</v>
      </c>
      <c r="N81" s="4" t="s">
        <v>44</v>
      </c>
      <c r="O81" s="4" t="s">
        <v>44</v>
      </c>
      <c r="P81" s="4">
        <v>0.60363463274002105</v>
      </c>
      <c r="Q81" s="4">
        <v>0.74902622567655697</v>
      </c>
      <c r="R81" s="4">
        <v>0.60363463274002105</v>
      </c>
      <c r="S81" s="4">
        <v>0.60363463274002105</v>
      </c>
      <c r="T81" s="4">
        <v>0.60363463274002105</v>
      </c>
      <c r="V81" s="4" t="s">
        <v>255</v>
      </c>
      <c r="W81" s="4">
        <v>0.153</v>
      </c>
      <c r="X81" s="4">
        <v>0.65800000000000003</v>
      </c>
      <c r="Y81" s="4">
        <v>0.153</v>
      </c>
      <c r="Z81" s="4">
        <v>0.92700000000000005</v>
      </c>
      <c r="AA81" s="4">
        <v>0.153</v>
      </c>
      <c r="AC81" s="4" t="s">
        <v>211</v>
      </c>
      <c r="AD81" s="4">
        <v>0.65906802454568603</v>
      </c>
      <c r="AE81" s="4">
        <v>0.212930934635048</v>
      </c>
      <c r="AF81" s="4">
        <v>0.74902622567655697</v>
      </c>
      <c r="AG81" s="4">
        <v>0.65906802454568603</v>
      </c>
    </row>
    <row r="82" spans="2:62" hidden="1">
      <c r="C82" s="4" t="s">
        <v>44</v>
      </c>
      <c r="D82" s="4" t="s">
        <v>44</v>
      </c>
      <c r="E82" s="4" t="s">
        <v>44</v>
      </c>
      <c r="F82" s="4" t="s">
        <v>44</v>
      </c>
      <c r="G82" s="4" t="s">
        <v>44</v>
      </c>
      <c r="H82" s="4" t="s">
        <v>44</v>
      </c>
      <c r="I82" s="4" t="s">
        <v>44</v>
      </c>
      <c r="J82" s="4" t="s">
        <v>44</v>
      </c>
      <c r="M82" s="4" t="s">
        <v>44</v>
      </c>
      <c r="N82" s="4" t="s">
        <v>44</v>
      </c>
      <c r="O82" s="4" t="s">
        <v>44</v>
      </c>
      <c r="P82" s="4" t="s">
        <v>44</v>
      </c>
      <c r="Q82" s="4" t="s">
        <v>44</v>
      </c>
      <c r="R82" s="4" t="s">
        <v>44</v>
      </c>
      <c r="S82" s="4" t="s">
        <v>44</v>
      </c>
      <c r="T82" s="4" t="s">
        <v>44</v>
      </c>
      <c r="W82" s="4" t="s">
        <v>44</v>
      </c>
      <c r="X82" s="4" t="s">
        <v>44</v>
      </c>
      <c r="Y82" s="4" t="s">
        <v>44</v>
      </c>
      <c r="Z82" s="4" t="s">
        <v>44</v>
      </c>
      <c r="AA82" s="4" t="s">
        <v>44</v>
      </c>
      <c r="AD82" s="4" t="s">
        <v>44</v>
      </c>
      <c r="AE82" s="4" t="s">
        <v>44</v>
      </c>
      <c r="AF82" s="4" t="s">
        <v>44</v>
      </c>
      <c r="AG82" s="4" t="s">
        <v>44</v>
      </c>
    </row>
    <row r="83" spans="2:62" hidden="1">
      <c r="B83" s="4" t="s">
        <v>284</v>
      </c>
      <c r="C83" s="4">
        <v>0.12961828522313601</v>
      </c>
      <c r="D83" s="4">
        <v>0.21171063346886801</v>
      </c>
      <c r="E83" s="4">
        <v>0.115846851858023</v>
      </c>
      <c r="F83" s="4">
        <v>0.42585280829413602</v>
      </c>
      <c r="G83" s="4" t="s">
        <v>44</v>
      </c>
      <c r="H83" s="4" t="s">
        <v>44</v>
      </c>
      <c r="I83" s="4" t="s">
        <v>44</v>
      </c>
      <c r="J83" s="4">
        <v>0.61368714008721403</v>
      </c>
      <c r="L83" s="4" t="s">
        <v>288</v>
      </c>
      <c r="M83" s="4" t="s">
        <v>44</v>
      </c>
      <c r="N83" s="4" t="s">
        <v>44</v>
      </c>
      <c r="O83" s="4" t="s">
        <v>44</v>
      </c>
      <c r="P83" s="4">
        <v>0.15796340437780901</v>
      </c>
      <c r="Q83" s="4">
        <v>0.15796340437780901</v>
      </c>
      <c r="R83" s="4">
        <v>0.76248600382745901</v>
      </c>
      <c r="S83" s="4">
        <v>0.76248600382745901</v>
      </c>
      <c r="T83" s="4">
        <v>0.49758565393188298</v>
      </c>
      <c r="V83" s="4" t="s">
        <v>286</v>
      </c>
      <c r="W83" s="4">
        <v>0.97899999999999998</v>
      </c>
      <c r="X83" s="4">
        <v>0.97899999999999998</v>
      </c>
      <c r="Y83" s="4">
        <v>0.97899999999999998</v>
      </c>
      <c r="Z83" s="4">
        <v>0.97899999999999998</v>
      </c>
      <c r="AA83" s="4">
        <v>0.97899999999999998</v>
      </c>
      <c r="AC83" s="4" t="s">
        <v>288</v>
      </c>
      <c r="AD83" s="4">
        <v>0.62870444731136199</v>
      </c>
      <c r="AE83" s="4">
        <v>0.65014585920824897</v>
      </c>
      <c r="AF83" s="4">
        <v>0.23887314349222999</v>
      </c>
      <c r="AG83" s="4">
        <v>0.50194754864688595</v>
      </c>
    </row>
    <row r="84" spans="2:62" hidden="1">
      <c r="B84" s="4" t="s">
        <v>285</v>
      </c>
      <c r="C84" s="55">
        <v>7.1638228000683202E-2</v>
      </c>
      <c r="D84" s="4">
        <v>0.13106267410779299</v>
      </c>
      <c r="E84" s="19">
        <v>1.9459406258150399E-2</v>
      </c>
      <c r="F84" s="4">
        <v>0.273747650501873</v>
      </c>
      <c r="G84" s="4" t="s">
        <v>44</v>
      </c>
      <c r="H84" s="4" t="s">
        <v>44</v>
      </c>
      <c r="I84" s="4" t="s">
        <v>44</v>
      </c>
      <c r="J84" s="4">
        <v>0.99534530740551197</v>
      </c>
      <c r="L84" s="4" t="s">
        <v>289</v>
      </c>
      <c r="M84" s="4" t="s">
        <v>44</v>
      </c>
      <c r="N84" s="4" t="s">
        <v>44</v>
      </c>
      <c r="O84" s="4" t="s">
        <v>44</v>
      </c>
      <c r="P84" s="4">
        <v>0.51422923120997799</v>
      </c>
      <c r="Q84" s="4">
        <v>0.51422923120997799</v>
      </c>
      <c r="R84" s="4">
        <v>0.96935714910973203</v>
      </c>
      <c r="S84" s="4">
        <v>0.51422923120997799</v>
      </c>
      <c r="T84" s="4">
        <v>0.96935714910973203</v>
      </c>
      <c r="V84" s="4" t="s">
        <v>287</v>
      </c>
      <c r="W84" s="4">
        <v>0.73</v>
      </c>
      <c r="X84" s="4">
        <v>0.73</v>
      </c>
      <c r="Y84" s="4">
        <v>0.73</v>
      </c>
      <c r="Z84" s="4">
        <v>0.93600000000000005</v>
      </c>
      <c r="AA84" s="4">
        <v>0.83499999999999996</v>
      </c>
      <c r="AC84" s="4" t="s">
        <v>289</v>
      </c>
      <c r="AD84" s="4">
        <v>0.27903376618520098</v>
      </c>
      <c r="AE84" s="55">
        <v>6.6561483077628894E-2</v>
      </c>
      <c r="AF84" s="4">
        <v>0.27903376618520098</v>
      </c>
      <c r="AG84" s="4">
        <v>0.27903376618520098</v>
      </c>
    </row>
    <row r="85" spans="2:62" hidden="1">
      <c r="C85" s="4" t="s">
        <v>44</v>
      </c>
      <c r="D85" s="4" t="s">
        <v>44</v>
      </c>
      <c r="E85" s="4" t="s">
        <v>44</v>
      </c>
      <c r="F85" s="4" t="s">
        <v>44</v>
      </c>
      <c r="G85" s="4" t="s">
        <v>44</v>
      </c>
      <c r="H85" s="4" t="s">
        <v>44</v>
      </c>
      <c r="I85" s="4" t="s">
        <v>44</v>
      </c>
      <c r="J85" s="4" t="s">
        <v>44</v>
      </c>
      <c r="M85" s="4" t="s">
        <v>44</v>
      </c>
      <c r="N85" s="4" t="s">
        <v>44</v>
      </c>
      <c r="O85" s="4" t="s">
        <v>44</v>
      </c>
      <c r="P85" s="4" t="s">
        <v>44</v>
      </c>
      <c r="Q85" s="4" t="s">
        <v>44</v>
      </c>
      <c r="R85" s="4" t="s">
        <v>44</v>
      </c>
      <c r="S85" s="4" t="s">
        <v>44</v>
      </c>
      <c r="T85" s="4" t="s">
        <v>44</v>
      </c>
      <c r="W85" s="4" t="s">
        <v>44</v>
      </c>
      <c r="X85" s="4" t="s">
        <v>44</v>
      </c>
      <c r="Y85" s="4" t="s">
        <v>44</v>
      </c>
      <c r="Z85" s="4" t="s">
        <v>44</v>
      </c>
      <c r="AA85" s="4" t="s">
        <v>44</v>
      </c>
      <c r="AD85" s="4" t="s">
        <v>44</v>
      </c>
      <c r="AE85" s="4" t="s">
        <v>44</v>
      </c>
      <c r="AF85" s="4" t="s">
        <v>44</v>
      </c>
      <c r="AG85" s="4" t="s">
        <v>44</v>
      </c>
    </row>
    <row r="86" spans="2:62" hidden="1">
      <c r="B86" s="4" t="s">
        <v>377</v>
      </c>
      <c r="C86" s="4">
        <v>0.96482804100059505</v>
      </c>
      <c r="D86" s="4">
        <v>0.96482804100059505</v>
      </c>
      <c r="E86" s="4">
        <v>0.96482804100059505</v>
      </c>
      <c r="F86" s="4">
        <v>0.96482804100059505</v>
      </c>
      <c r="G86" s="4" t="s">
        <v>44</v>
      </c>
      <c r="H86" s="4" t="s">
        <v>44</v>
      </c>
      <c r="I86" s="4" t="s">
        <v>44</v>
      </c>
      <c r="J86" s="4">
        <v>0.96482804100059505</v>
      </c>
      <c r="L86" s="4" t="s">
        <v>380</v>
      </c>
      <c r="M86" s="4" t="s">
        <v>44</v>
      </c>
      <c r="N86" s="4" t="s">
        <v>44</v>
      </c>
      <c r="O86" s="4" t="s">
        <v>44</v>
      </c>
      <c r="P86" s="4">
        <v>0.68134122864008895</v>
      </c>
      <c r="Q86" s="4">
        <v>0.18632589763097099</v>
      </c>
      <c r="R86" s="4">
        <v>0.37317754465912101</v>
      </c>
      <c r="S86" s="19">
        <v>4.38907288422295E-3</v>
      </c>
      <c r="T86" s="4">
        <v>0.32169771868618502</v>
      </c>
      <c r="V86" s="4" t="s">
        <v>383</v>
      </c>
      <c r="W86" s="4">
        <v>0.27700000000000002</v>
      </c>
      <c r="X86" s="4">
        <v>0.27700000000000002</v>
      </c>
      <c r="Y86" s="4">
        <v>5.6000000000000001E-2</v>
      </c>
      <c r="Z86" s="4">
        <v>8.6999999999999994E-2</v>
      </c>
      <c r="AA86" s="4">
        <v>8.6999999999999994E-2</v>
      </c>
      <c r="AC86" s="4" t="s">
        <v>380</v>
      </c>
      <c r="AD86" s="4">
        <v>0.93526481018782703</v>
      </c>
      <c r="AE86" s="4">
        <v>0.41548129169216702</v>
      </c>
      <c r="AF86" s="4">
        <v>0.99005910943148301</v>
      </c>
      <c r="AG86" s="4">
        <v>0.41548129169216702</v>
      </c>
    </row>
    <row r="87" spans="2:62" hidden="1">
      <c r="B87" s="4" t="s">
        <v>378</v>
      </c>
      <c r="C87" s="4">
        <v>0.427635320859376</v>
      </c>
      <c r="D87" s="4">
        <v>0.91204650479917004</v>
      </c>
      <c r="E87" s="4">
        <v>0.45406865153335302</v>
      </c>
      <c r="F87" s="4">
        <v>0.427635320859376</v>
      </c>
      <c r="G87" s="4" t="s">
        <v>44</v>
      </c>
      <c r="H87" s="4" t="s">
        <v>44</v>
      </c>
      <c r="I87" s="4" t="s">
        <v>44</v>
      </c>
      <c r="J87" s="4">
        <v>0.31137345868453198</v>
      </c>
      <c r="L87" s="4" t="s">
        <v>381</v>
      </c>
      <c r="M87" s="4" t="s">
        <v>44</v>
      </c>
      <c r="N87" s="4" t="s">
        <v>44</v>
      </c>
      <c r="O87" s="4" t="s">
        <v>44</v>
      </c>
      <c r="P87" s="4">
        <v>0.68893951542271603</v>
      </c>
      <c r="Q87" s="4">
        <v>0.68893951542271603</v>
      </c>
      <c r="R87" s="4">
        <v>0.68893951542271603</v>
      </c>
      <c r="S87" s="4">
        <v>0.68893951542271603</v>
      </c>
      <c r="T87" s="4">
        <v>0.70144860764087003</v>
      </c>
      <c r="V87" s="4" t="s">
        <v>384</v>
      </c>
      <c r="W87" s="4">
        <v>0.23100000000000001</v>
      </c>
      <c r="X87" s="4">
        <v>0.59</v>
      </c>
      <c r="Y87" s="4">
        <v>0.23100000000000001</v>
      </c>
      <c r="Z87" s="4">
        <v>0.27</v>
      </c>
      <c r="AA87" s="4">
        <v>0.23100000000000001</v>
      </c>
      <c r="AC87" s="4" t="s">
        <v>381</v>
      </c>
      <c r="AD87" s="4">
        <v>0.68133264165312002</v>
      </c>
      <c r="AE87" s="4">
        <v>0.45941763303600403</v>
      </c>
      <c r="AF87" s="4">
        <v>0.45941763303600403</v>
      </c>
      <c r="AG87" s="4">
        <v>0.114815355114501</v>
      </c>
    </row>
    <row r="88" spans="2:62" hidden="1">
      <c r="B88" s="4" t="s">
        <v>379</v>
      </c>
      <c r="C88" s="4">
        <v>0.19659401116169001</v>
      </c>
      <c r="D88" s="4">
        <v>0.78100187959850198</v>
      </c>
      <c r="E88" s="4">
        <v>0.19659401116169001</v>
      </c>
      <c r="F88" s="4">
        <v>0.46091409216998702</v>
      </c>
      <c r="G88" s="4" t="s">
        <v>44</v>
      </c>
      <c r="H88" s="4" t="s">
        <v>44</v>
      </c>
      <c r="I88" s="4" t="s">
        <v>44</v>
      </c>
      <c r="J88" s="4">
        <v>0.55695980914291499</v>
      </c>
      <c r="L88" s="4" t="s">
        <v>382</v>
      </c>
      <c r="M88" s="4" t="s">
        <v>44</v>
      </c>
      <c r="N88" s="4" t="s">
        <v>44</v>
      </c>
      <c r="O88" s="4" t="s">
        <v>44</v>
      </c>
      <c r="P88" s="4">
        <v>0.63212372698842001</v>
      </c>
      <c r="Q88" s="4">
        <v>0.63212372698842001</v>
      </c>
      <c r="R88" s="4">
        <v>0.854789109362319</v>
      </c>
      <c r="S88" s="4">
        <v>0.63212372698842001</v>
      </c>
      <c r="T88" s="4">
        <v>0.63212372698842001</v>
      </c>
      <c r="V88" s="4" t="s">
        <v>385</v>
      </c>
      <c r="W88" s="4">
        <v>0.625</v>
      </c>
      <c r="X88" s="4">
        <v>0.625</v>
      </c>
      <c r="Y88" s="4">
        <v>0.84099999999999997</v>
      </c>
      <c r="Z88" s="4">
        <v>0.625</v>
      </c>
      <c r="AA88" s="4">
        <v>0.625</v>
      </c>
      <c r="AC88" s="4" t="s">
        <v>382</v>
      </c>
      <c r="AD88" s="4">
        <v>0.58342150801631498</v>
      </c>
      <c r="AE88" s="4">
        <v>0.58342150801631498</v>
      </c>
      <c r="AF88" s="4">
        <v>0.20082498797220599</v>
      </c>
      <c r="AG88" s="4">
        <v>0.83786333138450697</v>
      </c>
    </row>
    <row r="89" spans="2:62" s="60" customFormat="1">
      <c r="B89" s="60" t="s">
        <v>439</v>
      </c>
      <c r="C89" s="60">
        <v>0.83140131770402304</v>
      </c>
      <c r="D89" s="60">
        <v>0.39442576245236199</v>
      </c>
      <c r="E89" s="112">
        <v>2.4404130322722099E-2</v>
      </c>
      <c r="F89" s="125">
        <v>1</v>
      </c>
      <c r="G89" s="60">
        <v>9.4362258315840095E-2</v>
      </c>
      <c r="H89" s="60">
        <v>0.50341321066627798</v>
      </c>
      <c r="I89" s="60">
        <v>4.47084811656367E-2</v>
      </c>
      <c r="J89" s="60">
        <v>0.95149467249990505</v>
      </c>
      <c r="L89" s="60" t="s">
        <v>439</v>
      </c>
      <c r="M89" s="60">
        <v>0.44703116117515901</v>
      </c>
      <c r="N89" s="60">
        <v>0.62651400217422004</v>
      </c>
      <c r="O89" s="60">
        <v>0.95149467249990505</v>
      </c>
      <c r="P89" s="60">
        <v>0.145076950287885</v>
      </c>
      <c r="Q89" s="60">
        <v>0.529629670287596</v>
      </c>
      <c r="R89" s="60">
        <v>0.109598583399116</v>
      </c>
      <c r="S89" s="60">
        <v>0.62716975353939897</v>
      </c>
      <c r="T89" s="60">
        <v>0.62716975353939897</v>
      </c>
      <c r="AC89" s="128" t="s">
        <v>439</v>
      </c>
    </row>
    <row r="91" spans="2:62" hidden="1">
      <c r="B91" s="60" t="s">
        <v>400</v>
      </c>
      <c r="L91" s="60" t="s">
        <v>400</v>
      </c>
      <c r="M91" s="60"/>
      <c r="N91" s="60"/>
      <c r="O91" s="60"/>
      <c r="V91" s="60" t="s">
        <v>400</v>
      </c>
      <c r="AC91" s="60" t="s">
        <v>400</v>
      </c>
      <c r="AK91" s="60"/>
    </row>
    <row r="92" spans="2:62" hidden="1">
      <c r="B92" s="60" t="s">
        <v>124</v>
      </c>
      <c r="C92" s="4" t="s">
        <v>263</v>
      </c>
      <c r="D92" s="4" t="s">
        <v>264</v>
      </c>
      <c r="E92" s="4" t="s">
        <v>265</v>
      </c>
      <c r="F92" s="4" t="s">
        <v>325</v>
      </c>
      <c r="J92" s="4" t="s">
        <v>401</v>
      </c>
      <c r="P92" s="4" t="s">
        <v>325</v>
      </c>
      <c r="Q92" s="4" t="s">
        <v>266</v>
      </c>
      <c r="R92" s="4" t="s">
        <v>267</v>
      </c>
      <c r="S92" s="4" t="s">
        <v>268</v>
      </c>
      <c r="T92" s="4" t="s">
        <v>401</v>
      </c>
      <c r="V92" s="90"/>
      <c r="W92" s="4" t="s">
        <v>325</v>
      </c>
      <c r="X92" s="4" t="s">
        <v>266</v>
      </c>
      <c r="Y92" s="4" t="s">
        <v>267</v>
      </c>
      <c r="Z92" s="4" t="s">
        <v>268</v>
      </c>
      <c r="AA92" s="4" t="s">
        <v>401</v>
      </c>
      <c r="AC92" s="90" t="s">
        <v>124</v>
      </c>
      <c r="AD92" s="4" t="s">
        <v>396</v>
      </c>
      <c r="AE92" s="4" t="s">
        <v>398</v>
      </c>
      <c r="AF92" s="4" t="s">
        <v>397</v>
      </c>
      <c r="AG92" s="4" t="s">
        <v>399</v>
      </c>
      <c r="AJ92" s="90"/>
    </row>
    <row r="93" spans="2:62" hidden="1">
      <c r="B93" s="4" t="s">
        <v>125</v>
      </c>
      <c r="C93" s="19">
        <v>5.5481948474159198E-3</v>
      </c>
      <c r="D93" s="55">
        <v>7.0089439013755805E-2</v>
      </c>
      <c r="E93" s="19">
        <v>1.6675074115730399E-3</v>
      </c>
      <c r="F93" s="4">
        <v>0.56642601226527001</v>
      </c>
      <c r="G93" s="4">
        <v>0.23738133503400899</v>
      </c>
      <c r="H93" s="4">
        <v>0.127026380081321</v>
      </c>
      <c r="I93" s="4">
        <v>1.1728324147817401E-2</v>
      </c>
      <c r="J93" s="4">
        <v>0.97682431320421903</v>
      </c>
      <c r="L93" s="4" t="s">
        <v>223</v>
      </c>
      <c r="M93" s="4">
        <v>0.127026380081321</v>
      </c>
      <c r="N93" s="4">
        <v>0.39800006745497202</v>
      </c>
      <c r="O93" s="4">
        <v>0.40977952766700698</v>
      </c>
      <c r="P93" s="4">
        <v>0.12953933456125699</v>
      </c>
      <c r="Q93" s="4">
        <v>0.26015840025368298</v>
      </c>
      <c r="R93" s="4">
        <v>0.90800529826235599</v>
      </c>
      <c r="S93" s="55">
        <v>8.7367911607623597E-2</v>
      </c>
      <c r="T93" s="4">
        <v>0.38208857781104699</v>
      </c>
      <c r="V93" s="4" t="s">
        <v>256</v>
      </c>
      <c r="W93" s="4">
        <v>0.80800000000000005</v>
      </c>
      <c r="X93" s="4">
        <v>0.875</v>
      </c>
      <c r="Y93" s="4">
        <v>0.90400000000000003</v>
      </c>
      <c r="Z93" s="4">
        <v>0.69699999999999995</v>
      </c>
      <c r="AA93" s="4">
        <v>0.70499999999999996</v>
      </c>
      <c r="AC93" s="4" t="s">
        <v>223</v>
      </c>
      <c r="AD93" s="4">
        <v>0.49430101840926399</v>
      </c>
      <c r="AE93" s="4">
        <v>0.41516212882789799</v>
      </c>
      <c r="AF93" s="4">
        <v>0.123606999709923</v>
      </c>
      <c r="AG93" s="4">
        <v>0.43756613101223601</v>
      </c>
      <c r="BB93" s="62"/>
      <c r="BC93" s="62"/>
      <c r="BD93" s="62"/>
      <c r="BE93" s="62"/>
      <c r="BF93" s="62"/>
      <c r="BG93" s="62"/>
      <c r="BH93" s="62"/>
      <c r="BI93" s="62"/>
      <c r="BJ93" s="62"/>
    </row>
    <row r="94" spans="2:62" hidden="1">
      <c r="B94" s="4" t="s">
        <v>172</v>
      </c>
      <c r="C94" s="19">
        <v>1.6615015008314998E-2</v>
      </c>
      <c r="D94" s="4">
        <v>0.30253828911978398</v>
      </c>
      <c r="E94" s="4">
        <v>0.210109066852048</v>
      </c>
      <c r="F94" s="55">
        <v>5.2190985143892303E-2</v>
      </c>
      <c r="G94" s="4">
        <v>1.12628281865174E-2</v>
      </c>
      <c r="H94" s="4">
        <v>7.2133137424952101E-2</v>
      </c>
      <c r="I94" s="4">
        <v>0.24684389199902201</v>
      </c>
      <c r="J94" s="4">
        <v>0.427574359688633</v>
      </c>
      <c r="L94" s="4" t="s">
        <v>224</v>
      </c>
      <c r="M94" s="4">
        <v>0.346242175433632</v>
      </c>
      <c r="N94" s="4">
        <v>0.60201146869282895</v>
      </c>
      <c r="O94" s="4">
        <v>0.32408589118553999</v>
      </c>
      <c r="P94" s="55">
        <v>5.6346981671243197E-2</v>
      </c>
      <c r="Q94" s="4">
        <v>0.82714762211120496</v>
      </c>
      <c r="R94" s="4">
        <v>0.41516212882789799</v>
      </c>
      <c r="S94" s="4">
        <v>0.228749657920994</v>
      </c>
      <c r="T94" s="4">
        <v>0.52847456529403902</v>
      </c>
      <c r="V94" s="4" t="s">
        <v>238</v>
      </c>
      <c r="W94" s="4">
        <v>0.34599999999999997</v>
      </c>
      <c r="X94" s="4">
        <v>0.77</v>
      </c>
      <c r="Y94" s="4">
        <v>0.51800000000000002</v>
      </c>
      <c r="Z94" s="4">
        <v>0.40699999999999997</v>
      </c>
      <c r="AA94" s="4">
        <v>0.36899999999999999</v>
      </c>
      <c r="AC94" s="4" t="s">
        <v>224</v>
      </c>
      <c r="AD94" s="4">
        <v>0.106948554480156</v>
      </c>
      <c r="AE94" s="4">
        <v>0.27903376618520098</v>
      </c>
      <c r="AF94" s="4">
        <v>0.371220810038426</v>
      </c>
      <c r="AG94" s="19">
        <v>3.2654338948103101E-2</v>
      </c>
      <c r="BB94" s="62"/>
      <c r="BC94" s="62"/>
      <c r="BD94" s="62"/>
      <c r="BE94" s="62"/>
      <c r="BF94" s="62"/>
      <c r="BG94" s="62"/>
      <c r="BH94" s="62"/>
      <c r="BI94" s="62"/>
      <c r="BJ94" s="62"/>
    </row>
    <row r="95" spans="2:62" hidden="1">
      <c r="B95" s="4" t="s">
        <v>126</v>
      </c>
      <c r="C95" s="4">
        <v>0.106183131866914</v>
      </c>
      <c r="D95" s="4">
        <v>0.26647585252470302</v>
      </c>
      <c r="E95" s="55">
        <v>6.2274691736906397E-2</v>
      </c>
      <c r="F95" s="4">
        <v>0.82320699952551102</v>
      </c>
      <c r="G95" s="4">
        <v>0.256581192515625</v>
      </c>
      <c r="H95" s="4">
        <v>0.190343735992451</v>
      </c>
      <c r="I95" s="4">
        <v>0.21899812040149799</v>
      </c>
      <c r="J95" s="4">
        <v>0.176779084516832</v>
      </c>
      <c r="L95" s="4" t="s">
        <v>225</v>
      </c>
      <c r="M95" s="4">
        <v>0.61368714008721403</v>
      </c>
      <c r="N95" s="4">
        <v>0.16145734866595099</v>
      </c>
      <c r="O95" s="4">
        <v>0.92137439528939802</v>
      </c>
      <c r="P95" s="4">
        <v>0.71129479659063999</v>
      </c>
      <c r="Q95" s="4">
        <v>0.318658771359912</v>
      </c>
      <c r="R95" s="4">
        <v>0.52278546273158</v>
      </c>
      <c r="S95" s="4">
        <v>0.89303975953505299</v>
      </c>
      <c r="T95" s="4">
        <v>0.84478912421017005</v>
      </c>
      <c r="V95" s="4" t="s">
        <v>239</v>
      </c>
      <c r="W95" s="4">
        <v>0.97599999999999998</v>
      </c>
      <c r="X95" s="4">
        <v>0.76600000000000001</v>
      </c>
      <c r="Y95" s="4">
        <v>0.99399999999999999</v>
      </c>
      <c r="Z95" s="4">
        <v>0.78500000000000003</v>
      </c>
      <c r="AA95" s="4">
        <v>0.92700000000000005</v>
      </c>
      <c r="AC95" s="4" t="s">
        <v>225</v>
      </c>
      <c r="AD95" s="4">
        <v>0.93319279873114203</v>
      </c>
      <c r="AE95" s="4">
        <v>0.99147700578480702</v>
      </c>
      <c r="AF95" s="4">
        <v>0.16564278011634501</v>
      </c>
      <c r="AG95" s="4">
        <v>0.78398255399749595</v>
      </c>
      <c r="BB95" s="62"/>
      <c r="BC95" s="62"/>
      <c r="BD95" s="62"/>
      <c r="BE95" s="62"/>
      <c r="BF95" s="62"/>
      <c r="BG95" s="62"/>
      <c r="BH95" s="62"/>
      <c r="BI95" s="62"/>
      <c r="BJ95" s="62"/>
    </row>
    <row r="96" spans="2:62" hidden="1">
      <c r="B96" s="4" t="s">
        <v>127</v>
      </c>
      <c r="C96" s="4">
        <v>0.27147124534225298</v>
      </c>
      <c r="D96" s="4">
        <v>0.44833756689222098</v>
      </c>
      <c r="E96" s="4">
        <v>0.85299757898037498</v>
      </c>
      <c r="F96" s="4">
        <v>0.10901085435682401</v>
      </c>
      <c r="G96" s="4">
        <v>0.48180559567421999</v>
      </c>
      <c r="H96" s="4">
        <v>0.103434716397628</v>
      </c>
      <c r="I96" s="4">
        <v>0.86654572418925102</v>
      </c>
      <c r="J96" s="4">
        <v>0.60199993254502804</v>
      </c>
      <c r="L96" s="4" t="s">
        <v>226</v>
      </c>
      <c r="M96" s="4">
        <v>9.8068575576953199E-2</v>
      </c>
      <c r="N96" s="4">
        <v>0.56044295273393996</v>
      </c>
      <c r="O96" s="4">
        <v>0.10901085435682401</v>
      </c>
      <c r="P96" s="4">
        <v>0.68642391014627302</v>
      </c>
      <c r="Q96" s="4">
        <v>0.56243386898776404</v>
      </c>
      <c r="R96" s="4">
        <v>0.59595156709221397</v>
      </c>
      <c r="S96" s="19">
        <v>3.9446731159646697E-2</v>
      </c>
      <c r="T96" s="4">
        <v>0.80825203869116902</v>
      </c>
      <c r="V96" s="4" t="s">
        <v>240</v>
      </c>
      <c r="W96" s="4">
        <v>0.62</v>
      </c>
      <c r="X96" s="4">
        <v>0.372</v>
      </c>
      <c r="Y96" s="4">
        <v>0.3</v>
      </c>
      <c r="Z96" s="4">
        <v>0.218</v>
      </c>
      <c r="AA96" s="4">
        <v>0.54100000000000004</v>
      </c>
      <c r="AC96" s="4" t="s">
        <v>226</v>
      </c>
      <c r="AD96" s="4">
        <v>0.71129479659063999</v>
      </c>
      <c r="AE96" s="19">
        <v>7.2857520017463404E-3</v>
      </c>
      <c r="AF96" s="4">
        <v>0.91709371660050898</v>
      </c>
      <c r="AG96" s="4">
        <v>0.51139738161812598</v>
      </c>
      <c r="BB96" s="62"/>
      <c r="BC96" s="62"/>
      <c r="BD96" s="62"/>
      <c r="BE96" s="62"/>
      <c r="BF96" s="62"/>
      <c r="BG96" s="62"/>
      <c r="BH96" s="62"/>
      <c r="BI96" s="62"/>
      <c r="BJ96" s="62"/>
    </row>
    <row r="97" spans="2:62" hidden="1">
      <c r="B97" s="4" t="s">
        <v>128</v>
      </c>
      <c r="C97" s="19">
        <v>3.2876435861402001E-2</v>
      </c>
      <c r="D97" s="4">
        <v>0.103434716397628</v>
      </c>
      <c r="E97" s="19">
        <v>4.56933773676413E-2</v>
      </c>
      <c r="F97" s="19">
        <v>1.0581573985868399E-2</v>
      </c>
      <c r="G97" s="4">
        <v>0.18478129523206799</v>
      </c>
      <c r="H97" s="4">
        <v>0.43357018255618202</v>
      </c>
      <c r="I97" s="4">
        <v>7.0077976168374995E-2</v>
      </c>
      <c r="J97" s="4">
        <v>0.87919572748381203</v>
      </c>
      <c r="L97" s="4" t="s">
        <v>227</v>
      </c>
      <c r="M97" s="4">
        <v>0.80698136878828897</v>
      </c>
      <c r="N97" s="4">
        <v>0.97996416432196898</v>
      </c>
      <c r="O97" s="4">
        <v>0.69211232984736304</v>
      </c>
      <c r="P97" s="4">
        <v>0.29855139235912997</v>
      </c>
      <c r="Q97" s="4">
        <v>0.69146246127401301</v>
      </c>
      <c r="R97" s="4">
        <v>0.58484213410892505</v>
      </c>
      <c r="S97" s="4">
        <v>0.88769250578972503</v>
      </c>
      <c r="T97" s="4">
        <v>0.27900363233766701</v>
      </c>
      <c r="V97" s="4" t="s">
        <v>241</v>
      </c>
      <c r="W97" s="4">
        <v>0.63400000000000001</v>
      </c>
      <c r="X97" s="4">
        <v>0.60899999999999999</v>
      </c>
      <c r="Y97" s="4">
        <v>0.58699999999999997</v>
      </c>
      <c r="Z97" s="4">
        <v>0.94399999999999995</v>
      </c>
      <c r="AA97" s="4">
        <v>0.35</v>
      </c>
      <c r="AC97" s="4" t="s">
        <v>227</v>
      </c>
      <c r="AD97" s="4">
        <v>0.51709316539667105</v>
      </c>
      <c r="AE97" s="4">
        <v>0.49430101840926399</v>
      </c>
      <c r="AF97" s="4">
        <v>0.19176009552305801</v>
      </c>
      <c r="AG97" s="4">
        <v>0.30853753872598699</v>
      </c>
      <c r="BB97" s="62"/>
      <c r="BC97" s="62"/>
      <c r="BD97" s="62"/>
      <c r="BE97" s="62"/>
      <c r="BF97" s="62"/>
      <c r="BG97" s="62"/>
      <c r="BH97" s="62"/>
      <c r="BI97" s="62"/>
      <c r="BJ97" s="62"/>
    </row>
    <row r="98" spans="2:62" hidden="1">
      <c r="C98" s="4" t="s">
        <v>44</v>
      </c>
      <c r="D98" s="4" t="s">
        <v>44</v>
      </c>
      <c r="E98" s="4" t="s">
        <v>44</v>
      </c>
      <c r="F98" s="4" t="s">
        <v>44</v>
      </c>
      <c r="G98" s="4" t="s">
        <v>44</v>
      </c>
      <c r="H98" s="4" t="s">
        <v>44</v>
      </c>
      <c r="I98" s="4" t="s">
        <v>44</v>
      </c>
      <c r="J98" s="4" t="s">
        <v>44</v>
      </c>
      <c r="M98" s="4" t="s">
        <v>44</v>
      </c>
      <c r="N98" s="4" t="s">
        <v>44</v>
      </c>
      <c r="O98" s="4" t="s">
        <v>44</v>
      </c>
      <c r="P98" s="4" t="s">
        <v>44</v>
      </c>
      <c r="Q98" s="4" t="s">
        <v>44</v>
      </c>
      <c r="R98" s="4" t="s">
        <v>44</v>
      </c>
      <c r="S98" s="4" t="s">
        <v>44</v>
      </c>
      <c r="T98" s="4" t="s">
        <v>44</v>
      </c>
      <c r="W98" s="4" t="s">
        <v>44</v>
      </c>
      <c r="X98" s="4" t="s">
        <v>44</v>
      </c>
      <c r="Y98" s="4" t="s">
        <v>44</v>
      </c>
      <c r="Z98" s="4" t="s">
        <v>44</v>
      </c>
      <c r="AA98" s="4" t="s">
        <v>44</v>
      </c>
      <c r="AD98" s="4" t="s">
        <v>44</v>
      </c>
      <c r="AE98" s="4" t="s">
        <v>44</v>
      </c>
      <c r="AF98" s="4" t="s">
        <v>44</v>
      </c>
      <c r="AG98" s="4" t="s">
        <v>44</v>
      </c>
      <c r="BB98" s="62"/>
      <c r="BC98" s="62"/>
      <c r="BD98" s="62"/>
      <c r="BE98" s="62"/>
      <c r="BF98" s="62"/>
      <c r="BG98" s="62"/>
      <c r="BH98" s="62"/>
      <c r="BI98" s="62"/>
      <c r="BJ98" s="62"/>
    </row>
    <row r="99" spans="2:62" hidden="1">
      <c r="B99" s="4" t="s">
        <v>129</v>
      </c>
      <c r="C99" s="4">
        <v>0.30788767015263702</v>
      </c>
      <c r="D99" s="4">
        <v>0.35190333565658499</v>
      </c>
      <c r="E99" s="19">
        <v>1.6006262079135199E-2</v>
      </c>
      <c r="F99" s="4">
        <v>0.88520014986017903</v>
      </c>
      <c r="G99" s="4">
        <v>0.56642601226527001</v>
      </c>
      <c r="H99" s="4">
        <v>0.65373251139262201</v>
      </c>
      <c r="I99" s="4">
        <v>4.0157627506202401E-2</v>
      </c>
      <c r="J99" s="4">
        <v>0.98517254108025198</v>
      </c>
      <c r="L99" s="4" t="s">
        <v>228</v>
      </c>
      <c r="M99" s="4">
        <v>0.386306467236947</v>
      </c>
      <c r="N99" s="4">
        <v>0.22808557999200699</v>
      </c>
      <c r="O99" s="4">
        <v>0.67039959059033105</v>
      </c>
      <c r="P99" s="55">
        <v>8.2917082128257893E-2</v>
      </c>
      <c r="Q99" s="4">
        <v>0.24196365222307301</v>
      </c>
      <c r="R99" s="4">
        <v>0.85149276939474605</v>
      </c>
      <c r="S99" s="4">
        <v>0.61791142218895301</v>
      </c>
      <c r="T99" s="4">
        <v>0.26951327049562801</v>
      </c>
      <c r="V99" s="4" t="s">
        <v>242</v>
      </c>
      <c r="W99" s="4">
        <v>0.439</v>
      </c>
      <c r="X99" s="4">
        <v>0.749</v>
      </c>
      <c r="Y99" s="4">
        <v>0.85599999999999998</v>
      </c>
      <c r="Z99" s="4">
        <v>0.68899999999999995</v>
      </c>
      <c r="AA99" s="4">
        <v>0.59</v>
      </c>
      <c r="AC99" s="4" t="s">
        <v>228</v>
      </c>
      <c r="AD99" s="4">
        <v>0.38208857781104699</v>
      </c>
      <c r="AE99" s="4">
        <v>0.443198624742145</v>
      </c>
      <c r="AF99" s="4">
        <v>0.101788111773941</v>
      </c>
      <c r="AG99" s="4">
        <v>0.24196365222307301</v>
      </c>
      <c r="BB99" s="62"/>
      <c r="BC99" s="62"/>
      <c r="BD99" s="62"/>
      <c r="BE99" s="62"/>
      <c r="BF99" s="62"/>
      <c r="BG99" s="62"/>
      <c r="BH99" s="62"/>
      <c r="BI99" s="62"/>
      <c r="BJ99" s="62"/>
    </row>
    <row r="100" spans="2:62" hidden="1">
      <c r="B100" s="4" t="s">
        <v>130</v>
      </c>
      <c r="C100" s="4">
        <v>0.17679300047448901</v>
      </c>
      <c r="D100" s="4">
        <v>0.56642601226527001</v>
      </c>
      <c r="E100" s="4">
        <v>0.39800006745497202</v>
      </c>
      <c r="F100" s="4">
        <v>0.92573035921736002</v>
      </c>
      <c r="G100" s="4">
        <v>0.87297361991867894</v>
      </c>
      <c r="H100" s="4">
        <v>0.421640991835462</v>
      </c>
      <c r="I100" s="4">
        <v>0.75311863166936499</v>
      </c>
      <c r="J100" s="4">
        <v>0.54238826472062596</v>
      </c>
      <c r="L100" s="4" t="s">
        <v>229</v>
      </c>
      <c r="M100" s="4">
        <v>0.169013472067334</v>
      </c>
      <c r="N100" s="4">
        <v>0.79853819693890904</v>
      </c>
      <c r="O100" s="4">
        <v>0.421640991835462</v>
      </c>
      <c r="P100" s="4">
        <v>0.77551785978091003</v>
      </c>
      <c r="Q100" s="4">
        <v>0.26015840025368298</v>
      </c>
      <c r="R100" s="4">
        <v>0.40405803338427998</v>
      </c>
      <c r="S100" s="4">
        <v>0.26015840025368298</v>
      </c>
      <c r="T100" s="4">
        <v>0.76686806952157405</v>
      </c>
      <c r="V100" s="4" t="s">
        <v>243</v>
      </c>
      <c r="W100" s="4">
        <v>0.94699999999999995</v>
      </c>
      <c r="X100" s="4">
        <v>0.34899999999999998</v>
      </c>
      <c r="Y100" s="4">
        <v>0.69199999999999995</v>
      </c>
      <c r="Z100" s="4">
        <v>0.45600000000000002</v>
      </c>
      <c r="AA100" s="4">
        <v>0.51800000000000002</v>
      </c>
      <c r="AC100" s="4" t="s">
        <v>229</v>
      </c>
      <c r="AD100" s="4">
        <v>0.82344438274699705</v>
      </c>
      <c r="AE100" s="4">
        <v>0.60696928513388904</v>
      </c>
      <c r="AF100" s="4">
        <v>0.61791142218895301</v>
      </c>
      <c r="AG100" s="4">
        <v>0.66066756259577297</v>
      </c>
      <c r="BB100" s="62"/>
      <c r="BC100" s="62"/>
      <c r="BD100" s="62"/>
      <c r="BE100" s="62"/>
      <c r="BF100" s="62"/>
      <c r="BG100" s="62"/>
      <c r="BH100" s="62"/>
      <c r="BI100" s="62"/>
      <c r="BJ100" s="62"/>
    </row>
    <row r="101" spans="2:62" hidden="1">
      <c r="C101" s="4" t="s">
        <v>44</v>
      </c>
      <c r="D101" s="4" t="s">
        <v>44</v>
      </c>
      <c r="E101" s="4" t="s">
        <v>44</v>
      </c>
      <c r="F101" s="4" t="s">
        <v>44</v>
      </c>
      <c r="G101" s="4" t="s">
        <v>44</v>
      </c>
      <c r="H101" s="4" t="s">
        <v>44</v>
      </c>
      <c r="I101" s="4" t="s">
        <v>44</v>
      </c>
      <c r="J101" s="4" t="s">
        <v>44</v>
      </c>
      <c r="M101" s="4" t="s">
        <v>44</v>
      </c>
      <c r="N101" s="4" t="s">
        <v>44</v>
      </c>
      <c r="O101" s="4" t="s">
        <v>44</v>
      </c>
      <c r="P101" s="4" t="s">
        <v>44</v>
      </c>
      <c r="Q101" s="4" t="s">
        <v>44</v>
      </c>
      <c r="R101" s="4" t="s">
        <v>44</v>
      </c>
      <c r="S101" s="4" t="s">
        <v>44</v>
      </c>
      <c r="T101" s="4" t="s">
        <v>44</v>
      </c>
      <c r="W101" s="4" t="s">
        <v>44</v>
      </c>
      <c r="X101" s="4" t="s">
        <v>44</v>
      </c>
      <c r="Y101" s="4" t="s">
        <v>44</v>
      </c>
      <c r="Z101" s="4" t="s">
        <v>44</v>
      </c>
      <c r="AA101" s="4" t="s">
        <v>44</v>
      </c>
      <c r="AD101" s="4" t="s">
        <v>44</v>
      </c>
      <c r="AE101" s="4" t="s">
        <v>44</v>
      </c>
      <c r="AF101" s="4" t="s">
        <v>44</v>
      </c>
      <c r="AG101" s="4" t="s">
        <v>44</v>
      </c>
      <c r="BB101" s="62"/>
      <c r="BC101" s="62"/>
      <c r="BD101" s="62"/>
      <c r="BE101" s="62"/>
      <c r="BF101" s="62"/>
      <c r="BG101" s="62"/>
      <c r="BH101" s="62"/>
      <c r="BI101" s="62"/>
      <c r="BJ101" s="62"/>
    </row>
    <row r="102" spans="2:62" hidden="1">
      <c r="B102" s="60" t="s">
        <v>131</v>
      </c>
      <c r="C102" s="4" t="s">
        <v>44</v>
      </c>
      <c r="D102" s="4" t="s">
        <v>44</v>
      </c>
      <c r="E102" s="4" t="s">
        <v>44</v>
      </c>
      <c r="F102" s="4" t="s">
        <v>44</v>
      </c>
      <c r="G102" s="4" t="s">
        <v>44</v>
      </c>
      <c r="H102" s="4" t="s">
        <v>44</v>
      </c>
      <c r="I102" s="4" t="s">
        <v>44</v>
      </c>
      <c r="J102" s="4" t="s">
        <v>44</v>
      </c>
      <c r="M102" s="4" t="s">
        <v>44</v>
      </c>
      <c r="N102" s="4" t="s">
        <v>44</v>
      </c>
      <c r="O102" s="4" t="s">
        <v>44</v>
      </c>
      <c r="P102" s="4" t="s">
        <v>44</v>
      </c>
      <c r="Q102" s="4" t="s">
        <v>44</v>
      </c>
      <c r="R102" s="4" t="s">
        <v>44</v>
      </c>
      <c r="S102" s="4" t="s">
        <v>44</v>
      </c>
      <c r="T102" s="4" t="s">
        <v>44</v>
      </c>
      <c r="V102" s="60"/>
      <c r="W102" s="4" t="s">
        <v>44</v>
      </c>
      <c r="X102" s="4" t="s">
        <v>44</v>
      </c>
      <c r="Y102" s="4" t="s">
        <v>44</v>
      </c>
      <c r="Z102" s="4" t="s">
        <v>44</v>
      </c>
      <c r="AA102" s="4" t="s">
        <v>44</v>
      </c>
      <c r="AC102" s="90" t="s">
        <v>131</v>
      </c>
      <c r="AD102" s="4" t="s">
        <v>44</v>
      </c>
      <c r="AE102" s="4" t="s">
        <v>44</v>
      </c>
      <c r="AF102" s="4" t="s">
        <v>44</v>
      </c>
      <c r="AG102" s="4" t="s">
        <v>44</v>
      </c>
      <c r="AJ102" s="90"/>
      <c r="BB102" s="62"/>
      <c r="BC102" s="62"/>
      <c r="BD102" s="62"/>
      <c r="BE102" s="62"/>
      <c r="BF102" s="62"/>
      <c r="BG102" s="62"/>
      <c r="BH102" s="62"/>
      <c r="BI102" s="62"/>
      <c r="BJ102" s="62"/>
    </row>
    <row r="103" spans="2:62" hidden="1">
      <c r="B103" s="4" t="s">
        <v>440</v>
      </c>
      <c r="C103" s="4">
        <v>0.22808557999200699</v>
      </c>
      <c r="D103" s="4">
        <v>0.15412500028644799</v>
      </c>
      <c r="E103" s="4">
        <v>0.77191442000799304</v>
      </c>
      <c r="F103" s="55">
        <v>8.3197543865730306E-2</v>
      </c>
      <c r="G103" s="4">
        <v>0.15412500028644799</v>
      </c>
      <c r="H103" s="4">
        <v>9.8068575576953199E-2</v>
      </c>
      <c r="I103" s="4">
        <v>0.80698136878828897</v>
      </c>
      <c r="J103" s="4">
        <v>0.16145734866595099</v>
      </c>
      <c r="L103" s="4" t="s">
        <v>441</v>
      </c>
      <c r="M103" s="4">
        <v>0.18075242789436499</v>
      </c>
      <c r="N103" s="4">
        <v>0.169013472067334</v>
      </c>
      <c r="O103" s="4">
        <v>4.28577521227144E-2</v>
      </c>
      <c r="P103" s="4">
        <v>0.448848387661828</v>
      </c>
      <c r="Q103" s="19">
        <v>4.1942913433082499E-2</v>
      </c>
      <c r="R103" s="55">
        <v>6.31853617511237E-2</v>
      </c>
      <c r="S103" s="55">
        <v>5.9718285873057601E-2</v>
      </c>
      <c r="T103" s="4">
        <v>0.216017446002504</v>
      </c>
      <c r="V103" s="4" t="s">
        <v>442</v>
      </c>
      <c r="W103" s="4">
        <v>0.90200000000000002</v>
      </c>
      <c r="X103" s="4">
        <v>0.47799999999999998</v>
      </c>
      <c r="Y103" s="4">
        <v>0.73899999999999999</v>
      </c>
      <c r="Z103" s="4">
        <v>3.5999999999999997E-2</v>
      </c>
      <c r="AA103" s="4">
        <v>0.17199999999999999</v>
      </c>
      <c r="AC103" s="4" t="s">
        <v>441</v>
      </c>
      <c r="AD103" s="4">
        <v>0.28871491400979199</v>
      </c>
      <c r="AE103" s="4">
        <v>0.671065465933389</v>
      </c>
      <c r="AF103" s="4">
        <v>0.69146246127401301</v>
      </c>
      <c r="AG103" s="4">
        <v>0.38208273980905799</v>
      </c>
      <c r="BB103" s="62"/>
      <c r="BC103" s="62"/>
      <c r="BD103" s="62"/>
      <c r="BE103" s="62"/>
      <c r="BF103" s="62"/>
      <c r="BG103" s="62"/>
      <c r="BH103" s="62"/>
      <c r="BI103" s="62"/>
      <c r="BJ103" s="62"/>
    </row>
    <row r="104" spans="2:62" hidden="1">
      <c r="B104" s="4" t="s">
        <v>443</v>
      </c>
      <c r="C104" s="4">
        <v>0.71317245129136797</v>
      </c>
      <c r="D104" s="4">
        <v>0.421640991835462</v>
      </c>
      <c r="E104" s="4">
        <v>0.97844250846636405</v>
      </c>
      <c r="F104" s="4">
        <v>0.16145734866595099</v>
      </c>
      <c r="G104" s="4">
        <v>0.469694678436679</v>
      </c>
      <c r="H104" s="4">
        <v>0.22808557999200699</v>
      </c>
      <c r="I104" s="4">
        <v>0.94136899971073795</v>
      </c>
      <c r="J104" s="55">
        <v>9.8068575576953199E-2</v>
      </c>
      <c r="L104" s="4" t="s">
        <v>444</v>
      </c>
      <c r="M104" s="4">
        <v>0.23738133503400899</v>
      </c>
      <c r="N104" s="4">
        <v>0.184795133717088</v>
      </c>
      <c r="O104" s="4">
        <v>3.24304946593782E-3</v>
      </c>
      <c r="P104" s="4">
        <v>0.91708291787174201</v>
      </c>
      <c r="Q104" s="4">
        <v>0.34985414079175098</v>
      </c>
      <c r="R104" s="19">
        <v>7.88304689837881E-3</v>
      </c>
      <c r="S104" s="19">
        <v>3.4669738030406699E-3</v>
      </c>
      <c r="T104" s="4">
        <v>0.22448214021908999</v>
      </c>
      <c r="V104" s="4" t="s">
        <v>445</v>
      </c>
      <c r="W104" s="4">
        <v>0.77200000000000002</v>
      </c>
      <c r="X104" s="4">
        <v>0.26800000000000002</v>
      </c>
      <c r="Y104" s="4">
        <v>0.16400000000000001</v>
      </c>
      <c r="Z104" s="4">
        <v>2E-3</v>
      </c>
      <c r="AA104" s="4">
        <v>9.6000000000000002E-2</v>
      </c>
      <c r="AC104" s="4" t="s">
        <v>444</v>
      </c>
      <c r="AD104" s="4">
        <v>0.46017216272297101</v>
      </c>
      <c r="AE104" s="4">
        <v>0.27903376618520098</v>
      </c>
      <c r="AF104" s="4">
        <v>0.98450273239429997</v>
      </c>
      <c r="AG104" s="4">
        <v>0.69146246127401301</v>
      </c>
      <c r="BB104" s="62"/>
      <c r="BC104" s="62"/>
      <c r="BD104" s="62"/>
      <c r="BE104" s="62"/>
      <c r="BF104" s="62"/>
      <c r="BG104" s="62"/>
      <c r="BH104" s="62"/>
      <c r="BI104" s="62"/>
      <c r="BJ104" s="62"/>
    </row>
    <row r="105" spans="2:62" hidden="1">
      <c r="B105" s="4" t="s">
        <v>219</v>
      </c>
      <c r="C105" s="4">
        <v>0.29727238379049198</v>
      </c>
      <c r="D105" s="4">
        <v>0.14701637832259701</v>
      </c>
      <c r="E105" s="4">
        <v>0.89098914564317599</v>
      </c>
      <c r="F105" s="55">
        <v>9.2909297940494004E-2</v>
      </c>
      <c r="G105" s="4">
        <v>0.21012250259138299</v>
      </c>
      <c r="H105" s="4">
        <v>0.17679300047448901</v>
      </c>
      <c r="I105" s="4">
        <v>0.83854265133404904</v>
      </c>
      <c r="J105" s="4">
        <v>0.23738133503400899</v>
      </c>
      <c r="L105" s="4" t="s">
        <v>230</v>
      </c>
      <c r="M105" s="4">
        <v>0.169013472067334</v>
      </c>
      <c r="N105" s="4">
        <v>0.169013472067334</v>
      </c>
      <c r="O105" s="4">
        <v>7.8637604464676006E-2</v>
      </c>
      <c r="P105" s="4">
        <v>0.61791142218895301</v>
      </c>
      <c r="Q105" s="55">
        <v>9.6800484585610302E-2</v>
      </c>
      <c r="R105" s="4">
        <v>0.135666060946383</v>
      </c>
      <c r="S105" s="4">
        <v>0.12953933456125699</v>
      </c>
      <c r="T105" s="4">
        <v>0.328934534066611</v>
      </c>
      <c r="V105" s="4" t="s">
        <v>244</v>
      </c>
      <c r="W105" s="4">
        <v>0.93</v>
      </c>
      <c r="X105" s="4">
        <v>0.55100000000000005</v>
      </c>
      <c r="Y105" s="4">
        <v>0.83</v>
      </c>
      <c r="Z105" s="4">
        <v>6.3E-2</v>
      </c>
      <c r="AA105" s="4">
        <v>0.29799999999999999</v>
      </c>
      <c r="AC105" s="4" t="s">
        <v>230</v>
      </c>
      <c r="AD105" s="4">
        <v>0.34985414079175098</v>
      </c>
      <c r="AE105" s="4">
        <v>0.58483787117210195</v>
      </c>
      <c r="AF105" s="4">
        <v>0.72096623381479996</v>
      </c>
      <c r="AG105" s="4">
        <v>0.65014585920824897</v>
      </c>
      <c r="BB105" s="62"/>
      <c r="BC105" s="62"/>
      <c r="BD105" s="62"/>
      <c r="BE105" s="62"/>
      <c r="BF105" s="62"/>
      <c r="BG105" s="62"/>
      <c r="BH105" s="62"/>
      <c r="BI105" s="62"/>
      <c r="BJ105" s="62"/>
    </row>
    <row r="106" spans="2:62" hidden="1">
      <c r="B106" s="4" t="s">
        <v>446</v>
      </c>
      <c r="C106" s="19">
        <v>1.1728324147817401E-2</v>
      </c>
      <c r="D106" s="4">
        <v>0.65931775336469101</v>
      </c>
      <c r="E106" s="19">
        <v>1.11893020018357E-3</v>
      </c>
      <c r="F106" s="4">
        <v>0.51819440432578001</v>
      </c>
      <c r="G106" s="4">
        <v>0.15412500028644799</v>
      </c>
      <c r="H106" s="4">
        <v>0.34068224663530899</v>
      </c>
      <c r="I106" s="4">
        <v>1.3724096470189601E-2</v>
      </c>
      <c r="J106" s="4">
        <v>0.87919572748381203</v>
      </c>
      <c r="L106" s="4" t="s">
        <v>447</v>
      </c>
      <c r="M106" s="4">
        <v>0.26647585252470302</v>
      </c>
      <c r="N106" s="4">
        <v>0.78987749740861701</v>
      </c>
      <c r="O106" s="4">
        <v>0.62527209643069004</v>
      </c>
      <c r="P106" s="19">
        <v>3.18046563330756E-3</v>
      </c>
      <c r="Q106" s="19">
        <v>2.3532528924464099E-2</v>
      </c>
      <c r="R106" s="4">
        <v>0.99871207449026</v>
      </c>
      <c r="S106" s="4">
        <v>0.63950756904916495</v>
      </c>
      <c r="T106" s="4">
        <v>0.448848387661828</v>
      </c>
      <c r="V106" s="4" t="s">
        <v>448</v>
      </c>
      <c r="W106" s="4">
        <v>0.53</v>
      </c>
      <c r="X106" s="4">
        <v>0.61</v>
      </c>
      <c r="Y106" s="4">
        <v>0.86199999999999999</v>
      </c>
      <c r="Z106" s="4">
        <v>0.88600000000000001</v>
      </c>
      <c r="AA106" s="4">
        <v>0.51300000000000001</v>
      </c>
      <c r="AC106" s="4" t="s">
        <v>447</v>
      </c>
      <c r="AD106" s="55">
        <v>8.2917082128257893E-2</v>
      </c>
      <c r="AE106" s="4">
        <v>0.52847166451647898</v>
      </c>
      <c r="AF106" s="19">
        <v>9.2080802881519905E-3</v>
      </c>
      <c r="AG106" s="4">
        <v>0.101788111773941</v>
      </c>
      <c r="BB106" s="62"/>
      <c r="BC106" s="62"/>
      <c r="BD106" s="62"/>
      <c r="BE106" s="62"/>
      <c r="BF106" s="62"/>
      <c r="BG106" s="62"/>
      <c r="BH106" s="62"/>
      <c r="BI106" s="62"/>
      <c r="BJ106" s="62"/>
    </row>
    <row r="107" spans="2:62" hidden="1">
      <c r="B107" s="4" t="s">
        <v>449</v>
      </c>
      <c r="C107" s="19">
        <v>3.5171958999405298E-2</v>
      </c>
      <c r="D107" s="4">
        <v>0.71317245129136797</v>
      </c>
      <c r="E107" s="19">
        <v>4.2580364793440902E-3</v>
      </c>
      <c r="F107" s="4">
        <v>0.61368714008721403</v>
      </c>
      <c r="G107" s="4">
        <v>0.329600409409669</v>
      </c>
      <c r="H107" s="4">
        <v>0.71317245129136797</v>
      </c>
      <c r="I107" s="4">
        <v>1.8606282760090801E-2</v>
      </c>
      <c r="J107" s="4">
        <v>0.94815268591074597</v>
      </c>
      <c r="L107" s="4" t="s">
        <v>450</v>
      </c>
      <c r="M107" s="4">
        <v>0.36325492122668201</v>
      </c>
      <c r="N107" s="4">
        <v>0.91680245613427003</v>
      </c>
      <c r="O107" s="4">
        <v>0.51819440432578001</v>
      </c>
      <c r="P107" s="19">
        <v>5.4954676364380103E-3</v>
      </c>
      <c r="Q107" s="4">
        <v>0.24196365222307301</v>
      </c>
      <c r="R107" s="4">
        <v>0.98558174246419505</v>
      </c>
      <c r="S107" s="4">
        <v>0.29855139235912997</v>
      </c>
      <c r="T107" s="4">
        <v>0.77551785978091003</v>
      </c>
      <c r="V107" s="4" t="s">
        <v>451</v>
      </c>
      <c r="W107" s="4">
        <v>0.19500000000000001</v>
      </c>
      <c r="X107" s="4">
        <v>0.41399999999999998</v>
      </c>
      <c r="Y107" s="4">
        <v>0.23899999999999999</v>
      </c>
      <c r="Z107" s="4">
        <v>0.79900000000000004</v>
      </c>
      <c r="AA107" s="4">
        <v>0.38300000000000001</v>
      </c>
      <c r="AC107" s="4" t="s">
        <v>450</v>
      </c>
      <c r="AD107" s="4">
        <v>0.216017446002504</v>
      </c>
      <c r="AE107" s="4">
        <v>0.148507230605254</v>
      </c>
      <c r="AF107" s="19">
        <v>3.0642850890268199E-2</v>
      </c>
      <c r="AG107" s="55">
        <v>6.31853617511237E-2</v>
      </c>
      <c r="BB107" s="62"/>
      <c r="BC107" s="62"/>
      <c r="BD107" s="62"/>
      <c r="BE107" s="62"/>
      <c r="BF107" s="62"/>
      <c r="BG107" s="62"/>
      <c r="BH107" s="62"/>
      <c r="BI107" s="62"/>
      <c r="BJ107" s="62"/>
    </row>
    <row r="108" spans="2:62" hidden="1">
      <c r="B108" s="4" t="s">
        <v>177</v>
      </c>
      <c r="C108" s="4">
        <v>0.70272761620950797</v>
      </c>
      <c r="D108" s="4">
        <v>0.59022047233299302</v>
      </c>
      <c r="E108" s="4">
        <v>0.87297361991867894</v>
      </c>
      <c r="F108" s="4">
        <v>0.469694678436679</v>
      </c>
      <c r="G108" s="4">
        <v>0.87297361991867894</v>
      </c>
      <c r="H108" s="4">
        <v>0.84587499971355196</v>
      </c>
      <c r="I108" s="4">
        <v>0.92573035921736002</v>
      </c>
      <c r="J108" s="55">
        <v>8.3197543865730306E-2</v>
      </c>
      <c r="L108" s="4" t="s">
        <v>231</v>
      </c>
      <c r="M108" s="4">
        <v>9.8068575576953199E-2</v>
      </c>
      <c r="N108" s="4">
        <v>0.36325492122668201</v>
      </c>
      <c r="O108" s="4">
        <v>0.36325492122668201</v>
      </c>
      <c r="P108" s="4">
        <v>0.53982783727702899</v>
      </c>
      <c r="Q108" s="4">
        <v>0.148507230605254</v>
      </c>
      <c r="R108" s="19">
        <v>4.1104856603442997E-3</v>
      </c>
      <c r="S108" s="4">
        <v>0.49430101840926399</v>
      </c>
      <c r="T108" s="4">
        <v>0.75803634777692697</v>
      </c>
      <c r="V108" s="4" t="s">
        <v>245</v>
      </c>
      <c r="W108" s="4">
        <v>0.46500000000000002</v>
      </c>
      <c r="X108" s="4">
        <v>0.32300000000000001</v>
      </c>
      <c r="Y108" s="4">
        <v>3.1E-2</v>
      </c>
      <c r="Z108" s="4">
        <v>0.34899999999999998</v>
      </c>
      <c r="AA108" s="4">
        <v>0.501</v>
      </c>
      <c r="AC108" s="4" t="s">
        <v>231</v>
      </c>
      <c r="AD108" s="4">
        <v>0.328934534066611</v>
      </c>
      <c r="AE108" s="4">
        <v>0.56243386898776404</v>
      </c>
      <c r="AF108" s="4">
        <v>0.53982783727702899</v>
      </c>
      <c r="AG108" s="4">
        <v>0.31866735834687998</v>
      </c>
      <c r="BB108" s="62"/>
      <c r="BC108" s="62"/>
      <c r="BD108" s="62"/>
      <c r="BE108" s="62"/>
      <c r="BF108" s="62"/>
      <c r="BG108" s="62"/>
      <c r="BH108" s="62"/>
      <c r="BI108" s="62"/>
      <c r="BJ108" s="62"/>
    </row>
    <row r="109" spans="2:62" hidden="1">
      <c r="B109" s="4" t="s">
        <v>452</v>
      </c>
      <c r="C109" s="19">
        <v>3.5541940489476299E-3</v>
      </c>
      <c r="D109" s="4">
        <v>0.469694678436679</v>
      </c>
      <c r="E109" s="19">
        <v>6.7460765615401299E-5</v>
      </c>
      <c r="F109" s="4">
        <v>0.69211232984736304</v>
      </c>
      <c r="G109" s="4">
        <v>6.2274691736906397E-2</v>
      </c>
      <c r="H109" s="4">
        <v>0.34068224663530899</v>
      </c>
      <c r="I109" s="4">
        <v>5.9934316926288096E-4</v>
      </c>
      <c r="J109" s="4">
        <v>0.99079231692722103</v>
      </c>
      <c r="L109" s="4" t="s">
        <v>453</v>
      </c>
      <c r="M109" s="4">
        <v>0.74341880748437505</v>
      </c>
      <c r="N109" s="4">
        <v>0.72344007013370804</v>
      </c>
      <c r="O109" s="4">
        <v>0.59022047233299302</v>
      </c>
      <c r="P109" s="19">
        <v>6.7287216194344499E-3</v>
      </c>
      <c r="Q109" s="19">
        <v>4.7318528192976897E-2</v>
      </c>
      <c r="R109" s="4">
        <v>0.99920338364495598</v>
      </c>
      <c r="S109" s="4">
        <v>0.74902622567655697</v>
      </c>
      <c r="T109" s="4">
        <v>0.48290770619201701</v>
      </c>
      <c r="V109" s="4" t="s">
        <v>454</v>
      </c>
      <c r="W109" s="4">
        <v>0.77900000000000003</v>
      </c>
      <c r="X109" s="4">
        <v>0.65800000000000003</v>
      </c>
      <c r="Y109" s="4">
        <v>0.97499999999999998</v>
      </c>
      <c r="Z109" s="4">
        <v>0.93899999999999995</v>
      </c>
      <c r="AA109" s="4">
        <v>0.68500000000000005</v>
      </c>
      <c r="AC109" s="4" t="s">
        <v>453</v>
      </c>
      <c r="AD109" s="4">
        <v>0.162136668615493</v>
      </c>
      <c r="AE109" s="4">
        <v>0.42633441241673298</v>
      </c>
      <c r="AF109" s="19">
        <v>1.70261791064738E-3</v>
      </c>
      <c r="AG109" s="4">
        <v>0.34985414079175098</v>
      </c>
      <c r="BB109" s="62"/>
      <c r="BC109" s="62"/>
      <c r="BD109" s="62"/>
      <c r="BE109" s="62"/>
      <c r="BF109" s="62"/>
      <c r="BG109" s="62"/>
      <c r="BH109" s="62"/>
      <c r="BI109" s="62"/>
      <c r="BJ109" s="62"/>
    </row>
    <row r="110" spans="2:62" hidden="1">
      <c r="B110" s="4" t="s">
        <v>455</v>
      </c>
      <c r="C110" s="19">
        <v>1.08285394652416E-2</v>
      </c>
      <c r="D110" s="4">
        <v>0.72344007013370804</v>
      </c>
      <c r="E110" s="19">
        <v>3.4785108480090598E-4</v>
      </c>
      <c r="F110" s="4">
        <v>0.78987749740861701</v>
      </c>
      <c r="G110" s="4">
        <v>0.17679300047448901</v>
      </c>
      <c r="H110" s="4">
        <v>0.92136239553532395</v>
      </c>
      <c r="I110" s="4">
        <v>1.6675074115730399E-3</v>
      </c>
      <c r="J110" s="4">
        <v>0.99863169761011095</v>
      </c>
      <c r="L110" s="4" t="s">
        <v>456</v>
      </c>
      <c r="M110" s="4">
        <v>0.91204650479917004</v>
      </c>
      <c r="N110" s="4">
        <v>0.90709070205950604</v>
      </c>
      <c r="O110" s="4">
        <v>0.68133378532306699</v>
      </c>
      <c r="P110" s="19">
        <v>9.2050982381821304E-3</v>
      </c>
      <c r="Q110" s="4">
        <v>0.328934534066611</v>
      </c>
      <c r="R110" s="4">
        <v>0.99795689441430302</v>
      </c>
      <c r="S110" s="4">
        <v>0.62876017663351902</v>
      </c>
      <c r="T110" s="4">
        <v>0.671065465933389</v>
      </c>
      <c r="V110" s="4" t="s">
        <v>457</v>
      </c>
      <c r="W110" s="4">
        <v>0.48599999999999999</v>
      </c>
      <c r="X110" s="4">
        <v>0.41599999999999998</v>
      </c>
      <c r="Y110" s="4">
        <v>0.80400000000000005</v>
      </c>
      <c r="Z110" s="4">
        <v>0.94899999999999995</v>
      </c>
      <c r="AA110" s="4">
        <v>0.68899999999999995</v>
      </c>
      <c r="AC110" s="4" t="s">
        <v>456</v>
      </c>
      <c r="AD110" s="4">
        <v>0.25097377432344298</v>
      </c>
      <c r="AE110" s="4">
        <v>0.16924757725542999</v>
      </c>
      <c r="AF110" s="19">
        <v>4.1104856603442997E-3</v>
      </c>
      <c r="AG110" s="4">
        <v>0.51709316539667105</v>
      </c>
      <c r="BB110" s="62"/>
      <c r="BC110" s="62"/>
      <c r="BD110" s="62"/>
      <c r="BE110" s="62"/>
      <c r="BF110" s="62"/>
      <c r="BG110" s="62"/>
      <c r="BH110" s="62"/>
      <c r="BI110" s="62"/>
      <c r="BJ110" s="62"/>
    </row>
    <row r="111" spans="2:62" hidden="1">
      <c r="B111" s="4" t="s">
        <v>176</v>
      </c>
      <c r="C111" s="4">
        <v>0.21899812040149799</v>
      </c>
      <c r="D111" s="4">
        <v>0.62527209643069004</v>
      </c>
      <c r="E111" s="4">
        <v>0.28682754870863197</v>
      </c>
      <c r="F111" s="4">
        <v>0.92991056098624403</v>
      </c>
      <c r="G111" s="4">
        <v>8.3197543865730306E-2</v>
      </c>
      <c r="H111" s="4">
        <v>0.530305321563321</v>
      </c>
      <c r="I111" s="4">
        <v>0.27655992986629302</v>
      </c>
      <c r="J111" s="4">
        <v>0.78100187959850198</v>
      </c>
      <c r="L111" s="4" t="s">
        <v>232</v>
      </c>
      <c r="M111" s="4">
        <v>0.94815268591074597</v>
      </c>
      <c r="N111" s="4">
        <v>0.19301863121171101</v>
      </c>
      <c r="O111" s="4">
        <v>0.98827167585218301</v>
      </c>
      <c r="P111" s="4">
        <v>0.84477678065168305</v>
      </c>
      <c r="Q111" s="4">
        <v>0.85149276939474605</v>
      </c>
      <c r="R111" s="4">
        <v>0.63950756904916495</v>
      </c>
      <c r="S111" s="4">
        <v>0.98659543464220201</v>
      </c>
      <c r="T111" s="4">
        <v>0.84477678065168305</v>
      </c>
      <c r="V111" s="4" t="s">
        <v>246</v>
      </c>
      <c r="W111" s="4">
        <v>0.81100000000000005</v>
      </c>
      <c r="X111" s="4">
        <v>0.71</v>
      </c>
      <c r="Y111" s="4">
        <v>0.95899999999999996</v>
      </c>
      <c r="Z111" s="4">
        <v>0.999</v>
      </c>
      <c r="AA111" s="4">
        <v>0.94499999999999995</v>
      </c>
      <c r="AC111" s="4" t="s">
        <v>232</v>
      </c>
      <c r="AD111" s="4">
        <v>0.81593987465324103</v>
      </c>
      <c r="AE111" s="4">
        <v>0.95543453724145699</v>
      </c>
      <c r="AF111" s="4">
        <v>0.20774064584608401</v>
      </c>
      <c r="AG111" s="4">
        <v>0.92136098514146403</v>
      </c>
      <c r="BB111" s="62"/>
      <c r="BC111" s="62"/>
      <c r="BD111" s="62"/>
      <c r="BE111" s="62"/>
      <c r="BF111" s="62"/>
      <c r="BG111" s="62"/>
      <c r="BH111" s="62"/>
      <c r="BI111" s="62"/>
      <c r="BJ111" s="62"/>
    </row>
    <row r="112" spans="2:62" hidden="1">
      <c r="C112" s="4" t="s">
        <v>44</v>
      </c>
      <c r="D112" s="4" t="s">
        <v>44</v>
      </c>
      <c r="E112" s="4" t="s">
        <v>44</v>
      </c>
      <c r="F112" s="4" t="s">
        <v>44</v>
      </c>
      <c r="G112" s="4" t="s">
        <v>44</v>
      </c>
      <c r="H112" s="4" t="s">
        <v>44</v>
      </c>
      <c r="I112" s="4" t="s">
        <v>44</v>
      </c>
      <c r="J112" s="4" t="s">
        <v>44</v>
      </c>
      <c r="M112" s="4" t="s">
        <v>44</v>
      </c>
      <c r="N112" s="4" t="s">
        <v>44</v>
      </c>
      <c r="O112" s="4" t="s">
        <v>44</v>
      </c>
      <c r="P112" s="4" t="s">
        <v>44</v>
      </c>
      <c r="Q112" s="4" t="s">
        <v>44</v>
      </c>
      <c r="R112" s="4" t="s">
        <v>44</v>
      </c>
      <c r="S112" s="4" t="s">
        <v>44</v>
      </c>
      <c r="T112" s="4" t="s">
        <v>44</v>
      </c>
      <c r="W112" s="4" t="s">
        <v>44</v>
      </c>
      <c r="X112" s="4" t="s">
        <v>44</v>
      </c>
      <c r="Y112" s="4" t="s">
        <v>44</v>
      </c>
      <c r="Z112" s="4" t="s">
        <v>44</v>
      </c>
      <c r="AA112" s="4" t="s">
        <v>44</v>
      </c>
      <c r="AD112" s="4" t="s">
        <v>44</v>
      </c>
      <c r="AE112" s="4" t="s">
        <v>44</v>
      </c>
      <c r="AF112" s="4" t="s">
        <v>44</v>
      </c>
      <c r="AG112" s="4" t="s">
        <v>44</v>
      </c>
      <c r="BB112" s="62"/>
      <c r="BC112" s="62"/>
      <c r="BD112" s="62"/>
      <c r="BE112" s="62"/>
      <c r="BF112" s="62"/>
      <c r="BG112" s="62"/>
      <c r="BH112" s="62"/>
      <c r="BI112" s="62"/>
      <c r="BJ112" s="62"/>
    </row>
    <row r="113" spans="2:62" hidden="1">
      <c r="B113" s="60" t="s">
        <v>260</v>
      </c>
      <c r="C113" s="4" t="s">
        <v>44</v>
      </c>
      <c r="D113" s="4" t="s">
        <v>44</v>
      </c>
      <c r="E113" s="4" t="s">
        <v>44</v>
      </c>
      <c r="F113" s="4" t="s">
        <v>44</v>
      </c>
      <c r="G113" s="4" t="s">
        <v>44</v>
      </c>
      <c r="H113" s="4" t="s">
        <v>44</v>
      </c>
      <c r="I113" s="4" t="s">
        <v>44</v>
      </c>
      <c r="J113" s="4" t="s">
        <v>44</v>
      </c>
      <c r="M113" s="4" t="s">
        <v>44</v>
      </c>
      <c r="N113" s="4" t="s">
        <v>44</v>
      </c>
      <c r="O113" s="4" t="s">
        <v>44</v>
      </c>
      <c r="P113" s="4" t="s">
        <v>44</v>
      </c>
      <c r="Q113" s="4" t="s">
        <v>44</v>
      </c>
      <c r="R113" s="4" t="s">
        <v>44</v>
      </c>
      <c r="S113" s="4" t="s">
        <v>44</v>
      </c>
      <c r="T113" s="4" t="s">
        <v>44</v>
      </c>
      <c r="V113" s="60"/>
      <c r="W113" s="4" t="s">
        <v>44</v>
      </c>
      <c r="X113" s="4" t="s">
        <v>44</v>
      </c>
      <c r="Y113" s="4" t="s">
        <v>44</v>
      </c>
      <c r="Z113" s="4" t="s">
        <v>44</v>
      </c>
      <c r="AA113" s="4" t="s">
        <v>44</v>
      </c>
      <c r="AC113" s="90" t="s">
        <v>132</v>
      </c>
      <c r="AD113" s="4" t="s">
        <v>44</v>
      </c>
      <c r="AE113" s="4" t="s">
        <v>44</v>
      </c>
      <c r="AF113" s="4" t="s">
        <v>44</v>
      </c>
      <c r="AG113" s="4" t="s">
        <v>44</v>
      </c>
      <c r="AJ113" s="90"/>
      <c r="BB113" s="62"/>
      <c r="BC113" s="62"/>
      <c r="BD113" s="62"/>
      <c r="BE113" s="62"/>
      <c r="BF113" s="62"/>
      <c r="BG113" s="62"/>
      <c r="BH113" s="62"/>
      <c r="BI113" s="62"/>
      <c r="BJ113" s="62"/>
    </row>
    <row r="114" spans="2:62" hidden="1">
      <c r="B114" s="4" t="s">
        <v>133</v>
      </c>
      <c r="C114" s="4">
        <v>0.54841856501435304</v>
      </c>
      <c r="D114" s="4">
        <v>0.43357018255618202</v>
      </c>
      <c r="E114" s="4">
        <v>0.40977440081798</v>
      </c>
      <c r="F114" s="4">
        <v>0.89098914564317599</v>
      </c>
      <c r="G114" s="4">
        <v>0.69212253645518296</v>
      </c>
      <c r="H114" s="4">
        <v>0.815246387007586</v>
      </c>
      <c r="I114" s="4">
        <v>0.30788767015263702</v>
      </c>
      <c r="J114" s="4">
        <v>0.91682696121227003</v>
      </c>
      <c r="L114" s="4" t="s">
        <v>233</v>
      </c>
      <c r="M114" s="4">
        <v>0.67039959059033105</v>
      </c>
      <c r="N114" s="4">
        <v>0.26148046447555201</v>
      </c>
      <c r="O114" s="4">
        <v>0.89659153822702498</v>
      </c>
      <c r="P114" s="4">
        <v>0.415153602311637</v>
      </c>
      <c r="Q114" s="4">
        <v>0.94028171412694195</v>
      </c>
      <c r="R114" s="4">
        <v>0.36584638661885799</v>
      </c>
      <c r="S114" s="4">
        <v>0.800345827558126</v>
      </c>
      <c r="T114" s="4">
        <v>0.23313193047842601</v>
      </c>
      <c r="V114" s="4" t="s">
        <v>247</v>
      </c>
      <c r="W114" s="4">
        <v>0.58199999999999996</v>
      </c>
      <c r="X114" s="4">
        <v>0.83399999999999996</v>
      </c>
      <c r="Y114" s="4">
        <v>0.66300000000000003</v>
      </c>
      <c r="Z114" s="4">
        <v>0.29199999999999998</v>
      </c>
      <c r="AA114" s="4">
        <v>0.52400000000000002</v>
      </c>
      <c r="AC114" s="4" t="s">
        <v>233</v>
      </c>
      <c r="AD114" s="4">
        <v>0.65016772824024704</v>
      </c>
      <c r="AE114" s="4">
        <v>0.47152833548352102</v>
      </c>
      <c r="AF114" s="4">
        <v>0.46584329575569</v>
      </c>
      <c r="AG114" s="4">
        <v>0.81595209353612896</v>
      </c>
      <c r="BB114" s="62"/>
      <c r="BC114" s="62"/>
      <c r="BD114" s="62"/>
      <c r="BE114" s="62"/>
      <c r="BF114" s="62"/>
      <c r="BG114" s="62"/>
      <c r="BH114" s="62"/>
      <c r="BI114" s="62"/>
      <c r="BJ114" s="62"/>
    </row>
    <row r="115" spans="2:62" hidden="1">
      <c r="B115" s="4" t="s">
        <v>134</v>
      </c>
      <c r="C115" s="4">
        <v>0.43357018255618202</v>
      </c>
      <c r="D115" s="4">
        <v>0.12701265161898001</v>
      </c>
      <c r="E115" s="55">
        <v>5.1827339122088902E-2</v>
      </c>
      <c r="F115" s="4">
        <v>0.62527209643069004</v>
      </c>
      <c r="G115" s="4">
        <v>0.281637335255218</v>
      </c>
      <c r="H115" s="4">
        <v>0.37472790356931002</v>
      </c>
      <c r="I115" s="4">
        <v>7.8637604464676006E-2</v>
      </c>
      <c r="J115" s="4">
        <v>0.85299757898037498</v>
      </c>
      <c r="L115" s="4" t="s">
        <v>234</v>
      </c>
      <c r="M115" s="4">
        <v>0.34067354078568901</v>
      </c>
      <c r="N115" s="4">
        <v>0.13019211937820999</v>
      </c>
      <c r="O115" s="4">
        <v>0.49393297767827399</v>
      </c>
      <c r="P115" s="4">
        <v>0.17286468427645099</v>
      </c>
      <c r="Q115" s="4">
        <v>0.328934534066611</v>
      </c>
      <c r="R115" s="4">
        <v>0.72575708369011704</v>
      </c>
      <c r="S115" s="4">
        <v>0.51709229380798305</v>
      </c>
      <c r="T115" s="4">
        <v>0.13560491499760499</v>
      </c>
      <c r="V115" s="4" t="s">
        <v>248</v>
      </c>
      <c r="W115" s="4">
        <v>0.64100000000000001</v>
      </c>
      <c r="X115" s="4">
        <v>0.81200000000000006</v>
      </c>
      <c r="Y115" s="4">
        <v>0.89900000000000002</v>
      </c>
      <c r="Z115" s="4">
        <v>0.39200000000000002</v>
      </c>
      <c r="AA115" s="4">
        <v>0.40100000000000002</v>
      </c>
      <c r="AC115" s="4" t="s">
        <v>234</v>
      </c>
      <c r="AD115" s="4">
        <v>0.37663984429348402</v>
      </c>
      <c r="AE115" s="4">
        <v>0.51139738161812598</v>
      </c>
      <c r="AF115" s="4">
        <v>0.199654172441874</v>
      </c>
      <c r="AG115" s="4">
        <v>0.46584155684356199</v>
      </c>
    </row>
    <row r="116" spans="2:62" hidden="1">
      <c r="B116" s="4" t="s">
        <v>142</v>
      </c>
      <c r="C116" s="4">
        <v>0.26647585252470302</v>
      </c>
      <c r="D116" s="4">
        <v>0.44556471955201699</v>
      </c>
      <c r="E116" s="19">
        <v>2.8655291200273301E-2</v>
      </c>
      <c r="F116" s="4">
        <v>0.89381686813308603</v>
      </c>
      <c r="G116" s="4">
        <v>0.54239314858843002</v>
      </c>
      <c r="H116" s="4">
        <v>0.57240492926460695</v>
      </c>
      <c r="I116" s="4">
        <v>8.7941002941318694E-2</v>
      </c>
      <c r="J116" s="4">
        <v>0.95131207331634005</v>
      </c>
      <c r="L116" s="4" t="s">
        <v>235</v>
      </c>
      <c r="M116" s="4">
        <v>0.19301863121171101</v>
      </c>
      <c r="N116" s="4">
        <v>0.43356637672364901</v>
      </c>
      <c r="O116" s="4">
        <v>0.31866621467693301</v>
      </c>
      <c r="P116" s="19">
        <v>7.2857520017463404E-3</v>
      </c>
      <c r="Q116" s="19">
        <v>5.4954676364380103E-3</v>
      </c>
      <c r="R116" s="4">
        <v>0.99271676383203999</v>
      </c>
      <c r="S116" s="4">
        <v>0.711304508523812</v>
      </c>
      <c r="T116" s="4">
        <v>0.176779084516832</v>
      </c>
      <c r="V116" s="4" t="s">
        <v>249</v>
      </c>
      <c r="W116" s="4">
        <v>0.30399999999999999</v>
      </c>
      <c r="X116" s="4">
        <v>0.438</v>
      </c>
      <c r="Y116" s="4">
        <v>0.84399999999999997</v>
      </c>
      <c r="Z116" s="4">
        <v>0.90600000000000003</v>
      </c>
      <c r="AA116" s="4">
        <v>0.57499999999999996</v>
      </c>
      <c r="AC116" s="4" t="s">
        <v>235</v>
      </c>
      <c r="AD116" s="4">
        <v>0.10432773231034299</v>
      </c>
      <c r="AE116" s="4">
        <v>0.27423271349540801</v>
      </c>
      <c r="AF116" s="19">
        <v>1.84974334547926E-2</v>
      </c>
      <c r="AG116" s="55">
        <v>8.2906283399491396E-2</v>
      </c>
    </row>
    <row r="117" spans="2:62" hidden="1">
      <c r="C117" s="4" t="s">
        <v>44</v>
      </c>
      <c r="D117" s="4" t="s">
        <v>44</v>
      </c>
      <c r="E117" s="4" t="s">
        <v>44</v>
      </c>
      <c r="F117" s="4" t="s">
        <v>44</v>
      </c>
      <c r="G117" s="4" t="s">
        <v>44</v>
      </c>
      <c r="H117" s="4" t="s">
        <v>44</v>
      </c>
      <c r="I117" s="4" t="s">
        <v>44</v>
      </c>
      <c r="J117" s="4" t="s">
        <v>44</v>
      </c>
      <c r="M117" s="4" t="s">
        <v>44</v>
      </c>
      <c r="N117" s="4" t="s">
        <v>44</v>
      </c>
      <c r="O117" s="4" t="s">
        <v>44</v>
      </c>
      <c r="P117" s="4" t="s">
        <v>44</v>
      </c>
      <c r="Q117" s="4" t="s">
        <v>44</v>
      </c>
      <c r="R117" s="4" t="s">
        <v>44</v>
      </c>
      <c r="S117" s="4" t="s">
        <v>44</v>
      </c>
      <c r="T117" s="4" t="s">
        <v>44</v>
      </c>
      <c r="W117" s="4" t="s">
        <v>44</v>
      </c>
      <c r="X117" s="4" t="s">
        <v>44</v>
      </c>
      <c r="Y117" s="4" t="s">
        <v>44</v>
      </c>
      <c r="Z117" s="4" t="s">
        <v>44</v>
      </c>
      <c r="AA117" s="4" t="s">
        <v>44</v>
      </c>
      <c r="AD117" s="4" t="s">
        <v>44</v>
      </c>
      <c r="AE117" s="4" t="s">
        <v>44</v>
      </c>
      <c r="AF117" s="4" t="s">
        <v>44</v>
      </c>
      <c r="AG117" s="4" t="s">
        <v>44</v>
      </c>
    </row>
    <row r="118" spans="2:62" hidden="1">
      <c r="B118" s="4" t="s">
        <v>173</v>
      </c>
      <c r="C118" s="19">
        <v>1.3724096470189601E-2</v>
      </c>
      <c r="D118" s="4">
        <v>0.63674507877331799</v>
      </c>
      <c r="E118" s="19">
        <v>1.11893020018357E-3</v>
      </c>
      <c r="F118" s="4">
        <v>0.69211232984736304</v>
      </c>
      <c r="G118" s="4">
        <v>0.17679300047448901</v>
      </c>
      <c r="H118" s="4">
        <v>0.38631285991278602</v>
      </c>
      <c r="I118" s="4">
        <v>6.0496713284671402E-3</v>
      </c>
      <c r="J118" s="4">
        <v>0.91680245613427003</v>
      </c>
      <c r="L118" s="4" t="s">
        <v>236</v>
      </c>
      <c r="M118" s="4">
        <v>0.54238826472062596</v>
      </c>
      <c r="N118" s="4">
        <v>0.67039959059033105</v>
      </c>
      <c r="O118" s="4">
        <v>0.68133378532306699</v>
      </c>
      <c r="P118" s="19">
        <v>3.4669738030406699E-3</v>
      </c>
      <c r="Q118" s="55">
        <v>5.0206246993051498E-2</v>
      </c>
      <c r="R118" s="4">
        <v>0.99960623794332204</v>
      </c>
      <c r="S118" s="4">
        <v>0.800345827558126</v>
      </c>
      <c r="T118" s="4">
        <v>0.29855139235912997</v>
      </c>
      <c r="V118" s="4" t="s">
        <v>250</v>
      </c>
      <c r="W118" s="4">
        <v>0.61299999999999999</v>
      </c>
      <c r="X118" s="4">
        <v>0.61199999999999999</v>
      </c>
      <c r="Y118" s="4">
        <v>0.94</v>
      </c>
      <c r="Z118" s="4">
        <v>0.92</v>
      </c>
      <c r="AA118" s="4">
        <v>0.52</v>
      </c>
      <c r="AC118" s="4" t="s">
        <v>236</v>
      </c>
      <c r="AD118" s="55">
        <v>8.7367911607623597E-2</v>
      </c>
      <c r="AE118" s="4">
        <v>0.47152833548352102</v>
      </c>
      <c r="AF118" s="19">
        <v>1.41458420697555E-3</v>
      </c>
      <c r="AG118" s="4">
        <v>0.31866735834687998</v>
      </c>
    </row>
    <row r="119" spans="2:62" hidden="1">
      <c r="B119" s="4" t="s">
        <v>217</v>
      </c>
      <c r="C119" s="19">
        <v>2.0035835678031001E-2</v>
      </c>
      <c r="D119" s="55">
        <v>9.8068575576953199E-2</v>
      </c>
      <c r="E119" s="4">
        <v>0.28682754870863197</v>
      </c>
      <c r="F119" s="4">
        <v>0.70272761620950797</v>
      </c>
      <c r="G119" s="4">
        <v>0.60199993254502804</v>
      </c>
      <c r="H119" s="4">
        <v>0.43357398773472999</v>
      </c>
      <c r="I119" s="4">
        <v>0.17679300047448901</v>
      </c>
      <c r="J119" s="4">
        <v>0.89098914564317599</v>
      </c>
      <c r="L119" s="4" t="s">
        <v>237</v>
      </c>
      <c r="M119" s="4">
        <v>0.51819440432578001</v>
      </c>
      <c r="N119" s="4">
        <v>0.22808557999200699</v>
      </c>
      <c r="O119" s="4">
        <v>0.60199993254502804</v>
      </c>
      <c r="P119" s="4">
        <v>0.48290770619201701</v>
      </c>
      <c r="Q119" s="4">
        <v>0.69146246127401301</v>
      </c>
      <c r="R119" s="4">
        <v>0.16924757725542999</v>
      </c>
      <c r="S119" s="4">
        <v>0.360492430950835</v>
      </c>
      <c r="T119" s="4">
        <v>0.448848387661828</v>
      </c>
      <c r="V119" s="4" t="s">
        <v>251</v>
      </c>
      <c r="W119" s="4">
        <v>0.41399999999999998</v>
      </c>
      <c r="X119" s="4">
        <v>0.78200000000000003</v>
      </c>
      <c r="Y119" s="4">
        <v>0.51500000000000001</v>
      </c>
      <c r="Z119" s="4">
        <v>0.46</v>
      </c>
      <c r="AA119" s="4">
        <v>0.505</v>
      </c>
      <c r="AC119" s="4" t="s">
        <v>237</v>
      </c>
      <c r="AD119" s="4">
        <v>0.72096623381479996</v>
      </c>
      <c r="AE119" s="4">
        <v>0.60696928513388904</v>
      </c>
      <c r="AF119" s="4">
        <v>0.49430101840926399</v>
      </c>
      <c r="AG119" s="4">
        <v>0.77551785978091003</v>
      </c>
    </row>
    <row r="120" spans="2:62" hidden="1">
      <c r="B120" s="4" t="s">
        <v>206</v>
      </c>
      <c r="C120" s="55">
        <v>9.2909297940494004E-2</v>
      </c>
      <c r="D120" s="4">
        <v>0.103434716397628</v>
      </c>
      <c r="E120" s="55">
        <v>5.1847314089254297E-2</v>
      </c>
      <c r="F120" s="4">
        <v>0.329600409409669</v>
      </c>
      <c r="G120" s="4">
        <v>0.13345427581074901</v>
      </c>
      <c r="H120" s="4">
        <v>0.14701637832259701</v>
      </c>
      <c r="I120" s="4">
        <v>6.6092626751563105E-2</v>
      </c>
      <c r="J120" s="4">
        <v>0.68133378532306699</v>
      </c>
      <c r="L120" s="4" t="s">
        <v>212</v>
      </c>
      <c r="M120" s="4">
        <v>0.127026380081321</v>
      </c>
      <c r="N120" s="4">
        <v>0.21012250259138299</v>
      </c>
      <c r="O120" s="4">
        <v>0.530305321563321</v>
      </c>
      <c r="P120" s="55">
        <v>6.3175688423295601E-2</v>
      </c>
      <c r="Q120" s="19">
        <v>3.4816874887468603E-2</v>
      </c>
      <c r="R120" s="4">
        <v>0.69146246127401301</v>
      </c>
      <c r="S120" s="4">
        <v>0.55115420796313497</v>
      </c>
      <c r="T120" s="4">
        <v>0.26015840025368298</v>
      </c>
      <c r="V120" s="4" t="s">
        <v>252</v>
      </c>
      <c r="W120" s="4">
        <v>0.90400000000000003</v>
      </c>
      <c r="X120" s="4">
        <v>0.67600000000000005</v>
      </c>
      <c r="Y120" s="4">
        <v>0.97599999999999998</v>
      </c>
      <c r="Z120" s="4">
        <v>0.47199999999999998</v>
      </c>
      <c r="AA120" s="4">
        <v>0.51</v>
      </c>
      <c r="AC120" s="4" t="s">
        <v>212</v>
      </c>
      <c r="AD120" s="4">
        <v>0.264804333865366</v>
      </c>
      <c r="AE120" s="4">
        <v>0.59594196661571996</v>
      </c>
      <c r="AF120" s="55">
        <v>5.0206246993051498E-2</v>
      </c>
      <c r="AG120" s="4">
        <v>0.53415496559772502</v>
      </c>
    </row>
    <row r="121" spans="2:62" hidden="1">
      <c r="B121" s="4" t="s">
        <v>205</v>
      </c>
      <c r="C121" s="4">
        <v>0.133468103486798</v>
      </c>
      <c r="D121" s="4">
        <v>0.62527209643069004</v>
      </c>
      <c r="E121" s="4">
        <v>0.50606667156259</v>
      </c>
      <c r="F121" s="4">
        <v>0.67039959059033105</v>
      </c>
      <c r="G121" s="4">
        <v>0.21012250259138299</v>
      </c>
      <c r="H121" s="4">
        <v>0.48180559567421999</v>
      </c>
      <c r="I121" s="4">
        <v>0.421640991835462</v>
      </c>
      <c r="J121" s="4">
        <v>0.45761173527937399</v>
      </c>
      <c r="L121" s="4" t="s">
        <v>209</v>
      </c>
      <c r="M121" s="4">
        <v>0.26647585252470302</v>
      </c>
      <c r="N121" s="4">
        <v>0.14701637832259701</v>
      </c>
      <c r="O121" s="4">
        <v>0.78100187959850198</v>
      </c>
      <c r="P121" s="4">
        <v>0.56243386898776404</v>
      </c>
      <c r="Q121" s="4">
        <v>0.318658771359912</v>
      </c>
      <c r="R121" s="19">
        <v>4.4565462758543103E-2</v>
      </c>
      <c r="S121" s="4">
        <v>0.78398255399749595</v>
      </c>
      <c r="T121" s="4">
        <v>0.92546964094761197</v>
      </c>
      <c r="V121" s="4" t="s">
        <v>253</v>
      </c>
      <c r="W121" s="4">
        <v>0.49399999999999999</v>
      </c>
      <c r="X121" s="4">
        <v>0.38700000000000001</v>
      </c>
      <c r="Y121" s="4">
        <v>0.59099999999999997</v>
      </c>
      <c r="Z121" s="4">
        <v>0.747</v>
      </c>
      <c r="AA121" s="4">
        <v>0.81200000000000006</v>
      </c>
      <c r="AC121" s="4" t="s">
        <v>209</v>
      </c>
      <c r="AD121" s="4">
        <v>0.50569898159073601</v>
      </c>
      <c r="AE121" s="4">
        <v>0.87639300029007705</v>
      </c>
      <c r="AF121" s="4">
        <v>0.568060043382838</v>
      </c>
      <c r="AG121" s="4">
        <v>0.71128508599020801</v>
      </c>
    </row>
    <row r="122" spans="2:62" hidden="1">
      <c r="B122" s="4" t="s">
        <v>207</v>
      </c>
      <c r="C122" s="19">
        <v>3.07058472485312E-2</v>
      </c>
      <c r="D122" s="4">
        <v>0.815204866282912</v>
      </c>
      <c r="E122" s="19">
        <v>1.6675074115730399E-3</v>
      </c>
      <c r="F122" s="4">
        <v>0.77191442000799304</v>
      </c>
      <c r="G122" s="4">
        <v>0.23738133503400899</v>
      </c>
      <c r="H122" s="4">
        <v>0.78987749740861701</v>
      </c>
      <c r="I122" s="4">
        <v>9.2076830727787409E-3</v>
      </c>
      <c r="J122" s="4">
        <v>0.97682431320421903</v>
      </c>
      <c r="L122" s="4" t="s">
        <v>210</v>
      </c>
      <c r="M122" s="4">
        <v>0.84587499971355196</v>
      </c>
      <c r="N122" s="4">
        <v>0.92136239553532395</v>
      </c>
      <c r="O122" s="4">
        <v>0.70272761620950797</v>
      </c>
      <c r="P122" s="19">
        <v>3.7764572666696798E-3</v>
      </c>
      <c r="Q122" s="4">
        <v>0.328934534066611</v>
      </c>
      <c r="R122" s="4">
        <v>0.99795689441430302</v>
      </c>
      <c r="S122" s="4">
        <v>0.56243386898776404</v>
      </c>
      <c r="T122" s="4">
        <v>0.68133264165312002</v>
      </c>
      <c r="V122" s="4" t="s">
        <v>254</v>
      </c>
      <c r="W122" s="4">
        <v>0.156</v>
      </c>
      <c r="X122" s="4">
        <v>0.497</v>
      </c>
      <c r="Y122" s="4">
        <v>0.627</v>
      </c>
      <c r="Z122" s="4">
        <v>0.95299999999999996</v>
      </c>
      <c r="AA122" s="4">
        <v>0.377</v>
      </c>
      <c r="AC122" s="4" t="s">
        <v>210</v>
      </c>
      <c r="AD122" s="4">
        <v>0.25097377432344298</v>
      </c>
      <c r="AE122" s="4">
        <v>0.22448214021908999</v>
      </c>
      <c r="AF122" s="19">
        <v>3.7764572666696798E-3</v>
      </c>
      <c r="AG122" s="4">
        <v>0.148507230605254</v>
      </c>
    </row>
    <row r="123" spans="2:62" hidden="1">
      <c r="B123" s="4" t="s">
        <v>208</v>
      </c>
      <c r="C123" s="19">
        <v>1.08285394652416E-2</v>
      </c>
      <c r="D123" s="19">
        <v>1.4827458919747899E-2</v>
      </c>
      <c r="E123" s="4">
        <v>0.35190333565658499</v>
      </c>
      <c r="F123" s="19">
        <v>1.4827458919747899E-2</v>
      </c>
      <c r="G123" s="4">
        <v>0.329600409409669</v>
      </c>
      <c r="H123" s="4">
        <v>2.15574915336363E-2</v>
      </c>
      <c r="I123" s="4">
        <v>0.51819440432578001</v>
      </c>
      <c r="J123" s="4">
        <v>0.68133378532306699</v>
      </c>
      <c r="L123" s="4" t="s">
        <v>211</v>
      </c>
      <c r="M123" s="4">
        <v>0.140131028261098</v>
      </c>
      <c r="N123" s="4">
        <v>0.94136899971073795</v>
      </c>
      <c r="O123" s="4">
        <v>0.103434716397628</v>
      </c>
      <c r="P123" s="4">
        <v>0.48290770619201701</v>
      </c>
      <c r="Q123" s="4">
        <v>0.74902622567655697</v>
      </c>
      <c r="R123" s="4">
        <v>0.46017216272297101</v>
      </c>
      <c r="S123" s="4">
        <v>0.27903376618520098</v>
      </c>
      <c r="T123" s="4">
        <v>0.43756613101223601</v>
      </c>
      <c r="V123" s="4" t="s">
        <v>255</v>
      </c>
      <c r="W123" s="4">
        <v>9.1999999999999998E-2</v>
      </c>
      <c r="X123" s="4">
        <v>0.52600000000000002</v>
      </c>
      <c r="Y123" s="4">
        <v>6.5000000000000002E-2</v>
      </c>
      <c r="Z123" s="4">
        <v>0.92700000000000005</v>
      </c>
      <c r="AA123" s="4">
        <v>8.5000000000000006E-2</v>
      </c>
      <c r="AC123" s="4" t="s">
        <v>211</v>
      </c>
      <c r="AD123" s="4">
        <v>0.49430101840926399</v>
      </c>
      <c r="AE123" s="55">
        <v>5.3232733658762001E-2</v>
      </c>
      <c r="AF123" s="4">
        <v>0.74902622567655697</v>
      </c>
      <c r="AG123" s="4">
        <v>0.41516212882789799</v>
      </c>
    </row>
    <row r="124" spans="2:62" hidden="1">
      <c r="C124" s="4" t="s">
        <v>44</v>
      </c>
      <c r="D124" s="4" t="s">
        <v>44</v>
      </c>
      <c r="E124" s="4" t="s">
        <v>44</v>
      </c>
      <c r="F124" s="4" t="s">
        <v>44</v>
      </c>
      <c r="G124" s="4" t="s">
        <v>44</v>
      </c>
      <c r="H124" s="4" t="s">
        <v>44</v>
      </c>
      <c r="I124" s="4" t="s">
        <v>44</v>
      </c>
      <c r="J124" s="4" t="s">
        <v>44</v>
      </c>
      <c r="M124" s="4" t="s">
        <v>44</v>
      </c>
      <c r="N124" s="4" t="s">
        <v>44</v>
      </c>
      <c r="O124" s="4" t="s">
        <v>44</v>
      </c>
      <c r="P124" s="4" t="s">
        <v>44</v>
      </c>
      <c r="Q124" s="4" t="s">
        <v>44</v>
      </c>
      <c r="R124" s="4" t="s">
        <v>44</v>
      </c>
      <c r="S124" s="4" t="s">
        <v>44</v>
      </c>
      <c r="T124" s="4" t="s">
        <v>44</v>
      </c>
      <c r="W124" s="4" t="s">
        <v>44</v>
      </c>
      <c r="X124" s="4" t="s">
        <v>44</v>
      </c>
      <c r="Y124" s="4" t="s">
        <v>44</v>
      </c>
      <c r="Z124" s="4" t="s">
        <v>44</v>
      </c>
      <c r="AA124" s="4" t="s">
        <v>44</v>
      </c>
      <c r="AD124" s="4" t="s">
        <v>44</v>
      </c>
      <c r="AE124" s="4" t="s">
        <v>44</v>
      </c>
      <c r="AF124" s="4" t="s">
        <v>44</v>
      </c>
      <c r="AG124" s="4" t="s">
        <v>44</v>
      </c>
    </row>
    <row r="125" spans="2:62" hidden="1">
      <c r="B125" s="4" t="s">
        <v>284</v>
      </c>
      <c r="C125" s="55">
        <v>5.1847314089254297E-2</v>
      </c>
      <c r="D125" s="4">
        <v>0.127026380081321</v>
      </c>
      <c r="E125" s="19">
        <v>2.3169370371604599E-2</v>
      </c>
      <c r="F125" s="4">
        <v>0.34068224663530899</v>
      </c>
      <c r="G125" s="4">
        <v>3.07058472485312E-2</v>
      </c>
      <c r="H125" s="4">
        <v>6.2274691736906397E-2</v>
      </c>
      <c r="I125" s="4">
        <v>0.103434716397628</v>
      </c>
      <c r="J125" s="4">
        <v>0.61368714008721403</v>
      </c>
      <c r="L125" s="4" t="s">
        <v>288</v>
      </c>
      <c r="M125" s="4">
        <v>0.10901085435682401</v>
      </c>
      <c r="N125" s="4">
        <v>0.24688136833063501</v>
      </c>
      <c r="O125" s="4">
        <v>0.49393332843741</v>
      </c>
      <c r="P125" s="19">
        <v>4.7318528192976897E-2</v>
      </c>
      <c r="Q125" s="55">
        <v>6.31853617511237E-2</v>
      </c>
      <c r="R125" s="4">
        <v>0.76248600382745901</v>
      </c>
      <c r="S125" s="4">
        <v>0.63950756904916495</v>
      </c>
      <c r="T125" s="4">
        <v>0.29855139235912997</v>
      </c>
      <c r="V125" s="4" t="s">
        <v>286</v>
      </c>
      <c r="W125" s="4">
        <v>0.879</v>
      </c>
      <c r="X125" s="4">
        <v>0.84099999999999997</v>
      </c>
      <c r="Y125" s="4">
        <v>0.97899999999999998</v>
      </c>
      <c r="Z125" s="4">
        <v>0.61199999999999999</v>
      </c>
      <c r="AA125" s="4">
        <v>0.51700000000000002</v>
      </c>
      <c r="AC125" s="4" t="s">
        <v>288</v>
      </c>
      <c r="AD125" s="4">
        <v>0.47152833548352102</v>
      </c>
      <c r="AE125" s="4">
        <v>0.65014585920824897</v>
      </c>
      <c r="AF125" s="55">
        <v>5.9718285873057601E-2</v>
      </c>
      <c r="AG125" s="4">
        <v>0.25097377432344298</v>
      </c>
    </row>
    <row r="126" spans="2:62" hidden="1">
      <c r="B126" s="4" t="s">
        <v>285</v>
      </c>
      <c r="C126" s="19">
        <v>2.8655291200273301E-2</v>
      </c>
      <c r="D126" s="55">
        <v>7.8637604464676006E-2</v>
      </c>
      <c r="E126" s="19">
        <v>3.8918812516300699E-3</v>
      </c>
      <c r="F126" s="4">
        <v>0.21899812040149799</v>
      </c>
      <c r="G126" s="4">
        <v>0.20575159314605901</v>
      </c>
      <c r="H126" s="4">
        <v>0.123874316395209</v>
      </c>
      <c r="I126" s="4">
        <v>1.4827458919747899E-2</v>
      </c>
      <c r="J126" s="4">
        <v>0.99534530740551197</v>
      </c>
      <c r="L126" s="4" t="s">
        <v>289</v>
      </c>
      <c r="M126" s="4">
        <v>0.20146180306109099</v>
      </c>
      <c r="N126" s="4">
        <v>0.93390737324843698</v>
      </c>
      <c r="O126" s="4">
        <v>0.21899812040149799</v>
      </c>
      <c r="P126" s="4">
        <v>0.19176009552305801</v>
      </c>
      <c r="Q126" s="4">
        <v>0.26951327049562801</v>
      </c>
      <c r="R126" s="4">
        <v>0.96935714910973203</v>
      </c>
      <c r="S126" s="4">
        <v>0.30853753872598699</v>
      </c>
      <c r="T126" s="4">
        <v>0.837875674936994</v>
      </c>
      <c r="V126" s="4" t="s">
        <v>287</v>
      </c>
      <c r="W126" s="4">
        <v>0.438</v>
      </c>
      <c r="X126" s="4">
        <v>0.29299999999999998</v>
      </c>
      <c r="Y126" s="4">
        <v>0.32700000000000001</v>
      </c>
      <c r="Z126" s="4">
        <v>0.93600000000000005</v>
      </c>
      <c r="AA126" s="4">
        <v>0.66800000000000004</v>
      </c>
      <c r="AC126" s="4" t="s">
        <v>289</v>
      </c>
      <c r="AD126" s="4">
        <v>0.24195249958276699</v>
      </c>
      <c r="AE126" s="19">
        <v>1.6640370769407199E-2</v>
      </c>
      <c r="AF126" s="4">
        <v>0.19176009552305801</v>
      </c>
      <c r="AG126" s="4">
        <v>0.27903376618520098</v>
      </c>
    </row>
    <row r="127" spans="2:62" hidden="1">
      <c r="C127" s="4" t="s">
        <v>44</v>
      </c>
      <c r="D127" s="4" t="s">
        <v>44</v>
      </c>
      <c r="E127" s="4" t="s">
        <v>44</v>
      </c>
      <c r="F127" s="4" t="s">
        <v>44</v>
      </c>
      <c r="G127" s="4" t="s">
        <v>44</v>
      </c>
      <c r="H127" s="4" t="s">
        <v>44</v>
      </c>
      <c r="I127" s="4" t="s">
        <v>44</v>
      </c>
      <c r="J127" s="4" t="s">
        <v>44</v>
      </c>
      <c r="M127" s="4" t="s">
        <v>44</v>
      </c>
      <c r="N127" s="4" t="s">
        <v>44</v>
      </c>
      <c r="O127" s="4" t="s">
        <v>44</v>
      </c>
      <c r="P127" s="4" t="s">
        <v>44</v>
      </c>
      <c r="Q127" s="4" t="s">
        <v>44</v>
      </c>
      <c r="R127" s="4" t="s">
        <v>44</v>
      </c>
      <c r="S127" s="4" t="s">
        <v>44</v>
      </c>
      <c r="T127" s="4" t="s">
        <v>44</v>
      </c>
      <c r="W127" s="4" t="s">
        <v>44</v>
      </c>
      <c r="X127" s="4" t="s">
        <v>44</v>
      </c>
      <c r="Y127" s="4" t="s">
        <v>44</v>
      </c>
      <c r="Z127" s="4" t="s">
        <v>44</v>
      </c>
      <c r="AA127" s="4" t="s">
        <v>44</v>
      </c>
      <c r="AD127" s="4" t="s">
        <v>44</v>
      </c>
      <c r="AE127" s="4" t="s">
        <v>44</v>
      </c>
      <c r="AF127" s="4" t="s">
        <v>44</v>
      </c>
      <c r="AG127" s="4" t="s">
        <v>44</v>
      </c>
    </row>
    <row r="128" spans="2:62" hidden="1">
      <c r="B128" s="4" t="s">
        <v>377</v>
      </c>
      <c r="C128" s="4">
        <v>0.92991056098624403</v>
      </c>
      <c r="D128" s="4">
        <v>0.86654572418925102</v>
      </c>
      <c r="E128" s="4">
        <v>0.96482804100059505</v>
      </c>
      <c r="F128" s="4">
        <v>0.38628088574888197</v>
      </c>
      <c r="G128" s="4">
        <v>0.37472790356931002</v>
      </c>
      <c r="H128" s="4">
        <v>0.789890933147952</v>
      </c>
      <c r="I128" s="4">
        <v>0.92573035921736002</v>
      </c>
      <c r="J128" s="4">
        <v>0.90709070205950604</v>
      </c>
      <c r="L128" s="4" t="s">
        <v>380</v>
      </c>
      <c r="M128" s="4">
        <v>3.7081151497933E-2</v>
      </c>
      <c r="N128" s="4">
        <v>9.80556448063402E-2</v>
      </c>
      <c r="O128" s="4">
        <v>1.83844892060821E-3</v>
      </c>
      <c r="P128" s="4">
        <v>0.68134122864008895</v>
      </c>
      <c r="Q128" s="55">
        <v>7.4530359052388306E-2</v>
      </c>
      <c r="R128" s="4">
        <v>0.29854203572729698</v>
      </c>
      <c r="S128" s="19">
        <v>8.7781457684459096E-4</v>
      </c>
      <c r="T128" s="4">
        <v>0.19301863121171101</v>
      </c>
      <c r="V128" s="4" t="s">
        <v>383</v>
      </c>
      <c r="W128" s="4">
        <v>0.22900000000000001</v>
      </c>
      <c r="X128" s="4">
        <v>0.27700000000000002</v>
      </c>
      <c r="Y128" s="4">
        <v>1.0999999999999999E-2</v>
      </c>
      <c r="Z128" s="4">
        <v>4.2999999999999997E-2</v>
      </c>
      <c r="AA128" s="4">
        <v>5.1999999999999998E-2</v>
      </c>
      <c r="AC128" s="4" t="s">
        <v>380</v>
      </c>
      <c r="AD128" s="4">
        <v>0.70144860764087003</v>
      </c>
      <c r="AE128" s="4">
        <v>0.20774064584608401</v>
      </c>
      <c r="AF128" s="4">
        <v>0.99005910943148301</v>
      </c>
      <c r="AG128" s="4">
        <v>0.16924757725542999</v>
      </c>
    </row>
    <row r="129" spans="1:62" hidden="1">
      <c r="B129" s="4" t="s">
        <v>378</v>
      </c>
      <c r="C129" s="4">
        <v>0.21899812040149799</v>
      </c>
      <c r="D129" s="4">
        <v>0.91204650479917004</v>
      </c>
      <c r="E129" s="4">
        <v>0.36325492122668201</v>
      </c>
      <c r="F129" s="4">
        <v>0.256581192515625</v>
      </c>
      <c r="G129" s="4">
        <v>8.7953495200830498E-2</v>
      </c>
      <c r="H129" s="4">
        <v>0.48180559567421999</v>
      </c>
      <c r="I129" s="4">
        <v>0.37472790356931002</v>
      </c>
      <c r="J129" s="55">
        <v>6.2274691736906397E-2</v>
      </c>
      <c r="L129" s="4" t="s">
        <v>381</v>
      </c>
      <c r="M129" s="4">
        <v>0.76261866496599096</v>
      </c>
      <c r="N129" s="4">
        <v>0.82320699952551102</v>
      </c>
      <c r="O129" s="4">
        <v>0.67039959059033105</v>
      </c>
      <c r="P129" s="4">
        <v>0.15522321934831701</v>
      </c>
      <c r="Q129" s="4">
        <v>0.51709229380798305</v>
      </c>
      <c r="R129" s="4">
        <v>0.551151612338172</v>
      </c>
      <c r="S129" s="4">
        <v>0.49430101840926399</v>
      </c>
      <c r="T129" s="4">
        <v>0.70144860764087003</v>
      </c>
      <c r="V129" s="4" t="s">
        <v>384</v>
      </c>
      <c r="W129" s="4">
        <v>0.111</v>
      </c>
      <c r="X129" s="4">
        <v>0.59</v>
      </c>
      <c r="Y129" s="4">
        <v>0.13800000000000001</v>
      </c>
      <c r="Z129" s="4">
        <v>0.216</v>
      </c>
      <c r="AA129" s="4">
        <v>9.5000000000000001E-2</v>
      </c>
      <c r="AC129" s="4" t="s">
        <v>381</v>
      </c>
      <c r="AD129" s="4">
        <v>0.68133264165312002</v>
      </c>
      <c r="AE129" s="4">
        <v>0.34456322477700302</v>
      </c>
      <c r="AF129" s="4">
        <v>0.334109612525813</v>
      </c>
      <c r="AG129" s="19">
        <v>2.8703838778625399E-2</v>
      </c>
    </row>
    <row r="130" spans="1:62" hidden="1">
      <c r="B130" s="4" t="s">
        <v>379</v>
      </c>
      <c r="C130" s="55">
        <v>7.8637604464676006E-2</v>
      </c>
      <c r="D130" s="4">
        <v>0.78100187959850198</v>
      </c>
      <c r="E130" s="55">
        <v>7.8637604464676006E-2</v>
      </c>
      <c r="F130" s="4">
        <v>0.27654845530199201</v>
      </c>
      <c r="G130" s="4">
        <v>7.1745383908227902E-3</v>
      </c>
      <c r="H130" s="4">
        <v>0.86324203832343505</v>
      </c>
      <c r="I130" s="4">
        <v>0.10901085435682401</v>
      </c>
      <c r="J130" s="4">
        <v>0.44556784731433202</v>
      </c>
      <c r="L130" s="4" t="s">
        <v>382</v>
      </c>
      <c r="M130" s="4">
        <v>0.97996416432196898</v>
      </c>
      <c r="N130" s="4">
        <v>0.55443215268566803</v>
      </c>
      <c r="O130" s="4">
        <v>0.82320699952551102</v>
      </c>
      <c r="P130" s="4">
        <v>0.25096286523320299</v>
      </c>
      <c r="Q130" s="4">
        <v>0.49430101840926399</v>
      </c>
      <c r="R130" s="4">
        <v>0.854789109362319</v>
      </c>
      <c r="S130" s="4">
        <v>0.50569898159073601</v>
      </c>
      <c r="T130" s="4">
        <v>0.41516212882789799</v>
      </c>
      <c r="V130" s="4" t="s">
        <v>385</v>
      </c>
      <c r="W130" s="4">
        <v>0.48</v>
      </c>
      <c r="X130" s="4">
        <v>0.38100000000000001</v>
      </c>
      <c r="Y130" s="4">
        <v>0.84099999999999997</v>
      </c>
      <c r="Z130" s="4">
        <v>0.5</v>
      </c>
      <c r="AA130" s="4">
        <v>0.13200000000000001</v>
      </c>
      <c r="AC130" s="4" t="s">
        <v>382</v>
      </c>
      <c r="AD130" s="4">
        <v>0.43756613101223601</v>
      </c>
      <c r="AE130" s="4">
        <v>0.328934534066611</v>
      </c>
      <c r="AF130" s="55">
        <v>5.0206246993051498E-2</v>
      </c>
      <c r="AG130" s="4">
        <v>0.83786333138450697</v>
      </c>
    </row>
    <row r="131" spans="1:62" hidden="1"/>
    <row r="132" spans="1:62" hidden="1"/>
    <row r="134" spans="1:62">
      <c r="B134" s="60" t="s">
        <v>336</v>
      </c>
      <c r="L134" s="60" t="s">
        <v>337</v>
      </c>
    </row>
    <row r="135" spans="1:62">
      <c r="C135" s="4" t="s">
        <v>263</v>
      </c>
      <c r="D135" s="4" t="s">
        <v>264</v>
      </c>
      <c r="E135" s="4" t="s">
        <v>265</v>
      </c>
      <c r="F135" s="4" t="s">
        <v>325</v>
      </c>
      <c r="J135" s="4" t="s">
        <v>401</v>
      </c>
      <c r="L135" s="62"/>
      <c r="M135" s="62"/>
      <c r="N135" s="62"/>
      <c r="O135" s="62"/>
      <c r="P135" s="4" t="s">
        <v>325</v>
      </c>
      <c r="Q135" s="4" t="s">
        <v>266</v>
      </c>
      <c r="R135" s="4" t="s">
        <v>267</v>
      </c>
      <c r="S135" s="4" t="s">
        <v>268</v>
      </c>
      <c r="T135" s="4" t="s">
        <v>401</v>
      </c>
    </row>
    <row r="136" spans="1:62" s="78" customFormat="1">
      <c r="A136" s="79"/>
      <c r="B136" s="79" t="s">
        <v>21</v>
      </c>
      <c r="C136" s="79">
        <v>7.3550538309885598E-5</v>
      </c>
      <c r="D136" s="79">
        <v>2.5742688408460401E-3</v>
      </c>
      <c r="E136" s="79">
        <v>-5.4059645657766803E-2</v>
      </c>
      <c r="F136" s="79">
        <v>-4.04527960704377E-3</v>
      </c>
      <c r="G136" s="79">
        <v>-2.1844509878036399E-2</v>
      </c>
      <c r="H136" s="79">
        <v>-1.19887377445115E-2</v>
      </c>
      <c r="I136" s="79">
        <v>-3.4274550852407298E-2</v>
      </c>
      <c r="J136" s="79">
        <v>2.86847099408559E-3</v>
      </c>
      <c r="K136" s="79"/>
      <c r="L136" s="79" t="s">
        <v>21</v>
      </c>
      <c r="M136" s="79">
        <v>-2.5080733563671399E-2</v>
      </c>
      <c r="N136" s="79">
        <v>1.0370625901694E-2</v>
      </c>
      <c r="O136" s="79">
        <v>-1.11796818231028E-2</v>
      </c>
      <c r="P136" s="114">
        <v>-4.0388439349416598E-2</v>
      </c>
      <c r="Q136" s="114">
        <v>-5.6459231970126797E-2</v>
      </c>
      <c r="R136" s="62">
        <v>4.69436310762852E-2</v>
      </c>
      <c r="S136" s="114">
        <v>9.7975446240295E-3</v>
      </c>
      <c r="T136" s="114">
        <v>1.76214831367437E-3</v>
      </c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</row>
    <row r="137" spans="1:62">
      <c r="B137" s="4" t="s">
        <v>423</v>
      </c>
      <c r="C137" s="4">
        <v>0.76715689040103396</v>
      </c>
      <c r="D137" s="4">
        <v>0.76715689040103396</v>
      </c>
      <c r="E137" s="4">
        <v>0.96115684394955403</v>
      </c>
      <c r="F137" s="4">
        <v>0.76715689040103396</v>
      </c>
      <c r="G137" s="4" t="s">
        <v>44</v>
      </c>
      <c r="H137" s="4" t="s">
        <v>44</v>
      </c>
      <c r="I137" s="4" t="s">
        <v>44</v>
      </c>
      <c r="J137" s="4">
        <v>0.76715689040103396</v>
      </c>
      <c r="L137" s="4" t="s">
        <v>423</v>
      </c>
      <c r="M137" s="4" t="s">
        <v>44</v>
      </c>
      <c r="N137" s="4" t="s">
        <v>44</v>
      </c>
      <c r="O137" s="4" t="s">
        <v>44</v>
      </c>
      <c r="P137" s="57">
        <v>0.99589115106771897</v>
      </c>
      <c r="Q137" s="57">
        <v>0.99589115106771897</v>
      </c>
      <c r="R137" s="4">
        <v>0.28201034258684399</v>
      </c>
      <c r="S137" s="57">
        <v>0.99589115106771897</v>
      </c>
      <c r="T137" s="57">
        <v>0.99589115106771897</v>
      </c>
    </row>
    <row r="138" spans="1:62" hidden="1">
      <c r="B138" s="4" t="s">
        <v>424</v>
      </c>
      <c r="C138" s="4">
        <v>0.61372551232082695</v>
      </c>
      <c r="D138" s="4">
        <v>0.52425406435498401</v>
      </c>
      <c r="E138" s="4">
        <v>0.96115684394955403</v>
      </c>
      <c r="F138" s="4">
        <v>0.43955357840793702</v>
      </c>
      <c r="G138" s="4">
        <v>0.92141039871286101</v>
      </c>
      <c r="H138" s="4">
        <v>0.60200570012978005</v>
      </c>
      <c r="I138" s="4">
        <v>0.85649596771873204</v>
      </c>
      <c r="J138" s="4">
        <v>0.44556471955201699</v>
      </c>
      <c r="L138" s="4" t="s">
        <v>424</v>
      </c>
      <c r="M138" s="4">
        <v>0.823220915483168</v>
      </c>
      <c r="N138" s="4">
        <v>0.33510544480150101</v>
      </c>
      <c r="O138" s="4">
        <v>0.96293790732891305</v>
      </c>
      <c r="P138" s="4">
        <v>0.974846398698892</v>
      </c>
      <c r="Q138" s="4">
        <v>0.99589115106771897</v>
      </c>
      <c r="R138" s="55">
        <v>5.6402068517368703E-2</v>
      </c>
      <c r="S138" s="4">
        <v>0.87358428232981999</v>
      </c>
      <c r="T138" s="4">
        <v>0.57368417179986997</v>
      </c>
    </row>
    <row r="141" spans="1:62">
      <c r="B141" s="60" t="s">
        <v>339</v>
      </c>
      <c r="L141" s="60" t="s">
        <v>338</v>
      </c>
    </row>
    <row r="142" spans="1:62">
      <c r="C142" s="4" t="s">
        <v>263</v>
      </c>
      <c r="D142" s="4" t="s">
        <v>264</v>
      </c>
      <c r="E142" s="4" t="s">
        <v>265</v>
      </c>
      <c r="F142" s="4" t="s">
        <v>325</v>
      </c>
      <c r="J142" s="4" t="s">
        <v>401</v>
      </c>
      <c r="L142" s="62"/>
      <c r="M142" s="62"/>
      <c r="N142" s="62"/>
      <c r="O142" s="62"/>
      <c r="P142" s="4" t="s">
        <v>325</v>
      </c>
      <c r="Q142" s="4" t="s">
        <v>266</v>
      </c>
      <c r="R142" s="4" t="s">
        <v>267</v>
      </c>
      <c r="S142" s="4" t="s">
        <v>268</v>
      </c>
      <c r="T142" s="4" t="s">
        <v>401</v>
      </c>
    </row>
    <row r="143" spans="1:62" s="78" customFormat="1">
      <c r="A143" s="79"/>
      <c r="B143" s="79" t="s">
        <v>21</v>
      </c>
      <c r="C143" s="79">
        <v>-5.2581582141086802E-3</v>
      </c>
      <c r="D143" s="79">
        <v>1.7192805070035601E-2</v>
      </c>
      <c r="E143" s="79">
        <v>1.44354902128578E-2</v>
      </c>
      <c r="F143" s="79">
        <v>1.95270015837289E-3</v>
      </c>
      <c r="G143" s="79">
        <v>3.2789640380255898E-2</v>
      </c>
      <c r="H143" s="79">
        <v>3.0733771307056099E-2</v>
      </c>
      <c r="I143" s="79">
        <v>4.0624169506245002E-3</v>
      </c>
      <c r="J143" s="79">
        <v>4.3562719913225197E-2</v>
      </c>
      <c r="K143" s="79"/>
      <c r="L143" s="79" t="s">
        <v>21</v>
      </c>
      <c r="M143" s="79">
        <v>7.68447419296897E-3</v>
      </c>
      <c r="N143" s="79">
        <v>5.06587631287886E-2</v>
      </c>
      <c r="O143" s="79">
        <v>-1.55231005376751E-2</v>
      </c>
      <c r="P143" s="79">
        <v>8.1594242912966693E-3</v>
      </c>
      <c r="Q143" s="79">
        <v>2.28827006042885E-2</v>
      </c>
      <c r="R143" s="79">
        <v>2.6789556097328499E-2</v>
      </c>
      <c r="S143" s="79">
        <v>-2.0528686933815099E-2</v>
      </c>
      <c r="T143" s="79">
        <v>2.82893654102232E-2</v>
      </c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</row>
    <row r="144" spans="1:62">
      <c r="B144" s="4" t="s">
        <v>423</v>
      </c>
      <c r="C144" s="4">
        <v>0.530305321563321</v>
      </c>
      <c r="D144" s="4">
        <v>0.530305321563321</v>
      </c>
      <c r="E144" s="4">
        <v>0.530305321563321</v>
      </c>
      <c r="F144" s="4">
        <v>0.530305321563321</v>
      </c>
      <c r="G144" s="4" t="s">
        <v>44</v>
      </c>
      <c r="H144" s="4" t="s">
        <v>44</v>
      </c>
      <c r="I144" s="4" t="s">
        <v>44</v>
      </c>
      <c r="J144" s="4">
        <v>0.530305321563321</v>
      </c>
      <c r="L144" s="4" t="s">
        <v>423</v>
      </c>
      <c r="M144" s="4" t="s">
        <v>44</v>
      </c>
      <c r="N144" s="4" t="s">
        <v>44</v>
      </c>
      <c r="O144" s="4" t="s">
        <v>44</v>
      </c>
      <c r="P144" s="4">
        <v>0.532918015520916</v>
      </c>
      <c r="Q144" s="4">
        <v>0.532918015520916</v>
      </c>
      <c r="R144" s="4">
        <v>0.532918015520916</v>
      </c>
      <c r="S144" s="4">
        <v>0.65014585920824897</v>
      </c>
      <c r="T144" s="4">
        <v>0.532918015520916</v>
      </c>
    </row>
    <row r="145" spans="1:62" hidden="1">
      <c r="B145" s="4" t="s">
        <v>424</v>
      </c>
      <c r="C145" s="4">
        <v>0.530305321563321</v>
      </c>
      <c r="D145" s="4">
        <v>0.24688136833063501</v>
      </c>
      <c r="E145" s="4">
        <v>0.530305321563321</v>
      </c>
      <c r="F145" s="4">
        <v>0.530305321563321</v>
      </c>
      <c r="G145" s="4">
        <v>0.35190333565658499</v>
      </c>
      <c r="H145" s="4">
        <v>0.16145734866595099</v>
      </c>
      <c r="I145" s="4">
        <v>0.44556784731433202</v>
      </c>
      <c r="J145" s="4">
        <v>0.26647585252470302</v>
      </c>
      <c r="L145" s="4" t="s">
        <v>424</v>
      </c>
      <c r="M145" s="4">
        <v>0.38631285991278602</v>
      </c>
      <c r="N145" s="4">
        <v>7.8637604464676006E-2</v>
      </c>
      <c r="O145" s="4">
        <v>0.63674507877331799</v>
      </c>
      <c r="P145" s="4">
        <v>0.30853753872598699</v>
      </c>
      <c r="Q145" s="4">
        <v>0.42633441241673298</v>
      </c>
      <c r="R145" s="4">
        <v>0.42633441241673298</v>
      </c>
      <c r="S145" s="4">
        <v>0.65014585920824897</v>
      </c>
      <c r="T145" s="4">
        <v>0.199654172441874</v>
      </c>
    </row>
    <row r="147" spans="1:62" ht="18.75">
      <c r="B147" s="72"/>
    </row>
    <row r="148" spans="1:62" ht="18.75">
      <c r="A148" s="73"/>
      <c r="B148" s="73"/>
      <c r="C148" s="72"/>
      <c r="D148" s="73"/>
      <c r="E148" s="73"/>
      <c r="F148" s="73"/>
      <c r="G148" s="73"/>
      <c r="H148" s="73"/>
      <c r="I148" s="73"/>
      <c r="J148" s="73"/>
      <c r="K148" s="73"/>
      <c r="L148" s="72"/>
      <c r="M148" s="72"/>
      <c r="N148" s="72"/>
      <c r="O148" s="72"/>
      <c r="P148" s="73"/>
      <c r="Q148" s="73"/>
      <c r="R148" s="73"/>
      <c r="S148" s="72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</row>
    <row r="149" spans="1:62" ht="18.75">
      <c r="A149" s="73"/>
      <c r="B149" s="73"/>
      <c r="C149" s="72"/>
      <c r="D149" s="73"/>
      <c r="E149" s="73"/>
      <c r="F149" s="73"/>
      <c r="G149" s="73"/>
      <c r="H149" s="73"/>
      <c r="I149" s="73"/>
      <c r="J149" s="73"/>
      <c r="K149" s="73"/>
      <c r="L149" s="72"/>
      <c r="M149" s="72"/>
      <c r="N149" s="72"/>
      <c r="O149" s="72"/>
      <c r="P149" s="73"/>
      <c r="Q149" s="73"/>
      <c r="R149" s="73"/>
      <c r="S149" s="72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</row>
    <row r="151" spans="1:62">
      <c r="B151" s="62"/>
      <c r="L151" s="62"/>
      <c r="M151" s="62"/>
      <c r="N151" s="62"/>
      <c r="O151" s="62"/>
    </row>
    <row r="152" spans="1:62">
      <c r="B152" s="62"/>
      <c r="L152" s="62"/>
      <c r="M152" s="62"/>
      <c r="N152" s="62"/>
      <c r="O152" s="62"/>
    </row>
    <row r="153" spans="1:62">
      <c r="B153" s="62"/>
      <c r="L153" s="62"/>
      <c r="M153" s="62"/>
      <c r="N153" s="62"/>
      <c r="O153" s="62"/>
    </row>
    <row r="154" spans="1:62">
      <c r="B154" s="62"/>
      <c r="L154" s="62"/>
      <c r="M154" s="62"/>
      <c r="N154" s="62"/>
      <c r="O154" s="62"/>
    </row>
    <row r="156" spans="1:62" ht="18.75">
      <c r="A156" s="73"/>
      <c r="B156" s="72"/>
      <c r="C156" s="72"/>
      <c r="D156" s="73"/>
      <c r="E156" s="73"/>
      <c r="F156" s="73"/>
      <c r="G156" s="73"/>
      <c r="H156" s="73"/>
      <c r="I156" s="73"/>
      <c r="J156" s="73"/>
      <c r="K156" s="73"/>
      <c r="L156" s="72"/>
      <c r="M156" s="72"/>
      <c r="N156" s="72"/>
      <c r="O156" s="72"/>
      <c r="P156" s="73"/>
      <c r="Q156" s="73"/>
      <c r="R156" s="73"/>
      <c r="S156" s="72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</row>
    <row r="158" spans="1:62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</row>
    <row r="159" spans="1:62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</row>
    <row r="160" spans="1:62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</row>
    <row r="161" spans="1:62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</row>
    <row r="166" spans="1:62">
      <c r="B166" s="62"/>
      <c r="Y166" s="62"/>
    </row>
    <row r="167" spans="1:62">
      <c r="B167" s="62"/>
      <c r="Y167" s="62"/>
    </row>
    <row r="169" spans="1:62">
      <c r="B169" s="60"/>
    </row>
    <row r="170" spans="1:62">
      <c r="B170" s="60"/>
      <c r="L170" s="60"/>
      <c r="M170" s="60"/>
      <c r="N170" s="60"/>
      <c r="O170" s="60"/>
    </row>
    <row r="171" spans="1:62">
      <c r="B171" s="60"/>
      <c r="K171" s="62"/>
      <c r="L171" s="60"/>
      <c r="M171" s="60"/>
      <c r="N171" s="60"/>
      <c r="O171" s="60"/>
    </row>
    <row r="172" spans="1:62">
      <c r="C172" s="62"/>
      <c r="P172" s="62"/>
    </row>
    <row r="173" spans="1:62">
      <c r="F173" s="62"/>
      <c r="G173" s="62"/>
      <c r="H173" s="62"/>
      <c r="I173" s="62"/>
    </row>
    <row r="175" spans="1:62">
      <c r="D175" s="62"/>
      <c r="E175" s="62"/>
    </row>
    <row r="176" spans="1:62">
      <c r="T176" s="62"/>
    </row>
    <row r="179" spans="2:20">
      <c r="B179" s="60"/>
      <c r="K179" s="62"/>
      <c r="L179" s="60"/>
      <c r="M179" s="60"/>
      <c r="N179" s="60"/>
      <c r="O179" s="60"/>
    </row>
    <row r="180" spans="2:20">
      <c r="P180" s="62"/>
    </row>
    <row r="181" spans="2:20">
      <c r="F181" s="62"/>
      <c r="G181" s="62"/>
      <c r="H181" s="62"/>
      <c r="I181" s="62"/>
    </row>
    <row r="182" spans="2:20">
      <c r="C182" s="62"/>
    </row>
    <row r="183" spans="2:20">
      <c r="D183" s="62"/>
    </row>
    <row r="184" spans="2:20">
      <c r="E184" s="62"/>
      <c r="T184" s="62"/>
    </row>
    <row r="187" spans="2:20">
      <c r="B187" s="60"/>
      <c r="K187" s="62"/>
      <c r="L187" s="60"/>
      <c r="M187" s="60"/>
      <c r="N187" s="60"/>
      <c r="O187" s="60"/>
    </row>
    <row r="189" spans="2:20">
      <c r="F189" s="62"/>
      <c r="G189" s="62"/>
      <c r="H189" s="62"/>
      <c r="I189" s="62"/>
    </row>
    <row r="190" spans="2:20">
      <c r="E190" s="62"/>
    </row>
    <row r="191" spans="2:20">
      <c r="D191" s="62"/>
    </row>
    <row r="193" spans="2:20">
      <c r="P193" s="62"/>
      <c r="T193" s="62"/>
    </row>
    <row r="194" spans="2:20">
      <c r="C194" s="62"/>
    </row>
    <row r="196" spans="2:20">
      <c r="B196" s="60"/>
    </row>
    <row r="197" spans="2:20">
      <c r="B197" s="60"/>
    </row>
    <row r="198" spans="2:20">
      <c r="B198" s="60"/>
      <c r="L198" s="60"/>
      <c r="M198" s="60"/>
      <c r="N198" s="60"/>
      <c r="O198" s="60"/>
    </row>
    <row r="199" spans="2:20">
      <c r="B199" s="60"/>
      <c r="K199" s="62"/>
      <c r="L199" s="60"/>
      <c r="M199" s="60"/>
      <c r="N199" s="60"/>
      <c r="O199" s="60"/>
    </row>
    <row r="202" spans="2:20">
      <c r="E202" s="62"/>
    </row>
    <row r="204" spans="2:20">
      <c r="P204" s="62"/>
      <c r="T204" s="62"/>
    </row>
    <row r="205" spans="2:20">
      <c r="F205" s="62"/>
      <c r="G205" s="62"/>
      <c r="H205" s="62"/>
      <c r="I205" s="62"/>
    </row>
    <row r="206" spans="2:20">
      <c r="C206" s="62"/>
      <c r="D206" s="62"/>
    </row>
    <row r="207" spans="2:20">
      <c r="B207" s="60"/>
      <c r="L207" s="60"/>
      <c r="M207" s="60"/>
      <c r="N207" s="60"/>
      <c r="O207" s="60"/>
    </row>
    <row r="210" spans="2:20">
      <c r="E210" s="62"/>
    </row>
    <row r="212" spans="2:20">
      <c r="P212" s="62"/>
      <c r="T212" s="62"/>
    </row>
    <row r="213" spans="2:20">
      <c r="F213" s="62"/>
      <c r="G213" s="62"/>
      <c r="H213" s="62"/>
      <c r="I213" s="62"/>
    </row>
    <row r="214" spans="2:20">
      <c r="C214" s="62"/>
      <c r="D214" s="62"/>
    </row>
    <row r="215" spans="2:20">
      <c r="B215" s="60"/>
      <c r="L215" s="60"/>
      <c r="M215" s="60"/>
      <c r="N215" s="60"/>
      <c r="O215" s="60"/>
    </row>
    <row r="216" spans="2:20">
      <c r="C216" s="62"/>
      <c r="D216" s="62"/>
    </row>
    <row r="217" spans="2:20">
      <c r="F217" s="62"/>
      <c r="G217" s="62"/>
      <c r="H217" s="62"/>
      <c r="I217" s="62"/>
    </row>
    <row r="218" spans="2:20">
      <c r="E218" s="62"/>
    </row>
    <row r="220" spans="2:20">
      <c r="P220" s="62"/>
      <c r="T220" s="6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AEBE9-675D-D548-8D41-6231CAEC12C9}">
  <dimension ref="A1:BJ220"/>
  <sheetViews>
    <sheetView zoomScale="50" zoomScaleNormal="50" workbookViewId="0">
      <selection activeCell="AC89" sqref="AC89"/>
    </sheetView>
  </sheetViews>
  <sheetFormatPr defaultColWidth="10.875" defaultRowHeight="15.75"/>
  <cols>
    <col min="1" max="1" width="10.875" style="4"/>
    <col min="2" max="2" width="40.125" style="4" customWidth="1"/>
    <col min="3" max="6" width="10.875" style="4"/>
    <col min="7" max="9" width="0" style="4" hidden="1" customWidth="1"/>
    <col min="10" max="11" width="10.875" style="4"/>
    <col min="12" max="12" width="59.625" style="4" customWidth="1"/>
    <col min="13" max="15" width="12.625" style="4" hidden="1" customWidth="1"/>
    <col min="16" max="21" width="10.875" style="4"/>
    <col min="22" max="27" width="0" style="4" hidden="1" customWidth="1"/>
    <col min="28" max="16384" width="10.875" style="4"/>
  </cols>
  <sheetData>
    <row r="1" spans="1:62">
      <c r="B1" s="60" t="s">
        <v>458</v>
      </c>
    </row>
    <row r="2" spans="1:62">
      <c r="B2" s="60" t="s">
        <v>257</v>
      </c>
    </row>
    <row r="4" spans="1:62">
      <c r="B4" s="60" t="s">
        <v>20</v>
      </c>
      <c r="L4" s="60" t="s">
        <v>258</v>
      </c>
      <c r="M4" s="60"/>
      <c r="N4" s="60"/>
      <c r="O4" s="60"/>
      <c r="V4" s="60" t="s">
        <v>92</v>
      </c>
      <c r="AC4" s="60" t="s">
        <v>404</v>
      </c>
      <c r="AJ4" s="60"/>
    </row>
    <row r="6" spans="1:62">
      <c r="A6" s="62"/>
      <c r="B6" s="60" t="s">
        <v>155</v>
      </c>
      <c r="C6" s="62"/>
      <c r="D6" s="62"/>
      <c r="E6" s="62"/>
      <c r="F6" s="62"/>
      <c r="G6" s="62"/>
      <c r="H6" s="62"/>
      <c r="I6" s="62"/>
      <c r="J6" s="62"/>
      <c r="K6" s="62"/>
      <c r="L6" s="60" t="s">
        <v>155</v>
      </c>
      <c r="M6" s="60"/>
      <c r="N6" s="60"/>
      <c r="O6" s="60"/>
      <c r="P6" s="62"/>
      <c r="Q6" s="62"/>
      <c r="R6" s="62"/>
      <c r="S6" s="62"/>
      <c r="T6" s="62"/>
      <c r="U6" s="62"/>
      <c r="V6" s="60" t="s">
        <v>155</v>
      </c>
      <c r="W6" s="62"/>
      <c r="X6" s="62"/>
      <c r="Y6" s="62"/>
      <c r="Z6" s="62"/>
      <c r="AA6" s="62"/>
      <c r="AB6" s="62"/>
      <c r="AC6" s="60" t="s">
        <v>155</v>
      </c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</row>
    <row r="7" spans="1:62" s="78" customFormat="1">
      <c r="A7" s="79"/>
      <c r="B7" s="80" t="s">
        <v>124</v>
      </c>
      <c r="C7" s="79" t="s">
        <v>263</v>
      </c>
      <c r="D7" s="79" t="s">
        <v>264</v>
      </c>
      <c r="E7" s="79" t="s">
        <v>265</v>
      </c>
      <c r="F7" s="79" t="s">
        <v>325</v>
      </c>
      <c r="G7" s="79"/>
      <c r="H7" s="79"/>
      <c r="I7" s="79"/>
      <c r="J7" s="79" t="s">
        <v>401</v>
      </c>
      <c r="K7" s="79"/>
      <c r="L7" s="80" t="s">
        <v>124</v>
      </c>
      <c r="M7" s="80"/>
      <c r="N7" s="80"/>
      <c r="O7" s="80"/>
      <c r="P7" s="79" t="s">
        <v>325</v>
      </c>
      <c r="Q7" s="79" t="s">
        <v>266</v>
      </c>
      <c r="R7" s="79" t="s">
        <v>267</v>
      </c>
      <c r="S7" s="79" t="s">
        <v>268</v>
      </c>
      <c r="T7" s="79" t="s">
        <v>401</v>
      </c>
      <c r="U7" s="79"/>
      <c r="V7" s="80" t="s">
        <v>124</v>
      </c>
      <c r="W7" s="79" t="s">
        <v>325</v>
      </c>
      <c r="X7" s="79" t="s">
        <v>266</v>
      </c>
      <c r="Y7" s="79" t="s">
        <v>267</v>
      </c>
      <c r="Z7" s="79" t="s">
        <v>268</v>
      </c>
      <c r="AA7" s="79" t="s">
        <v>401</v>
      </c>
      <c r="AB7" s="79"/>
      <c r="AC7" s="80" t="s">
        <v>124</v>
      </c>
      <c r="AD7" s="79" t="s">
        <v>396</v>
      </c>
      <c r="AE7" s="79" t="s">
        <v>398</v>
      </c>
      <c r="AF7" s="79" t="s">
        <v>397</v>
      </c>
      <c r="AG7" s="79" t="s">
        <v>399</v>
      </c>
      <c r="AH7" s="79"/>
      <c r="AI7" s="79"/>
      <c r="AJ7" s="80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</row>
    <row r="8" spans="1:62" s="62" customFormat="1">
      <c r="B8" s="62" t="s">
        <v>125</v>
      </c>
      <c r="C8" s="95">
        <v>4.5408397987997499E-2</v>
      </c>
      <c r="D8" s="96">
        <v>3.0807792067089002E-2</v>
      </c>
      <c r="E8" s="95">
        <v>5.5805249897123703E-2</v>
      </c>
      <c r="F8" s="62">
        <v>6.2755718351962201E-3</v>
      </c>
      <c r="G8" s="62">
        <v>2.2562815100537498E-2</v>
      </c>
      <c r="H8" s="62">
        <v>1.8779587541101601E-2</v>
      </c>
      <c r="I8" s="62">
        <v>4.4078543502919197E-2</v>
      </c>
      <c r="J8" s="62">
        <v>-3.0961562156345001E-2</v>
      </c>
      <c r="L8" s="62" t="s">
        <v>223</v>
      </c>
      <c r="M8" s="62">
        <v>1.37166544844389E-2</v>
      </c>
      <c r="N8" s="62">
        <v>7.00877420577444E-4</v>
      </c>
      <c r="O8" s="62">
        <v>-1.59932976919698E-3</v>
      </c>
      <c r="P8" s="62">
        <v>1.2728515504684E-2</v>
      </c>
      <c r="Q8" s="62">
        <v>1.02346355420468E-2</v>
      </c>
      <c r="R8" s="62">
        <v>-1.7284029924477098E-2</v>
      </c>
      <c r="S8" s="62">
        <v>5.5355218116583402E-3</v>
      </c>
      <c r="T8" s="62">
        <v>6.5161082330017902E-3</v>
      </c>
      <c r="V8" s="62" t="s">
        <v>256</v>
      </c>
      <c r="AC8" s="62" t="s">
        <v>223</v>
      </c>
      <c r="AD8" s="62">
        <v>-1.3123703123560299E-3</v>
      </c>
      <c r="AE8" s="62">
        <v>1.24809804027506E-3</v>
      </c>
      <c r="AF8" s="62">
        <v>2.19000529247429E-2</v>
      </c>
      <c r="AG8" s="62">
        <v>3.5870876174919899E-4</v>
      </c>
    </row>
    <row r="9" spans="1:62" s="62" customFormat="1" hidden="1">
      <c r="B9" s="62" t="s">
        <v>172</v>
      </c>
      <c r="C9" s="96">
        <v>8.9645829447258907E-2</v>
      </c>
      <c r="D9" s="62">
        <v>3.4479165172022701E-2</v>
      </c>
      <c r="E9" s="62">
        <v>2.8502776542205399E-2</v>
      </c>
      <c r="F9" s="96">
        <v>8.6734255499399199E-2</v>
      </c>
      <c r="G9" s="62">
        <v>8.5661570360714104E-2</v>
      </c>
      <c r="H9" s="62">
        <v>6.6506478598479302E-2</v>
      </c>
      <c r="I9" s="62">
        <v>1.7929165889451801E-2</v>
      </c>
      <c r="J9" s="62">
        <v>1.25657401960261E-2</v>
      </c>
      <c r="L9" s="62" t="s">
        <v>224</v>
      </c>
      <c r="M9" s="62">
        <v>2.6663887733030901E-2</v>
      </c>
      <c r="N9" s="62">
        <v>-7.6620367048939302E-3</v>
      </c>
      <c r="O9" s="62">
        <v>5.5166664275236197E-3</v>
      </c>
      <c r="P9" s="62">
        <v>6.43227981375845E-2</v>
      </c>
      <c r="Q9" s="62">
        <v>-2.5993459521352701E-2</v>
      </c>
      <c r="R9" s="62">
        <v>4.5525268088244704E-3</v>
      </c>
      <c r="S9" s="62">
        <v>2.5993459521352701E-2</v>
      </c>
      <c r="T9" s="62">
        <v>8.5176308036070906E-3</v>
      </c>
      <c r="V9" s="62" t="s">
        <v>238</v>
      </c>
      <c r="AC9" s="62" t="s">
        <v>224</v>
      </c>
      <c r="AD9" s="62">
        <v>4.7434392233880802E-2</v>
      </c>
      <c r="AE9" s="62">
        <v>2.6140315224863101E-2</v>
      </c>
      <c r="AF9" s="62">
        <v>1.05736106527536E-2</v>
      </c>
      <c r="AG9" s="62">
        <v>8.7525999292238296E-2</v>
      </c>
    </row>
    <row r="10" spans="1:62" s="62" customFormat="1" hidden="1">
      <c r="B10" s="62" t="s">
        <v>126</v>
      </c>
      <c r="C10" s="62">
        <v>3.7476896690934597E-2</v>
      </c>
      <c r="D10" s="62">
        <v>1.9121517136175301E-2</v>
      </c>
      <c r="E10" s="62">
        <v>6.7835098354545195E-2</v>
      </c>
      <c r="F10" s="62">
        <v>-3.3071605597792403E-2</v>
      </c>
      <c r="G10" s="62">
        <v>2.1643386675003099E-2</v>
      </c>
      <c r="H10" s="62">
        <v>3.1603175233411697E-2</v>
      </c>
      <c r="I10" s="62">
        <v>2.4005644217702599E-2</v>
      </c>
      <c r="J10" s="62">
        <v>2.9592064082194499E-2</v>
      </c>
      <c r="L10" s="62" t="s">
        <v>225</v>
      </c>
      <c r="M10" s="62">
        <v>9.5767197677004996E-3</v>
      </c>
      <c r="N10" s="62">
        <v>2.9879365675225599E-2</v>
      </c>
      <c r="O10" s="62">
        <v>-4.7883598838502503E-2</v>
      </c>
      <c r="P10" s="62">
        <v>-3.7047274401355801E-2</v>
      </c>
      <c r="Q10" s="62">
        <v>1.7804718168116501E-2</v>
      </c>
      <c r="R10" s="62">
        <v>-9.7895357625382793E-4</v>
      </c>
      <c r="S10" s="62">
        <v>-2.9215645791325202E-2</v>
      </c>
      <c r="T10" s="62">
        <v>-3.8301558670931102E-2</v>
      </c>
      <c r="V10" s="62" t="s">
        <v>239</v>
      </c>
      <c r="AC10" s="62" t="s">
        <v>225</v>
      </c>
      <c r="AD10" s="114">
        <v>-4.4511795420291302E-2</v>
      </c>
      <c r="AE10" s="114">
        <v>-9.7803580727609099E-2</v>
      </c>
      <c r="AF10" s="62">
        <v>4.0351242721212502E-2</v>
      </c>
      <c r="AG10" s="114">
        <v>-4.1452565494498099E-2</v>
      </c>
    </row>
    <row r="11" spans="1:62" s="62" customFormat="1" hidden="1">
      <c r="B11" s="62" t="s">
        <v>127</v>
      </c>
      <c r="C11" s="62">
        <v>3.7955732679319697E-2</v>
      </c>
      <c r="D11" s="62">
        <v>-5.9056438567486403E-3</v>
      </c>
      <c r="E11" s="62">
        <v>-4.0509524617373102E-2</v>
      </c>
      <c r="F11" s="62">
        <v>3.8530335865381703E-2</v>
      </c>
      <c r="G11" s="62">
        <v>1.2960494085621299E-2</v>
      </c>
      <c r="H11" s="62">
        <v>4.0828748609629803E-2</v>
      </c>
      <c r="I11" s="62">
        <v>-4.4276367726001999E-2</v>
      </c>
      <c r="J11" s="62">
        <v>-1.0502469345244901E-2</v>
      </c>
      <c r="L11" s="62" t="s">
        <v>226</v>
      </c>
      <c r="M11" s="62">
        <v>2.6304056961950699E-2</v>
      </c>
      <c r="N11" s="62">
        <v>1.5961199612834201E-3</v>
      </c>
      <c r="O11" s="62">
        <v>4.7277073253214799E-2</v>
      </c>
      <c r="P11" s="62">
        <v>-2.9919268674257701E-2</v>
      </c>
      <c r="Q11" s="62">
        <v>-5.9043137567808997E-3</v>
      </c>
      <c r="R11" s="62">
        <v>-7.1280057270981896E-3</v>
      </c>
      <c r="S11" s="62">
        <v>6.5345151214943095E-2</v>
      </c>
      <c r="T11" s="62">
        <v>-1.6795172292604799E-2</v>
      </c>
      <c r="V11" s="62" t="s">
        <v>240</v>
      </c>
      <c r="AC11" s="62" t="s">
        <v>226</v>
      </c>
      <c r="AD11" s="62">
        <v>-2.1567570976842199E-2</v>
      </c>
      <c r="AE11" s="95">
        <v>7.9631754968397403E-2</v>
      </c>
      <c r="AF11" s="62">
        <v>-4.4052910931422301E-2</v>
      </c>
      <c r="AG11" s="62">
        <v>1.1319150725434899E-3</v>
      </c>
    </row>
    <row r="12" spans="1:62" s="62" customFormat="1" hidden="1">
      <c r="B12" s="62" t="s">
        <v>128</v>
      </c>
      <c r="C12" s="96">
        <v>8.6637393383195593E-2</v>
      </c>
      <c r="D12" s="62">
        <v>4.5322707456382998E-2</v>
      </c>
      <c r="E12" s="96">
        <v>6.9643382097816703E-2</v>
      </c>
      <c r="F12" s="96">
        <v>5.8084248006535402E-2</v>
      </c>
      <c r="G12" s="62">
        <v>3.3042129489779103E-2</v>
      </c>
      <c r="H12" s="62">
        <v>7.7434975951301797E-3</v>
      </c>
      <c r="I12" s="62">
        <v>6.3278643908858803E-2</v>
      </c>
      <c r="J12" s="62">
        <v>-4.1362782185167403E-2</v>
      </c>
      <c r="L12" s="62" t="s">
        <v>227</v>
      </c>
      <c r="M12" s="62">
        <v>-2.0344717284099801E-2</v>
      </c>
      <c r="N12" s="62">
        <v>-7.3619339455150604E-2</v>
      </c>
      <c r="O12" s="62">
        <v>-1.03567276324101E-2</v>
      </c>
      <c r="P12" s="62">
        <v>1.54869951902603E-2</v>
      </c>
      <c r="Q12" s="62">
        <v>-4.11757411804541E-3</v>
      </c>
      <c r="R12" s="62">
        <v>-5.25451622526691E-3</v>
      </c>
      <c r="S12" s="62">
        <v>-3.40468068865247E-2</v>
      </c>
      <c r="T12" s="62">
        <v>1.3259203223407399E-2</v>
      </c>
      <c r="V12" s="62" t="s">
        <v>241</v>
      </c>
      <c r="AC12" s="62" t="s">
        <v>227</v>
      </c>
      <c r="AD12" s="62">
        <v>5.0086909047865804E-3</v>
      </c>
      <c r="AE12" s="62">
        <v>1.0693401440894E-2</v>
      </c>
      <c r="AF12" s="62">
        <v>2.0526414260107002E-2</v>
      </c>
      <c r="AG12" s="62">
        <v>1.54869951902603E-2</v>
      </c>
    </row>
    <row r="13" spans="1:62" s="62" customFormat="1" hidden="1">
      <c r="C13" s="62" t="s">
        <v>44</v>
      </c>
      <c r="D13" s="62" t="s">
        <v>44</v>
      </c>
      <c r="E13" s="62" t="s">
        <v>44</v>
      </c>
      <c r="F13" s="62" t="s">
        <v>44</v>
      </c>
      <c r="G13" s="62" t="s">
        <v>44</v>
      </c>
      <c r="H13" s="62" t="s">
        <v>44</v>
      </c>
      <c r="I13" s="62" t="s">
        <v>44</v>
      </c>
      <c r="J13" s="62" t="s">
        <v>44</v>
      </c>
      <c r="M13" s="62" t="s">
        <v>44</v>
      </c>
      <c r="N13" s="62" t="s">
        <v>44</v>
      </c>
      <c r="O13" s="62" t="s">
        <v>44</v>
      </c>
      <c r="P13" s="62" t="s">
        <v>44</v>
      </c>
      <c r="Q13" s="62" t="s">
        <v>44</v>
      </c>
      <c r="R13" s="62" t="s">
        <v>44</v>
      </c>
      <c r="S13" s="62" t="s">
        <v>44</v>
      </c>
      <c r="T13" s="62" t="s">
        <v>44</v>
      </c>
      <c r="AD13" s="62" t="s">
        <v>44</v>
      </c>
      <c r="AE13" s="62" t="s">
        <v>44</v>
      </c>
      <c r="AF13" s="62" t="s">
        <v>44</v>
      </c>
      <c r="AG13" s="62" t="s">
        <v>44</v>
      </c>
    </row>
    <row r="14" spans="1:62" s="62" customFormat="1" hidden="1">
      <c r="B14" s="62" t="s">
        <v>129</v>
      </c>
      <c r="C14" s="62">
        <v>1.5125888007764401E-2</v>
      </c>
      <c r="D14" s="62">
        <v>2.04246131812332E-2</v>
      </c>
      <c r="E14" s="95">
        <v>5.5370078849920297E-2</v>
      </c>
      <c r="F14" s="114">
        <v>-2.1073627054341699E-2</v>
      </c>
      <c r="G14" s="62">
        <v>5.48530000352056E-3</v>
      </c>
      <c r="H14" s="62">
        <v>-7.6055896793226002E-3</v>
      </c>
      <c r="I14" s="62">
        <v>4.8786652703809601E-2</v>
      </c>
      <c r="J14" s="114">
        <v>-4.12516949244352E-2</v>
      </c>
      <c r="L14" s="62" t="s">
        <v>228</v>
      </c>
      <c r="M14" s="62">
        <v>5.8717764371991202E-3</v>
      </c>
      <c r="N14" s="62">
        <v>1.34667046976616E-2</v>
      </c>
      <c r="O14" s="62">
        <v>-9.8258301569380604E-3</v>
      </c>
      <c r="P14" s="62">
        <v>2.61700629105849E-2</v>
      </c>
      <c r="Q14" s="62">
        <v>8.0460395459804098E-3</v>
      </c>
      <c r="R14" s="62">
        <v>-2.5135572111815899E-2</v>
      </c>
      <c r="S14" s="62">
        <v>-7.1916267751453503E-3</v>
      </c>
      <c r="T14" s="62">
        <v>1.6154659399540701E-2</v>
      </c>
      <c r="V14" s="62" t="s">
        <v>242</v>
      </c>
      <c r="AC14" s="62" t="s">
        <v>228</v>
      </c>
      <c r="AD14" s="62">
        <v>5.7854855783002002E-3</v>
      </c>
      <c r="AE14" s="62">
        <v>5.1264766250103799E-3</v>
      </c>
      <c r="AF14" s="62">
        <v>2.95391823268224E-2</v>
      </c>
      <c r="AG14" s="62">
        <v>2.5006580049253399E-3</v>
      </c>
    </row>
    <row r="15" spans="1:62" s="62" customFormat="1" hidden="1">
      <c r="B15" s="62" t="s">
        <v>130</v>
      </c>
      <c r="C15" s="62">
        <v>1.4793686022395201E-2</v>
      </c>
      <c r="D15" s="62">
        <v>-8.3250631636474495E-4</v>
      </c>
      <c r="E15" s="62">
        <v>6.4573596895503996E-3</v>
      </c>
      <c r="F15" s="62">
        <v>-3.7520970025427203E-2</v>
      </c>
      <c r="G15" s="62">
        <v>-2.0597368354690799E-2</v>
      </c>
      <c r="H15" s="62">
        <v>6.2733110786562796E-3</v>
      </c>
      <c r="I15" s="62">
        <v>-1.8431967307624499E-2</v>
      </c>
      <c r="J15" s="62">
        <v>3.50391359782432E-5</v>
      </c>
      <c r="L15" s="62" t="s">
        <v>229</v>
      </c>
      <c r="M15" s="62">
        <v>1.4843224673770901E-2</v>
      </c>
      <c r="N15" s="62">
        <v>-2.45387535745385E-2</v>
      </c>
      <c r="O15" s="62">
        <v>4.4301895819793199E-3</v>
      </c>
      <c r="P15" s="62">
        <v>-1.40385530597154E-2</v>
      </c>
      <c r="Q15" s="62">
        <v>5.5802661232566197E-3</v>
      </c>
      <c r="R15" s="62">
        <v>4.3209486831281901E-3</v>
      </c>
      <c r="S15" s="62">
        <v>1.33873980041234E-2</v>
      </c>
      <c r="T15" s="62">
        <v>-1.8637092293658002E-2</v>
      </c>
      <c r="V15" s="62" t="s">
        <v>243</v>
      </c>
      <c r="AC15" s="62" t="s">
        <v>229</v>
      </c>
      <c r="AD15" s="62">
        <v>-2.04397345220768E-2</v>
      </c>
      <c r="AE15" s="62">
        <v>-5.0558057229311603E-3</v>
      </c>
      <c r="AF15" s="62">
        <v>-4.3961618022715096E-3</v>
      </c>
      <c r="AG15" s="62">
        <v>-1.0552627630119601E-2</v>
      </c>
    </row>
    <row r="16" spans="1:62" s="62" customFormat="1">
      <c r="C16" s="62" t="s">
        <v>44</v>
      </c>
      <c r="D16" s="62" t="s">
        <v>44</v>
      </c>
      <c r="E16" s="62" t="s">
        <v>44</v>
      </c>
      <c r="F16" s="62" t="s">
        <v>44</v>
      </c>
      <c r="G16" s="62" t="s">
        <v>44</v>
      </c>
      <c r="H16" s="62" t="s">
        <v>44</v>
      </c>
      <c r="I16" s="62" t="s">
        <v>44</v>
      </c>
      <c r="J16" s="62" t="s">
        <v>44</v>
      </c>
      <c r="M16" s="62" t="s">
        <v>44</v>
      </c>
      <c r="N16" s="62" t="s">
        <v>44</v>
      </c>
      <c r="O16" s="62" t="s">
        <v>44</v>
      </c>
      <c r="P16" s="62" t="s">
        <v>44</v>
      </c>
      <c r="Q16" s="62" t="s">
        <v>44</v>
      </c>
      <c r="R16" s="62" t="s">
        <v>44</v>
      </c>
      <c r="S16" s="62" t="s">
        <v>44</v>
      </c>
      <c r="T16" s="62" t="s">
        <v>44</v>
      </c>
      <c r="AD16" s="62" t="s">
        <v>44</v>
      </c>
      <c r="AE16" s="62" t="s">
        <v>44</v>
      </c>
      <c r="AF16" s="62" t="s">
        <v>44</v>
      </c>
      <c r="AG16" s="62" t="s">
        <v>44</v>
      </c>
    </row>
    <row r="17" spans="2:36" s="62" customFormat="1">
      <c r="B17" s="60" t="s">
        <v>131</v>
      </c>
      <c r="C17" s="62" t="s">
        <v>44</v>
      </c>
      <c r="D17" s="62" t="s">
        <v>44</v>
      </c>
      <c r="E17" s="62" t="s">
        <v>44</v>
      </c>
      <c r="F17" s="62" t="s">
        <v>44</v>
      </c>
      <c r="G17" s="62" t="s">
        <v>44</v>
      </c>
      <c r="H17" s="62" t="s">
        <v>44</v>
      </c>
      <c r="I17" s="62" t="s">
        <v>44</v>
      </c>
      <c r="J17" s="62" t="s">
        <v>44</v>
      </c>
      <c r="L17" s="62" t="s">
        <v>131</v>
      </c>
      <c r="M17" s="62" t="s">
        <v>44</v>
      </c>
      <c r="N17" s="62" t="s">
        <v>44</v>
      </c>
      <c r="O17" s="62" t="s">
        <v>44</v>
      </c>
      <c r="P17" s="62" t="s">
        <v>44</v>
      </c>
      <c r="Q17" s="62" t="s">
        <v>44</v>
      </c>
      <c r="R17" s="62" t="s">
        <v>44</v>
      </c>
      <c r="S17" s="62" t="s">
        <v>44</v>
      </c>
      <c r="T17" s="62" t="s">
        <v>44</v>
      </c>
      <c r="V17" s="60" t="s">
        <v>131</v>
      </c>
      <c r="AC17" s="60" t="s">
        <v>131</v>
      </c>
      <c r="AD17" s="62" t="s">
        <v>44</v>
      </c>
      <c r="AE17" s="62" t="s">
        <v>44</v>
      </c>
      <c r="AF17" s="62" t="s">
        <v>44</v>
      </c>
      <c r="AG17" s="62" t="s">
        <v>44</v>
      </c>
      <c r="AJ17" s="60"/>
    </row>
    <row r="18" spans="2:36" s="62" customFormat="1">
      <c r="B18" s="62" t="s">
        <v>440</v>
      </c>
      <c r="C18" s="62">
        <v>1.54275196964527E-2</v>
      </c>
      <c r="D18" s="62">
        <v>1.38867632120501E-2</v>
      </c>
      <c r="E18" s="62">
        <v>-1.55115719536473E-2</v>
      </c>
      <c r="F18" s="62">
        <v>3.3754539919871603E-2</v>
      </c>
      <c r="G18" s="62">
        <v>2.3310291097815E-2</v>
      </c>
      <c r="H18" s="62">
        <v>1.9696648730943098E-2</v>
      </c>
      <c r="I18" s="62">
        <v>-1.7291786667179902E-2</v>
      </c>
      <c r="J18" s="62">
        <v>1.8033744361984402E-2</v>
      </c>
      <c r="L18" s="62" t="s">
        <v>441</v>
      </c>
      <c r="M18" s="62">
        <v>1.9772235293168499E-2</v>
      </c>
      <c r="N18" s="62">
        <v>1.48784589084474E-2</v>
      </c>
      <c r="O18" s="62">
        <v>4.0011293194641098E-2</v>
      </c>
      <c r="P18" s="62">
        <v>-3.6815442952709801E-3</v>
      </c>
      <c r="Q18" s="62">
        <v>2.1940335048521099E-2</v>
      </c>
      <c r="R18" s="62">
        <v>2.7950877694601799E-2</v>
      </c>
      <c r="S18" s="62">
        <v>3.7797110831851798E-2</v>
      </c>
      <c r="T18" s="62">
        <v>1.83920750579743E-2</v>
      </c>
      <c r="V18" s="62" t="s">
        <v>442</v>
      </c>
      <c r="AC18" s="62" t="s">
        <v>441</v>
      </c>
      <c r="AD18" s="62">
        <v>7.5775024720546799E-3</v>
      </c>
      <c r="AE18" s="62">
        <v>-4.6243858769498599E-3</v>
      </c>
      <c r="AF18" s="62">
        <v>-1.1016817030914E-2</v>
      </c>
      <c r="AG18" s="62">
        <v>1.8341079323992899E-3</v>
      </c>
    </row>
    <row r="19" spans="2:36" s="62" customFormat="1" hidden="1">
      <c r="B19" s="62" t="s">
        <v>443</v>
      </c>
      <c r="C19" s="62">
        <v>-1.0135637325203501E-2</v>
      </c>
      <c r="D19" s="62">
        <v>-3.1372210768487101E-3</v>
      </c>
      <c r="E19" s="114">
        <v>-8.9738882614626703E-2</v>
      </c>
      <c r="F19" s="62">
        <v>3.9940234764763098E-2</v>
      </c>
      <c r="G19" s="62">
        <v>3.2907913393517997E-4</v>
      </c>
      <c r="H19" s="62">
        <v>-2.4391744291074298E-3</v>
      </c>
      <c r="I19" s="62">
        <v>-6.8751611545536495E-2</v>
      </c>
      <c r="J19" s="62">
        <v>2.7806189608025899E-2</v>
      </c>
      <c r="L19" s="62" t="s">
        <v>444</v>
      </c>
      <c r="M19" s="62">
        <v>1.8336688226666901E-2</v>
      </c>
      <c r="N19" s="62">
        <v>1.6473900886694499E-2</v>
      </c>
      <c r="O19" s="62">
        <v>7.1842960985533597E-2</v>
      </c>
      <c r="P19" s="62">
        <v>-3.5688133470521903E-2</v>
      </c>
      <c r="Q19" s="62">
        <v>6.5195063875294603E-3</v>
      </c>
      <c r="R19" s="95">
        <v>6.3142308126186805E-2</v>
      </c>
      <c r="S19" s="95">
        <v>6.8650727184779603E-2</v>
      </c>
      <c r="T19" s="62">
        <v>2.2039410188977499E-2</v>
      </c>
      <c r="V19" s="62" t="s">
        <v>445</v>
      </c>
      <c r="AC19" s="62" t="s">
        <v>444</v>
      </c>
      <c r="AD19" s="114">
        <v>3.6315045840826698E-4</v>
      </c>
      <c r="AE19" s="62">
        <v>1.75019407770763E-2</v>
      </c>
      <c r="AF19" s="114">
        <v>-5.7727543659499302E-2</v>
      </c>
      <c r="AG19" s="114">
        <v>-1.6018757852208899E-2</v>
      </c>
    </row>
    <row r="20" spans="2:36" s="62" customFormat="1" hidden="1">
      <c r="B20" s="62" t="s">
        <v>219</v>
      </c>
      <c r="C20" s="62">
        <v>1.3679329508341199E-2</v>
      </c>
      <c r="D20" s="62">
        <v>1.5042002806250799E-2</v>
      </c>
      <c r="E20" s="62">
        <v>-2.0204926481560501E-2</v>
      </c>
      <c r="F20" s="62">
        <v>2.99159385420407E-2</v>
      </c>
      <c r="G20" s="62">
        <v>1.9906274924698299E-2</v>
      </c>
      <c r="H20" s="62">
        <v>1.73441589368807E-2</v>
      </c>
      <c r="I20" s="62">
        <v>-1.68187982022385E-2</v>
      </c>
      <c r="J20" s="62">
        <v>1.30935129929577E-2</v>
      </c>
      <c r="L20" s="62" t="s">
        <v>230</v>
      </c>
      <c r="M20" s="62">
        <v>1.8936639771333301E-2</v>
      </c>
      <c r="N20" s="62">
        <v>1.41446878805976E-2</v>
      </c>
      <c r="O20" s="62">
        <v>3.19005758742354E-2</v>
      </c>
      <c r="P20" s="62">
        <v>-1.01580573691536E-2</v>
      </c>
      <c r="Q20" s="62">
        <v>1.9426205645794899E-2</v>
      </c>
      <c r="R20" s="62">
        <v>2.2373450146843402E-2</v>
      </c>
      <c r="S20" s="62">
        <v>3.0977642811493001E-2</v>
      </c>
      <c r="T20" s="62">
        <v>1.75982999251721E-2</v>
      </c>
      <c r="V20" s="62" t="s">
        <v>244</v>
      </c>
      <c r="AC20" s="62" t="s">
        <v>230</v>
      </c>
      <c r="AD20" s="62">
        <v>5.5561381492148197E-3</v>
      </c>
      <c r="AE20" s="62">
        <v>-5.1413107336947097E-3</v>
      </c>
      <c r="AF20" s="62">
        <v>-1.1260594480515E-2</v>
      </c>
      <c r="AG20" s="62">
        <v>-7.7890220310786202E-3</v>
      </c>
    </row>
    <row r="21" spans="2:36" s="62" customFormat="1">
      <c r="B21" s="62" t="s">
        <v>446</v>
      </c>
      <c r="C21" s="96">
        <v>3.5038034965999401E-2</v>
      </c>
      <c r="D21" s="62">
        <v>6.56713954098238E-3</v>
      </c>
      <c r="E21" s="95">
        <v>7.9889625563165895E-2</v>
      </c>
      <c r="F21" s="62">
        <v>3.1464334220432798E-3</v>
      </c>
      <c r="G21" s="62">
        <v>2.9117309049859499E-2</v>
      </c>
      <c r="H21" s="62">
        <v>1.2484089676603201E-2</v>
      </c>
      <c r="I21" s="62">
        <v>5.6386600082529E-2</v>
      </c>
      <c r="J21" s="62">
        <v>-1.68075094020106E-2</v>
      </c>
      <c r="L21" s="62" t="s">
        <v>447</v>
      </c>
      <c r="M21" s="62">
        <v>1.22250711330039E-2</v>
      </c>
      <c r="N21" s="62">
        <v>-1.2609898683494301E-2</v>
      </c>
      <c r="O21" s="62">
        <v>-7.6470127693992898E-3</v>
      </c>
      <c r="P21" s="95">
        <v>4.0718489088816402E-2</v>
      </c>
      <c r="Q21" s="96">
        <v>2.8876873639381E-2</v>
      </c>
      <c r="R21" s="114">
        <v>-3.4641074574108102E-2</v>
      </c>
      <c r="S21" s="62">
        <v>-8.6527422543592695E-3</v>
      </c>
      <c r="T21" s="62">
        <v>-1.87913674163371E-3</v>
      </c>
      <c r="V21" s="62" t="s">
        <v>448</v>
      </c>
      <c r="AC21" s="62" t="s">
        <v>447</v>
      </c>
      <c r="AD21" s="62">
        <v>2.2821893553922699E-2</v>
      </c>
      <c r="AE21" s="62">
        <v>-2.5678013504832199E-3</v>
      </c>
      <c r="AF21" s="95">
        <v>4.5273546656093198E-2</v>
      </c>
      <c r="AG21" s="62">
        <v>2.9122060240345901E-2</v>
      </c>
    </row>
    <row r="22" spans="2:36" s="62" customFormat="1" hidden="1">
      <c r="B22" s="62" t="s">
        <v>449</v>
      </c>
      <c r="C22" s="62">
        <v>2.89795426320947E-2</v>
      </c>
      <c r="D22" s="62">
        <v>-1.4415045822771999E-2</v>
      </c>
      <c r="E22" s="95">
        <v>9.3434764111688801E-2</v>
      </c>
      <c r="F22" s="62">
        <v>-1.17149646657557E-2</v>
      </c>
      <c r="G22" s="62">
        <v>1.39108978281409E-2</v>
      </c>
      <c r="H22" s="62">
        <v>-1.2959393213767999E-2</v>
      </c>
      <c r="I22" s="62">
        <v>6.6593366927179695E-2</v>
      </c>
      <c r="J22" s="62">
        <v>-2.9577346578297602E-2</v>
      </c>
      <c r="L22" s="62" t="s">
        <v>450</v>
      </c>
      <c r="M22" s="62">
        <v>5.7877385391541802E-3</v>
      </c>
      <c r="N22" s="62">
        <v>-3.2535479772091501E-2</v>
      </c>
      <c r="O22" s="62">
        <v>-1.11121790200011E-2</v>
      </c>
      <c r="P22" s="95">
        <v>4.6632734677628601E-2</v>
      </c>
      <c r="Q22" s="62">
        <v>1.5420435820629E-2</v>
      </c>
      <c r="R22" s="114">
        <v>-4.5456389356822703E-2</v>
      </c>
      <c r="S22" s="62">
        <v>-2.08438460659029E-3</v>
      </c>
      <c r="T22" s="114">
        <v>-1.7086606749854901E-2</v>
      </c>
      <c r="V22" s="62" t="s">
        <v>451</v>
      </c>
      <c r="AC22" s="62" t="s">
        <v>450</v>
      </c>
      <c r="AD22" s="62">
        <v>1.9748660933626701E-2</v>
      </c>
      <c r="AE22" s="62">
        <v>1.6187160895797199E-2</v>
      </c>
      <c r="AF22" s="96">
        <v>4.4519705298616097E-2</v>
      </c>
      <c r="AG22" s="62">
        <v>3.7588625198186003E-2</v>
      </c>
    </row>
    <row r="23" spans="2:36" s="62" customFormat="1" hidden="1">
      <c r="B23" s="62" t="s">
        <v>177</v>
      </c>
      <c r="C23" s="62">
        <v>-6.0205169718820003E-3</v>
      </c>
      <c r="D23" s="62">
        <v>-1.4862262835239699E-3</v>
      </c>
      <c r="E23" s="62">
        <v>-1.46106266390875E-2</v>
      </c>
      <c r="F23" s="62">
        <v>6.7433661411172999E-3</v>
      </c>
      <c r="G23" s="62">
        <v>-1.52094723943536E-2</v>
      </c>
      <c r="H23" s="62">
        <v>-9.8277242280886898E-3</v>
      </c>
      <c r="I23" s="62">
        <v>-1.5468367326933199E-2</v>
      </c>
      <c r="J23" s="62">
        <v>2.7947949929856698E-2</v>
      </c>
      <c r="L23" s="62" t="s">
        <v>231</v>
      </c>
      <c r="M23" s="62">
        <v>2.9405972997886502E-2</v>
      </c>
      <c r="N23" s="62">
        <v>1.9259645689313001E-2</v>
      </c>
      <c r="O23" s="62">
        <v>1.55287559813784E-2</v>
      </c>
      <c r="P23" s="62">
        <v>1.9808033144829802E-3</v>
      </c>
      <c r="Q23" s="62">
        <v>2.4304694341916198E-2</v>
      </c>
      <c r="R23" s="95">
        <v>5.43732538743225E-2</v>
      </c>
      <c r="S23" s="62">
        <v>1.07834074498134E-2</v>
      </c>
      <c r="T23" s="62">
        <v>-1.44534296283301E-2</v>
      </c>
      <c r="V23" s="62" t="s">
        <v>245</v>
      </c>
      <c r="AC23" s="62" t="s">
        <v>231</v>
      </c>
      <c r="AD23" s="62">
        <v>1.4521253446824299E-2</v>
      </c>
      <c r="AE23" s="62">
        <v>-2.0661337938192099E-2</v>
      </c>
      <c r="AF23" s="62">
        <v>-2.5651315968941101E-3</v>
      </c>
      <c r="AG23" s="62">
        <v>1.51763040015114E-2</v>
      </c>
    </row>
    <row r="24" spans="2:36" s="62" customFormat="1">
      <c r="B24" s="62" t="s">
        <v>452</v>
      </c>
      <c r="C24" s="95">
        <v>4.6173944328744498E-2</v>
      </c>
      <c r="D24" s="62">
        <v>9.4348805895930008E-3</v>
      </c>
      <c r="E24" s="95">
        <v>9.1546041615001003E-2</v>
      </c>
      <c r="F24" s="62">
        <v>-8.9110897545326499E-6</v>
      </c>
      <c r="G24" s="62">
        <v>4.0760834891416402E-2</v>
      </c>
      <c r="H24" s="62">
        <v>8.8160884756216494E-3</v>
      </c>
      <c r="I24" s="62">
        <v>6.6921377844003704E-2</v>
      </c>
      <c r="J24" s="114">
        <v>-2.8786293721782302E-2</v>
      </c>
      <c r="L24" s="62" t="s">
        <v>453</v>
      </c>
      <c r="M24" s="62">
        <v>-1.62514111455498E-3</v>
      </c>
      <c r="N24" s="62">
        <v>-9.9411513159859705E-3</v>
      </c>
      <c r="O24" s="62">
        <v>-1.04057362665781E-2</v>
      </c>
      <c r="P24" s="95">
        <v>3.5972942866533797E-2</v>
      </c>
      <c r="Q24" s="62">
        <v>2.36666649841029E-2</v>
      </c>
      <c r="R24" s="114">
        <v>-4.77553984481894E-2</v>
      </c>
      <c r="S24" s="62">
        <v>-9.7153911225862401E-3</v>
      </c>
      <c r="T24" s="62">
        <v>1.4720289579676099E-4</v>
      </c>
      <c r="V24" s="62" t="s">
        <v>454</v>
      </c>
      <c r="AC24" s="62" t="s">
        <v>453</v>
      </c>
      <c r="AD24" s="62">
        <v>1.6909516520606301E-2</v>
      </c>
      <c r="AE24" s="62">
        <v>-5.9590395476427399E-4</v>
      </c>
      <c r="AF24" s="95">
        <v>5.4354777829661902E-2</v>
      </c>
      <c r="AG24" s="62">
        <v>1.3986880461679899E-2</v>
      </c>
    </row>
    <row r="25" spans="2:36" s="62" customFormat="1" hidden="1">
      <c r="B25" s="62" t="s">
        <v>455</v>
      </c>
      <c r="C25" s="95">
        <v>4.75742954249408E-2</v>
      </c>
      <c r="D25" s="62">
        <v>-1.21523140512046E-2</v>
      </c>
      <c r="E25" s="95">
        <v>0.111650133149474</v>
      </c>
      <c r="F25" s="62">
        <v>-2.1223675491790502E-2</v>
      </c>
      <c r="G25" s="62">
        <v>3.01973238722337E-2</v>
      </c>
      <c r="H25" s="62">
        <v>-2.4201929682055302E-2</v>
      </c>
      <c r="I25" s="62">
        <v>8.3201673639384799E-2</v>
      </c>
      <c r="J25" s="114">
        <v>-4.9544509780469197E-2</v>
      </c>
      <c r="L25" s="62" t="s">
        <v>456</v>
      </c>
      <c r="M25" s="62">
        <v>-1.9154751004077201E-2</v>
      </c>
      <c r="N25" s="62">
        <v>-2.7290858869012301E-2</v>
      </c>
      <c r="O25" s="62">
        <v>-1.8731992458154101E-2</v>
      </c>
      <c r="P25" s="95">
        <v>4.0794330171500102E-2</v>
      </c>
      <c r="Q25" s="62">
        <v>7.65568531923404E-3</v>
      </c>
      <c r="R25" s="114">
        <v>-6.9137183134445696E-2</v>
      </c>
      <c r="S25" s="62">
        <v>-1.16259015575537E-2</v>
      </c>
      <c r="T25" s="62">
        <v>-1.21839295438783E-2</v>
      </c>
      <c r="V25" s="62" t="s">
        <v>457</v>
      </c>
      <c r="AC25" s="62" t="s">
        <v>456</v>
      </c>
      <c r="AD25" s="62">
        <v>1.4007075773171699E-2</v>
      </c>
      <c r="AE25" s="62">
        <v>2.12251295551854E-2</v>
      </c>
      <c r="AF25" s="95">
        <v>6.34068854735063E-2</v>
      </c>
      <c r="AG25" s="62">
        <v>5.6309228140596799E-3</v>
      </c>
    </row>
    <row r="26" spans="2:36" s="62" customFormat="1" hidden="1">
      <c r="B26" s="62" t="s">
        <v>176</v>
      </c>
      <c r="C26" s="62">
        <v>2.3808550164182998E-2</v>
      </c>
      <c r="D26" s="62">
        <v>4.7887138308344299E-3</v>
      </c>
      <c r="E26" s="62">
        <v>2.4044115210547001E-2</v>
      </c>
      <c r="F26" s="62">
        <v>-1.9559156307918699E-2</v>
      </c>
      <c r="G26" s="62">
        <v>2.9045865723234299E-2</v>
      </c>
      <c r="H26" s="62">
        <v>2.8987503651413701E-3</v>
      </c>
      <c r="I26" s="62">
        <v>2.62541628887898E-2</v>
      </c>
      <c r="J26" s="62">
        <v>-1.1707945677275299E-2</v>
      </c>
      <c r="L26" s="62" t="s">
        <v>232</v>
      </c>
      <c r="M26" s="62">
        <v>-3.1365461983826899E-2</v>
      </c>
      <c r="N26" s="62">
        <v>1.6030411821001501E-2</v>
      </c>
      <c r="O26" s="62">
        <v>-3.4321654638568899E-2</v>
      </c>
      <c r="P26" s="114">
        <v>-1.6785036433583402E-2</v>
      </c>
      <c r="Q26" s="114">
        <v>-1.31165291483781E-2</v>
      </c>
      <c r="R26" s="114">
        <v>-8.1313410155284607E-3</v>
      </c>
      <c r="S26" s="114">
        <v>-3.3377359592448301E-2</v>
      </c>
      <c r="T26" s="114">
        <v>-2.0021605168461E-2</v>
      </c>
      <c r="V26" s="62" t="s">
        <v>246</v>
      </c>
      <c r="AC26" s="62" t="s">
        <v>232</v>
      </c>
      <c r="AD26" s="62">
        <v>-1.9974658475973101E-2</v>
      </c>
      <c r="AE26" s="62">
        <v>-3.1405743405159101E-2</v>
      </c>
      <c r="AF26" s="62">
        <v>1.44927627448265E-2</v>
      </c>
      <c r="AG26" s="62">
        <v>-2.1010093860287699E-2</v>
      </c>
    </row>
    <row r="27" spans="2:36" s="62" customFormat="1" hidden="1">
      <c r="C27" s="62" t="s">
        <v>44</v>
      </c>
      <c r="D27" s="62" t="s">
        <v>44</v>
      </c>
      <c r="E27" s="62" t="s">
        <v>44</v>
      </c>
      <c r="F27" s="62" t="s">
        <v>44</v>
      </c>
      <c r="G27" s="62" t="s">
        <v>44</v>
      </c>
      <c r="H27" s="62" t="s">
        <v>44</v>
      </c>
      <c r="I27" s="62" t="s">
        <v>44</v>
      </c>
      <c r="J27" s="62" t="s">
        <v>44</v>
      </c>
      <c r="M27" s="62" t="s">
        <v>44</v>
      </c>
      <c r="N27" s="62" t="s">
        <v>44</v>
      </c>
      <c r="O27" s="62" t="s">
        <v>44</v>
      </c>
      <c r="P27" s="62" t="s">
        <v>44</v>
      </c>
      <c r="Q27" s="62" t="s">
        <v>44</v>
      </c>
      <c r="R27" s="62" t="s">
        <v>44</v>
      </c>
      <c r="S27" s="62" t="s">
        <v>44</v>
      </c>
      <c r="T27" s="62" t="s">
        <v>44</v>
      </c>
      <c r="AD27" s="62" t="s">
        <v>44</v>
      </c>
      <c r="AE27" s="62" t="s">
        <v>44</v>
      </c>
      <c r="AF27" s="62" t="s">
        <v>44</v>
      </c>
      <c r="AG27" s="62" t="s">
        <v>44</v>
      </c>
    </row>
    <row r="28" spans="2:36" s="62" customFormat="1" hidden="1">
      <c r="B28" s="60" t="s">
        <v>132</v>
      </c>
      <c r="C28" s="62" t="s">
        <v>44</v>
      </c>
      <c r="D28" s="62" t="s">
        <v>44</v>
      </c>
      <c r="E28" s="62" t="s">
        <v>44</v>
      </c>
      <c r="F28" s="62" t="s">
        <v>44</v>
      </c>
      <c r="G28" s="62" t="s">
        <v>44</v>
      </c>
      <c r="H28" s="62" t="s">
        <v>44</v>
      </c>
      <c r="I28" s="62" t="s">
        <v>44</v>
      </c>
      <c r="J28" s="62" t="s">
        <v>44</v>
      </c>
      <c r="L28" s="62" t="s">
        <v>132</v>
      </c>
      <c r="M28" s="62" t="s">
        <v>44</v>
      </c>
      <c r="N28" s="62" t="s">
        <v>44</v>
      </c>
      <c r="O28" s="62" t="s">
        <v>44</v>
      </c>
      <c r="P28" s="62" t="s">
        <v>44</v>
      </c>
      <c r="Q28" s="62" t="s">
        <v>44</v>
      </c>
      <c r="R28" s="62" t="s">
        <v>44</v>
      </c>
      <c r="S28" s="62" t="s">
        <v>44</v>
      </c>
      <c r="T28" s="62" t="s">
        <v>44</v>
      </c>
      <c r="V28" s="60" t="s">
        <v>132</v>
      </c>
      <c r="AC28" s="60" t="s">
        <v>132</v>
      </c>
      <c r="AD28" s="62" t="s">
        <v>44</v>
      </c>
      <c r="AE28" s="62" t="s">
        <v>44</v>
      </c>
      <c r="AF28" s="62" t="s">
        <v>44</v>
      </c>
      <c r="AG28" s="62" t="s">
        <v>44</v>
      </c>
      <c r="AJ28" s="60"/>
    </row>
    <row r="29" spans="2:36" s="62" customFormat="1" hidden="1">
      <c r="B29" s="62" t="s">
        <v>133</v>
      </c>
      <c r="C29" s="62">
        <v>9.8539528204200401E-3</v>
      </c>
      <c r="D29" s="62">
        <v>1.4655134088241701E-2</v>
      </c>
      <c r="E29" s="62">
        <v>5.0947032667278099E-3</v>
      </c>
      <c r="F29" s="62">
        <v>-1.6122744082772401E-2</v>
      </c>
      <c r="G29" s="62">
        <v>-6.9606645454881998E-3</v>
      </c>
      <c r="H29" s="62">
        <v>-1.23069580969927E-2</v>
      </c>
      <c r="I29" s="62">
        <v>1.42358169469472E-2</v>
      </c>
      <c r="J29" s="62">
        <v>-2.68362970428461E-2</v>
      </c>
      <c r="L29" s="62" t="s">
        <v>233</v>
      </c>
      <c r="M29" s="62">
        <v>-9.2459429655430605E-3</v>
      </c>
      <c r="N29" s="62">
        <v>1.6709788080584601E-2</v>
      </c>
      <c r="O29" s="62">
        <v>-1.1321562814950699E-2</v>
      </c>
      <c r="P29" s="62">
        <v>-5.3847309561231398E-3</v>
      </c>
      <c r="Q29" s="62">
        <v>-2.5939133075951401E-2</v>
      </c>
      <c r="R29" s="62">
        <v>5.88703794829882E-3</v>
      </c>
      <c r="S29" s="62">
        <v>1.40645957809187E-4</v>
      </c>
      <c r="T29" s="62">
        <v>1.2859058999697101E-2</v>
      </c>
      <c r="V29" s="62" t="s">
        <v>247</v>
      </c>
      <c r="AC29" s="62" t="s">
        <v>233</v>
      </c>
      <c r="AD29" s="62">
        <v>-2.1297816468248298E-2</v>
      </c>
      <c r="AE29" s="62">
        <v>1.16535222184755E-3</v>
      </c>
      <c r="AF29" s="62">
        <v>-3.11430335148913E-3</v>
      </c>
      <c r="AG29" s="62">
        <v>-1.7600837005835399E-2</v>
      </c>
    </row>
    <row r="30" spans="2:36" s="62" customFormat="1" hidden="1">
      <c r="B30" s="62" t="s">
        <v>134</v>
      </c>
      <c r="C30" s="62">
        <v>1.2290038453148799E-2</v>
      </c>
      <c r="D30" s="62">
        <v>2.7561064956635899E-2</v>
      </c>
      <c r="E30" s="62">
        <v>3.4412107668816798E-2</v>
      </c>
      <c r="F30" s="62">
        <v>3.37322332011958E-3</v>
      </c>
      <c r="G30" s="62">
        <v>1.5061834359603701E-2</v>
      </c>
      <c r="H30" s="62">
        <v>6.4588074423995003E-3</v>
      </c>
      <c r="I30" s="62">
        <v>3.17972058702745E-2</v>
      </c>
      <c r="J30" s="62">
        <v>-2.3063433863143201E-2</v>
      </c>
      <c r="L30" s="62" t="s">
        <v>234</v>
      </c>
      <c r="M30" s="62">
        <v>6.53725449635577E-3</v>
      </c>
      <c r="N30" s="62">
        <v>1.72322028523938E-2</v>
      </c>
      <c r="O30" s="62">
        <v>3.2686272481778902E-3</v>
      </c>
      <c r="P30" s="62">
        <v>1.78674060809564E-2</v>
      </c>
      <c r="Q30" s="62">
        <v>1.08256934459652E-2</v>
      </c>
      <c r="R30" s="62">
        <v>-4.4856461269161202E-3</v>
      </c>
      <c r="S30" s="62">
        <v>-8.2696269378900204E-4</v>
      </c>
      <c r="T30" s="62">
        <v>3.06477386213319E-2</v>
      </c>
      <c r="V30" s="62" t="s">
        <v>248</v>
      </c>
      <c r="AC30" s="62" t="s">
        <v>234</v>
      </c>
      <c r="AD30" s="62">
        <v>3.7589213354045701E-3</v>
      </c>
      <c r="AE30" s="62">
        <v>4.5107056024854903E-4</v>
      </c>
      <c r="AF30" s="62">
        <v>1.8518952445759799E-2</v>
      </c>
      <c r="AG30" s="62">
        <v>5.5130846252600103E-4</v>
      </c>
    </row>
    <row r="31" spans="2:36" s="62" customFormat="1" hidden="1">
      <c r="B31" s="62" t="s">
        <v>142</v>
      </c>
      <c r="C31" s="62">
        <v>1.0797416388332599E-2</v>
      </c>
      <c r="D31" s="62">
        <v>1.39632608051058E-2</v>
      </c>
      <c r="E31" s="95">
        <v>6.9795338168464505E-2</v>
      </c>
      <c r="F31" s="62">
        <v>-1.12796311008212E-2</v>
      </c>
      <c r="G31" s="62">
        <v>1.51583146577951E-2</v>
      </c>
      <c r="H31" s="62">
        <v>2.7674931325434998E-3</v>
      </c>
      <c r="I31" s="62">
        <v>5.1848564521061201E-2</v>
      </c>
      <c r="J31" s="62">
        <v>-2.87861217498654E-2</v>
      </c>
      <c r="L31" s="62" t="s">
        <v>235</v>
      </c>
      <c r="M31" s="62">
        <v>1.7380695506655799E-2</v>
      </c>
      <c r="N31" s="62">
        <v>2.09658570647235E-3</v>
      </c>
      <c r="O31" s="62">
        <v>-1.3418148521423001E-3</v>
      </c>
      <c r="P31" s="95">
        <v>4.0887789163099299E-2</v>
      </c>
      <c r="Q31" s="95">
        <v>3.7210901980373398E-2</v>
      </c>
      <c r="R31" s="114">
        <v>-3.9139760830328003E-2</v>
      </c>
      <c r="S31" s="62">
        <v>-9.6242019700857797E-3</v>
      </c>
      <c r="T31" s="62">
        <v>1.0367616318505799E-2</v>
      </c>
      <c r="V31" s="62" t="s">
        <v>249</v>
      </c>
      <c r="AC31" s="62" t="s">
        <v>235</v>
      </c>
      <c r="AD31" s="62">
        <v>2.9133805546188701E-2</v>
      </c>
      <c r="AE31" s="62">
        <v>5.5856537529934197E-3</v>
      </c>
      <c r="AF31" s="95">
        <v>4.3077847648985201E-2</v>
      </c>
      <c r="AG31" s="62">
        <v>2.0916063154194801E-2</v>
      </c>
    </row>
    <row r="32" spans="2:36" s="62" customFormat="1" hidden="1">
      <c r="C32" s="62" t="s">
        <v>44</v>
      </c>
      <c r="D32" s="62" t="s">
        <v>44</v>
      </c>
      <c r="E32" s="62" t="s">
        <v>44</v>
      </c>
      <c r="F32" s="62" t="s">
        <v>44</v>
      </c>
      <c r="G32" s="62" t="s">
        <v>44</v>
      </c>
      <c r="H32" s="62" t="s">
        <v>44</v>
      </c>
      <c r="I32" s="62" t="s">
        <v>44</v>
      </c>
      <c r="J32" s="62" t="s">
        <v>44</v>
      </c>
      <c r="M32" s="62" t="s">
        <v>44</v>
      </c>
      <c r="N32" s="62" t="s">
        <v>44</v>
      </c>
      <c r="O32" s="62" t="s">
        <v>44</v>
      </c>
      <c r="P32" s="62" t="s">
        <v>44</v>
      </c>
      <c r="Q32" s="62" t="s">
        <v>44</v>
      </c>
      <c r="R32" s="62" t="s">
        <v>44</v>
      </c>
      <c r="S32" s="62" t="s">
        <v>44</v>
      </c>
      <c r="T32" s="62" t="s">
        <v>44</v>
      </c>
      <c r="AD32" s="62" t="s">
        <v>44</v>
      </c>
      <c r="AE32" s="62" t="s">
        <v>44</v>
      </c>
      <c r="AF32" s="62" t="s">
        <v>44</v>
      </c>
      <c r="AG32" s="62" t="s">
        <v>44</v>
      </c>
    </row>
    <row r="33" spans="1:62" s="62" customFormat="1">
      <c r="B33" s="62" t="s">
        <v>173</v>
      </c>
      <c r="C33" s="95">
        <v>3.66510574242166E-2</v>
      </c>
      <c r="D33" s="62">
        <v>6.9687258240854902E-3</v>
      </c>
      <c r="E33" s="95">
        <v>8.6701582071259803E-2</v>
      </c>
      <c r="F33" s="62">
        <v>3.7426316844568498E-4</v>
      </c>
      <c r="G33" s="62">
        <v>3.1281332473550999E-2</v>
      </c>
      <c r="H33" s="62">
        <v>7.80001899564523E-3</v>
      </c>
      <c r="I33" s="62">
        <v>6.3359371247970003E-2</v>
      </c>
      <c r="J33" s="62">
        <v>-2.1098595259423501E-2</v>
      </c>
      <c r="L33" s="62" t="s">
        <v>236</v>
      </c>
      <c r="M33" s="62">
        <v>3.8806770984840199E-3</v>
      </c>
      <c r="N33" s="62">
        <v>-1.21620426307864E-2</v>
      </c>
      <c r="O33" s="62">
        <v>-1.25424982083952E-2</v>
      </c>
      <c r="P33" s="95">
        <v>3.8813674514161303E-2</v>
      </c>
      <c r="Q33" s="62">
        <v>2.65517729925204E-2</v>
      </c>
      <c r="R33" s="114">
        <v>-4.5716240991161297E-2</v>
      </c>
      <c r="S33" s="62">
        <v>-1.18359279608237E-2</v>
      </c>
      <c r="T33" s="62">
        <v>6.6909547386667396E-3</v>
      </c>
      <c r="V33" s="62" t="s">
        <v>250</v>
      </c>
      <c r="AC33" s="62" t="s">
        <v>236</v>
      </c>
      <c r="AD33" s="62">
        <v>2.1750126065388498E-2</v>
      </c>
      <c r="AE33" s="62">
        <v>5.9821567341401295E-4</v>
      </c>
      <c r="AF33" s="95">
        <v>5.0729499656626501E-2</v>
      </c>
      <c r="AG33" s="62">
        <v>1.7209447650031299E-2</v>
      </c>
    </row>
    <row r="34" spans="1:62" s="62" customFormat="1" hidden="1">
      <c r="B34" s="62" t="s">
        <v>217</v>
      </c>
      <c r="C34" s="96">
        <v>3.0786694912348599E-2</v>
      </c>
      <c r="D34" s="62">
        <v>2.3300978440325401E-2</v>
      </c>
      <c r="E34" s="62">
        <v>8.5026308841074302E-3</v>
      </c>
      <c r="F34" s="62">
        <v>-2.1022473937027798E-3</v>
      </c>
      <c r="G34" s="62">
        <v>2.1868266408091399E-3</v>
      </c>
      <c r="H34" s="62">
        <v>2.7598510399547901E-3</v>
      </c>
      <c r="I34" s="62">
        <v>1.6708479231493399E-2</v>
      </c>
      <c r="J34" s="62">
        <v>-2.4331788014434301E-2</v>
      </c>
      <c r="L34" s="62" t="s">
        <v>237</v>
      </c>
      <c r="M34" s="62">
        <v>-1.8471503430551899E-4</v>
      </c>
      <c r="N34" s="62">
        <v>1.83582276531771E-2</v>
      </c>
      <c r="O34" s="62">
        <v>-7.2428532053320296E-3</v>
      </c>
      <c r="P34" s="62">
        <v>-6.4066828822464299E-3</v>
      </c>
      <c r="Q34" s="62">
        <v>-1.3783566504607599E-2</v>
      </c>
      <c r="R34" s="62">
        <v>1.71346164128779E-2</v>
      </c>
      <c r="S34" s="62">
        <v>4.69410416271229E-3</v>
      </c>
      <c r="T34" s="62">
        <v>3.3694320496987199E-3</v>
      </c>
      <c r="V34" s="62" t="s">
        <v>251</v>
      </c>
      <c r="AC34" s="62" t="s">
        <v>237</v>
      </c>
      <c r="AD34" s="62">
        <v>-1.6125625012111101E-2</v>
      </c>
      <c r="AE34" s="62">
        <v>-5.4509562692406897E-4</v>
      </c>
      <c r="AF34" s="62">
        <v>-1.64397135703759E-3</v>
      </c>
      <c r="AG34" s="62">
        <v>-1.4427520419686E-2</v>
      </c>
    </row>
    <row r="35" spans="1:62" s="62" customFormat="1" hidden="1">
      <c r="B35" s="62" t="s">
        <v>206</v>
      </c>
      <c r="C35" s="62">
        <v>3.9084344314672698E-2</v>
      </c>
      <c r="D35" s="62">
        <v>4.1630865758831598E-2</v>
      </c>
      <c r="E35" s="96">
        <v>7.4914139026646995E-2</v>
      </c>
      <c r="F35" s="62">
        <v>1.56123183866192E-2</v>
      </c>
      <c r="G35" s="62">
        <v>4.0066064030294703E-2</v>
      </c>
      <c r="H35" s="62">
        <v>3.6213557873535598E-2</v>
      </c>
      <c r="I35" s="62">
        <v>5.0856056177449399E-2</v>
      </c>
      <c r="J35" s="62">
        <v>-6.9523605315413399E-3</v>
      </c>
      <c r="L35" s="62" t="s">
        <v>212</v>
      </c>
      <c r="M35" s="62">
        <v>3.1563776311362299E-2</v>
      </c>
      <c r="N35" s="62">
        <v>1.45473012405807E-2</v>
      </c>
      <c r="O35" s="62">
        <v>4.78067752425629E-3</v>
      </c>
      <c r="P35" s="62">
        <v>2.2505428662596399E-2</v>
      </c>
      <c r="Q35" s="62">
        <v>4.8392088436649598E-2</v>
      </c>
      <c r="R35" s="62">
        <v>-1.49789108428277E-2</v>
      </c>
      <c r="S35" s="62">
        <v>-1.55662073090673E-3</v>
      </c>
      <c r="T35" s="62">
        <v>2.4931590277984E-2</v>
      </c>
      <c r="V35" s="62" t="s">
        <v>252</v>
      </c>
      <c r="AC35" s="62" t="s">
        <v>212</v>
      </c>
      <c r="AD35" s="62">
        <v>1.55405487255907E-2</v>
      </c>
      <c r="AE35" s="62">
        <v>-1.9175514718092701E-2</v>
      </c>
      <c r="AF35" s="62">
        <v>4.15840109542224E-2</v>
      </c>
      <c r="AG35" s="62">
        <v>3.7090907892118E-3</v>
      </c>
    </row>
    <row r="36" spans="1:62" s="62" customFormat="1" hidden="1">
      <c r="B36" s="62" t="s">
        <v>205</v>
      </c>
      <c r="C36" s="62">
        <v>3.6122286223385897E-2</v>
      </c>
      <c r="D36" s="62">
        <v>1.57778240468057E-4</v>
      </c>
      <c r="E36" s="62">
        <v>1.25835589143112E-2</v>
      </c>
      <c r="F36" s="62">
        <v>-9.9549138891546502E-3</v>
      </c>
      <c r="G36" s="62">
        <v>2.2178262103529401E-2</v>
      </c>
      <c r="H36" s="62">
        <v>2.0779096574850301E-3</v>
      </c>
      <c r="I36" s="62">
        <v>1.57391237236724E-2</v>
      </c>
      <c r="J36" s="62">
        <v>4.54877644217354E-3</v>
      </c>
      <c r="L36" s="62" t="s">
        <v>209</v>
      </c>
      <c r="M36" s="62">
        <v>-1.8308229790161799E-3</v>
      </c>
      <c r="N36" s="62">
        <v>4.7946723414690397E-2</v>
      </c>
      <c r="O36" s="62">
        <v>-1.33069572621176E-2</v>
      </c>
      <c r="P36" s="62">
        <v>-8.2135233876364806E-3</v>
      </c>
      <c r="Q36" s="62">
        <v>2.3031529804928601E-2</v>
      </c>
      <c r="R36" s="62">
        <v>4.50474242065926E-2</v>
      </c>
      <c r="S36" s="62">
        <v>-1.2735383258912601E-2</v>
      </c>
      <c r="T36" s="62">
        <v>-3.6956575881710002E-2</v>
      </c>
      <c r="V36" s="62" t="s">
        <v>253</v>
      </c>
      <c r="AC36" s="62" t="s">
        <v>209</v>
      </c>
      <c r="AD36" s="62">
        <v>5.3634678599362798E-4</v>
      </c>
      <c r="AE36" s="62">
        <v>-4.65908476705423E-2</v>
      </c>
      <c r="AF36" s="62">
        <v>8.7013707302157905E-3</v>
      </c>
      <c r="AG36" s="62">
        <v>-6.1194885955124199E-3</v>
      </c>
    </row>
    <row r="37" spans="1:62" s="62" customFormat="1" hidden="1">
      <c r="B37" s="62" t="s">
        <v>207</v>
      </c>
      <c r="C37" s="96">
        <v>4.0068191797371103E-2</v>
      </c>
      <c r="D37" s="62">
        <v>-1.58034910752002E-2</v>
      </c>
      <c r="E37" s="95">
        <v>0.10429945414922701</v>
      </c>
      <c r="F37" s="62">
        <v>-1.9934458479385402E-2</v>
      </c>
      <c r="G37" s="62">
        <v>2.5418502037666799E-2</v>
      </c>
      <c r="H37" s="62">
        <v>-1.68965135649231E-2</v>
      </c>
      <c r="I37" s="62">
        <v>7.5910760642221894E-2</v>
      </c>
      <c r="J37" s="62">
        <v>-3.1874010434125001E-2</v>
      </c>
      <c r="L37" s="62" t="s">
        <v>210</v>
      </c>
      <c r="M37" s="62">
        <v>-1.77982322095897E-2</v>
      </c>
      <c r="N37" s="62">
        <v>-3.1219392589322801E-2</v>
      </c>
      <c r="O37" s="62">
        <v>-2.8029002423331301E-2</v>
      </c>
      <c r="P37" s="95">
        <v>5.0407940438472298E-2</v>
      </c>
      <c r="Q37" s="62">
        <v>8.4142139975340105E-3</v>
      </c>
      <c r="R37" s="114">
        <v>-6.5146182954579607E-2</v>
      </c>
      <c r="S37" s="62">
        <v>-1.5521226569441099E-2</v>
      </c>
      <c r="T37" s="62">
        <v>-1.01959801481693E-2</v>
      </c>
      <c r="V37" s="62" t="s">
        <v>254</v>
      </c>
      <c r="AC37" s="62" t="s">
        <v>210</v>
      </c>
      <c r="AD37" s="62">
        <v>1.8111757955654201E-2</v>
      </c>
      <c r="AE37" s="62">
        <v>1.55556014790997E-2</v>
      </c>
      <c r="AF37" s="95">
        <v>6.0242984035226703E-2</v>
      </c>
      <c r="AG37" s="62">
        <v>2.30923004217388E-2</v>
      </c>
    </row>
    <row r="38" spans="1:62" s="62" customFormat="1" hidden="1">
      <c r="B38" s="62" t="s">
        <v>208</v>
      </c>
      <c r="C38" s="95">
        <v>5.2349028906826502E-2</v>
      </c>
      <c r="D38" s="95">
        <v>4.02610517617603E-2</v>
      </c>
      <c r="E38" s="62">
        <v>8.4862858665099208E-3</v>
      </c>
      <c r="F38" s="95">
        <v>4.1508097525242697E-2</v>
      </c>
      <c r="G38" s="62">
        <v>1.37762699318895E-2</v>
      </c>
      <c r="H38" s="62">
        <v>3.9995108296225303E-2</v>
      </c>
      <c r="I38" s="62">
        <v>2.9164137344062199E-3</v>
      </c>
      <c r="J38" s="62">
        <v>-1.0774196504464499E-2</v>
      </c>
      <c r="L38" s="62" t="s">
        <v>211</v>
      </c>
      <c r="M38" s="62">
        <v>1.8148898447614699E-2</v>
      </c>
      <c r="N38" s="62">
        <v>-2.5661054316771702E-2</v>
      </c>
      <c r="O38" s="62">
        <v>1.7833152834975802E-2</v>
      </c>
      <c r="P38" s="62">
        <v>-6.2006993287534902E-3</v>
      </c>
      <c r="Q38" s="62">
        <v>-1.49290236301885E-3</v>
      </c>
      <c r="R38" s="62">
        <v>-1.9167186348733099E-3</v>
      </c>
      <c r="S38" s="62">
        <v>1.1467857410043801E-2</v>
      </c>
      <c r="T38" s="62">
        <v>1.4986296099358E-3</v>
      </c>
      <c r="V38" s="62" t="s">
        <v>255</v>
      </c>
      <c r="AC38" s="62" t="s">
        <v>211</v>
      </c>
      <c r="AD38" s="62">
        <v>-3.05644077134678E-3</v>
      </c>
      <c r="AE38" s="62">
        <v>2.94084583773963E-2</v>
      </c>
      <c r="AF38" s="62">
        <v>-9.4098666845523309E-3</v>
      </c>
      <c r="AG38" s="62">
        <v>3.8382099755107399E-3</v>
      </c>
    </row>
    <row r="39" spans="1:62" s="62" customFormat="1" hidden="1">
      <c r="C39" s="62" t="s">
        <v>44</v>
      </c>
      <c r="D39" s="62" t="s">
        <v>44</v>
      </c>
      <c r="E39" s="62" t="s">
        <v>44</v>
      </c>
      <c r="F39" s="62" t="s">
        <v>44</v>
      </c>
      <c r="G39" s="62" t="s">
        <v>44</v>
      </c>
      <c r="H39" s="62" t="s">
        <v>44</v>
      </c>
      <c r="I39" s="62" t="s">
        <v>44</v>
      </c>
      <c r="J39" s="62" t="s">
        <v>44</v>
      </c>
      <c r="M39" s="62" t="s">
        <v>44</v>
      </c>
      <c r="N39" s="62" t="s">
        <v>44</v>
      </c>
      <c r="O39" s="62" t="s">
        <v>44</v>
      </c>
      <c r="P39" s="62" t="s">
        <v>44</v>
      </c>
      <c r="Q39" s="62" t="s">
        <v>44</v>
      </c>
      <c r="R39" s="62" t="s">
        <v>44</v>
      </c>
      <c r="S39" s="62" t="s">
        <v>44</v>
      </c>
      <c r="T39" s="62" t="s">
        <v>44</v>
      </c>
      <c r="AD39" s="62" t="s">
        <v>44</v>
      </c>
      <c r="AE39" s="62" t="s">
        <v>44</v>
      </c>
      <c r="AF39" s="62" t="s">
        <v>44</v>
      </c>
      <c r="AG39" s="62" t="s">
        <v>44</v>
      </c>
    </row>
    <row r="40" spans="1:62" s="62" customFormat="1" hidden="1">
      <c r="B40" s="62" t="s">
        <v>284</v>
      </c>
      <c r="C40" s="62">
        <v>5.0402806465705101E-2</v>
      </c>
      <c r="D40" s="62">
        <v>3.8806411566847297E-2</v>
      </c>
      <c r="E40" s="96">
        <v>7.4306794205639501E-2</v>
      </c>
      <c r="F40" s="62">
        <v>1.9383863579974198E-2</v>
      </c>
      <c r="G40" s="62">
        <v>5.3259501129011101E-2</v>
      </c>
      <c r="H40" s="62">
        <v>4.6391531042646303E-2</v>
      </c>
      <c r="I40" s="62">
        <v>4.7644310681450197E-2</v>
      </c>
      <c r="J40" s="62">
        <v>-1.0712604987397499E-3</v>
      </c>
      <c r="L40" s="62" t="s">
        <v>288</v>
      </c>
      <c r="M40" s="62">
        <v>2.31927897977155E-2</v>
      </c>
      <c r="N40" s="62">
        <v>1.43757207483659E-2</v>
      </c>
      <c r="O40" s="62">
        <v>2.2169140876697499E-3</v>
      </c>
      <c r="P40" s="62">
        <v>2.57255025532429E-2</v>
      </c>
      <c r="Q40" s="62">
        <v>3.8558310611062803E-2</v>
      </c>
      <c r="R40" s="62">
        <v>-1.0212063478900701E-2</v>
      </c>
      <c r="S40" s="62">
        <v>-3.2566815115622899E-3</v>
      </c>
      <c r="T40" s="62">
        <v>1.6163634682605101E-2</v>
      </c>
      <c r="V40" s="62" t="s">
        <v>286</v>
      </c>
      <c r="AC40" s="62" t="s">
        <v>288</v>
      </c>
      <c r="AD40" s="62">
        <v>9.7301202429514299E-3</v>
      </c>
      <c r="AE40" s="62">
        <v>-2.6073414238366101E-2</v>
      </c>
      <c r="AF40" s="62">
        <v>4.3574512694108399E-2</v>
      </c>
      <c r="AG40" s="62">
        <v>1.6488732486736601E-2</v>
      </c>
    </row>
    <row r="41" spans="1:62" s="62" customFormat="1" hidden="1">
      <c r="B41" s="62" t="s">
        <v>285</v>
      </c>
      <c r="C41" s="96">
        <v>5.5660964679813803E-2</v>
      </c>
      <c r="D41" s="62">
        <v>2.1613606496811801E-2</v>
      </c>
      <c r="E41" s="95">
        <v>5.9871303992781698E-2</v>
      </c>
      <c r="F41" s="62">
        <v>1.7431163421601299E-2</v>
      </c>
      <c r="G41" s="62">
        <v>2.04698607487552E-2</v>
      </c>
      <c r="H41" s="62">
        <v>1.56577597355902E-2</v>
      </c>
      <c r="I41" s="62">
        <v>4.3581893730825799E-2</v>
      </c>
      <c r="J41" s="114">
        <v>-4.4633980411964903E-2</v>
      </c>
      <c r="L41" s="62" t="s">
        <v>289</v>
      </c>
      <c r="M41" s="62">
        <v>1.55083156047466E-2</v>
      </c>
      <c r="N41" s="62">
        <v>-3.6283042380422702E-2</v>
      </c>
      <c r="O41" s="62">
        <v>1.7740014625344799E-2</v>
      </c>
      <c r="P41" s="62">
        <v>1.75660782619463E-2</v>
      </c>
      <c r="Q41" s="62">
        <v>1.5675610006774299E-2</v>
      </c>
      <c r="R41" s="62">
        <v>-3.7001619576229203E-2</v>
      </c>
      <c r="S41" s="62">
        <v>1.7272005422252799E-2</v>
      </c>
      <c r="T41" s="62">
        <v>-1.2125730727618101E-2</v>
      </c>
      <c r="V41" s="62" t="s">
        <v>287</v>
      </c>
      <c r="AC41" s="62" t="s">
        <v>289</v>
      </c>
      <c r="AD41" s="62">
        <v>1.3219910838944899E-2</v>
      </c>
      <c r="AE41" s="62">
        <v>3.8149267476591198E-2</v>
      </c>
      <c r="AF41" s="62">
        <v>1.428544749186E-2</v>
      </c>
      <c r="AG41" s="62">
        <v>1.41766023498955E-2</v>
      </c>
    </row>
    <row r="42" spans="1:62" s="62" customFormat="1" hidden="1">
      <c r="C42" s="62" t="s">
        <v>44</v>
      </c>
      <c r="D42" s="62" t="s">
        <v>44</v>
      </c>
      <c r="E42" s="62" t="s">
        <v>44</v>
      </c>
      <c r="F42" s="62" t="s">
        <v>44</v>
      </c>
      <c r="G42" s="62" t="s">
        <v>44</v>
      </c>
      <c r="H42" s="62" t="s">
        <v>44</v>
      </c>
      <c r="I42" s="62" t="s">
        <v>44</v>
      </c>
      <c r="J42" s="62" t="s">
        <v>44</v>
      </c>
      <c r="M42" s="62" t="s">
        <v>44</v>
      </c>
      <c r="N42" s="62" t="s">
        <v>44</v>
      </c>
      <c r="O42" s="62" t="s">
        <v>44</v>
      </c>
      <c r="P42" s="62" t="s">
        <v>44</v>
      </c>
      <c r="Q42" s="62" t="s">
        <v>44</v>
      </c>
      <c r="R42" s="62" t="s">
        <v>44</v>
      </c>
      <c r="S42" s="62" t="s">
        <v>44</v>
      </c>
      <c r="T42" s="62" t="s">
        <v>44</v>
      </c>
      <c r="AD42" s="62" t="s">
        <v>44</v>
      </c>
      <c r="AE42" s="62" t="s">
        <v>44</v>
      </c>
      <c r="AF42" s="62" t="s">
        <v>44</v>
      </c>
      <c r="AG42" s="62" t="s">
        <v>44</v>
      </c>
    </row>
    <row r="43" spans="1:62" s="62" customFormat="1" hidden="1">
      <c r="B43" s="62" t="s">
        <v>377</v>
      </c>
      <c r="C43" s="62">
        <v>-4.8266667629210502E-2</v>
      </c>
      <c r="D43" s="62">
        <v>-2.6782892950335702E-2</v>
      </c>
      <c r="E43" s="62">
        <v>-7.3836509408970796E-2</v>
      </c>
      <c r="F43" s="62">
        <v>2.52186953882779E-3</v>
      </c>
      <c r="G43" s="62">
        <v>1.2226278903431E-2</v>
      </c>
      <c r="H43" s="62">
        <v>-2.2505291454096198E-2</v>
      </c>
      <c r="I43" s="62">
        <v>-7.0803881482532402E-2</v>
      </c>
      <c r="J43" s="62">
        <v>-4.7660142043922799E-2</v>
      </c>
      <c r="L43" s="62" t="s">
        <v>380</v>
      </c>
      <c r="M43" s="62">
        <v>4.90008828114009E-2</v>
      </c>
      <c r="N43" s="62">
        <v>4.1307584598014799E-2</v>
      </c>
      <c r="O43" s="62">
        <v>0.110004587731653</v>
      </c>
      <c r="P43" s="62">
        <v>-1.7070502985926099E-2</v>
      </c>
      <c r="Q43" s="62">
        <v>4.2462111370009797E-2</v>
      </c>
      <c r="R43" s="62">
        <v>1.893663324066E-2</v>
      </c>
      <c r="S43" s="95">
        <v>0.116036591085337</v>
      </c>
      <c r="T43" s="62">
        <v>2.6523523456627202E-2</v>
      </c>
      <c r="V43" s="62" t="s">
        <v>383</v>
      </c>
      <c r="AC43" s="62" t="s">
        <v>380</v>
      </c>
      <c r="AD43" s="62">
        <v>-8.1069593033520106E-3</v>
      </c>
      <c r="AE43" s="62">
        <v>2.81755076165555E-2</v>
      </c>
      <c r="AF43" s="114">
        <v>-5.9502022056677997E-2</v>
      </c>
      <c r="AG43" s="62">
        <v>3.7139051299129602E-2</v>
      </c>
    </row>
    <row r="44" spans="1:62" s="62" customFormat="1" hidden="1">
      <c r="B44" s="62" t="s">
        <v>378</v>
      </c>
      <c r="C44" s="62">
        <v>3.1301829578095998E-2</v>
      </c>
      <c r="D44" s="62">
        <v>-6.8267188546795796E-2</v>
      </c>
      <c r="E44" s="62">
        <v>1.9220703144315301E-2</v>
      </c>
      <c r="F44" s="62">
        <v>3.0772377822033899E-2</v>
      </c>
      <c r="G44" s="62">
        <v>4.6896590393016198E-2</v>
      </c>
      <c r="H44" s="62">
        <v>-1.42791534210689E-3</v>
      </c>
      <c r="I44" s="62">
        <v>2.8718746768217299E-2</v>
      </c>
      <c r="J44" s="62">
        <v>5.92985966789559E-2</v>
      </c>
      <c r="L44" s="62" t="s">
        <v>381</v>
      </c>
      <c r="M44" s="62">
        <v>-1.9926638819064701E-2</v>
      </c>
      <c r="N44" s="62">
        <v>-4.3254604071013301E-2</v>
      </c>
      <c r="O44" s="62">
        <v>-1.17923345668378E-2</v>
      </c>
      <c r="P44" s="62">
        <v>3.5025372862522698E-2</v>
      </c>
      <c r="Q44" s="62">
        <v>-2.5369563311309199E-3</v>
      </c>
      <c r="R44" s="62">
        <v>2.4139523878033801E-3</v>
      </c>
      <c r="S44" s="62">
        <v>1.07320940553296E-2</v>
      </c>
      <c r="T44" s="62">
        <v>-2.7645136262869099E-2</v>
      </c>
      <c r="V44" s="62" t="s">
        <v>384</v>
      </c>
      <c r="AC44" s="62" t="s">
        <v>381</v>
      </c>
      <c r="AD44" s="62">
        <v>-1.0178576310355601E-2</v>
      </c>
      <c r="AE44" s="62">
        <v>2.01572712128039E-2</v>
      </c>
      <c r="AF44" s="62">
        <v>1.2008259967353E-2</v>
      </c>
      <c r="AG44" s="62">
        <v>5.53363990044861E-2</v>
      </c>
    </row>
    <row r="45" spans="1:62" s="62" customFormat="1" hidden="1">
      <c r="B45" s="62" t="s">
        <v>379</v>
      </c>
      <c r="C45" s="62">
        <v>6.4738143192750397E-2</v>
      </c>
      <c r="D45" s="62">
        <v>-3.0046626997532098E-2</v>
      </c>
      <c r="E45" s="62">
        <v>8.0737205984780402E-2</v>
      </c>
      <c r="F45" s="62">
        <v>1.7047388479007799E-2</v>
      </c>
      <c r="G45" s="62">
        <v>9.43170556530155E-2</v>
      </c>
      <c r="H45" s="62">
        <v>-2.7708054311197099E-2</v>
      </c>
      <c r="I45" s="62">
        <v>6.1496397606865302E-2</v>
      </c>
      <c r="J45" s="62">
        <v>5.48354974726834E-3</v>
      </c>
      <c r="L45" s="62" t="s">
        <v>382</v>
      </c>
      <c r="M45" s="62">
        <v>-8.5753041194781707E-2</v>
      </c>
      <c r="N45" s="62">
        <v>-2.5159816487466502E-3</v>
      </c>
      <c r="O45" s="62">
        <v>-2.2030967514025199E-2</v>
      </c>
      <c r="P45" s="62">
        <v>2.01238211681002E-2</v>
      </c>
      <c r="Q45" s="62">
        <v>8.7635995409468606E-3</v>
      </c>
      <c r="R45" s="62">
        <v>-5.2782526335685302E-2</v>
      </c>
      <c r="S45" s="62">
        <v>5.8733118616575302E-4</v>
      </c>
      <c r="T45" s="62">
        <v>1.7372638243429099E-2</v>
      </c>
      <c r="V45" s="62" t="s">
        <v>385</v>
      </c>
      <c r="AC45" s="62" t="s">
        <v>382</v>
      </c>
      <c r="AD45" s="62">
        <v>-5.9660483647363096E-3</v>
      </c>
      <c r="AE45" s="62">
        <v>2.0386574593490199E-2</v>
      </c>
      <c r="AF45" s="62">
        <v>7.2025350724536905E-2</v>
      </c>
      <c r="AG45" s="62">
        <v>-3.8918419125404301E-2</v>
      </c>
    </row>
    <row r="46" spans="1:62" s="78" customFormat="1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</row>
    <row r="47" spans="1:62" hidden="1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</row>
    <row r="49" spans="2:62">
      <c r="B49" s="60" t="s">
        <v>403</v>
      </c>
      <c r="L49" s="60" t="s">
        <v>403</v>
      </c>
      <c r="M49" s="60"/>
      <c r="N49" s="60"/>
      <c r="O49" s="60"/>
      <c r="V49" s="60" t="s">
        <v>403</v>
      </c>
      <c r="Y49" s="60" t="s">
        <v>406</v>
      </c>
    </row>
    <row r="50" spans="2:62">
      <c r="B50" s="60" t="s">
        <v>124</v>
      </c>
      <c r="C50" s="4" t="s">
        <v>263</v>
      </c>
      <c r="D50" s="4" t="s">
        <v>264</v>
      </c>
      <c r="E50" s="4" t="s">
        <v>265</v>
      </c>
      <c r="F50" s="4" t="s">
        <v>325</v>
      </c>
      <c r="J50" s="4" t="s">
        <v>401</v>
      </c>
      <c r="P50" s="4" t="s">
        <v>325</v>
      </c>
      <c r="Q50" s="4" t="s">
        <v>266</v>
      </c>
      <c r="R50" s="4" t="s">
        <v>267</v>
      </c>
      <c r="S50" s="4" t="s">
        <v>268</v>
      </c>
      <c r="T50" s="4" t="s">
        <v>401</v>
      </c>
      <c r="V50" s="90"/>
      <c r="W50" s="4" t="s">
        <v>325</v>
      </c>
      <c r="X50" s="4" t="s">
        <v>266</v>
      </c>
      <c r="Y50" s="4" t="s">
        <v>267</v>
      </c>
      <c r="Z50" s="4" t="s">
        <v>268</v>
      </c>
      <c r="AA50" s="4" t="s">
        <v>401</v>
      </c>
      <c r="AC50" s="90" t="s">
        <v>124</v>
      </c>
      <c r="AD50" s="4" t="s">
        <v>396</v>
      </c>
      <c r="AE50" s="4" t="s">
        <v>398</v>
      </c>
      <c r="AF50" s="4" t="s">
        <v>397</v>
      </c>
      <c r="AG50" s="4" t="s">
        <v>399</v>
      </c>
      <c r="AJ50" s="90"/>
    </row>
    <row r="51" spans="2:62">
      <c r="B51" s="4" t="s">
        <v>125</v>
      </c>
      <c r="C51" s="19">
        <v>1.19626072326209E-2</v>
      </c>
      <c r="D51" s="55">
        <v>8.2730535172003003E-2</v>
      </c>
      <c r="E51" s="19">
        <v>5.4993531066546697E-3</v>
      </c>
      <c r="F51" s="4">
        <v>0.43999561247332503</v>
      </c>
      <c r="G51" s="4" t="s">
        <v>44</v>
      </c>
      <c r="H51" s="4" t="s">
        <v>44</v>
      </c>
      <c r="I51" s="4" t="s">
        <v>44</v>
      </c>
      <c r="J51" s="4">
        <v>0.96474959321664899</v>
      </c>
      <c r="L51" s="4" t="s">
        <v>223</v>
      </c>
      <c r="M51" s="4" t="s">
        <v>44</v>
      </c>
      <c r="N51" s="4" t="s">
        <v>44</v>
      </c>
      <c r="O51" s="4" t="s">
        <v>44</v>
      </c>
      <c r="P51" s="4">
        <v>0.46541061710510301</v>
      </c>
      <c r="Q51" s="4">
        <v>0.46541061710510301</v>
      </c>
      <c r="R51" s="4">
        <v>0.88490135114008095</v>
      </c>
      <c r="S51" s="4">
        <v>0.46541061710510301</v>
      </c>
      <c r="T51" s="4">
        <v>0.46541061710510301</v>
      </c>
      <c r="V51" s="4" t="s">
        <v>256</v>
      </c>
      <c r="W51" s="4">
        <v>0.90400000000000003</v>
      </c>
      <c r="X51" s="4">
        <v>0.90400000000000003</v>
      </c>
      <c r="Y51" s="4">
        <v>0.90400000000000003</v>
      </c>
      <c r="Z51" s="4">
        <v>0.90400000000000003</v>
      </c>
      <c r="AA51" s="4">
        <v>0.90400000000000003</v>
      </c>
      <c r="AC51" s="4" t="s">
        <v>223</v>
      </c>
      <c r="AD51" s="4">
        <v>0.52954205393272102</v>
      </c>
      <c r="AE51" s="4">
        <v>0.52954205393272102</v>
      </c>
      <c r="AF51" s="4">
        <v>0.51466791814759205</v>
      </c>
      <c r="AG51" s="4">
        <v>0.52954205393272102</v>
      </c>
      <c r="BB51" s="62"/>
      <c r="BC51" s="62"/>
      <c r="BD51" s="62"/>
      <c r="BE51" s="62"/>
      <c r="BF51" s="62"/>
      <c r="BG51" s="62"/>
      <c r="BH51" s="62"/>
      <c r="BI51" s="62"/>
      <c r="BJ51" s="62"/>
    </row>
    <row r="52" spans="2:62" hidden="1">
      <c r="B52" s="4" t="s">
        <v>172</v>
      </c>
      <c r="C52" s="55">
        <v>9.63222810917677E-2</v>
      </c>
      <c r="D52" s="4">
        <v>0.314756894767039</v>
      </c>
      <c r="E52" s="4">
        <v>0.314756894767039</v>
      </c>
      <c r="F52" s="55">
        <v>9.63222810917677E-2</v>
      </c>
      <c r="G52" s="4" t="s">
        <v>44</v>
      </c>
      <c r="H52" s="4" t="s">
        <v>44</v>
      </c>
      <c r="I52" s="4" t="s">
        <v>44</v>
      </c>
      <c r="J52" s="4">
        <v>0.38774351571397098</v>
      </c>
      <c r="L52" s="4" t="s">
        <v>224</v>
      </c>
      <c r="M52" s="4" t="s">
        <v>44</v>
      </c>
      <c r="N52" s="4" t="s">
        <v>44</v>
      </c>
      <c r="O52" s="4" t="s">
        <v>44</v>
      </c>
      <c r="P52" s="4">
        <v>0.37199073957503598</v>
      </c>
      <c r="Q52" s="4">
        <v>0.76862899247794303</v>
      </c>
      <c r="R52" s="4">
        <v>0.57860050846969902</v>
      </c>
      <c r="S52" s="4">
        <v>0.57860050846969902</v>
      </c>
      <c r="T52" s="4">
        <v>0.57860050846969902</v>
      </c>
      <c r="V52" s="4" t="s">
        <v>238</v>
      </c>
      <c r="W52" s="4">
        <v>0.64700000000000002</v>
      </c>
      <c r="X52" s="4">
        <v>0.77</v>
      </c>
      <c r="Y52" s="4">
        <v>0.64700000000000002</v>
      </c>
      <c r="Z52" s="4">
        <v>0.64700000000000002</v>
      </c>
      <c r="AA52" s="4">
        <v>0.64700000000000002</v>
      </c>
      <c r="AC52" s="4" t="s">
        <v>224</v>
      </c>
      <c r="AD52" s="4">
        <v>0.22509116903203399</v>
      </c>
      <c r="AE52" s="4">
        <v>0.390633594202135</v>
      </c>
      <c r="AF52" s="4">
        <v>0.401868017648085</v>
      </c>
      <c r="AG52" s="4">
        <v>0.16667257205418101</v>
      </c>
      <c r="BB52" s="62"/>
      <c r="BC52" s="62"/>
      <c r="BD52" s="62"/>
      <c r="BE52" s="62"/>
      <c r="BF52" s="62"/>
      <c r="BG52" s="62"/>
      <c r="BH52" s="62"/>
      <c r="BI52" s="62"/>
      <c r="BJ52" s="62"/>
    </row>
    <row r="53" spans="2:62" hidden="1">
      <c r="B53" s="4" t="s">
        <v>126</v>
      </c>
      <c r="C53" s="4">
        <v>0.29691507784333399</v>
      </c>
      <c r="D53" s="4">
        <v>0.315886874410297</v>
      </c>
      <c r="E53" s="4">
        <v>0.21081109628980399</v>
      </c>
      <c r="F53" s="4">
        <v>0.81637198700788505</v>
      </c>
      <c r="G53" s="4" t="s">
        <v>44</v>
      </c>
      <c r="H53" s="4" t="s">
        <v>44</v>
      </c>
      <c r="I53" s="4" t="s">
        <v>44</v>
      </c>
      <c r="J53" s="4">
        <v>0.29691507784333399</v>
      </c>
      <c r="L53" s="4" t="s">
        <v>225</v>
      </c>
      <c r="M53" s="4" t="s">
        <v>44</v>
      </c>
      <c r="N53" s="4" t="s">
        <v>44</v>
      </c>
      <c r="O53" s="4" t="s">
        <v>44</v>
      </c>
      <c r="P53" s="4">
        <v>0.91010909377145899</v>
      </c>
      <c r="Q53" s="4">
        <v>0.91010909377145899</v>
      </c>
      <c r="R53" s="4">
        <v>0.91010909377145899</v>
      </c>
      <c r="S53" s="4">
        <v>0.91010909377145899</v>
      </c>
      <c r="T53" s="4">
        <v>0.91010909377145899</v>
      </c>
      <c r="V53" s="4" t="s">
        <v>239</v>
      </c>
      <c r="W53" s="4">
        <v>0.99399999999999999</v>
      </c>
      <c r="X53" s="4">
        <v>0.99399999999999999</v>
      </c>
      <c r="Y53" s="4">
        <v>0.99399999999999999</v>
      </c>
      <c r="Z53" s="4">
        <v>0.99399999999999999</v>
      </c>
      <c r="AA53" s="4">
        <v>0.99399999999999999</v>
      </c>
      <c r="AC53" s="4" t="s">
        <v>225</v>
      </c>
      <c r="AD53" s="57">
        <v>0.99509482361919599</v>
      </c>
      <c r="AE53" s="57">
        <v>0.99509482361919599</v>
      </c>
      <c r="AF53" s="4">
        <v>0.47392598500176403</v>
      </c>
      <c r="AG53" s="57">
        <v>0.99509482361919599</v>
      </c>
      <c r="BB53" s="62"/>
      <c r="BC53" s="62"/>
      <c r="BD53" s="62"/>
      <c r="BE53" s="62"/>
      <c r="BF53" s="62"/>
      <c r="BG53" s="62"/>
      <c r="BH53" s="62"/>
      <c r="BI53" s="62"/>
      <c r="BJ53" s="62"/>
    </row>
    <row r="54" spans="2:62" hidden="1">
      <c r="B54" s="4" t="s">
        <v>127</v>
      </c>
      <c r="C54" s="4">
        <v>0.37188068741836799</v>
      </c>
      <c r="D54" s="4">
        <v>0.772571019536059</v>
      </c>
      <c r="E54" s="4">
        <v>0.849613885668278</v>
      </c>
      <c r="F54" s="4">
        <v>0.37188068741836799</v>
      </c>
      <c r="G54" s="4" t="s">
        <v>44</v>
      </c>
      <c r="H54" s="4" t="s">
        <v>44</v>
      </c>
      <c r="I54" s="4" t="s">
        <v>44</v>
      </c>
      <c r="J54" s="4">
        <v>0.772571019536059</v>
      </c>
      <c r="L54" s="4" t="s">
        <v>226</v>
      </c>
      <c r="M54" s="4" t="s">
        <v>44</v>
      </c>
      <c r="N54" s="4" t="s">
        <v>44</v>
      </c>
      <c r="O54" s="4" t="s">
        <v>44</v>
      </c>
      <c r="P54" s="4">
        <v>0.792555742863294</v>
      </c>
      <c r="Q54" s="4">
        <v>0.792555742863294</v>
      </c>
      <c r="R54" s="4">
        <v>0.792555742863294</v>
      </c>
      <c r="S54" s="4">
        <v>0.19637838459599199</v>
      </c>
      <c r="T54" s="4">
        <v>0.792555742863294</v>
      </c>
      <c r="V54" s="4" t="s">
        <v>240</v>
      </c>
      <c r="W54" s="4">
        <v>0.62</v>
      </c>
      <c r="X54" s="4">
        <v>0.62</v>
      </c>
      <c r="Y54" s="4">
        <v>0.62</v>
      </c>
      <c r="Z54" s="4">
        <v>0.62</v>
      </c>
      <c r="AA54" s="4">
        <v>0.62</v>
      </c>
      <c r="AC54" s="4" t="s">
        <v>226</v>
      </c>
      <c r="AD54" s="4">
        <v>0.91516815451288502</v>
      </c>
      <c r="AE54" s="19">
        <v>2.6942988200379499E-2</v>
      </c>
      <c r="AF54" s="4">
        <v>0.91516815451288502</v>
      </c>
      <c r="AG54" s="4">
        <v>0.91516815451288502</v>
      </c>
      <c r="BB54" s="62"/>
      <c r="BC54" s="62"/>
      <c r="BD54" s="62"/>
      <c r="BE54" s="62"/>
      <c r="BF54" s="62"/>
      <c r="BG54" s="62"/>
      <c r="BH54" s="62"/>
      <c r="BI54" s="62"/>
      <c r="BJ54" s="62"/>
    </row>
    <row r="55" spans="2:62" hidden="1">
      <c r="B55" s="4" t="s">
        <v>128</v>
      </c>
      <c r="C55" s="55">
        <v>8.1543405387490803E-2</v>
      </c>
      <c r="D55" s="4">
        <v>0.147625678887394</v>
      </c>
      <c r="E55" s="55">
        <v>8.3475718639909699E-2</v>
      </c>
      <c r="F55" s="55">
        <v>5.9117058811816198E-2</v>
      </c>
      <c r="G55" s="4" t="s">
        <v>44</v>
      </c>
      <c r="H55" s="4" t="s">
        <v>44</v>
      </c>
      <c r="I55" s="4" t="s">
        <v>44</v>
      </c>
      <c r="J55" s="4">
        <v>0.88386086848800405</v>
      </c>
      <c r="L55" s="4" t="s">
        <v>227</v>
      </c>
      <c r="M55" s="4" t="s">
        <v>44</v>
      </c>
      <c r="N55" s="4" t="s">
        <v>44</v>
      </c>
      <c r="O55" s="4" t="s">
        <v>44</v>
      </c>
      <c r="P55" s="4">
        <v>0.70820314847063004</v>
      </c>
      <c r="Q55" s="4">
        <v>0.70820314847063004</v>
      </c>
      <c r="R55" s="4">
        <v>0.70820314847063004</v>
      </c>
      <c r="S55" s="4">
        <v>0.86931968191962405</v>
      </c>
      <c r="T55" s="4">
        <v>0.70820314847063004</v>
      </c>
      <c r="V55" s="4" t="s">
        <v>241</v>
      </c>
      <c r="W55" s="4">
        <v>0.79200000000000004</v>
      </c>
      <c r="X55" s="4">
        <v>0.79200000000000004</v>
      </c>
      <c r="Y55" s="4">
        <v>0.79200000000000004</v>
      </c>
      <c r="Z55" s="4">
        <v>0.94399999999999995</v>
      </c>
      <c r="AA55" s="4">
        <v>0.79200000000000004</v>
      </c>
      <c r="AC55" s="4" t="s">
        <v>227</v>
      </c>
      <c r="AD55" s="4">
        <v>0.43240563955709899</v>
      </c>
      <c r="AE55" s="4">
        <v>0.43240563955709899</v>
      </c>
      <c r="AF55" s="4">
        <v>0.43240563955709899</v>
      </c>
      <c r="AG55" s="4">
        <v>0.43240563955709899</v>
      </c>
      <c r="BB55" s="62"/>
      <c r="BC55" s="62"/>
      <c r="BD55" s="62"/>
      <c r="BE55" s="62"/>
      <c r="BF55" s="62"/>
      <c r="BG55" s="62"/>
      <c r="BH55" s="62"/>
      <c r="BI55" s="62"/>
      <c r="BJ55" s="62"/>
    </row>
    <row r="56" spans="2:62" hidden="1">
      <c r="C56" s="4" t="s">
        <v>44</v>
      </c>
      <c r="D56" s="4" t="s">
        <v>44</v>
      </c>
      <c r="E56" s="4" t="s">
        <v>44</v>
      </c>
      <c r="F56" s="4" t="s">
        <v>44</v>
      </c>
      <c r="G56" s="4" t="s">
        <v>44</v>
      </c>
      <c r="H56" s="4" t="s">
        <v>44</v>
      </c>
      <c r="I56" s="4" t="s">
        <v>44</v>
      </c>
      <c r="J56" s="4" t="s">
        <v>44</v>
      </c>
      <c r="M56" s="4" t="s">
        <v>44</v>
      </c>
      <c r="N56" s="4" t="s">
        <v>44</v>
      </c>
      <c r="O56" s="4" t="s">
        <v>44</v>
      </c>
      <c r="P56" s="4" t="s">
        <v>44</v>
      </c>
      <c r="Q56" s="4" t="s">
        <v>44</v>
      </c>
      <c r="R56" s="4" t="s">
        <v>44</v>
      </c>
      <c r="S56" s="4" t="s">
        <v>44</v>
      </c>
      <c r="T56" s="4" t="s">
        <v>44</v>
      </c>
      <c r="W56" s="4" t="s">
        <v>44</v>
      </c>
      <c r="X56" s="4" t="s">
        <v>44</v>
      </c>
      <c r="Y56" s="4" t="s">
        <v>44</v>
      </c>
      <c r="Z56" s="4" t="s">
        <v>44</v>
      </c>
      <c r="AA56" s="4" t="s">
        <v>44</v>
      </c>
      <c r="AD56" s="4" t="s">
        <v>44</v>
      </c>
      <c r="AE56" s="4" t="s">
        <v>44</v>
      </c>
      <c r="AF56" s="4" t="s">
        <v>44</v>
      </c>
      <c r="AG56" s="4" t="s">
        <v>44</v>
      </c>
      <c r="BB56" s="62"/>
      <c r="BC56" s="62"/>
      <c r="BD56" s="62"/>
      <c r="BE56" s="62"/>
      <c r="BF56" s="62"/>
      <c r="BG56" s="62"/>
      <c r="BH56" s="62"/>
      <c r="BI56" s="62"/>
      <c r="BJ56" s="62"/>
    </row>
    <row r="57" spans="2:62" hidden="1">
      <c r="B57" s="4" t="s">
        <v>129</v>
      </c>
      <c r="C57" s="4">
        <v>0.38913673868613502</v>
      </c>
      <c r="D57" s="4">
        <v>0.38913673868613502</v>
      </c>
      <c r="E57" s="19">
        <v>4.5022042101508501E-2</v>
      </c>
      <c r="F57" s="57">
        <v>0.98558337249675498</v>
      </c>
      <c r="G57" s="4" t="s">
        <v>44</v>
      </c>
      <c r="H57" s="4" t="s">
        <v>44</v>
      </c>
      <c r="I57" s="4" t="s">
        <v>44</v>
      </c>
      <c r="J57" s="57">
        <v>0.98558337249675498</v>
      </c>
      <c r="L57" s="4" t="s">
        <v>228</v>
      </c>
      <c r="M57" s="4" t="s">
        <v>44</v>
      </c>
      <c r="N57" s="4" t="s">
        <v>44</v>
      </c>
      <c r="O57" s="4" t="s">
        <v>44</v>
      </c>
      <c r="P57" s="4">
        <v>0.52307939463557596</v>
      </c>
      <c r="Q57" s="4">
        <v>0.52307939463557596</v>
      </c>
      <c r="R57" s="4">
        <v>0.93850691418888799</v>
      </c>
      <c r="S57" s="4">
        <v>0.83876358061520595</v>
      </c>
      <c r="T57" s="4">
        <v>0.52307939463557596</v>
      </c>
      <c r="V57" s="4" t="s">
        <v>242</v>
      </c>
      <c r="W57" s="4">
        <v>0.85599999999999998</v>
      </c>
      <c r="X57" s="4">
        <v>0.85599999999999998</v>
      </c>
      <c r="Y57" s="4">
        <v>0.85599999999999998</v>
      </c>
      <c r="Z57" s="4">
        <v>0.85599999999999998</v>
      </c>
      <c r="AA57" s="4">
        <v>0.85599999999999998</v>
      </c>
      <c r="AC57" s="4" t="s">
        <v>228</v>
      </c>
      <c r="AD57" s="4">
        <v>0.44708382199059099</v>
      </c>
      <c r="AE57" s="4">
        <v>0.44708382199059099</v>
      </c>
      <c r="AF57" s="4">
        <v>0.34727725119549702</v>
      </c>
      <c r="AG57" s="4">
        <v>0.44708382199059099</v>
      </c>
      <c r="BB57" s="62"/>
      <c r="BC57" s="62"/>
      <c r="BD57" s="62"/>
      <c r="BE57" s="62"/>
      <c r="BF57" s="62"/>
      <c r="BG57" s="62"/>
      <c r="BH57" s="62"/>
      <c r="BI57" s="62"/>
      <c r="BJ57" s="62"/>
    </row>
    <row r="58" spans="2:62" hidden="1">
      <c r="B58" s="4" t="s">
        <v>130</v>
      </c>
      <c r="C58" s="4">
        <v>0.64065294733049005</v>
      </c>
      <c r="D58" s="4">
        <v>0.64065294733049005</v>
      </c>
      <c r="E58" s="4">
        <v>0.64065294733049005</v>
      </c>
      <c r="F58" s="4">
        <v>0.92755030213818102</v>
      </c>
      <c r="G58" s="4" t="s">
        <v>44</v>
      </c>
      <c r="H58" s="4" t="s">
        <v>44</v>
      </c>
      <c r="I58" s="4" t="s">
        <v>44</v>
      </c>
      <c r="J58" s="4">
        <v>0.64065294733049005</v>
      </c>
      <c r="L58" s="4" t="s">
        <v>229</v>
      </c>
      <c r="M58" s="4" t="s">
        <v>44</v>
      </c>
      <c r="N58" s="4" t="s">
        <v>44</v>
      </c>
      <c r="O58" s="4" t="s">
        <v>44</v>
      </c>
      <c r="P58" s="4">
        <v>0.74857682741009601</v>
      </c>
      <c r="Q58" s="4">
        <v>0.68312617176744195</v>
      </c>
      <c r="R58" s="4">
        <v>0.68312617176744195</v>
      </c>
      <c r="S58" s="4">
        <v>0.68312617176744195</v>
      </c>
      <c r="T58" s="4">
        <v>0.74857682741009601</v>
      </c>
      <c r="V58" s="4" t="s">
        <v>243</v>
      </c>
      <c r="W58" s="4">
        <v>0.94699999999999995</v>
      </c>
      <c r="X58" s="4">
        <v>0.86399999999999999</v>
      </c>
      <c r="Y58" s="4">
        <v>0.86499999999999999</v>
      </c>
      <c r="Z58" s="4">
        <v>0.86399999999999999</v>
      </c>
      <c r="AA58" s="4">
        <v>0.86399999999999999</v>
      </c>
      <c r="AC58" s="4" t="s">
        <v>229</v>
      </c>
      <c r="AD58" s="4">
        <v>0.77106257160608505</v>
      </c>
      <c r="AE58" s="4">
        <v>0.77106257160608505</v>
      </c>
      <c r="AF58" s="4">
        <v>0.77106257160608505</v>
      </c>
      <c r="AG58" s="4">
        <v>0.77106257160608505</v>
      </c>
      <c r="BB58" s="62"/>
      <c r="BC58" s="62"/>
      <c r="BD58" s="62"/>
      <c r="BE58" s="62"/>
      <c r="BF58" s="62"/>
      <c r="BG58" s="62"/>
      <c r="BH58" s="62"/>
      <c r="BI58" s="62"/>
      <c r="BJ58" s="62"/>
    </row>
    <row r="59" spans="2:62">
      <c r="C59" s="4" t="s">
        <v>44</v>
      </c>
      <c r="D59" s="4" t="s">
        <v>44</v>
      </c>
      <c r="E59" s="4" t="s">
        <v>44</v>
      </c>
      <c r="F59" s="4" t="s">
        <v>44</v>
      </c>
      <c r="G59" s="4" t="s">
        <v>44</v>
      </c>
      <c r="H59" s="4" t="s">
        <v>44</v>
      </c>
      <c r="I59" s="4" t="s">
        <v>44</v>
      </c>
      <c r="J59" s="4" t="s">
        <v>44</v>
      </c>
      <c r="M59" s="4" t="s">
        <v>44</v>
      </c>
      <c r="N59" s="4" t="s">
        <v>44</v>
      </c>
      <c r="O59" s="4" t="s">
        <v>44</v>
      </c>
      <c r="P59" s="4" t="s">
        <v>44</v>
      </c>
      <c r="Q59" s="4" t="s">
        <v>44</v>
      </c>
      <c r="R59" s="4" t="s">
        <v>44</v>
      </c>
      <c r="S59" s="4" t="s">
        <v>44</v>
      </c>
      <c r="T59" s="4" t="s">
        <v>44</v>
      </c>
      <c r="W59" s="4" t="s">
        <v>44</v>
      </c>
      <c r="X59" s="4" t="s">
        <v>44</v>
      </c>
      <c r="Y59" s="4" t="s">
        <v>44</v>
      </c>
      <c r="Z59" s="4" t="s">
        <v>44</v>
      </c>
      <c r="AA59" s="4" t="s">
        <v>44</v>
      </c>
      <c r="AD59" s="4" t="s">
        <v>44</v>
      </c>
      <c r="AE59" s="4" t="s">
        <v>44</v>
      </c>
      <c r="AF59" s="4" t="s">
        <v>44</v>
      </c>
      <c r="AG59" s="4" t="s">
        <v>44</v>
      </c>
      <c r="BB59" s="62"/>
      <c r="BC59" s="62"/>
      <c r="BD59" s="62"/>
      <c r="BE59" s="62"/>
      <c r="BF59" s="62"/>
      <c r="BG59" s="62"/>
      <c r="BH59" s="62"/>
      <c r="BI59" s="62"/>
      <c r="BJ59" s="62"/>
    </row>
    <row r="60" spans="2:62">
      <c r="B60" s="60" t="s">
        <v>131</v>
      </c>
      <c r="C60" s="4" t="s">
        <v>44</v>
      </c>
      <c r="D60" s="4" t="s">
        <v>44</v>
      </c>
      <c r="E60" s="4" t="s">
        <v>44</v>
      </c>
      <c r="F60" s="4" t="s">
        <v>44</v>
      </c>
      <c r="G60" s="4" t="s">
        <v>44</v>
      </c>
      <c r="H60" s="4" t="s">
        <v>44</v>
      </c>
      <c r="I60" s="4" t="s">
        <v>44</v>
      </c>
      <c r="J60" s="4" t="s">
        <v>44</v>
      </c>
      <c r="M60" s="4" t="s">
        <v>44</v>
      </c>
      <c r="N60" s="4" t="s">
        <v>44</v>
      </c>
      <c r="O60" s="4" t="s">
        <v>44</v>
      </c>
      <c r="P60" s="4" t="s">
        <v>44</v>
      </c>
      <c r="Q60" s="4" t="s">
        <v>44</v>
      </c>
      <c r="R60" s="4" t="s">
        <v>44</v>
      </c>
      <c r="S60" s="4" t="s">
        <v>44</v>
      </c>
      <c r="T60" s="4" t="s">
        <v>44</v>
      </c>
      <c r="V60" s="60"/>
      <c r="W60" s="4" t="s">
        <v>44</v>
      </c>
      <c r="X60" s="4" t="s">
        <v>44</v>
      </c>
      <c r="Y60" s="4" t="s">
        <v>44</v>
      </c>
      <c r="Z60" s="4" t="s">
        <v>44</v>
      </c>
      <c r="AA60" s="4" t="s">
        <v>44</v>
      </c>
      <c r="AC60" s="90" t="s">
        <v>131</v>
      </c>
      <c r="AD60" s="4" t="s">
        <v>44</v>
      </c>
      <c r="AE60" s="4" t="s">
        <v>44</v>
      </c>
      <c r="AF60" s="4" t="s">
        <v>44</v>
      </c>
      <c r="AG60" s="4" t="s">
        <v>44</v>
      </c>
      <c r="AJ60" s="90"/>
      <c r="BB60" s="62"/>
      <c r="BC60" s="62"/>
      <c r="BD60" s="62"/>
      <c r="BE60" s="62"/>
      <c r="BF60" s="62"/>
      <c r="BG60" s="62"/>
      <c r="BH60" s="62"/>
      <c r="BI60" s="62"/>
      <c r="BJ60" s="62"/>
    </row>
    <row r="61" spans="2:62">
      <c r="B61" s="4" t="s">
        <v>440</v>
      </c>
      <c r="C61" s="4">
        <v>0.25531339273592601</v>
      </c>
      <c r="D61" s="4">
        <v>0.25531339273592601</v>
      </c>
      <c r="E61" s="4">
        <v>0.76802035264394797</v>
      </c>
      <c r="F61" s="4">
        <v>0.25531339273592601</v>
      </c>
      <c r="G61" s="4" t="s">
        <v>44</v>
      </c>
      <c r="H61" s="4" t="s">
        <v>44</v>
      </c>
      <c r="I61" s="4" t="s">
        <v>44</v>
      </c>
      <c r="J61" s="4">
        <v>0.25531339273592601</v>
      </c>
      <c r="L61" s="4" t="s">
        <v>441</v>
      </c>
      <c r="M61" s="4" t="s">
        <v>44</v>
      </c>
      <c r="N61" s="4" t="s">
        <v>44</v>
      </c>
      <c r="O61" s="4" t="s">
        <v>44</v>
      </c>
      <c r="P61" s="4">
        <v>0.59626840506697598</v>
      </c>
      <c r="Q61" s="4">
        <v>0.132467764362181</v>
      </c>
      <c r="R61" s="4">
        <v>0.132467764362181</v>
      </c>
      <c r="S61" s="4">
        <v>0.132467764362181</v>
      </c>
      <c r="T61" s="4">
        <v>0.224173283297742</v>
      </c>
      <c r="V61" s="4" t="s">
        <v>442</v>
      </c>
      <c r="W61" s="4">
        <v>0.90200000000000002</v>
      </c>
      <c r="X61" s="4">
        <v>0.79700000000000004</v>
      </c>
      <c r="Y61" s="4">
        <v>0.90200000000000002</v>
      </c>
      <c r="Z61" s="4">
        <v>0.18</v>
      </c>
      <c r="AA61" s="4">
        <v>0.43</v>
      </c>
      <c r="AC61" s="4" t="s">
        <v>441</v>
      </c>
      <c r="AD61" s="4">
        <v>0.746038810476916</v>
      </c>
      <c r="AE61" s="4">
        <v>0.746038810476916</v>
      </c>
      <c r="AF61" s="4">
        <v>0.746038810476916</v>
      </c>
      <c r="AG61" s="4">
        <v>0.746038810476916</v>
      </c>
      <c r="BB61" s="62"/>
      <c r="BC61" s="62"/>
      <c r="BD61" s="62"/>
      <c r="BE61" s="62"/>
      <c r="BF61" s="62"/>
      <c r="BG61" s="62"/>
      <c r="BH61" s="62"/>
      <c r="BI61" s="62"/>
      <c r="BJ61" s="62"/>
    </row>
    <row r="62" spans="2:62" hidden="1">
      <c r="B62" s="4" t="s">
        <v>443</v>
      </c>
      <c r="C62" s="4">
        <v>0.82368221588977197</v>
      </c>
      <c r="D62" s="4">
        <v>0.82368221588977197</v>
      </c>
      <c r="E62" s="57">
        <v>0.98866683574976899</v>
      </c>
      <c r="F62" s="4">
        <v>0.30589251764200798</v>
      </c>
      <c r="G62" s="4" t="s">
        <v>44</v>
      </c>
      <c r="H62" s="4" t="s">
        <v>44</v>
      </c>
      <c r="I62" s="4" t="s">
        <v>44</v>
      </c>
      <c r="J62" s="4">
        <v>0.30589251764200798</v>
      </c>
      <c r="L62" s="4" t="s">
        <v>444</v>
      </c>
      <c r="M62" s="4" t="s">
        <v>44</v>
      </c>
      <c r="N62" s="4" t="s">
        <v>44</v>
      </c>
      <c r="O62" s="4" t="s">
        <v>44</v>
      </c>
      <c r="P62" s="4">
        <v>0.93256752424723299</v>
      </c>
      <c r="Q62" s="4">
        <v>0.46111026112455</v>
      </c>
      <c r="R62" s="19">
        <v>1.34265012170977E-2</v>
      </c>
      <c r="S62" s="19">
        <v>1.0834148119483701E-2</v>
      </c>
      <c r="T62" s="4">
        <v>0.35839754666157603</v>
      </c>
      <c r="V62" s="4" t="s">
        <v>445</v>
      </c>
      <c r="W62" s="4">
        <v>0.77200000000000002</v>
      </c>
      <c r="X62" s="4">
        <v>0.33500000000000002</v>
      </c>
      <c r="Y62" s="4">
        <v>0.27300000000000002</v>
      </c>
      <c r="Z62" s="4">
        <v>8.0000000000000002E-3</v>
      </c>
      <c r="AA62" s="4">
        <v>0.23899999999999999</v>
      </c>
      <c r="AC62" s="4" t="s">
        <v>444</v>
      </c>
      <c r="AD62" s="57">
        <v>0.98191254767028602</v>
      </c>
      <c r="AE62" s="4">
        <v>0.47044405951294999</v>
      </c>
      <c r="AF62" s="57">
        <v>0.98814504929668401</v>
      </c>
      <c r="AG62" s="57">
        <v>0.98191254767028602</v>
      </c>
      <c r="BB62" s="62"/>
      <c r="BC62" s="62"/>
      <c r="BD62" s="62"/>
      <c r="BE62" s="62"/>
      <c r="BF62" s="62"/>
      <c r="BG62" s="62"/>
      <c r="BH62" s="62"/>
      <c r="BI62" s="62"/>
      <c r="BJ62" s="62"/>
    </row>
    <row r="63" spans="2:62" hidden="1">
      <c r="B63" s="4" t="s">
        <v>219</v>
      </c>
      <c r="C63" s="4">
        <v>0.28858752329137199</v>
      </c>
      <c r="D63" s="4">
        <v>0.28858752329137199</v>
      </c>
      <c r="E63" s="4">
        <v>0.83166004910713498</v>
      </c>
      <c r="F63" s="4">
        <v>0.28858752329137199</v>
      </c>
      <c r="G63" s="4" t="s">
        <v>44</v>
      </c>
      <c r="H63" s="4" t="s">
        <v>44</v>
      </c>
      <c r="I63" s="4" t="s">
        <v>44</v>
      </c>
      <c r="J63" s="4">
        <v>0.28858752329137199</v>
      </c>
      <c r="L63" s="4" t="s">
        <v>230</v>
      </c>
      <c r="M63" s="4" t="s">
        <v>44</v>
      </c>
      <c r="N63" s="4" t="s">
        <v>44</v>
      </c>
      <c r="O63" s="4" t="s">
        <v>44</v>
      </c>
      <c r="P63" s="4">
        <v>0.72672623633061495</v>
      </c>
      <c r="Q63" s="4">
        <v>0.21282098202360999</v>
      </c>
      <c r="R63" s="4">
        <v>0.21282098202360999</v>
      </c>
      <c r="S63" s="4">
        <v>0.21282098202360999</v>
      </c>
      <c r="T63" s="4">
        <v>0.25248977959334201</v>
      </c>
      <c r="V63" s="4" t="s">
        <v>244</v>
      </c>
      <c r="W63" s="4">
        <v>0.93</v>
      </c>
      <c r="X63" s="4">
        <v>0.91900000000000004</v>
      </c>
      <c r="Y63" s="4">
        <v>0.93</v>
      </c>
      <c r="Z63" s="4">
        <v>0.313</v>
      </c>
      <c r="AA63" s="4">
        <v>0.74399999999999999</v>
      </c>
      <c r="AC63" s="4" t="s">
        <v>230</v>
      </c>
      <c r="AD63" s="4">
        <v>0.73471779618076205</v>
      </c>
      <c r="AE63" s="4">
        <v>0.73471779618076205</v>
      </c>
      <c r="AF63" s="4">
        <v>0.73471779618076205</v>
      </c>
      <c r="AG63" s="4">
        <v>0.73471779618076205</v>
      </c>
      <c r="BB63" s="62"/>
      <c r="BC63" s="62"/>
      <c r="BD63" s="62"/>
      <c r="BE63" s="62"/>
      <c r="BF63" s="62"/>
      <c r="BG63" s="62"/>
      <c r="BH63" s="62"/>
      <c r="BI63" s="62"/>
      <c r="BJ63" s="62"/>
    </row>
    <row r="64" spans="2:62">
      <c r="B64" s="4" t="s">
        <v>446</v>
      </c>
      <c r="C64" s="55">
        <v>5.0684718245486697E-2</v>
      </c>
      <c r="D64" s="4">
        <v>0.54972707644711405</v>
      </c>
      <c r="E64" s="19">
        <v>3.8263637352745098E-3</v>
      </c>
      <c r="F64" s="4">
        <v>0.54972707644711405</v>
      </c>
      <c r="G64" s="4" t="s">
        <v>44</v>
      </c>
      <c r="H64" s="4" t="s">
        <v>44</v>
      </c>
      <c r="I64" s="4" t="s">
        <v>44</v>
      </c>
      <c r="J64" s="4">
        <v>0.86455752373527694</v>
      </c>
      <c r="L64" s="4" t="s">
        <v>447</v>
      </c>
      <c r="M64" s="4" t="s">
        <v>44</v>
      </c>
      <c r="N64" s="4" t="s">
        <v>44</v>
      </c>
      <c r="O64" s="4" t="s">
        <v>44</v>
      </c>
      <c r="P64" s="19">
        <v>1.12522584270847E-2</v>
      </c>
      <c r="Q64" s="55">
        <v>7.9634798150840805E-2</v>
      </c>
      <c r="R64" s="57">
        <v>0.99898471296304803</v>
      </c>
      <c r="S64" s="4">
        <v>0.87630005264369004</v>
      </c>
      <c r="T64" s="4">
        <v>0.87630005264369004</v>
      </c>
      <c r="V64" s="4" t="s">
        <v>448</v>
      </c>
      <c r="W64" s="4">
        <v>0.88600000000000001</v>
      </c>
      <c r="X64" s="4">
        <v>0.88600000000000001</v>
      </c>
      <c r="Y64" s="4">
        <v>0.88600000000000001</v>
      </c>
      <c r="Z64" s="4">
        <v>0.88600000000000001</v>
      </c>
      <c r="AA64" s="4">
        <v>0.88600000000000001</v>
      </c>
      <c r="AC64" s="4" t="s">
        <v>447</v>
      </c>
      <c r="AD64" s="4">
        <v>0.11935645374330001</v>
      </c>
      <c r="AE64" s="4">
        <v>0.59000213855281503</v>
      </c>
      <c r="AF64" s="19">
        <v>3.0890411102521699E-2</v>
      </c>
      <c r="AG64" s="4">
        <v>0.105836768720484</v>
      </c>
      <c r="BB64" s="62"/>
      <c r="BC64" s="62"/>
      <c r="BD64" s="62"/>
      <c r="BE64" s="62"/>
      <c r="BF64" s="62"/>
      <c r="BG64" s="62"/>
      <c r="BH64" s="62"/>
      <c r="BI64" s="62"/>
      <c r="BJ64" s="62"/>
    </row>
    <row r="65" spans="2:62" hidden="1">
      <c r="B65" s="4" t="s">
        <v>449</v>
      </c>
      <c r="C65" s="4">
        <v>0.35493706623107601</v>
      </c>
      <c r="D65" s="4">
        <v>0.83848058668785197</v>
      </c>
      <c r="E65" s="19">
        <v>1.05635298201867E-2</v>
      </c>
      <c r="F65" s="4">
        <v>0.83848058668785197</v>
      </c>
      <c r="G65" s="4" t="s">
        <v>44</v>
      </c>
      <c r="H65" s="4" t="s">
        <v>44</v>
      </c>
      <c r="I65" s="4" t="s">
        <v>44</v>
      </c>
      <c r="J65" s="4">
        <v>0.95203478290321597</v>
      </c>
      <c r="L65" s="4" t="s">
        <v>450</v>
      </c>
      <c r="M65" s="4" t="s">
        <v>44</v>
      </c>
      <c r="N65" s="4" t="s">
        <v>44</v>
      </c>
      <c r="O65" s="4" t="s">
        <v>44</v>
      </c>
      <c r="P65" s="19">
        <v>2.1974682763984999E-2</v>
      </c>
      <c r="Q65" s="4">
        <v>0.64522626575888697</v>
      </c>
      <c r="R65" s="57">
        <v>0.986988175469244</v>
      </c>
      <c r="S65" s="4">
        <v>0.88250668648152497</v>
      </c>
      <c r="T65" s="57">
        <v>0.98614312494782097</v>
      </c>
      <c r="V65" s="4" t="s">
        <v>451</v>
      </c>
      <c r="W65" s="4">
        <v>0.51800000000000002</v>
      </c>
      <c r="X65" s="4">
        <v>0.51800000000000002</v>
      </c>
      <c r="Y65" s="4">
        <v>0.51800000000000002</v>
      </c>
      <c r="Z65" s="4">
        <v>0.79900000000000004</v>
      </c>
      <c r="AA65" s="4">
        <v>0.51800000000000002</v>
      </c>
      <c r="AC65" s="4" t="s">
        <v>450</v>
      </c>
      <c r="AD65" s="4">
        <v>0.22594084906179401</v>
      </c>
      <c r="AE65" s="4">
        <v>0.21986570392819799</v>
      </c>
      <c r="AF65" s="55">
        <v>8.8801203330016301E-2</v>
      </c>
      <c r="AG65" s="4">
        <v>0.108341058112321</v>
      </c>
      <c r="BB65" s="62"/>
      <c r="BC65" s="62"/>
      <c r="BD65" s="62"/>
      <c r="BE65" s="62"/>
      <c r="BF65" s="62"/>
      <c r="BG65" s="62"/>
      <c r="BH65" s="62"/>
      <c r="BI65" s="62"/>
      <c r="BJ65" s="62"/>
    </row>
    <row r="66" spans="2:62" hidden="1">
      <c r="B66" s="4" t="s">
        <v>177</v>
      </c>
      <c r="C66" s="4">
        <v>0.76183705952612901</v>
      </c>
      <c r="D66" s="4">
        <v>0.76183705952612901</v>
      </c>
      <c r="E66" s="4">
        <v>0.76183705952612901</v>
      </c>
      <c r="F66" s="4">
        <v>0.76183705952612901</v>
      </c>
      <c r="G66" s="4" t="s">
        <v>44</v>
      </c>
      <c r="H66" s="4" t="s">
        <v>44</v>
      </c>
      <c r="I66" s="4" t="s">
        <v>44</v>
      </c>
      <c r="J66" s="4">
        <v>0.34610811725434698</v>
      </c>
      <c r="L66" s="4" t="s">
        <v>231</v>
      </c>
      <c r="M66" s="4" t="s">
        <v>44</v>
      </c>
      <c r="N66" s="4" t="s">
        <v>44</v>
      </c>
      <c r="O66" s="4" t="s">
        <v>44</v>
      </c>
      <c r="P66" s="4">
        <v>0.57009304819706597</v>
      </c>
      <c r="Q66" s="4">
        <v>0.27962288723981799</v>
      </c>
      <c r="R66" s="19">
        <v>1.27546234621737E-2</v>
      </c>
      <c r="S66" s="4">
        <v>0.51803980599230104</v>
      </c>
      <c r="T66" s="4">
        <v>0.74472476904180296</v>
      </c>
      <c r="V66" s="4" t="s">
        <v>245</v>
      </c>
      <c r="W66" s="4">
        <v>0.501</v>
      </c>
      <c r="X66" s="4">
        <v>0.501</v>
      </c>
      <c r="Y66" s="4">
        <v>0.157</v>
      </c>
      <c r="Z66" s="4">
        <v>0.501</v>
      </c>
      <c r="AA66" s="4">
        <v>0.501</v>
      </c>
      <c r="AC66" s="4" t="s">
        <v>231</v>
      </c>
      <c r="AD66" s="4">
        <v>0.42399101657849297</v>
      </c>
      <c r="AE66" s="4">
        <v>0.83338926324728901</v>
      </c>
      <c r="AF66" s="4">
        <v>0.73316957079693601</v>
      </c>
      <c r="AG66" s="4">
        <v>0.42399101657849297</v>
      </c>
      <c r="BB66" s="62"/>
      <c r="BC66" s="62"/>
      <c r="BD66" s="62"/>
      <c r="BE66" s="62"/>
      <c r="BF66" s="62"/>
      <c r="BG66" s="62"/>
      <c r="BH66" s="62"/>
      <c r="BI66" s="62"/>
      <c r="BJ66" s="62"/>
    </row>
    <row r="67" spans="2:62">
      <c r="B67" s="4" t="s">
        <v>452</v>
      </c>
      <c r="C67" s="19">
        <v>3.58837330492565E-3</v>
      </c>
      <c r="D67" s="4">
        <v>0.53641521514371704</v>
      </c>
      <c r="E67" s="19">
        <v>3.4257702579948402E-4</v>
      </c>
      <c r="F67" s="4">
        <v>0.62521853025950602</v>
      </c>
      <c r="G67" s="4" t="s">
        <v>44</v>
      </c>
      <c r="H67" s="4" t="s">
        <v>44</v>
      </c>
      <c r="I67" s="4" t="s">
        <v>44</v>
      </c>
      <c r="J67" s="57">
        <v>0.98742349383063599</v>
      </c>
      <c r="L67" s="4" t="s">
        <v>453</v>
      </c>
      <c r="M67" s="4" t="s">
        <v>44</v>
      </c>
      <c r="N67" s="4" t="s">
        <v>44</v>
      </c>
      <c r="O67" s="4" t="s">
        <v>44</v>
      </c>
      <c r="P67" s="19">
        <v>2.7805351737084399E-2</v>
      </c>
      <c r="Q67" s="4">
        <v>0.15658472590830799</v>
      </c>
      <c r="R67" s="57">
        <v>0.99919716400835301</v>
      </c>
      <c r="S67" s="4">
        <v>0.95415501352898302</v>
      </c>
      <c r="T67" s="4">
        <v>0.82798536997946104</v>
      </c>
      <c r="V67" s="4" t="s">
        <v>454</v>
      </c>
      <c r="W67" s="4">
        <v>0.97499999999999998</v>
      </c>
      <c r="X67" s="4">
        <v>0.97499999999999998</v>
      </c>
      <c r="Y67" s="4">
        <v>0.97499999999999998</v>
      </c>
      <c r="Z67" s="4">
        <v>0.97499999999999998</v>
      </c>
      <c r="AA67" s="4">
        <v>0.97499999999999998</v>
      </c>
      <c r="AC67" s="4" t="s">
        <v>453</v>
      </c>
      <c r="AD67" s="4">
        <v>0.26954928913717302</v>
      </c>
      <c r="AE67" s="4">
        <v>0.516864114412528</v>
      </c>
      <c r="AF67" s="19">
        <v>5.2832854083160203E-3</v>
      </c>
      <c r="AG67" s="4">
        <v>0.26954928913717302</v>
      </c>
      <c r="BB67" s="62"/>
      <c r="BC67" s="62"/>
      <c r="BD67" s="62"/>
      <c r="BE67" s="62"/>
      <c r="BF67" s="62"/>
      <c r="BG67" s="62"/>
      <c r="BH67" s="62"/>
      <c r="BI67" s="62"/>
      <c r="BJ67" s="62"/>
    </row>
    <row r="68" spans="2:62" hidden="1">
      <c r="B68" s="4" t="s">
        <v>455</v>
      </c>
      <c r="C68" s="19">
        <v>1.83937829209939E-2</v>
      </c>
      <c r="D68" s="4">
        <v>0.97070747318846995</v>
      </c>
      <c r="E68" s="19">
        <v>4.03279743443896E-4</v>
      </c>
      <c r="F68" s="4">
        <v>0.97070747318846995</v>
      </c>
      <c r="G68" s="4" t="s">
        <v>44</v>
      </c>
      <c r="H68" s="4" t="s">
        <v>44</v>
      </c>
      <c r="I68" s="4" t="s">
        <v>44</v>
      </c>
      <c r="J68" s="57">
        <v>0.99926806699475001</v>
      </c>
      <c r="L68" s="4" t="s">
        <v>456</v>
      </c>
      <c r="M68" s="4" t="s">
        <v>44</v>
      </c>
      <c r="N68" s="4" t="s">
        <v>44</v>
      </c>
      <c r="O68" s="4" t="s">
        <v>44</v>
      </c>
      <c r="P68" s="19">
        <v>3.5776573032349802E-2</v>
      </c>
      <c r="Q68" s="4">
        <v>0.89646101696838598</v>
      </c>
      <c r="R68" s="57">
        <v>0.99750651185070904</v>
      </c>
      <c r="S68" s="4">
        <v>0.89646101696838598</v>
      </c>
      <c r="T68" s="4">
        <v>0.89646101696838598</v>
      </c>
      <c r="V68" s="4" t="s">
        <v>457</v>
      </c>
      <c r="W68" s="4">
        <v>0.94899999999999995</v>
      </c>
      <c r="X68" s="4">
        <v>0.94899999999999995</v>
      </c>
      <c r="Y68" s="4">
        <v>0.94899999999999995</v>
      </c>
      <c r="Z68" s="4">
        <v>0.94899999999999995</v>
      </c>
      <c r="AA68" s="4">
        <v>0.94899999999999995</v>
      </c>
      <c r="AC68" s="4" t="s">
        <v>456</v>
      </c>
      <c r="AD68" s="4">
        <v>0.39028131442876801</v>
      </c>
      <c r="AE68" s="4">
        <v>0.29405317480757098</v>
      </c>
      <c r="AF68" s="19">
        <v>5.5849639831031502E-3</v>
      </c>
      <c r="AG68" s="4">
        <v>0.39028131442876801</v>
      </c>
      <c r="BB68" s="62"/>
      <c r="BC68" s="62"/>
      <c r="BD68" s="62"/>
      <c r="BE68" s="62"/>
      <c r="BF68" s="62"/>
      <c r="BG68" s="62"/>
      <c r="BH68" s="62"/>
      <c r="BI68" s="62"/>
      <c r="BJ68" s="62"/>
    </row>
    <row r="69" spans="2:62" hidden="1">
      <c r="B69" s="4" t="s">
        <v>176</v>
      </c>
      <c r="C69" s="4">
        <v>0.475911022011754</v>
      </c>
      <c r="D69" s="4">
        <v>0.71903268539905896</v>
      </c>
      <c r="E69" s="4">
        <v>0.475911022011754</v>
      </c>
      <c r="F69" s="4">
        <v>0.81404805959582205</v>
      </c>
      <c r="G69" s="4" t="s">
        <v>44</v>
      </c>
      <c r="H69" s="4" t="s">
        <v>44</v>
      </c>
      <c r="I69" s="4" t="s">
        <v>44</v>
      </c>
      <c r="J69" s="4">
        <v>0.81404805959582205</v>
      </c>
      <c r="L69" s="4" t="s">
        <v>232</v>
      </c>
      <c r="M69" s="4" t="s">
        <v>44</v>
      </c>
      <c r="N69" s="4" t="s">
        <v>44</v>
      </c>
      <c r="O69" s="4" t="s">
        <v>44</v>
      </c>
      <c r="P69" s="57">
        <v>0.98916430614175599</v>
      </c>
      <c r="Q69" s="57">
        <v>0.98916430614175599</v>
      </c>
      <c r="R69" s="57">
        <v>0.98916430614175599</v>
      </c>
      <c r="S69" s="57">
        <v>0.98916430614175599</v>
      </c>
      <c r="T69" s="57">
        <v>0.98916430614175599</v>
      </c>
      <c r="V69" s="4" t="s">
        <v>246</v>
      </c>
      <c r="W69" s="4">
        <v>0.999</v>
      </c>
      <c r="X69" s="4">
        <v>0.999</v>
      </c>
      <c r="Y69" s="4">
        <v>0.999</v>
      </c>
      <c r="Z69" s="4">
        <v>0.999</v>
      </c>
      <c r="AA69" s="4">
        <v>0.999</v>
      </c>
      <c r="AC69" s="4" t="s">
        <v>232</v>
      </c>
      <c r="AD69" s="4">
        <v>0.94962126308730599</v>
      </c>
      <c r="AE69" s="4">
        <v>0.94962126308730599</v>
      </c>
      <c r="AF69" s="4">
        <v>0.94962126308730599</v>
      </c>
      <c r="AG69" s="4">
        <v>0.94962126308730599</v>
      </c>
      <c r="BB69" s="62"/>
      <c r="BC69" s="62"/>
      <c r="BD69" s="62"/>
      <c r="BE69" s="62"/>
      <c r="BF69" s="62"/>
      <c r="BG69" s="62"/>
      <c r="BH69" s="62"/>
      <c r="BI69" s="62"/>
      <c r="BJ69" s="62"/>
    </row>
    <row r="70" spans="2:62" hidden="1">
      <c r="C70" s="4" t="s">
        <v>44</v>
      </c>
      <c r="D70" s="4" t="s">
        <v>44</v>
      </c>
      <c r="E70" s="4" t="s">
        <v>44</v>
      </c>
      <c r="F70" s="4" t="s">
        <v>44</v>
      </c>
      <c r="G70" s="4" t="s">
        <v>44</v>
      </c>
      <c r="H70" s="4" t="s">
        <v>44</v>
      </c>
      <c r="I70" s="4" t="s">
        <v>44</v>
      </c>
      <c r="J70" s="4" t="s">
        <v>44</v>
      </c>
      <c r="M70" s="4" t="s">
        <v>44</v>
      </c>
      <c r="N70" s="4" t="s">
        <v>44</v>
      </c>
      <c r="O70" s="4" t="s">
        <v>44</v>
      </c>
      <c r="P70" s="4" t="s">
        <v>44</v>
      </c>
      <c r="Q70" s="4" t="s">
        <v>44</v>
      </c>
      <c r="R70" s="4" t="s">
        <v>44</v>
      </c>
      <c r="S70" s="4" t="s">
        <v>44</v>
      </c>
      <c r="T70" s="4" t="s">
        <v>44</v>
      </c>
      <c r="W70" s="4" t="s">
        <v>44</v>
      </c>
      <c r="X70" s="4" t="s">
        <v>44</v>
      </c>
      <c r="Y70" s="4" t="s">
        <v>44</v>
      </c>
      <c r="Z70" s="4" t="s">
        <v>44</v>
      </c>
      <c r="AA70" s="4" t="s">
        <v>44</v>
      </c>
      <c r="AD70" s="4" t="s">
        <v>44</v>
      </c>
      <c r="AE70" s="4" t="s">
        <v>44</v>
      </c>
      <c r="AF70" s="4" t="s">
        <v>44</v>
      </c>
      <c r="AG70" s="4" t="s">
        <v>44</v>
      </c>
      <c r="BB70" s="62"/>
      <c r="BC70" s="62"/>
      <c r="BD70" s="62"/>
      <c r="BE70" s="62"/>
      <c r="BF70" s="62"/>
      <c r="BG70" s="62"/>
      <c r="BH70" s="62"/>
      <c r="BI70" s="62"/>
      <c r="BJ70" s="62"/>
    </row>
    <row r="71" spans="2:62" hidden="1">
      <c r="B71" s="60" t="s">
        <v>260</v>
      </c>
      <c r="C71" s="4" t="s">
        <v>44</v>
      </c>
      <c r="D71" s="4" t="s">
        <v>44</v>
      </c>
      <c r="E71" s="4" t="s">
        <v>44</v>
      </c>
      <c r="F71" s="4" t="s">
        <v>44</v>
      </c>
      <c r="G71" s="4" t="s">
        <v>44</v>
      </c>
      <c r="H71" s="4" t="s">
        <v>44</v>
      </c>
      <c r="I71" s="4" t="s">
        <v>44</v>
      </c>
      <c r="J71" s="4" t="s">
        <v>44</v>
      </c>
      <c r="M71" s="4" t="s">
        <v>44</v>
      </c>
      <c r="N71" s="4" t="s">
        <v>44</v>
      </c>
      <c r="O71" s="4" t="s">
        <v>44</v>
      </c>
      <c r="P71" s="4" t="s">
        <v>44</v>
      </c>
      <c r="Q71" s="4" t="s">
        <v>44</v>
      </c>
      <c r="R71" s="4" t="s">
        <v>44</v>
      </c>
      <c r="S71" s="4" t="s">
        <v>44</v>
      </c>
      <c r="T71" s="4" t="s">
        <v>44</v>
      </c>
      <c r="V71" s="60"/>
      <c r="W71" s="4" t="s">
        <v>44</v>
      </c>
      <c r="X71" s="4" t="s">
        <v>44</v>
      </c>
      <c r="Y71" s="4" t="s">
        <v>44</v>
      </c>
      <c r="Z71" s="4" t="s">
        <v>44</v>
      </c>
      <c r="AA71" s="4" t="s">
        <v>44</v>
      </c>
      <c r="AC71" s="90" t="s">
        <v>132</v>
      </c>
      <c r="AD71" s="4" t="s">
        <v>44</v>
      </c>
      <c r="AE71" s="4" t="s">
        <v>44</v>
      </c>
      <c r="AF71" s="4" t="s">
        <v>44</v>
      </c>
      <c r="AG71" s="4" t="s">
        <v>44</v>
      </c>
      <c r="AJ71" s="90"/>
      <c r="BB71" s="62"/>
      <c r="BC71" s="62"/>
      <c r="BD71" s="62"/>
      <c r="BE71" s="62"/>
      <c r="BF71" s="62"/>
      <c r="BG71" s="62"/>
      <c r="BH71" s="62"/>
      <c r="BI71" s="62"/>
      <c r="BJ71" s="62"/>
    </row>
    <row r="72" spans="2:62" hidden="1">
      <c r="B72" s="4" t="s">
        <v>133</v>
      </c>
      <c r="C72" s="4">
        <v>0.57830331000090796</v>
      </c>
      <c r="D72" s="4">
        <v>0.57830331000090796</v>
      </c>
      <c r="E72" s="4">
        <v>0.57830331000090796</v>
      </c>
      <c r="F72" s="4">
        <v>0.93245699135902904</v>
      </c>
      <c r="G72" s="4" t="s">
        <v>44</v>
      </c>
      <c r="H72" s="4" t="s">
        <v>44</v>
      </c>
      <c r="I72" s="4" t="s">
        <v>44</v>
      </c>
      <c r="J72" s="4">
        <v>0.93245699135902904</v>
      </c>
      <c r="L72" s="4" t="s">
        <v>233</v>
      </c>
      <c r="M72" s="4" t="s">
        <v>44</v>
      </c>
      <c r="N72" s="4" t="s">
        <v>44</v>
      </c>
      <c r="O72" s="4" t="s">
        <v>44</v>
      </c>
      <c r="P72" s="4">
        <v>0.74357190526365102</v>
      </c>
      <c r="Q72" s="4">
        <v>0.93243365858295901</v>
      </c>
      <c r="R72" s="4">
        <v>0.74357190526365102</v>
      </c>
      <c r="S72" s="4">
        <v>0.74357190526365102</v>
      </c>
      <c r="T72" s="4">
        <v>0.74357190526365102</v>
      </c>
      <c r="V72" s="4" t="s">
        <v>247</v>
      </c>
      <c r="W72" s="4">
        <v>0.82799999999999996</v>
      </c>
      <c r="X72" s="4">
        <v>0.83399999999999996</v>
      </c>
      <c r="Y72" s="4">
        <v>0.82799999999999996</v>
      </c>
      <c r="Z72" s="4">
        <v>0.82799999999999996</v>
      </c>
      <c r="AA72" s="4">
        <v>0.82799999999999996</v>
      </c>
      <c r="AC72" s="4" t="s">
        <v>233</v>
      </c>
      <c r="AD72" s="4">
        <v>0.870996553062797</v>
      </c>
      <c r="AE72" s="4">
        <v>0.870996553062797</v>
      </c>
      <c r="AF72" s="4">
        <v>0.870996553062797</v>
      </c>
      <c r="AG72" s="4">
        <v>0.870996553062797</v>
      </c>
      <c r="BB72" s="62"/>
      <c r="BC72" s="62"/>
      <c r="BD72" s="62"/>
      <c r="BE72" s="62"/>
      <c r="BF72" s="62"/>
      <c r="BG72" s="62"/>
      <c r="BH72" s="62"/>
      <c r="BI72" s="62"/>
      <c r="BJ72" s="62"/>
    </row>
    <row r="73" spans="2:62" hidden="1">
      <c r="B73" s="4" t="s">
        <v>134</v>
      </c>
      <c r="C73" s="4">
        <v>0.49640840162613498</v>
      </c>
      <c r="D73" s="4">
        <v>0.33654087087650603</v>
      </c>
      <c r="E73" s="4">
        <v>0.14094151034571201</v>
      </c>
      <c r="F73" s="4">
        <v>0.54735211874312295</v>
      </c>
      <c r="G73" s="4" t="s">
        <v>44</v>
      </c>
      <c r="H73" s="4" t="s">
        <v>44</v>
      </c>
      <c r="I73" s="4" t="s">
        <v>44</v>
      </c>
      <c r="J73" s="4">
        <v>0.86512679095304401</v>
      </c>
      <c r="L73" s="4" t="s">
        <v>234</v>
      </c>
      <c r="M73" s="4" t="s">
        <v>44</v>
      </c>
      <c r="N73" s="4" t="s">
        <v>44</v>
      </c>
      <c r="O73" s="4" t="s">
        <v>44</v>
      </c>
      <c r="P73" s="4">
        <v>0.47521015666215299</v>
      </c>
      <c r="Q73" s="4">
        <v>0.47521015666215299</v>
      </c>
      <c r="R73" s="4">
        <v>0.577544479085083</v>
      </c>
      <c r="S73" s="4">
        <v>0.577544479085083</v>
      </c>
      <c r="T73" s="4">
        <v>0.47521015666215299</v>
      </c>
      <c r="V73" s="4" t="s">
        <v>248</v>
      </c>
      <c r="W73" s="4">
        <v>0.89900000000000002</v>
      </c>
      <c r="X73" s="4">
        <v>0.89900000000000002</v>
      </c>
      <c r="Y73" s="4">
        <v>0.89900000000000002</v>
      </c>
      <c r="Z73" s="4">
        <v>0.89900000000000002</v>
      </c>
      <c r="AA73" s="4">
        <v>0.89900000000000002</v>
      </c>
      <c r="AC73" s="4" t="s">
        <v>234</v>
      </c>
      <c r="AD73" s="4">
        <v>0.490703672231941</v>
      </c>
      <c r="AE73" s="4">
        <v>0.490703672231941</v>
      </c>
      <c r="AF73" s="4">
        <v>0.490703672231941</v>
      </c>
      <c r="AG73" s="4">
        <v>0.490703672231941</v>
      </c>
    </row>
    <row r="74" spans="2:62" hidden="1">
      <c r="B74" s="4" t="s">
        <v>142</v>
      </c>
      <c r="C74" s="4">
        <v>0.49680298801065897</v>
      </c>
      <c r="D74" s="4">
        <v>0.49680298801065897</v>
      </c>
      <c r="E74" s="19">
        <v>3.6001688356801002E-2</v>
      </c>
      <c r="F74" s="4">
        <v>0.84180496199925803</v>
      </c>
      <c r="G74" s="4" t="s">
        <v>44</v>
      </c>
      <c r="H74" s="4" t="s">
        <v>44</v>
      </c>
      <c r="I74" s="4" t="s">
        <v>44</v>
      </c>
      <c r="J74" s="4">
        <v>0.92678674203455902</v>
      </c>
      <c r="L74" s="4" t="s">
        <v>235</v>
      </c>
      <c r="M74" s="4" t="s">
        <v>44</v>
      </c>
      <c r="N74" s="4" t="s">
        <v>44</v>
      </c>
      <c r="O74" s="4" t="s">
        <v>44</v>
      </c>
      <c r="P74" s="19">
        <v>1.4786210528744501E-2</v>
      </c>
      <c r="Q74" s="19">
        <v>1.4786210528744501E-2</v>
      </c>
      <c r="R74" s="57">
        <v>0.99458007556263905</v>
      </c>
      <c r="S74" s="4">
        <v>0.92320727082223997</v>
      </c>
      <c r="T74" s="4">
        <v>0.53260659465193005</v>
      </c>
      <c r="V74" s="4" t="s">
        <v>249</v>
      </c>
      <c r="W74" s="4">
        <v>0.90600000000000003</v>
      </c>
      <c r="X74" s="4">
        <v>0.90600000000000003</v>
      </c>
      <c r="Y74" s="4">
        <v>0.90600000000000003</v>
      </c>
      <c r="Z74" s="4">
        <v>0.90600000000000003</v>
      </c>
      <c r="AA74" s="4">
        <v>0.90600000000000003</v>
      </c>
      <c r="AC74" s="4" t="s">
        <v>235</v>
      </c>
      <c r="AD74" s="4">
        <v>0.12769012966794899</v>
      </c>
      <c r="AE74" s="4">
        <v>0.33602324647661602</v>
      </c>
      <c r="AF74" s="19">
        <v>4.7521740882682899E-2</v>
      </c>
      <c r="AG74" s="4">
        <v>0.17734788293519199</v>
      </c>
    </row>
    <row r="75" spans="2:62" hidden="1">
      <c r="C75" s="4" t="s">
        <v>44</v>
      </c>
      <c r="D75" s="4" t="s">
        <v>44</v>
      </c>
      <c r="E75" s="4" t="s">
        <v>44</v>
      </c>
      <c r="F75" s="4" t="s">
        <v>44</v>
      </c>
      <c r="G75" s="4" t="s">
        <v>44</v>
      </c>
      <c r="H75" s="4" t="s">
        <v>44</v>
      </c>
      <c r="I75" s="4" t="s">
        <v>44</v>
      </c>
      <c r="J75" s="4" t="s">
        <v>44</v>
      </c>
      <c r="M75" s="4" t="s">
        <v>44</v>
      </c>
      <c r="N75" s="4" t="s">
        <v>44</v>
      </c>
      <c r="O75" s="4" t="s">
        <v>44</v>
      </c>
      <c r="P75" s="4" t="s">
        <v>44</v>
      </c>
      <c r="Q75" s="4" t="s">
        <v>44</v>
      </c>
      <c r="R75" s="4" t="s">
        <v>44</v>
      </c>
      <c r="S75" s="4" t="s">
        <v>44</v>
      </c>
      <c r="T75" s="4" t="s">
        <v>44</v>
      </c>
      <c r="W75" s="4" t="s">
        <v>44</v>
      </c>
      <c r="X75" s="4" t="s">
        <v>44</v>
      </c>
      <c r="Y75" s="4" t="s">
        <v>44</v>
      </c>
      <c r="Z75" s="4" t="s">
        <v>44</v>
      </c>
      <c r="AA75" s="4" t="s">
        <v>44</v>
      </c>
      <c r="AD75" s="4" t="s">
        <v>44</v>
      </c>
      <c r="AE75" s="4" t="s">
        <v>44</v>
      </c>
      <c r="AF75" s="4" t="s">
        <v>44</v>
      </c>
      <c r="AG75" s="4" t="s">
        <v>44</v>
      </c>
    </row>
    <row r="76" spans="2:62">
      <c r="B76" s="4" t="s">
        <v>173</v>
      </c>
      <c r="C76" s="19">
        <v>3.4716445316315299E-2</v>
      </c>
      <c r="D76" s="4">
        <v>0.615898429397849</v>
      </c>
      <c r="E76" s="19">
        <v>2.0235704229332198E-3</v>
      </c>
      <c r="F76" s="4">
        <v>0.615898429397849</v>
      </c>
      <c r="G76" s="4" t="s">
        <v>44</v>
      </c>
      <c r="H76" s="4" t="s">
        <v>44</v>
      </c>
      <c r="I76" s="4" t="s">
        <v>44</v>
      </c>
      <c r="J76" s="4">
        <v>0.91357979542549606</v>
      </c>
      <c r="L76" s="4" t="s">
        <v>236</v>
      </c>
      <c r="M76" s="4" t="s">
        <v>44</v>
      </c>
      <c r="N76" s="4" t="s">
        <v>44</v>
      </c>
      <c r="O76" s="4" t="s">
        <v>44</v>
      </c>
      <c r="P76" s="19">
        <v>7.8199455683036802E-3</v>
      </c>
      <c r="Q76" s="4">
        <v>0.15610990832948601</v>
      </c>
      <c r="R76" s="57">
        <v>0.99964903772192804</v>
      </c>
      <c r="S76" s="4">
        <v>0.97692287746851103</v>
      </c>
      <c r="T76" s="4">
        <v>0.60253656946344303</v>
      </c>
      <c r="V76" s="4" t="s">
        <v>250</v>
      </c>
      <c r="W76" s="4">
        <v>0.94</v>
      </c>
      <c r="X76" s="4">
        <v>0.94</v>
      </c>
      <c r="Y76" s="4">
        <v>0.94</v>
      </c>
      <c r="Z76" s="4">
        <v>0.94</v>
      </c>
      <c r="AA76" s="4">
        <v>0.94</v>
      </c>
      <c r="AC76" s="4" t="s">
        <v>236</v>
      </c>
      <c r="AD76" s="4">
        <v>0.194404049009889</v>
      </c>
      <c r="AE76" s="4">
        <v>0.48169500368427298</v>
      </c>
      <c r="AF76" s="19">
        <v>5.7695781396471801E-3</v>
      </c>
      <c r="AG76" s="4">
        <v>0.194404049009889</v>
      </c>
    </row>
    <row r="77" spans="2:62" hidden="1">
      <c r="B77" s="4" t="s">
        <v>217</v>
      </c>
      <c r="C77" s="55">
        <v>6.8409975167833301E-2</v>
      </c>
      <c r="D77" s="4">
        <v>0.31957948626850902</v>
      </c>
      <c r="E77" s="4">
        <v>0.40948055728108501</v>
      </c>
      <c r="F77" s="4">
        <v>0.68159941980313399</v>
      </c>
      <c r="G77" s="4" t="s">
        <v>44</v>
      </c>
      <c r="H77" s="4" t="s">
        <v>44</v>
      </c>
      <c r="I77" s="4" t="s">
        <v>44</v>
      </c>
      <c r="J77" s="4">
        <v>0.94469036493259295</v>
      </c>
      <c r="L77" s="4" t="s">
        <v>237</v>
      </c>
      <c r="M77" s="4" t="s">
        <v>44</v>
      </c>
      <c r="N77" s="4" t="s">
        <v>44</v>
      </c>
      <c r="O77" s="4" t="s">
        <v>44</v>
      </c>
      <c r="P77" s="4">
        <v>0.75642095941556697</v>
      </c>
      <c r="Q77" s="4">
        <v>0.79108776764599797</v>
      </c>
      <c r="R77" s="4">
        <v>0.71507951129246505</v>
      </c>
      <c r="S77" s="4">
        <v>0.71507951129246505</v>
      </c>
      <c r="T77" s="4">
        <v>0.71507951129246505</v>
      </c>
      <c r="V77" s="4" t="s">
        <v>251</v>
      </c>
      <c r="W77" s="4">
        <v>0.64400000000000002</v>
      </c>
      <c r="X77" s="4">
        <v>0.78200000000000003</v>
      </c>
      <c r="Y77" s="4">
        <v>0.64400000000000002</v>
      </c>
      <c r="Z77" s="4">
        <v>0.64400000000000002</v>
      </c>
      <c r="AA77" s="4">
        <v>0.64400000000000002</v>
      </c>
      <c r="AC77" s="4" t="s">
        <v>237</v>
      </c>
      <c r="AD77" s="4">
        <v>0.79767458610017405</v>
      </c>
      <c r="AE77" s="4">
        <v>0.79767458610017405</v>
      </c>
      <c r="AF77" s="4">
        <v>0.79767458610017405</v>
      </c>
      <c r="AG77" s="4">
        <v>0.79767458610017405</v>
      </c>
    </row>
    <row r="78" spans="2:62" hidden="1">
      <c r="B78" s="4" t="s">
        <v>206</v>
      </c>
      <c r="C78" s="4">
        <v>0.18369908729675199</v>
      </c>
      <c r="D78" s="4">
        <v>0.18369908729675199</v>
      </c>
      <c r="E78" s="55">
        <v>6.2368734498765802E-2</v>
      </c>
      <c r="F78" s="4">
        <v>0.325661313632647</v>
      </c>
      <c r="G78" s="4" t="s">
        <v>44</v>
      </c>
      <c r="H78" s="4" t="s">
        <v>44</v>
      </c>
      <c r="I78" s="4" t="s">
        <v>44</v>
      </c>
      <c r="J78" s="4">
        <v>0.59800539214584403</v>
      </c>
      <c r="L78" s="4" t="s">
        <v>212</v>
      </c>
      <c r="M78" s="4" t="s">
        <v>44</v>
      </c>
      <c r="N78" s="4" t="s">
        <v>44</v>
      </c>
      <c r="O78" s="4" t="s">
        <v>44</v>
      </c>
      <c r="P78" s="4">
        <v>0.412856898460295</v>
      </c>
      <c r="Q78" s="4">
        <v>0.147162004737068</v>
      </c>
      <c r="R78" s="4">
        <v>0.72177201346985798</v>
      </c>
      <c r="S78" s="4">
        <v>0.65037792818247797</v>
      </c>
      <c r="T78" s="4">
        <v>0.412856898460295</v>
      </c>
      <c r="V78" s="4" t="s">
        <v>252</v>
      </c>
      <c r="W78" s="4">
        <v>0.97599999999999998</v>
      </c>
      <c r="X78" s="4">
        <v>0.97599999999999998</v>
      </c>
      <c r="Y78" s="4">
        <v>0.97599999999999998</v>
      </c>
      <c r="Z78" s="4">
        <v>0.97599999999999998</v>
      </c>
      <c r="AA78" s="4">
        <v>0.97599999999999998</v>
      </c>
      <c r="AC78" s="4" t="s">
        <v>212</v>
      </c>
      <c r="AD78" s="4">
        <v>0.55082575495334396</v>
      </c>
      <c r="AE78" s="4">
        <v>0.75494229337696905</v>
      </c>
      <c r="AF78" s="4">
        <v>0.13930045169755101</v>
      </c>
      <c r="AG78" s="4">
        <v>0.58718381762095295</v>
      </c>
    </row>
    <row r="79" spans="2:62" hidden="1">
      <c r="B79" s="4" t="s">
        <v>205</v>
      </c>
      <c r="C79" s="4">
        <v>0.622516750273165</v>
      </c>
      <c r="D79" s="4">
        <v>0.622516750273165</v>
      </c>
      <c r="E79" s="4">
        <v>0.622516750273165</v>
      </c>
      <c r="F79" s="4">
        <v>0.62857961004662599</v>
      </c>
      <c r="G79" s="4" t="s">
        <v>44</v>
      </c>
      <c r="H79" s="4" t="s">
        <v>44</v>
      </c>
      <c r="I79" s="4" t="s">
        <v>44</v>
      </c>
      <c r="J79" s="4">
        <v>0.622516750273165</v>
      </c>
      <c r="L79" s="4" t="s">
        <v>209</v>
      </c>
      <c r="M79" s="4" t="s">
        <v>44</v>
      </c>
      <c r="N79" s="4" t="s">
        <v>44</v>
      </c>
      <c r="O79" s="4" t="s">
        <v>44</v>
      </c>
      <c r="P79" s="4">
        <v>0.83740495855396502</v>
      </c>
      <c r="Q79" s="4">
        <v>0.56905345714044597</v>
      </c>
      <c r="R79" s="4">
        <v>0.23867913982293301</v>
      </c>
      <c r="S79" s="4">
        <v>0.83740495855396502</v>
      </c>
      <c r="T79" s="4">
        <v>0.86568137469295703</v>
      </c>
      <c r="V79" s="4" t="s">
        <v>253</v>
      </c>
      <c r="W79" s="4">
        <v>0.81200000000000006</v>
      </c>
      <c r="X79" s="4">
        <v>0.81200000000000006</v>
      </c>
      <c r="Y79" s="4">
        <v>0.81200000000000006</v>
      </c>
      <c r="Z79" s="4">
        <v>0.81200000000000006</v>
      </c>
      <c r="AA79" s="4">
        <v>0.81200000000000006</v>
      </c>
      <c r="AC79" s="4" t="s">
        <v>209</v>
      </c>
      <c r="AD79" s="4">
        <v>0.78521718355596903</v>
      </c>
      <c r="AE79" s="4">
        <v>0.88691596420989705</v>
      </c>
      <c r="AF79" s="4">
        <v>0.78521718355596903</v>
      </c>
      <c r="AG79" s="4">
        <v>0.78521718355596903</v>
      </c>
    </row>
    <row r="80" spans="2:62" hidden="1">
      <c r="B80" s="4" t="s">
        <v>207</v>
      </c>
      <c r="C80" s="55">
        <v>7.3979870259950495E-2</v>
      </c>
      <c r="D80" s="4">
        <v>0.93212304890223496</v>
      </c>
      <c r="E80" s="19">
        <v>2.8736857531674901E-3</v>
      </c>
      <c r="F80" s="4">
        <v>0.93212304890223496</v>
      </c>
      <c r="G80" s="4" t="s">
        <v>44</v>
      </c>
      <c r="H80" s="4" t="s">
        <v>44</v>
      </c>
      <c r="I80" s="4" t="s">
        <v>44</v>
      </c>
      <c r="J80" s="4">
        <v>0.974429116944593</v>
      </c>
      <c r="L80" s="4" t="s">
        <v>210</v>
      </c>
      <c r="M80" s="4" t="s">
        <v>44</v>
      </c>
      <c r="N80" s="4" t="s">
        <v>44</v>
      </c>
      <c r="O80" s="4" t="s">
        <v>44</v>
      </c>
      <c r="P80" s="19">
        <v>7.78772085748697E-3</v>
      </c>
      <c r="Q80" s="4">
        <v>0.89573711557817004</v>
      </c>
      <c r="R80" s="57">
        <v>0.99850464839508202</v>
      </c>
      <c r="S80" s="4">
        <v>0.89573711557817004</v>
      </c>
      <c r="T80" s="4">
        <v>0.89573711557817004</v>
      </c>
      <c r="V80" s="4" t="s">
        <v>254</v>
      </c>
      <c r="W80" s="4">
        <v>0.78</v>
      </c>
      <c r="X80" s="4">
        <v>0.78400000000000003</v>
      </c>
      <c r="Y80" s="4">
        <v>0.78400000000000003</v>
      </c>
      <c r="Z80" s="4">
        <v>0.95299999999999996</v>
      </c>
      <c r="AA80" s="4">
        <v>0.78400000000000003</v>
      </c>
      <c r="AC80" s="4" t="s">
        <v>210</v>
      </c>
      <c r="AD80" s="4">
        <v>0.25790737508733702</v>
      </c>
      <c r="AE80" s="4">
        <v>0.25787656171748502</v>
      </c>
      <c r="AF80" s="19">
        <v>8.6404285970735906E-3</v>
      </c>
      <c r="AG80" s="4">
        <v>0.25787656171748502</v>
      </c>
    </row>
    <row r="81" spans="2:62" hidden="1">
      <c r="B81" s="4" t="s">
        <v>208</v>
      </c>
      <c r="C81" s="19">
        <v>3.5059849871351301E-2</v>
      </c>
      <c r="D81" s="19">
        <v>3.5059849871351301E-2</v>
      </c>
      <c r="E81" s="4">
        <v>0.41887832917498902</v>
      </c>
      <c r="F81" s="19">
        <v>3.5059849871351301E-2</v>
      </c>
      <c r="G81" s="4" t="s">
        <v>44</v>
      </c>
      <c r="H81" s="4" t="s">
        <v>44</v>
      </c>
      <c r="I81" s="4" t="s">
        <v>44</v>
      </c>
      <c r="J81" s="4">
        <v>0.74378189868145805</v>
      </c>
      <c r="L81" s="4" t="s">
        <v>211</v>
      </c>
      <c r="M81" s="4" t="s">
        <v>44</v>
      </c>
      <c r="N81" s="4" t="s">
        <v>44</v>
      </c>
      <c r="O81" s="4" t="s">
        <v>44</v>
      </c>
      <c r="P81" s="4">
        <v>0.60731436476459399</v>
      </c>
      <c r="Q81" s="4">
        <v>0.60731436476459399</v>
      </c>
      <c r="R81" s="4">
        <v>0.60731436476459399</v>
      </c>
      <c r="S81" s="4">
        <v>0.60731436476459399</v>
      </c>
      <c r="T81" s="4">
        <v>0.60731436476459399</v>
      </c>
      <c r="V81" s="4" t="s">
        <v>255</v>
      </c>
      <c r="W81" s="4">
        <v>0.153</v>
      </c>
      <c r="X81" s="4">
        <v>0.65800000000000003</v>
      </c>
      <c r="Y81" s="4">
        <v>0.153</v>
      </c>
      <c r="Z81" s="4">
        <v>0.92700000000000005</v>
      </c>
      <c r="AA81" s="4">
        <v>0.153</v>
      </c>
      <c r="AC81" s="4" t="s">
        <v>211</v>
      </c>
      <c r="AD81" s="4">
        <v>0.746719337533714</v>
      </c>
      <c r="AE81" s="4">
        <v>0.24203065677694099</v>
      </c>
      <c r="AF81" s="4">
        <v>0.74718211043753402</v>
      </c>
      <c r="AG81" s="4">
        <v>0.746719337533714</v>
      </c>
    </row>
    <row r="82" spans="2:62" hidden="1">
      <c r="C82" s="4" t="s">
        <v>44</v>
      </c>
      <c r="D82" s="4" t="s">
        <v>44</v>
      </c>
      <c r="E82" s="4" t="s">
        <v>44</v>
      </c>
      <c r="F82" s="4" t="s">
        <v>44</v>
      </c>
      <c r="G82" s="4" t="s">
        <v>44</v>
      </c>
      <c r="H82" s="4" t="s">
        <v>44</v>
      </c>
      <c r="I82" s="4" t="s">
        <v>44</v>
      </c>
      <c r="J82" s="4" t="s">
        <v>44</v>
      </c>
      <c r="M82" s="4" t="s">
        <v>44</v>
      </c>
      <c r="N82" s="4" t="s">
        <v>44</v>
      </c>
      <c r="O82" s="4" t="s">
        <v>44</v>
      </c>
      <c r="P82" s="4" t="s">
        <v>44</v>
      </c>
      <c r="Q82" s="4" t="s">
        <v>44</v>
      </c>
      <c r="R82" s="4" t="s">
        <v>44</v>
      </c>
      <c r="S82" s="4" t="s">
        <v>44</v>
      </c>
      <c r="T82" s="4" t="s">
        <v>44</v>
      </c>
      <c r="W82" s="4" t="s">
        <v>44</v>
      </c>
      <c r="X82" s="4" t="s">
        <v>44</v>
      </c>
      <c r="Y82" s="4" t="s">
        <v>44</v>
      </c>
      <c r="Z82" s="4" t="s">
        <v>44</v>
      </c>
      <c r="AA82" s="4" t="s">
        <v>44</v>
      </c>
      <c r="AD82" s="4" t="s">
        <v>44</v>
      </c>
      <c r="AE82" s="4" t="s">
        <v>44</v>
      </c>
      <c r="AF82" s="4" t="s">
        <v>44</v>
      </c>
      <c r="AG82" s="4" t="s">
        <v>44</v>
      </c>
    </row>
    <row r="83" spans="2:62" hidden="1">
      <c r="B83" s="4" t="s">
        <v>284</v>
      </c>
      <c r="C83" s="4">
        <v>0.15805070874473201</v>
      </c>
      <c r="D83" s="4">
        <v>0.17518888255446299</v>
      </c>
      <c r="E83" s="55">
        <v>6.3202759728460706E-2</v>
      </c>
      <c r="F83" s="4">
        <v>0.31021615533058899</v>
      </c>
      <c r="G83" s="4" t="s">
        <v>44</v>
      </c>
      <c r="H83" s="4" t="s">
        <v>44</v>
      </c>
      <c r="I83" s="4" t="s">
        <v>44</v>
      </c>
      <c r="J83" s="4">
        <v>0.51715168845315995</v>
      </c>
      <c r="L83" s="4" t="s">
        <v>288</v>
      </c>
      <c r="M83" s="4" t="s">
        <v>44</v>
      </c>
      <c r="N83" s="4" t="s">
        <v>44</v>
      </c>
      <c r="O83" s="4" t="s">
        <v>44</v>
      </c>
      <c r="P83" s="4">
        <v>0.47571252576711698</v>
      </c>
      <c r="Q83" s="4">
        <v>0.29214434764225</v>
      </c>
      <c r="R83" s="4">
        <v>0.65697275512621101</v>
      </c>
      <c r="S83" s="4">
        <v>0.65697275512621101</v>
      </c>
      <c r="T83" s="4">
        <v>0.52778328676502695</v>
      </c>
      <c r="V83" s="4" t="s">
        <v>286</v>
      </c>
      <c r="W83" s="4">
        <v>0.97899999999999998</v>
      </c>
      <c r="X83" s="4">
        <v>0.97899999999999998</v>
      </c>
      <c r="Y83" s="4">
        <v>0.97899999999999998</v>
      </c>
      <c r="Z83" s="4">
        <v>0.97899999999999998</v>
      </c>
      <c r="AA83" s="4">
        <v>0.97899999999999998</v>
      </c>
      <c r="AC83" s="4" t="s">
        <v>288</v>
      </c>
      <c r="AD83" s="4">
        <v>0.46235733703162801</v>
      </c>
      <c r="AE83" s="4">
        <v>0.82561435881079104</v>
      </c>
      <c r="AF83" s="4">
        <v>0.18814086122674301</v>
      </c>
      <c r="AG83" s="4">
        <v>0.46235733703162801</v>
      </c>
    </row>
    <row r="84" spans="2:62" hidden="1">
      <c r="B84" s="4" t="s">
        <v>285</v>
      </c>
      <c r="C84" s="55">
        <v>5.4145536636138497E-2</v>
      </c>
      <c r="D84" s="4">
        <v>0.135811062213501</v>
      </c>
      <c r="E84" s="19">
        <v>7.3795831187192804E-3</v>
      </c>
      <c r="F84" s="4">
        <v>0.269213693682128</v>
      </c>
      <c r="G84" s="4" t="s">
        <v>44</v>
      </c>
      <c r="H84" s="4" t="s">
        <v>44</v>
      </c>
      <c r="I84" s="4" t="s">
        <v>44</v>
      </c>
      <c r="J84" s="57">
        <v>0.99690654150555302</v>
      </c>
      <c r="L84" s="4" t="s">
        <v>289</v>
      </c>
      <c r="M84" s="4" t="s">
        <v>44</v>
      </c>
      <c r="N84" s="4" t="s">
        <v>44</v>
      </c>
      <c r="O84" s="4" t="s">
        <v>44</v>
      </c>
      <c r="P84" s="4">
        <v>0.39014406984448002</v>
      </c>
      <c r="Q84" s="4">
        <v>0.39014406984448002</v>
      </c>
      <c r="R84" s="4">
        <v>0.97866844142628695</v>
      </c>
      <c r="S84" s="4">
        <v>0.39014406984448002</v>
      </c>
      <c r="T84" s="4">
        <v>0.96002457266363805</v>
      </c>
      <c r="V84" s="4" t="s">
        <v>287</v>
      </c>
      <c r="W84" s="4">
        <v>0.73</v>
      </c>
      <c r="X84" s="4">
        <v>0.73</v>
      </c>
      <c r="Y84" s="4">
        <v>0.73</v>
      </c>
      <c r="Z84" s="4">
        <v>0.93600000000000005</v>
      </c>
      <c r="AA84" s="4">
        <v>0.83499999999999996</v>
      </c>
      <c r="AC84" s="4" t="s">
        <v>289</v>
      </c>
      <c r="AD84" s="4">
        <v>0.278827381869094</v>
      </c>
      <c r="AE84" s="4">
        <v>0.14081622259330701</v>
      </c>
      <c r="AF84" s="4">
        <v>0.278827381869094</v>
      </c>
      <c r="AG84" s="4">
        <v>0.278827381869094</v>
      </c>
    </row>
    <row r="85" spans="2:62" hidden="1">
      <c r="C85" s="4" t="s">
        <v>44</v>
      </c>
      <c r="D85" s="4" t="s">
        <v>44</v>
      </c>
      <c r="E85" s="4" t="s">
        <v>44</v>
      </c>
      <c r="F85" s="4" t="s">
        <v>44</v>
      </c>
      <c r="G85" s="4" t="s">
        <v>44</v>
      </c>
      <c r="H85" s="4" t="s">
        <v>44</v>
      </c>
      <c r="I85" s="4" t="s">
        <v>44</v>
      </c>
      <c r="J85" s="4" t="s">
        <v>44</v>
      </c>
      <c r="M85" s="4" t="s">
        <v>44</v>
      </c>
      <c r="N85" s="4" t="s">
        <v>44</v>
      </c>
      <c r="O85" s="4" t="s">
        <v>44</v>
      </c>
      <c r="P85" s="4" t="s">
        <v>44</v>
      </c>
      <c r="Q85" s="4" t="s">
        <v>44</v>
      </c>
      <c r="R85" s="4" t="s">
        <v>44</v>
      </c>
      <c r="S85" s="4" t="s">
        <v>44</v>
      </c>
      <c r="T85" s="4" t="s">
        <v>44</v>
      </c>
      <c r="W85" s="4" t="s">
        <v>44</v>
      </c>
      <c r="X85" s="4" t="s">
        <v>44</v>
      </c>
      <c r="Y85" s="4" t="s">
        <v>44</v>
      </c>
      <c r="Z85" s="4" t="s">
        <v>44</v>
      </c>
      <c r="AA85" s="4" t="s">
        <v>44</v>
      </c>
      <c r="AD85" s="4" t="s">
        <v>44</v>
      </c>
      <c r="AE85" s="4" t="s">
        <v>44</v>
      </c>
      <c r="AF85" s="4" t="s">
        <v>44</v>
      </c>
      <c r="AG85" s="4" t="s">
        <v>44</v>
      </c>
    </row>
    <row r="86" spans="2:62" hidden="1">
      <c r="B86" s="4" t="s">
        <v>377</v>
      </c>
      <c r="C86" s="4">
        <v>0.95674090680976598</v>
      </c>
      <c r="D86" s="4">
        <v>0.95674090680976598</v>
      </c>
      <c r="E86" s="4">
        <v>0.95674090680976598</v>
      </c>
      <c r="F86" s="4">
        <v>0.95674090680976598</v>
      </c>
      <c r="G86" s="4" t="s">
        <v>44</v>
      </c>
      <c r="H86" s="4" t="s">
        <v>44</v>
      </c>
      <c r="I86" s="4" t="s">
        <v>44</v>
      </c>
      <c r="J86" s="4">
        <v>0.95674090680976598</v>
      </c>
      <c r="L86" s="4" t="s">
        <v>380</v>
      </c>
      <c r="M86" s="4" t="s">
        <v>44</v>
      </c>
      <c r="N86" s="4" t="s">
        <v>44</v>
      </c>
      <c r="O86" s="4" t="s">
        <v>44</v>
      </c>
      <c r="P86" s="4">
        <v>0.68577965133212304</v>
      </c>
      <c r="Q86" s="4">
        <v>0.28855373213451502</v>
      </c>
      <c r="R86" s="4">
        <v>0.41104053002261198</v>
      </c>
      <c r="S86" s="19">
        <v>1.1587528217921199E-3</v>
      </c>
      <c r="T86" s="4">
        <v>0.33029359748746401</v>
      </c>
      <c r="V86" s="4" t="s">
        <v>383</v>
      </c>
      <c r="W86" s="4">
        <v>0.27700000000000002</v>
      </c>
      <c r="X86" s="4">
        <v>0.27700000000000002</v>
      </c>
      <c r="Y86" s="4">
        <v>5.6000000000000001E-2</v>
      </c>
      <c r="Z86" s="4">
        <v>8.6999999999999994E-2</v>
      </c>
      <c r="AA86" s="4">
        <v>8.6999999999999994E-2</v>
      </c>
      <c r="AC86" s="4" t="s">
        <v>380</v>
      </c>
      <c r="AD86" s="4">
        <v>0.79762975851774598</v>
      </c>
      <c r="AE86" s="4">
        <v>0.512072981248197</v>
      </c>
      <c r="AF86" s="57">
        <v>0.98985248883361698</v>
      </c>
      <c r="AG86" s="4">
        <v>0.512072981248197</v>
      </c>
    </row>
    <row r="87" spans="2:62" hidden="1">
      <c r="B87" s="4" t="s">
        <v>378</v>
      </c>
      <c r="C87" s="4">
        <v>0.36849506045493702</v>
      </c>
      <c r="D87" s="4">
        <v>0.93469098846592003</v>
      </c>
      <c r="E87" s="4">
        <v>0.36849506045493702</v>
      </c>
      <c r="F87" s="4">
        <v>0.36849506045493702</v>
      </c>
      <c r="G87" s="4" t="s">
        <v>44</v>
      </c>
      <c r="H87" s="4" t="s">
        <v>44</v>
      </c>
      <c r="I87" s="4" t="s">
        <v>44</v>
      </c>
      <c r="J87" s="4">
        <v>0.21626906543486399</v>
      </c>
      <c r="L87" s="4" t="s">
        <v>381</v>
      </c>
      <c r="M87" s="4" t="s">
        <v>44</v>
      </c>
      <c r="N87" s="4" t="s">
        <v>44</v>
      </c>
      <c r="O87" s="4" t="s">
        <v>44</v>
      </c>
      <c r="P87" s="4">
        <v>0.62431239603169497</v>
      </c>
      <c r="Q87" s="4">
        <v>0.65523412705237305</v>
      </c>
      <c r="R87" s="4">
        <v>0.65523412705237305</v>
      </c>
      <c r="S87" s="4">
        <v>0.65523412705237305</v>
      </c>
      <c r="T87" s="4">
        <v>0.76254392592023601</v>
      </c>
      <c r="V87" s="4" t="s">
        <v>384</v>
      </c>
      <c r="W87" s="4">
        <v>0.23100000000000001</v>
      </c>
      <c r="X87" s="4">
        <v>0.59</v>
      </c>
      <c r="Y87" s="4">
        <v>0.23100000000000001</v>
      </c>
      <c r="Z87" s="4">
        <v>0.27</v>
      </c>
      <c r="AA87" s="4">
        <v>0.23100000000000001</v>
      </c>
      <c r="AC87" s="4" t="s">
        <v>381</v>
      </c>
      <c r="AD87" s="4">
        <v>0.61466152087150805</v>
      </c>
      <c r="AE87" s="4">
        <v>0.50532248216037501</v>
      </c>
      <c r="AF87" s="4">
        <v>0.50532248216037501</v>
      </c>
      <c r="AG87" s="4">
        <v>0.21568399957764001</v>
      </c>
    </row>
    <row r="88" spans="2:62" hidden="1">
      <c r="B88" s="4" t="s">
        <v>379</v>
      </c>
      <c r="C88" s="4">
        <v>0.13819673211262801</v>
      </c>
      <c r="D88" s="4">
        <v>0.796887421522669</v>
      </c>
      <c r="E88" s="4">
        <v>0.13819673211262801</v>
      </c>
      <c r="F88" s="4">
        <v>0.551402682523921</v>
      </c>
      <c r="G88" s="4" t="s">
        <v>44</v>
      </c>
      <c r="H88" s="4" t="s">
        <v>44</v>
      </c>
      <c r="I88" s="4" t="s">
        <v>44</v>
      </c>
      <c r="J88" s="4">
        <v>0.55882186055816196</v>
      </c>
      <c r="L88" s="4" t="s">
        <v>382</v>
      </c>
      <c r="M88" s="4" t="s">
        <v>44</v>
      </c>
      <c r="N88" s="4" t="s">
        <v>44</v>
      </c>
      <c r="O88" s="4" t="s">
        <v>44</v>
      </c>
      <c r="P88" s="4">
        <v>0.61722543667471197</v>
      </c>
      <c r="Q88" s="4">
        <v>0.61722543667471197</v>
      </c>
      <c r="R88" s="4">
        <v>0.86564065986630601</v>
      </c>
      <c r="S88" s="4">
        <v>0.61722543667471197</v>
      </c>
      <c r="T88" s="4">
        <v>0.61722543667471197</v>
      </c>
      <c r="V88" s="4" t="s">
        <v>385</v>
      </c>
      <c r="W88" s="4">
        <v>0.625</v>
      </c>
      <c r="X88" s="4">
        <v>0.625</v>
      </c>
      <c r="Y88" s="4">
        <v>0.84099999999999997</v>
      </c>
      <c r="Z88" s="4">
        <v>0.625</v>
      </c>
      <c r="AA88" s="4">
        <v>0.625</v>
      </c>
      <c r="AC88" s="4" t="s">
        <v>382</v>
      </c>
      <c r="AD88" s="4">
        <v>0.74353699077872804</v>
      </c>
      <c r="AE88" s="4">
        <v>0.58735373026990101</v>
      </c>
      <c r="AF88" s="4">
        <v>0.20034005543209299</v>
      </c>
      <c r="AG88" s="4">
        <v>0.80513225231383401</v>
      </c>
    </row>
    <row r="89" spans="2:62" s="60" customFormat="1">
      <c r="B89" s="60" t="s">
        <v>439</v>
      </c>
      <c r="C89" s="60">
        <v>0.95376994832696604</v>
      </c>
      <c r="D89" s="60">
        <v>0.296896365412818</v>
      </c>
      <c r="E89" s="112">
        <v>2.65934965102569E-2</v>
      </c>
      <c r="F89" s="60">
        <v>0.71334798197259297</v>
      </c>
      <c r="G89" s="60">
        <v>0.31526966948763702</v>
      </c>
      <c r="H89" s="60">
        <v>0.57346413971209098</v>
      </c>
      <c r="I89" s="60">
        <v>0.153739365316853</v>
      </c>
      <c r="J89" s="60">
        <v>0.85061746343676603</v>
      </c>
      <c r="L89" s="60" t="s">
        <v>439</v>
      </c>
      <c r="M89" s="60">
        <v>0.34702344979488098</v>
      </c>
      <c r="N89" s="60">
        <v>0.54344098561543597</v>
      </c>
      <c r="O89" s="60">
        <v>0.54484885830907404</v>
      </c>
      <c r="P89" s="60">
        <v>0.13151803525660699</v>
      </c>
      <c r="Q89" s="60">
        <v>0.27769208330610001</v>
      </c>
      <c r="R89" s="113">
        <v>5.8628371555713203E-2</v>
      </c>
      <c r="S89" s="60">
        <v>0.304984518735469</v>
      </c>
      <c r="T89" s="60">
        <v>0.67085379345332696</v>
      </c>
      <c r="AC89" s="128" t="s">
        <v>439</v>
      </c>
    </row>
    <row r="91" spans="2:62" hidden="1">
      <c r="B91" s="60" t="s">
        <v>400</v>
      </c>
      <c r="L91" s="60" t="s">
        <v>400</v>
      </c>
      <c r="M91" s="60"/>
      <c r="N91" s="60"/>
      <c r="O91" s="60"/>
      <c r="V91" s="60" t="s">
        <v>400</v>
      </c>
      <c r="AC91" s="60" t="s">
        <v>400</v>
      </c>
      <c r="AK91" s="60"/>
    </row>
    <row r="92" spans="2:62" hidden="1">
      <c r="B92" s="60" t="s">
        <v>124</v>
      </c>
      <c r="C92" s="4" t="s">
        <v>263</v>
      </c>
      <c r="D92" s="4" t="s">
        <v>264</v>
      </c>
      <c r="E92" s="4" t="s">
        <v>265</v>
      </c>
      <c r="F92" s="4" t="s">
        <v>325</v>
      </c>
      <c r="J92" s="4" t="s">
        <v>401</v>
      </c>
      <c r="P92" s="4" t="s">
        <v>325</v>
      </c>
      <c r="Q92" s="4" t="s">
        <v>266</v>
      </c>
      <c r="R92" s="4" t="s">
        <v>267</v>
      </c>
      <c r="S92" s="4" t="s">
        <v>268</v>
      </c>
      <c r="T92" s="4" t="s">
        <v>401</v>
      </c>
      <c r="V92" s="90"/>
      <c r="W92" s="4" t="s">
        <v>325</v>
      </c>
      <c r="X92" s="4" t="s">
        <v>266</v>
      </c>
      <c r="Y92" s="4" t="s">
        <v>267</v>
      </c>
      <c r="Z92" s="4" t="s">
        <v>268</v>
      </c>
      <c r="AA92" s="4" t="s">
        <v>401</v>
      </c>
      <c r="AC92" s="90" t="s">
        <v>124</v>
      </c>
      <c r="AD92" s="4" t="s">
        <v>396</v>
      </c>
      <c r="AE92" s="4" t="s">
        <v>398</v>
      </c>
      <c r="AF92" s="4" t="s">
        <v>397</v>
      </c>
      <c r="AG92" s="4" t="s">
        <v>399</v>
      </c>
      <c r="AJ92" s="90"/>
    </row>
    <row r="93" spans="2:62" hidden="1">
      <c r="B93" s="4" t="s">
        <v>125</v>
      </c>
      <c r="C93" s="19">
        <v>4.7850428930483798E-3</v>
      </c>
      <c r="D93" s="55">
        <v>4.96383211032018E-2</v>
      </c>
      <c r="E93" s="19">
        <v>1.09987062133093E-3</v>
      </c>
      <c r="F93" s="4">
        <v>0.35199648997866001</v>
      </c>
      <c r="G93" s="4">
        <v>0.124208575952563</v>
      </c>
      <c r="H93" s="4">
        <v>0.16108475166997599</v>
      </c>
      <c r="I93" s="4">
        <v>5.4071031981486901E-3</v>
      </c>
      <c r="J93" s="4">
        <v>0.96474959321664899</v>
      </c>
      <c r="L93" s="4" t="s">
        <v>223</v>
      </c>
      <c r="M93" s="4">
        <v>0.14907094944784699</v>
      </c>
      <c r="N93" s="4">
        <v>0.48464390513026401</v>
      </c>
      <c r="O93" s="4">
        <v>0.54660681781673204</v>
      </c>
      <c r="P93" s="4">
        <v>0.25018783807976502</v>
      </c>
      <c r="Q93" s="4">
        <v>0.22567006100933601</v>
      </c>
      <c r="R93" s="4">
        <v>0.88490135114008095</v>
      </c>
      <c r="S93" s="4">
        <v>0.35433745197530497</v>
      </c>
      <c r="T93" s="4">
        <v>0.372328493684082</v>
      </c>
      <c r="V93" s="4">
        <v>0.47039264283749599</v>
      </c>
      <c r="W93" s="4">
        <v>0.12866697953689801</v>
      </c>
      <c r="X93" s="4">
        <v>0.49160700314495898</v>
      </c>
      <c r="Y93" s="4">
        <v>0.90400000000000003</v>
      </c>
      <c r="Z93" s="4">
        <v>0.69699999999999995</v>
      </c>
      <c r="AA93" s="4">
        <v>0.70499999999999996</v>
      </c>
      <c r="AC93" s="4" t="s">
        <v>223</v>
      </c>
      <c r="AD93" s="4">
        <v>0.52954205393272102</v>
      </c>
      <c r="AE93" s="4">
        <v>0.47039264283749599</v>
      </c>
      <c r="AF93" s="4">
        <v>0.12866697953689801</v>
      </c>
      <c r="AG93" s="4">
        <v>0.49160700314495898</v>
      </c>
      <c r="BB93" s="62"/>
      <c r="BC93" s="62"/>
      <c r="BD93" s="62"/>
      <c r="BE93" s="62"/>
      <c r="BF93" s="62"/>
      <c r="BG93" s="62"/>
      <c r="BH93" s="62"/>
      <c r="BI93" s="62"/>
      <c r="BJ93" s="62"/>
    </row>
    <row r="94" spans="2:62" hidden="1">
      <c r="B94" s="4" t="s">
        <v>172</v>
      </c>
      <c r="C94" s="19">
        <v>3.85289124367071E-2</v>
      </c>
      <c r="D94" s="4">
        <v>0.24238983673351999</v>
      </c>
      <c r="E94" s="4">
        <v>0.25180551581363098</v>
      </c>
      <c r="F94" s="19">
        <v>3.4730501004085097E-2</v>
      </c>
      <c r="G94" s="4">
        <v>3.7450841769869903E-2</v>
      </c>
      <c r="H94" s="4">
        <v>8.7988762774163704E-2</v>
      </c>
      <c r="I94" s="4">
        <v>0.36540160404335198</v>
      </c>
      <c r="J94" s="4">
        <v>0.38774351571397098</v>
      </c>
      <c r="L94" s="4" t="s">
        <v>224</v>
      </c>
      <c r="M94" s="4">
        <v>0.29497127905306397</v>
      </c>
      <c r="N94" s="4">
        <v>0.57083961768541203</v>
      </c>
      <c r="O94" s="4">
        <v>0.42105155344536499</v>
      </c>
      <c r="P94" s="55">
        <v>7.4398147915007207E-2</v>
      </c>
      <c r="Q94" s="4">
        <v>0.76862899247794303</v>
      </c>
      <c r="R94" s="4">
        <v>0.46288040677575898</v>
      </c>
      <c r="S94" s="4">
        <v>0.23495411729195601</v>
      </c>
      <c r="T94" s="4">
        <v>0.43572013136599003</v>
      </c>
      <c r="V94" s="4">
        <v>0.29297519565160102</v>
      </c>
      <c r="W94" s="4">
        <v>0.401868017648085</v>
      </c>
      <c r="X94" s="4">
        <v>4.1668143013545302E-2</v>
      </c>
      <c r="Y94" s="4">
        <v>0.51800000000000002</v>
      </c>
      <c r="Z94" s="4">
        <v>0.40699999999999997</v>
      </c>
      <c r="AA94" s="4">
        <v>0.36899999999999999</v>
      </c>
      <c r="AC94" s="4" t="s">
        <v>224</v>
      </c>
      <c r="AD94" s="4">
        <v>0.112545584516017</v>
      </c>
      <c r="AE94" s="4">
        <v>0.29297519565160102</v>
      </c>
      <c r="AF94" s="4">
        <v>0.401868017648085</v>
      </c>
      <c r="AG94" s="19">
        <v>4.1668143013545302E-2</v>
      </c>
      <c r="BB94" s="62"/>
      <c r="BC94" s="62"/>
      <c r="BD94" s="62"/>
      <c r="BE94" s="62"/>
      <c r="BF94" s="62"/>
      <c r="BG94" s="62"/>
      <c r="BH94" s="62"/>
      <c r="BI94" s="62"/>
      <c r="BJ94" s="62"/>
    </row>
    <row r="95" spans="2:62" hidden="1">
      <c r="B95" s="4" t="s">
        <v>126</v>
      </c>
      <c r="C95" s="4">
        <v>0.123761929156176</v>
      </c>
      <c r="D95" s="4">
        <v>0.25270949952823701</v>
      </c>
      <c r="E95" s="19">
        <v>4.2162219257960799E-2</v>
      </c>
      <c r="F95" s="4">
        <v>0.81637198700788505</v>
      </c>
      <c r="G95" s="4">
        <v>0.27438947640622402</v>
      </c>
      <c r="H95" s="4">
        <v>0.174946551958233</v>
      </c>
      <c r="I95" s="4">
        <v>0.23063200179906601</v>
      </c>
      <c r="J95" s="4">
        <v>0.17814904670600101</v>
      </c>
      <c r="L95" s="4" t="s">
        <v>225</v>
      </c>
      <c r="M95" s="4">
        <v>0.38917176489441002</v>
      </c>
      <c r="N95" s="4">
        <v>0.184442776160892</v>
      </c>
      <c r="O95" s="4">
        <v>0.90944875627039101</v>
      </c>
      <c r="P95" s="4">
        <v>0.81861041959692105</v>
      </c>
      <c r="Q95" s="4">
        <v>0.32662162250312499</v>
      </c>
      <c r="R95" s="4">
        <v>0.51276121758179805</v>
      </c>
      <c r="S95" s="4">
        <v>0.79795635872949899</v>
      </c>
      <c r="T95" s="4">
        <v>0.91010909377145899</v>
      </c>
      <c r="V95" s="4">
        <v>0.99509482361919599</v>
      </c>
      <c r="W95" s="4">
        <v>0.11848149625044101</v>
      </c>
      <c r="X95" s="4">
        <v>0.87989940126087896</v>
      </c>
      <c r="Y95" s="4">
        <v>0.99399999999999999</v>
      </c>
      <c r="Z95" s="4">
        <v>0.78500000000000003</v>
      </c>
      <c r="AA95" s="4">
        <v>0.92700000000000005</v>
      </c>
      <c r="AC95" s="4" t="s">
        <v>225</v>
      </c>
      <c r="AD95" s="4">
        <v>0.92645625232229301</v>
      </c>
      <c r="AE95" s="57">
        <v>0.99509482361919599</v>
      </c>
      <c r="AF95" s="4">
        <v>0.11848149625044101</v>
      </c>
      <c r="AG95" s="4">
        <v>0.87989940126087896</v>
      </c>
      <c r="BB95" s="62"/>
      <c r="BC95" s="62"/>
      <c r="BD95" s="62"/>
      <c r="BE95" s="62"/>
      <c r="BF95" s="62"/>
      <c r="BG95" s="62"/>
      <c r="BH95" s="62"/>
      <c r="BI95" s="62"/>
      <c r="BJ95" s="62"/>
    </row>
    <row r="96" spans="2:62" hidden="1">
      <c r="B96" s="4" t="s">
        <v>127</v>
      </c>
      <c r="C96" s="4">
        <v>0.13494897655891999</v>
      </c>
      <c r="D96" s="4">
        <v>0.56113655665515105</v>
      </c>
      <c r="E96" s="4">
        <v>0.849613885668278</v>
      </c>
      <c r="F96" s="4">
        <v>0.148752274967347</v>
      </c>
      <c r="G96" s="4">
        <v>0.38804079339307102</v>
      </c>
      <c r="H96" s="4">
        <v>0.153063823164868</v>
      </c>
      <c r="I96" s="4">
        <v>0.87301575009877297</v>
      </c>
      <c r="J96" s="4">
        <v>0.61805681562884696</v>
      </c>
      <c r="L96" s="4" t="s">
        <v>226</v>
      </c>
      <c r="M96" s="4">
        <v>0.20928292359365999</v>
      </c>
      <c r="N96" s="4">
        <v>0.48489652797788502</v>
      </c>
      <c r="O96" s="4">
        <v>9.8606787603381305E-2</v>
      </c>
      <c r="P96" s="4">
        <v>0.792555742863294</v>
      </c>
      <c r="Q96" s="4">
        <v>0.55596003764305701</v>
      </c>
      <c r="R96" s="4">
        <v>0.589178216447933</v>
      </c>
      <c r="S96" s="19">
        <v>3.9275676919198498E-2</v>
      </c>
      <c r="T96" s="4">
        <v>0.72960603109524702</v>
      </c>
      <c r="V96" s="4">
        <v>6.7357470500948903E-3</v>
      </c>
      <c r="W96" s="4">
        <v>0.91516815451288502</v>
      </c>
      <c r="X96" s="4">
        <v>0.48622579800500598</v>
      </c>
      <c r="Y96" s="4">
        <v>0.3</v>
      </c>
      <c r="Z96" s="4">
        <v>0.218</v>
      </c>
      <c r="AA96" s="4">
        <v>0.54100000000000004</v>
      </c>
      <c r="AC96" s="4" t="s">
        <v>226</v>
      </c>
      <c r="AD96" s="4">
        <v>0.76043705163702502</v>
      </c>
      <c r="AE96" s="19">
        <v>6.7357470500948903E-3</v>
      </c>
      <c r="AF96" s="4">
        <v>0.91516815451288502</v>
      </c>
      <c r="AG96" s="4">
        <v>0.48622579800500598</v>
      </c>
      <c r="BB96" s="62"/>
      <c r="BC96" s="62"/>
      <c r="BD96" s="62"/>
      <c r="BE96" s="62"/>
      <c r="BF96" s="62"/>
      <c r="BG96" s="62"/>
      <c r="BH96" s="62"/>
      <c r="BI96" s="62"/>
      <c r="BJ96" s="62"/>
    </row>
    <row r="97" spans="2:62" hidden="1">
      <c r="B97" s="4" t="s">
        <v>128</v>
      </c>
      <c r="C97" s="19">
        <v>3.2617362154996297E-2</v>
      </c>
      <c r="D97" s="4">
        <v>0.118100543109915</v>
      </c>
      <c r="E97" s="55">
        <v>5.0085431183945803E-2</v>
      </c>
      <c r="F97" s="19">
        <v>1.1823411762363199E-2</v>
      </c>
      <c r="G97" s="4">
        <v>0.21844889465320899</v>
      </c>
      <c r="H97" s="4">
        <v>0.407443915640953</v>
      </c>
      <c r="I97" s="4">
        <v>7.0478813101982798E-2</v>
      </c>
      <c r="J97" s="4">
        <v>0.88386086848800405</v>
      </c>
      <c r="L97" s="4" t="s">
        <v>227</v>
      </c>
      <c r="M97" s="4">
        <v>0.73495417621723602</v>
      </c>
      <c r="N97" s="4">
        <v>0.988536245614965</v>
      </c>
      <c r="O97" s="4">
        <v>0.66676694411363202</v>
      </c>
      <c r="P97" s="4">
        <v>0.31164804014806602</v>
      </c>
      <c r="Q97" s="4">
        <v>0.55600545898602505</v>
      </c>
      <c r="R97" s="4">
        <v>0.56656251877650399</v>
      </c>
      <c r="S97" s="4">
        <v>0.86931968191962405</v>
      </c>
      <c r="T97" s="4">
        <v>0.312227508009431</v>
      </c>
      <c r="V97" s="4">
        <v>0.37550334286982701</v>
      </c>
      <c r="W97" s="4">
        <v>0.22089600247788299</v>
      </c>
      <c r="X97" s="4">
        <v>0.32050753967741102</v>
      </c>
      <c r="Y97" s="4">
        <v>0.58699999999999997</v>
      </c>
      <c r="Z97" s="4">
        <v>0.94399999999999995</v>
      </c>
      <c r="AA97" s="4">
        <v>0.35</v>
      </c>
      <c r="AC97" s="4" t="s">
        <v>227</v>
      </c>
      <c r="AD97" s="4">
        <v>0.43240563955709899</v>
      </c>
      <c r="AE97" s="4">
        <v>0.37550334286982701</v>
      </c>
      <c r="AF97" s="4">
        <v>0.22089600247788299</v>
      </c>
      <c r="AG97" s="4">
        <v>0.32050753967741102</v>
      </c>
      <c r="BB97" s="62"/>
      <c r="BC97" s="62"/>
      <c r="BD97" s="62"/>
      <c r="BE97" s="62"/>
      <c r="BF97" s="62"/>
      <c r="BG97" s="62"/>
      <c r="BH97" s="62"/>
      <c r="BI97" s="62"/>
      <c r="BJ97" s="62"/>
    </row>
    <row r="98" spans="2:62" hidden="1">
      <c r="C98" s="4" t="s">
        <v>44</v>
      </c>
      <c r="D98" s="4" t="s">
        <v>44</v>
      </c>
      <c r="E98" s="4" t="s">
        <v>44</v>
      </c>
      <c r="F98" s="4" t="s">
        <v>44</v>
      </c>
      <c r="G98" s="4" t="s">
        <v>44</v>
      </c>
      <c r="H98" s="4" t="s">
        <v>44</v>
      </c>
      <c r="I98" s="4" t="s">
        <v>44</v>
      </c>
      <c r="J98" s="4" t="s">
        <v>44</v>
      </c>
      <c r="M98" s="4" t="s">
        <v>44</v>
      </c>
      <c r="N98" s="4" t="s">
        <v>44</v>
      </c>
      <c r="O98" s="4" t="s">
        <v>44</v>
      </c>
      <c r="P98" s="4" t="s">
        <v>44</v>
      </c>
      <c r="Q98" s="4" t="s">
        <v>44</v>
      </c>
      <c r="R98" s="4" t="s">
        <v>44</v>
      </c>
      <c r="S98" s="4" t="s">
        <v>44</v>
      </c>
      <c r="T98" s="4" t="s">
        <v>44</v>
      </c>
      <c r="V98" s="4" t="s">
        <v>44</v>
      </c>
      <c r="W98" s="4" t="s">
        <v>44</v>
      </c>
      <c r="X98" s="4" t="s">
        <v>44</v>
      </c>
      <c r="Y98" s="4" t="s">
        <v>44</v>
      </c>
      <c r="Z98" s="4" t="s">
        <v>44</v>
      </c>
      <c r="AA98" s="4" t="s">
        <v>44</v>
      </c>
      <c r="AD98" s="4" t="s">
        <v>44</v>
      </c>
      <c r="AE98" s="4" t="s">
        <v>44</v>
      </c>
      <c r="AF98" s="4" t="s">
        <v>44</v>
      </c>
      <c r="AG98" s="4" t="s">
        <v>44</v>
      </c>
      <c r="BB98" s="62"/>
      <c r="BC98" s="62"/>
      <c r="BD98" s="62"/>
      <c r="BE98" s="62"/>
      <c r="BF98" s="62"/>
      <c r="BG98" s="62"/>
      <c r="BH98" s="62"/>
      <c r="BI98" s="62"/>
      <c r="BJ98" s="62"/>
    </row>
    <row r="99" spans="2:62" hidden="1">
      <c r="B99" s="4" t="s">
        <v>129</v>
      </c>
      <c r="C99" s="4">
        <v>0.23348204321168101</v>
      </c>
      <c r="D99" s="4">
        <v>0.21267786070032399</v>
      </c>
      <c r="E99" s="19">
        <v>9.0044084203016999E-3</v>
      </c>
      <c r="F99" s="4">
        <v>0.84831160972547004</v>
      </c>
      <c r="G99" s="4">
        <v>0.39869295373055602</v>
      </c>
      <c r="H99" s="4">
        <v>0.65206765711866299</v>
      </c>
      <c r="I99" s="4">
        <v>2.1772544352670401E-2</v>
      </c>
      <c r="J99" s="57">
        <v>0.98558337249675498</v>
      </c>
      <c r="L99" s="4" t="s">
        <v>228</v>
      </c>
      <c r="M99" s="4">
        <v>0.37099978694175301</v>
      </c>
      <c r="N99" s="4">
        <v>0.24793145477933501</v>
      </c>
      <c r="O99" s="4">
        <v>0.76113693317650699</v>
      </c>
      <c r="P99" s="4">
        <v>0.10489073789555201</v>
      </c>
      <c r="Q99" s="4">
        <v>0.31384763678134597</v>
      </c>
      <c r="R99" s="4">
        <v>0.93850691418888799</v>
      </c>
      <c r="S99" s="4">
        <v>0.67101086449216496</v>
      </c>
      <c r="T99" s="4">
        <v>0.25716930836993401</v>
      </c>
      <c r="V99" s="4">
        <v>0.37702731312372101</v>
      </c>
      <c r="W99" s="4">
        <v>8.6819312798874296E-2</v>
      </c>
      <c r="X99" s="4">
        <v>0.44708382199059099</v>
      </c>
      <c r="Y99" s="4">
        <v>0.85599999999999998</v>
      </c>
      <c r="Z99" s="4">
        <v>0.68899999999999995</v>
      </c>
      <c r="AA99" s="4">
        <v>0.59</v>
      </c>
      <c r="AC99" s="4" t="s">
        <v>228</v>
      </c>
      <c r="AD99" s="4">
        <v>0.38661524996437302</v>
      </c>
      <c r="AE99" s="4">
        <v>0.37702731312372101</v>
      </c>
      <c r="AF99" s="55">
        <v>8.6819312798874296E-2</v>
      </c>
      <c r="AG99" s="4">
        <v>0.44708382199059099</v>
      </c>
      <c r="BB99" s="62"/>
      <c r="BC99" s="62"/>
      <c r="BD99" s="62"/>
      <c r="BE99" s="62"/>
      <c r="BF99" s="62"/>
      <c r="BG99" s="62"/>
      <c r="BH99" s="62"/>
      <c r="BI99" s="62"/>
      <c r="BJ99" s="62"/>
    </row>
    <row r="100" spans="2:62" hidden="1">
      <c r="B100" s="4" t="s">
        <v>130</v>
      </c>
      <c r="C100" s="4">
        <v>0.22636728012962101</v>
      </c>
      <c r="D100" s="4">
        <v>0.51252235786439204</v>
      </c>
      <c r="E100" s="4">
        <v>0.40053175975567501</v>
      </c>
      <c r="F100" s="4">
        <v>0.92755030213818102</v>
      </c>
      <c r="G100" s="4">
        <v>0.85155565956818102</v>
      </c>
      <c r="H100" s="4">
        <v>0.40586808892906001</v>
      </c>
      <c r="I100" s="4">
        <v>0.75684472119123203</v>
      </c>
      <c r="J100" s="4">
        <v>0.49940912245868202</v>
      </c>
      <c r="L100" s="4" t="s">
        <v>229</v>
      </c>
      <c r="M100" s="4">
        <v>0.30198054651261103</v>
      </c>
      <c r="N100" s="4">
        <v>0.78244636499235798</v>
      </c>
      <c r="O100" s="4">
        <v>0.42311935242200499</v>
      </c>
      <c r="P100" s="4">
        <v>0.71543195698533502</v>
      </c>
      <c r="Q100" s="4">
        <v>0.409538513024789</v>
      </c>
      <c r="R100" s="4">
        <v>0.409875703060465</v>
      </c>
      <c r="S100" s="4">
        <v>0.28932168417347898</v>
      </c>
      <c r="T100" s="4">
        <v>0.74857682741009601</v>
      </c>
      <c r="V100" s="4">
        <v>0.58699472308721001</v>
      </c>
      <c r="W100" s="4">
        <v>0.58321854901687797</v>
      </c>
      <c r="X100" s="4">
        <v>0.65935557985706095</v>
      </c>
      <c r="Y100" s="4">
        <v>0.69199999999999995</v>
      </c>
      <c r="Z100" s="4">
        <v>0.45600000000000002</v>
      </c>
      <c r="AA100" s="4">
        <v>0.51800000000000002</v>
      </c>
      <c r="AC100" s="4" t="s">
        <v>229</v>
      </c>
      <c r="AD100" s="4">
        <v>0.77106257160608505</v>
      </c>
      <c r="AE100" s="4">
        <v>0.58699472308721001</v>
      </c>
      <c r="AF100" s="4">
        <v>0.58321854901687797</v>
      </c>
      <c r="AG100" s="4">
        <v>0.65935557985706095</v>
      </c>
      <c r="BB100" s="62"/>
      <c r="BC100" s="62"/>
      <c r="BD100" s="62"/>
      <c r="BE100" s="62"/>
      <c r="BF100" s="62"/>
      <c r="BG100" s="62"/>
      <c r="BH100" s="62"/>
      <c r="BI100" s="62"/>
      <c r="BJ100" s="62"/>
    </row>
    <row r="101" spans="2:62" hidden="1">
      <c r="C101" s="4" t="s">
        <v>44</v>
      </c>
      <c r="D101" s="4" t="s">
        <v>44</v>
      </c>
      <c r="E101" s="4" t="s">
        <v>44</v>
      </c>
      <c r="F101" s="4" t="s">
        <v>44</v>
      </c>
      <c r="G101" s="4" t="s">
        <v>44</v>
      </c>
      <c r="H101" s="4" t="s">
        <v>44</v>
      </c>
      <c r="I101" s="4" t="s">
        <v>44</v>
      </c>
      <c r="J101" s="4" t="s">
        <v>44</v>
      </c>
      <c r="M101" s="4" t="s">
        <v>44</v>
      </c>
      <c r="N101" s="4" t="s">
        <v>44</v>
      </c>
      <c r="O101" s="4" t="s">
        <v>44</v>
      </c>
      <c r="P101" s="4" t="s">
        <v>44</v>
      </c>
      <c r="Q101" s="4" t="s">
        <v>44</v>
      </c>
      <c r="R101" s="4" t="s">
        <v>44</v>
      </c>
      <c r="S101" s="4" t="s">
        <v>44</v>
      </c>
      <c r="T101" s="4" t="s">
        <v>44</v>
      </c>
      <c r="V101" s="4" t="s">
        <v>44</v>
      </c>
      <c r="W101" s="4" t="s">
        <v>44</v>
      </c>
      <c r="X101" s="4" t="s">
        <v>44</v>
      </c>
      <c r="Y101" s="4" t="s">
        <v>44</v>
      </c>
      <c r="Z101" s="4" t="s">
        <v>44</v>
      </c>
      <c r="AA101" s="4" t="s">
        <v>44</v>
      </c>
      <c r="AD101" s="4" t="s">
        <v>44</v>
      </c>
      <c r="AE101" s="4" t="s">
        <v>44</v>
      </c>
      <c r="AF101" s="4" t="s">
        <v>44</v>
      </c>
      <c r="AG101" s="4" t="s">
        <v>44</v>
      </c>
      <c r="BB101" s="62"/>
      <c r="BC101" s="62"/>
      <c r="BD101" s="62"/>
      <c r="BE101" s="62"/>
      <c r="BF101" s="62"/>
      <c r="BG101" s="62"/>
      <c r="BH101" s="62"/>
      <c r="BI101" s="62"/>
      <c r="BJ101" s="62"/>
    </row>
    <row r="102" spans="2:62" hidden="1">
      <c r="B102" s="60" t="s">
        <v>131</v>
      </c>
      <c r="C102" s="4" t="s">
        <v>44</v>
      </c>
      <c r="D102" s="4" t="s">
        <v>44</v>
      </c>
      <c r="E102" s="4" t="s">
        <v>44</v>
      </c>
      <c r="F102" s="4" t="s">
        <v>44</v>
      </c>
      <c r="G102" s="4" t="s">
        <v>44</v>
      </c>
      <c r="H102" s="4" t="s">
        <v>44</v>
      </c>
      <c r="I102" s="4" t="s">
        <v>44</v>
      </c>
      <c r="J102" s="4" t="s">
        <v>44</v>
      </c>
      <c r="M102" s="4" t="s">
        <v>44</v>
      </c>
      <c r="N102" s="4" t="s">
        <v>44</v>
      </c>
      <c r="O102" s="4" t="s">
        <v>44</v>
      </c>
      <c r="P102" s="4" t="s">
        <v>44</v>
      </c>
      <c r="Q102" s="4" t="s">
        <v>44</v>
      </c>
      <c r="R102" s="4" t="s">
        <v>44</v>
      </c>
      <c r="S102" s="4" t="s">
        <v>44</v>
      </c>
      <c r="T102" s="4" t="s">
        <v>44</v>
      </c>
      <c r="V102" s="60" t="s">
        <v>44</v>
      </c>
      <c r="W102" s="4" t="s">
        <v>44</v>
      </c>
      <c r="X102" s="4" t="s">
        <v>44</v>
      </c>
      <c r="Y102" s="4" t="s">
        <v>44</v>
      </c>
      <c r="Z102" s="4" t="s">
        <v>44</v>
      </c>
      <c r="AA102" s="4" t="s">
        <v>44</v>
      </c>
      <c r="AC102" s="90" t="s">
        <v>131</v>
      </c>
      <c r="AD102" s="4" t="s">
        <v>44</v>
      </c>
      <c r="AE102" s="4" t="s">
        <v>44</v>
      </c>
      <c r="AF102" s="4" t="s">
        <v>44</v>
      </c>
      <c r="AG102" s="4" t="s">
        <v>44</v>
      </c>
      <c r="AJ102" s="90"/>
      <c r="BB102" s="62"/>
      <c r="BC102" s="62"/>
      <c r="BD102" s="62"/>
      <c r="BE102" s="62"/>
      <c r="BF102" s="62"/>
      <c r="BG102" s="62"/>
      <c r="BH102" s="62"/>
      <c r="BI102" s="62"/>
      <c r="BJ102" s="62"/>
    </row>
    <row r="103" spans="2:62" hidden="1">
      <c r="B103" s="4" t="s">
        <v>440</v>
      </c>
      <c r="C103" s="4">
        <v>0.19378921384896799</v>
      </c>
      <c r="D103" s="4">
        <v>0.20425071418874099</v>
      </c>
      <c r="E103" s="4">
        <v>0.76802035264394797</v>
      </c>
      <c r="F103" s="55">
        <v>5.9502556176078303E-2</v>
      </c>
      <c r="G103" s="4">
        <v>0.155664569431685</v>
      </c>
      <c r="H103" s="4">
        <v>0.122332338720598</v>
      </c>
      <c r="I103" s="4">
        <v>0.792116186393101</v>
      </c>
      <c r="J103" s="4">
        <v>0.12504906479074099</v>
      </c>
      <c r="L103" s="4" t="s">
        <v>441</v>
      </c>
      <c r="M103" s="4">
        <v>0.14886400475150399</v>
      </c>
      <c r="N103" s="4">
        <v>0.155821346747264</v>
      </c>
      <c r="O103" s="4">
        <v>3.4559894109381699E-2</v>
      </c>
      <c r="P103" s="4">
        <v>0.59626840506697598</v>
      </c>
      <c r="Q103" s="55">
        <v>6.7812961757850995E-2</v>
      </c>
      <c r="R103" s="55">
        <v>7.9480658617308603E-2</v>
      </c>
      <c r="S103" s="19">
        <v>3.8554874886340698E-2</v>
      </c>
      <c r="T103" s="4">
        <v>0.179338626638194</v>
      </c>
      <c r="V103" s="4">
        <v>0.67507958730609097</v>
      </c>
      <c r="W103" s="4">
        <v>0.746038810476916</v>
      </c>
      <c r="X103" s="4">
        <v>0.45327963301837598</v>
      </c>
      <c r="Y103" s="4">
        <v>0.73899999999999999</v>
      </c>
      <c r="Z103" s="4">
        <v>3.5999999999999997E-2</v>
      </c>
      <c r="AA103" s="4">
        <v>0.17199999999999999</v>
      </c>
      <c r="AC103" s="4" t="s">
        <v>441</v>
      </c>
      <c r="AD103" s="4">
        <v>0.34766505059223601</v>
      </c>
      <c r="AE103" s="4">
        <v>0.67507958730609097</v>
      </c>
      <c r="AF103" s="4">
        <v>0.746038810476916</v>
      </c>
      <c r="AG103" s="4">
        <v>0.45327963301837598</v>
      </c>
      <c r="BB103" s="62"/>
      <c r="BC103" s="62"/>
      <c r="BD103" s="62"/>
      <c r="BE103" s="62"/>
      <c r="BF103" s="62"/>
      <c r="BG103" s="62"/>
      <c r="BH103" s="62"/>
      <c r="BI103" s="62"/>
      <c r="BJ103" s="62"/>
    </row>
    <row r="104" spans="2:62" hidden="1">
      <c r="B104" s="4" t="s">
        <v>443</v>
      </c>
      <c r="C104" s="4">
        <v>0.65894577271181798</v>
      </c>
      <c r="D104" s="4">
        <v>0.53959682975886902</v>
      </c>
      <c r="E104" s="57">
        <v>0.98866683574976899</v>
      </c>
      <c r="F104" s="4">
        <v>0.122357007056803</v>
      </c>
      <c r="G104" s="4">
        <v>0.49586475511481498</v>
      </c>
      <c r="H104" s="4">
        <v>0.54108820411443603</v>
      </c>
      <c r="I104" s="4">
        <v>0.96417738133725095</v>
      </c>
      <c r="J104" s="55">
        <v>8.3550043182436098E-2</v>
      </c>
      <c r="L104" s="4" t="s">
        <v>444</v>
      </c>
      <c r="M104" s="4">
        <v>0.225633033256294</v>
      </c>
      <c r="N104" s="4">
        <v>0.23356271121960201</v>
      </c>
      <c r="O104" s="4">
        <v>3.34341348391365E-3</v>
      </c>
      <c r="P104" s="4">
        <v>0.93256752424723299</v>
      </c>
      <c r="Q104" s="4">
        <v>0.36888820889964002</v>
      </c>
      <c r="R104" s="19">
        <v>5.3706004868390696E-3</v>
      </c>
      <c r="S104" s="19">
        <v>2.1668296238967501E-3</v>
      </c>
      <c r="T104" s="4">
        <v>0.21503852799694601</v>
      </c>
      <c r="V104" s="4">
        <v>0.117611014878238</v>
      </c>
      <c r="W104" s="4">
        <v>0.98814504929668401</v>
      </c>
      <c r="X104" s="4">
        <v>0.73643441075271399</v>
      </c>
      <c r="Y104" s="4">
        <v>0.16400000000000001</v>
      </c>
      <c r="Z104" s="4">
        <v>2E-3</v>
      </c>
      <c r="AA104" s="4">
        <v>9.6000000000000002E-2</v>
      </c>
      <c r="AC104" s="4" t="s">
        <v>444</v>
      </c>
      <c r="AD104" s="4">
        <v>0.49455867647736201</v>
      </c>
      <c r="AE104" s="4">
        <v>0.117611014878238</v>
      </c>
      <c r="AF104" s="57">
        <v>0.98814504929668401</v>
      </c>
      <c r="AG104" s="4">
        <v>0.73643441075271399</v>
      </c>
      <c r="BB104" s="62"/>
      <c r="BC104" s="62"/>
      <c r="BD104" s="62"/>
      <c r="BE104" s="62"/>
      <c r="BF104" s="62"/>
      <c r="BG104" s="62"/>
      <c r="BH104" s="62"/>
      <c r="BI104" s="62"/>
      <c r="BJ104" s="62"/>
    </row>
    <row r="105" spans="2:62" hidden="1">
      <c r="B105" s="4" t="s">
        <v>219</v>
      </c>
      <c r="C105" s="4">
        <v>0.230870018633098</v>
      </c>
      <c r="D105" s="4">
        <v>0.19242286957361401</v>
      </c>
      <c r="E105" s="4">
        <v>0.83166004910713498</v>
      </c>
      <c r="F105" s="55">
        <v>6.4197149207397206E-2</v>
      </c>
      <c r="G105" s="4">
        <v>0.191548811858506</v>
      </c>
      <c r="H105" s="4">
        <v>0.183490446312048</v>
      </c>
      <c r="I105" s="4">
        <v>0.79530680275682197</v>
      </c>
      <c r="J105" s="4">
        <v>0.20022330121017601</v>
      </c>
      <c r="L105" s="4" t="s">
        <v>230</v>
      </c>
      <c r="M105" s="4">
        <v>0.152242575593146</v>
      </c>
      <c r="N105" s="4">
        <v>0.141496815155123</v>
      </c>
      <c r="O105" s="4">
        <v>6.8104096317039606E-2</v>
      </c>
      <c r="P105" s="4">
        <v>0.72672623633061495</v>
      </c>
      <c r="Q105" s="55">
        <v>8.73304617923924E-2</v>
      </c>
      <c r="R105" s="4">
        <v>0.12769258921416601</v>
      </c>
      <c r="S105" s="55">
        <v>8.0538941845078496E-2</v>
      </c>
      <c r="T105" s="4">
        <v>0.201991823674674</v>
      </c>
      <c r="V105" s="4">
        <v>0.66688597543101702</v>
      </c>
      <c r="W105" s="4">
        <v>0.73471779618076205</v>
      </c>
      <c r="X105" s="4">
        <v>0.69513382408987201</v>
      </c>
      <c r="Y105" s="4">
        <v>0.83</v>
      </c>
      <c r="Z105" s="4">
        <v>6.3E-2</v>
      </c>
      <c r="AA105" s="4">
        <v>0.29799999999999999</v>
      </c>
      <c r="AC105" s="4" t="s">
        <v>230</v>
      </c>
      <c r="AD105" s="4">
        <v>0.396539461713521</v>
      </c>
      <c r="AE105" s="4">
        <v>0.66688597543101702</v>
      </c>
      <c r="AF105" s="4">
        <v>0.73471779618076205</v>
      </c>
      <c r="AG105" s="4">
        <v>0.69513382408987201</v>
      </c>
      <c r="BB105" s="62"/>
      <c r="BC105" s="62"/>
      <c r="BD105" s="62"/>
      <c r="BE105" s="62"/>
      <c r="BF105" s="62"/>
      <c r="BG105" s="62"/>
      <c r="BH105" s="62"/>
      <c r="BI105" s="62"/>
      <c r="BJ105" s="62"/>
    </row>
    <row r="106" spans="2:62" hidden="1">
      <c r="B106" s="4" t="s">
        <v>446</v>
      </c>
      <c r="C106" s="19">
        <v>2.0273887298194699E-2</v>
      </c>
      <c r="D106" s="4">
        <v>0.38553342438041499</v>
      </c>
      <c r="E106" s="19">
        <v>7.6527274705490101E-4</v>
      </c>
      <c r="F106" s="4">
        <v>0.43978166115769102</v>
      </c>
      <c r="G106" s="4">
        <v>7.0967402609755204E-2</v>
      </c>
      <c r="H106" s="4">
        <v>0.28579191371278201</v>
      </c>
      <c r="I106" s="4">
        <v>4.4979341316648798E-3</v>
      </c>
      <c r="J106" s="4">
        <v>0.86455752373527694</v>
      </c>
      <c r="L106" s="4" t="s">
        <v>447</v>
      </c>
      <c r="M106" s="4">
        <v>0.213841066756259</v>
      </c>
      <c r="N106" s="4">
        <v>0.77420172512461805</v>
      </c>
      <c r="O106" s="4">
        <v>0.655023814469476</v>
      </c>
      <c r="P106" s="19">
        <v>2.2504516854169299E-3</v>
      </c>
      <c r="Q106" s="19">
        <v>3.1853919260336302E-2</v>
      </c>
      <c r="R106" s="57">
        <v>0.99898471296304803</v>
      </c>
      <c r="S106" s="4">
        <v>0.70104004211495197</v>
      </c>
      <c r="T106" s="4">
        <v>0.54265251841282702</v>
      </c>
      <c r="V106" s="4">
        <v>0.59000213855281503</v>
      </c>
      <c r="W106" s="4">
        <v>7.7226027756304204E-3</v>
      </c>
      <c r="X106" s="4">
        <v>5.2918384360242203E-2</v>
      </c>
      <c r="Y106" s="4">
        <v>0.86199999999999999</v>
      </c>
      <c r="Z106" s="4">
        <v>0.88600000000000001</v>
      </c>
      <c r="AA106" s="4">
        <v>0.51300000000000001</v>
      </c>
      <c r="AC106" s="4" t="s">
        <v>447</v>
      </c>
      <c r="AD106" s="55">
        <v>8.9517340307475199E-2</v>
      </c>
      <c r="AE106" s="4">
        <v>0.59000213855281503</v>
      </c>
      <c r="AF106" s="19">
        <v>7.7226027756304204E-3</v>
      </c>
      <c r="AG106" s="55">
        <v>5.2918384360242203E-2</v>
      </c>
      <c r="BB106" s="62"/>
      <c r="BC106" s="62"/>
      <c r="BD106" s="62"/>
      <c r="BE106" s="62"/>
      <c r="BF106" s="62"/>
      <c r="BG106" s="62"/>
      <c r="BH106" s="62"/>
      <c r="BI106" s="62"/>
      <c r="BJ106" s="62"/>
    </row>
    <row r="107" spans="2:62" hidden="1">
      <c r="B107" s="4" t="s">
        <v>449</v>
      </c>
      <c r="C107" s="4">
        <v>0.14197482649243001</v>
      </c>
      <c r="D107" s="4">
        <v>0.67078446935028202</v>
      </c>
      <c r="E107" s="19">
        <v>2.1127059640373399E-3</v>
      </c>
      <c r="F107" s="4">
        <v>0.649210263208577</v>
      </c>
      <c r="G107" s="4">
        <v>0.33710209187241602</v>
      </c>
      <c r="H107" s="4">
        <v>0.67397233395017797</v>
      </c>
      <c r="I107" s="4">
        <v>1.34622929103417E-2</v>
      </c>
      <c r="J107" s="4">
        <v>0.95203478290321597</v>
      </c>
      <c r="L107" s="4" t="s">
        <v>450</v>
      </c>
      <c r="M107" s="4">
        <v>0.37313579303140099</v>
      </c>
      <c r="N107" s="4">
        <v>0.91570593675455803</v>
      </c>
      <c r="O107" s="4">
        <v>0.64650092362046396</v>
      </c>
      <c r="P107" s="19">
        <v>4.3949365527969899E-3</v>
      </c>
      <c r="Q107" s="4">
        <v>0.25809050630355501</v>
      </c>
      <c r="R107" s="57">
        <v>0.986988175469244</v>
      </c>
      <c r="S107" s="4">
        <v>0.52950401188891505</v>
      </c>
      <c r="T107" s="4">
        <v>0.78891449995825702</v>
      </c>
      <c r="V107" s="4">
        <v>0.164899277946149</v>
      </c>
      <c r="W107" s="4">
        <v>2.22003008325041E-2</v>
      </c>
      <c r="X107" s="4">
        <v>5.4170529056160502E-2</v>
      </c>
      <c r="Y107" s="4">
        <v>0.23899999999999999</v>
      </c>
      <c r="Z107" s="4">
        <v>0.79900000000000004</v>
      </c>
      <c r="AA107" s="4">
        <v>0.38300000000000001</v>
      </c>
      <c r="AC107" s="4" t="s">
        <v>450</v>
      </c>
      <c r="AD107" s="4">
        <v>0.22594084906179401</v>
      </c>
      <c r="AE107" s="4">
        <v>0.164899277946149</v>
      </c>
      <c r="AF107" s="19">
        <v>2.22003008325041E-2</v>
      </c>
      <c r="AG107" s="55">
        <v>5.4170529056160502E-2</v>
      </c>
      <c r="BB107" s="62"/>
      <c r="BC107" s="62"/>
      <c r="BD107" s="62"/>
      <c r="BE107" s="62"/>
      <c r="BF107" s="62"/>
      <c r="BG107" s="62"/>
      <c r="BH107" s="62"/>
      <c r="BI107" s="62"/>
      <c r="BJ107" s="62"/>
    </row>
    <row r="108" spans="2:62" hidden="1">
      <c r="B108" s="4" t="s">
        <v>177</v>
      </c>
      <c r="C108" s="4">
        <v>0.61868937446643701</v>
      </c>
      <c r="D108" s="4">
        <v>0.53628930731491797</v>
      </c>
      <c r="E108" s="4">
        <v>0.76183705952612901</v>
      </c>
      <c r="F108" s="4">
        <v>0.37718257996552101</v>
      </c>
      <c r="G108" s="4">
        <v>0.77317467322446498</v>
      </c>
      <c r="H108" s="4">
        <v>0.705664576557686</v>
      </c>
      <c r="I108" s="4">
        <v>0.74559817312742205</v>
      </c>
      <c r="J108" s="55">
        <v>6.9221623450869393E-2</v>
      </c>
      <c r="L108" s="4" t="s">
        <v>231</v>
      </c>
      <c r="M108" s="4">
        <v>8.5862370824026299E-2</v>
      </c>
      <c r="N108" s="4">
        <v>0.191852477630271</v>
      </c>
      <c r="O108" s="4">
        <v>0.233608039001302</v>
      </c>
      <c r="P108" s="4">
        <v>0.45607443855765301</v>
      </c>
      <c r="Q108" s="4">
        <v>0.11184915489592701</v>
      </c>
      <c r="R108" s="19">
        <v>2.5509246924347302E-3</v>
      </c>
      <c r="S108" s="4">
        <v>0.31082388359538099</v>
      </c>
      <c r="T108" s="4">
        <v>0.74472476904180296</v>
      </c>
      <c r="V108" s="4">
        <v>0.83338926324728901</v>
      </c>
      <c r="W108" s="4">
        <v>0.54987717809770198</v>
      </c>
      <c r="X108" s="4">
        <v>0.17738528107111301</v>
      </c>
      <c r="Y108" s="4">
        <v>3.1E-2</v>
      </c>
      <c r="Z108" s="4">
        <v>0.34899999999999998</v>
      </c>
      <c r="AA108" s="4">
        <v>0.501</v>
      </c>
      <c r="AC108" s="4" t="s">
        <v>231</v>
      </c>
      <c r="AD108" s="4">
        <v>0.21199550828924599</v>
      </c>
      <c r="AE108" s="4">
        <v>0.83338926324728901</v>
      </c>
      <c r="AF108" s="4">
        <v>0.54987717809770198</v>
      </c>
      <c r="AG108" s="4">
        <v>0.17738528107111301</v>
      </c>
      <c r="BB108" s="62"/>
      <c r="BC108" s="62"/>
      <c r="BD108" s="62"/>
      <c r="BE108" s="62"/>
      <c r="BF108" s="62"/>
      <c r="BG108" s="62"/>
      <c r="BH108" s="62"/>
      <c r="BI108" s="62"/>
      <c r="BJ108" s="62"/>
    </row>
    <row r="109" spans="2:62" hidden="1">
      <c r="B109" s="4" t="s">
        <v>452</v>
      </c>
      <c r="C109" s="19">
        <v>1.43534932197026E-3</v>
      </c>
      <c r="D109" s="4">
        <v>0.32184912908622998</v>
      </c>
      <c r="E109" s="19">
        <v>6.8515405159896901E-5</v>
      </c>
      <c r="F109" s="4">
        <v>0.50017482420760495</v>
      </c>
      <c r="G109" s="4">
        <v>2.0594570253724201E-2</v>
      </c>
      <c r="H109" s="4">
        <v>0.32999309847964903</v>
      </c>
      <c r="I109" s="4">
        <v>4.57065294128367E-4</v>
      </c>
      <c r="J109" s="57">
        <v>0.98742349383063599</v>
      </c>
      <c r="L109" s="4" t="s">
        <v>453</v>
      </c>
      <c r="M109" s="4">
        <v>0.54570166728193503</v>
      </c>
      <c r="N109" s="4">
        <v>0.72186785366686401</v>
      </c>
      <c r="O109" s="4">
        <v>0.73137780838264799</v>
      </c>
      <c r="P109" s="19">
        <v>5.56107034741687E-3</v>
      </c>
      <c r="Q109" s="55">
        <v>6.2633890363323202E-2</v>
      </c>
      <c r="R109" s="57">
        <v>0.99919716400835301</v>
      </c>
      <c r="S109" s="4">
        <v>0.76332401082318602</v>
      </c>
      <c r="T109" s="4">
        <v>0.496791221987676</v>
      </c>
      <c r="V109" s="4">
        <v>0.516864114412528</v>
      </c>
      <c r="W109" s="4">
        <v>1.3208213520790001E-3</v>
      </c>
      <c r="X109" s="4">
        <v>0.20216196685287999</v>
      </c>
      <c r="Y109" s="4">
        <v>0.97499999999999998</v>
      </c>
      <c r="Z109" s="4">
        <v>0.93899999999999995</v>
      </c>
      <c r="AA109" s="4">
        <v>0.68500000000000005</v>
      </c>
      <c r="AC109" s="4" t="s">
        <v>453</v>
      </c>
      <c r="AD109" s="4">
        <v>0.15835373632622701</v>
      </c>
      <c r="AE109" s="4">
        <v>0.516864114412528</v>
      </c>
      <c r="AF109" s="19">
        <v>1.3208213520790001E-3</v>
      </c>
      <c r="AG109" s="4">
        <v>0.20216196685287999</v>
      </c>
      <c r="BB109" s="62"/>
      <c r="BC109" s="62"/>
      <c r="BD109" s="62"/>
      <c r="BE109" s="62"/>
      <c r="BF109" s="62"/>
      <c r="BG109" s="62"/>
      <c r="BH109" s="62"/>
      <c r="BI109" s="62"/>
      <c r="BJ109" s="62"/>
    </row>
    <row r="110" spans="2:62" hidden="1">
      <c r="B110" s="4" t="s">
        <v>455</v>
      </c>
      <c r="C110" s="19">
        <v>7.3575131683975602E-3</v>
      </c>
      <c r="D110" s="4">
        <v>0.68914490816783502</v>
      </c>
      <c r="E110" s="19">
        <v>8.0655948688779206E-5</v>
      </c>
      <c r="F110" s="4">
        <v>0.77656597855077603</v>
      </c>
      <c r="G110" s="4">
        <v>0.17613410072232799</v>
      </c>
      <c r="H110" s="4">
        <v>0.85237891504836805</v>
      </c>
      <c r="I110" s="4">
        <v>6.6844874861215998E-4</v>
      </c>
      <c r="J110" s="57">
        <v>0.99926806699475001</v>
      </c>
      <c r="L110" s="4" t="s">
        <v>456</v>
      </c>
      <c r="M110" s="4">
        <v>0.83567053866818697</v>
      </c>
      <c r="N110" s="4">
        <v>0.84029497057516001</v>
      </c>
      <c r="O110" s="4">
        <v>0.76122105142869601</v>
      </c>
      <c r="P110" s="19">
        <v>7.1553146064699501E-3</v>
      </c>
      <c r="Q110" s="4">
        <v>0.36303757903016398</v>
      </c>
      <c r="R110" s="57">
        <v>0.99750651185070904</v>
      </c>
      <c r="S110" s="4">
        <v>0.69193376482906799</v>
      </c>
      <c r="T110" s="4">
        <v>0.71716881357470896</v>
      </c>
      <c r="V110" s="4">
        <v>0.14702658740378599</v>
      </c>
      <c r="W110" s="4">
        <v>1.3962409957757899E-3</v>
      </c>
      <c r="X110" s="4">
        <v>0.39028131442876801</v>
      </c>
      <c r="Y110" s="4">
        <v>0.80400000000000005</v>
      </c>
      <c r="Z110" s="4">
        <v>0.94899999999999995</v>
      </c>
      <c r="AA110" s="4">
        <v>0.68899999999999995</v>
      </c>
      <c r="AC110" s="4" t="s">
        <v>456</v>
      </c>
      <c r="AD110" s="4">
        <v>0.30039190825116402</v>
      </c>
      <c r="AE110" s="4">
        <v>0.14702658740378599</v>
      </c>
      <c r="AF110" s="19">
        <v>1.3962409957757899E-3</v>
      </c>
      <c r="AG110" s="4">
        <v>0.39028131442876801</v>
      </c>
      <c r="BB110" s="62"/>
      <c r="BC110" s="62"/>
      <c r="BD110" s="62"/>
      <c r="BE110" s="62"/>
      <c r="BF110" s="62"/>
      <c r="BG110" s="62"/>
      <c r="BH110" s="62"/>
      <c r="BI110" s="62"/>
      <c r="BJ110" s="62"/>
    </row>
    <row r="111" spans="2:62" hidden="1">
      <c r="B111" s="4" t="s">
        <v>176</v>
      </c>
      <c r="C111" s="4">
        <v>0.19036440880470201</v>
      </c>
      <c r="D111" s="4">
        <v>0.43141961123943601</v>
      </c>
      <c r="E111" s="4">
        <v>0.14334583854371599</v>
      </c>
      <c r="F111" s="4">
        <v>0.81404805959582205</v>
      </c>
      <c r="G111" s="4">
        <v>5.95858714972047E-2</v>
      </c>
      <c r="H111" s="4">
        <v>0.450202286567226</v>
      </c>
      <c r="I111" s="4">
        <v>0.15029414282193301</v>
      </c>
      <c r="J111" s="4">
        <v>0.75651360569028503</v>
      </c>
      <c r="L111" s="4" t="s">
        <v>232</v>
      </c>
      <c r="M111" s="4">
        <v>0.96430214278274395</v>
      </c>
      <c r="N111" s="4">
        <v>0.17083696878864699</v>
      </c>
      <c r="O111" s="4">
        <v>0.98726860366572999</v>
      </c>
      <c r="P111" s="4">
        <v>0.84631506460969097</v>
      </c>
      <c r="Q111" s="4">
        <v>0.75187028750834295</v>
      </c>
      <c r="R111" s="4">
        <v>0.65354507916723403</v>
      </c>
      <c r="S111" s="57">
        <v>0.98916430614175599</v>
      </c>
      <c r="T111" s="4">
        <v>0.856407595716282</v>
      </c>
      <c r="V111" s="4">
        <v>0.94962126308730599</v>
      </c>
      <c r="W111" s="4">
        <v>0.25336602232784899</v>
      </c>
      <c r="X111" s="4">
        <v>0.91133517957339905</v>
      </c>
      <c r="Y111" s="4">
        <v>0.95899999999999996</v>
      </c>
      <c r="Z111" s="4">
        <v>0.999</v>
      </c>
      <c r="AA111" s="4">
        <v>0.94499999999999995</v>
      </c>
      <c r="AC111" s="4" t="s">
        <v>232</v>
      </c>
      <c r="AD111" s="4">
        <v>0.83694010704669497</v>
      </c>
      <c r="AE111" s="4">
        <v>0.94962126308730599</v>
      </c>
      <c r="AF111" s="4">
        <v>0.25336602232784899</v>
      </c>
      <c r="AG111" s="4">
        <v>0.91133517957339905</v>
      </c>
      <c r="BB111" s="62"/>
      <c r="BC111" s="62"/>
      <c r="BD111" s="62"/>
      <c r="BE111" s="62"/>
      <c r="BF111" s="62"/>
      <c r="BG111" s="62"/>
      <c r="BH111" s="62"/>
      <c r="BI111" s="62"/>
      <c r="BJ111" s="62"/>
    </row>
    <row r="112" spans="2:62" hidden="1">
      <c r="C112" s="4" t="s">
        <v>44</v>
      </c>
      <c r="D112" s="4" t="s">
        <v>44</v>
      </c>
      <c r="E112" s="4" t="s">
        <v>44</v>
      </c>
      <c r="F112" s="4" t="s">
        <v>44</v>
      </c>
      <c r="G112" s="4" t="s">
        <v>44</v>
      </c>
      <c r="H112" s="4" t="s">
        <v>44</v>
      </c>
      <c r="I112" s="4" t="s">
        <v>44</v>
      </c>
      <c r="J112" s="4" t="s">
        <v>44</v>
      </c>
      <c r="M112" s="4" t="s">
        <v>44</v>
      </c>
      <c r="N112" s="4" t="s">
        <v>44</v>
      </c>
      <c r="O112" s="4" t="s">
        <v>44</v>
      </c>
      <c r="P112" s="4" t="s">
        <v>44</v>
      </c>
      <c r="Q112" s="4" t="s">
        <v>44</v>
      </c>
      <c r="R112" s="4" t="s">
        <v>44</v>
      </c>
      <c r="S112" s="4" t="s">
        <v>44</v>
      </c>
      <c r="T112" s="4" t="s">
        <v>44</v>
      </c>
      <c r="V112" s="4" t="s">
        <v>44</v>
      </c>
      <c r="W112" s="4" t="s">
        <v>44</v>
      </c>
      <c r="X112" s="4" t="s">
        <v>44</v>
      </c>
      <c r="Y112" s="4" t="s">
        <v>44</v>
      </c>
      <c r="Z112" s="4" t="s">
        <v>44</v>
      </c>
      <c r="AA112" s="4" t="s">
        <v>44</v>
      </c>
      <c r="AD112" s="4" t="s">
        <v>44</v>
      </c>
      <c r="AE112" s="4" t="s">
        <v>44</v>
      </c>
      <c r="AF112" s="4" t="s">
        <v>44</v>
      </c>
      <c r="AG112" s="4" t="s">
        <v>44</v>
      </c>
      <c r="BB112" s="62"/>
      <c r="BC112" s="62"/>
      <c r="BD112" s="62"/>
      <c r="BE112" s="62"/>
      <c r="BF112" s="62"/>
      <c r="BG112" s="62"/>
      <c r="BH112" s="62"/>
      <c r="BI112" s="62"/>
      <c r="BJ112" s="62"/>
    </row>
    <row r="113" spans="2:62" hidden="1">
      <c r="B113" s="60" t="s">
        <v>260</v>
      </c>
      <c r="C113" s="4" t="s">
        <v>44</v>
      </c>
      <c r="D113" s="4" t="s">
        <v>44</v>
      </c>
      <c r="E113" s="4" t="s">
        <v>44</v>
      </c>
      <c r="F113" s="4" t="s">
        <v>44</v>
      </c>
      <c r="G113" s="4" t="s">
        <v>44</v>
      </c>
      <c r="H113" s="4" t="s">
        <v>44</v>
      </c>
      <c r="I113" s="4" t="s">
        <v>44</v>
      </c>
      <c r="J113" s="4" t="s">
        <v>44</v>
      </c>
      <c r="M113" s="4" t="s">
        <v>44</v>
      </c>
      <c r="N113" s="4" t="s">
        <v>44</v>
      </c>
      <c r="O113" s="4" t="s">
        <v>44</v>
      </c>
      <c r="P113" s="4" t="s">
        <v>44</v>
      </c>
      <c r="Q113" s="4" t="s">
        <v>44</v>
      </c>
      <c r="R113" s="4" t="s">
        <v>44</v>
      </c>
      <c r="S113" s="4" t="s">
        <v>44</v>
      </c>
      <c r="T113" s="4" t="s">
        <v>44</v>
      </c>
      <c r="V113" s="60" t="s">
        <v>44</v>
      </c>
      <c r="W113" s="4" t="s">
        <v>44</v>
      </c>
      <c r="X113" s="4" t="s">
        <v>44</v>
      </c>
      <c r="Y113" s="4" t="s">
        <v>44</v>
      </c>
      <c r="Z113" s="4" t="s">
        <v>44</v>
      </c>
      <c r="AA113" s="4" t="s">
        <v>44</v>
      </c>
      <c r="AC113" s="90" t="s">
        <v>132</v>
      </c>
      <c r="AD113" s="4" t="s">
        <v>44</v>
      </c>
      <c r="AE113" s="4" t="s">
        <v>44</v>
      </c>
      <c r="AF113" s="4" t="s">
        <v>44</v>
      </c>
      <c r="AG113" s="4" t="s">
        <v>44</v>
      </c>
      <c r="AJ113" s="90"/>
      <c r="BB113" s="62"/>
      <c r="BC113" s="62"/>
      <c r="BD113" s="62"/>
      <c r="BE113" s="62"/>
      <c r="BF113" s="62"/>
      <c r="BG113" s="62"/>
      <c r="BH113" s="62"/>
      <c r="BI113" s="62"/>
      <c r="BJ113" s="62"/>
    </row>
    <row r="114" spans="2:62" hidden="1">
      <c r="B114" s="4" t="s">
        <v>133</v>
      </c>
      <c r="C114" s="4">
        <v>0.25495168531940798</v>
      </c>
      <c r="D114" s="4">
        <v>0.25873510948670098</v>
      </c>
      <c r="E114" s="4">
        <v>0.34698198600054497</v>
      </c>
      <c r="F114" s="4">
        <v>0.80360242043457897</v>
      </c>
      <c r="G114" s="4">
        <v>0.68342879264407597</v>
      </c>
      <c r="H114" s="4">
        <v>0.79549079749197704</v>
      </c>
      <c r="I114" s="4">
        <v>0.18970976417545199</v>
      </c>
      <c r="J114" s="4">
        <v>0.93245699135902904</v>
      </c>
      <c r="L114" s="4" t="s">
        <v>233</v>
      </c>
      <c r="M114" s="4">
        <v>0.68455294875968997</v>
      </c>
      <c r="N114" s="4">
        <v>0.19590452111992901</v>
      </c>
      <c r="O114" s="4">
        <v>0.75063509555043795</v>
      </c>
      <c r="P114" s="4">
        <v>0.59485752421092097</v>
      </c>
      <c r="Q114" s="4">
        <v>0.93243365858295901</v>
      </c>
      <c r="R114" s="4">
        <v>0.387224834223792</v>
      </c>
      <c r="S114" s="4">
        <v>0.49722677823505801</v>
      </c>
      <c r="T114" s="4">
        <v>0.29052333170811501</v>
      </c>
      <c r="V114" s="4">
        <v>0.47522658687462499</v>
      </c>
      <c r="W114" s="4">
        <v>0.55889774598073505</v>
      </c>
      <c r="X114" s="4">
        <v>0.870996553062797</v>
      </c>
      <c r="Y114" s="4">
        <v>0.66300000000000003</v>
      </c>
      <c r="Z114" s="4">
        <v>0.29199999999999998</v>
      </c>
      <c r="AA114" s="4">
        <v>0.52400000000000002</v>
      </c>
      <c r="AC114" s="4" t="s">
        <v>233</v>
      </c>
      <c r="AD114" s="4">
        <v>0.82074956482842998</v>
      </c>
      <c r="AE114" s="4">
        <v>0.47522658687462499</v>
      </c>
      <c r="AF114" s="4">
        <v>0.55889774598073505</v>
      </c>
      <c r="AG114" s="4">
        <v>0.870996553062797</v>
      </c>
      <c r="BB114" s="62"/>
      <c r="BC114" s="62"/>
      <c r="BD114" s="62"/>
      <c r="BE114" s="62"/>
      <c r="BF114" s="62"/>
      <c r="BG114" s="62"/>
      <c r="BH114" s="62"/>
      <c r="BI114" s="62"/>
      <c r="BJ114" s="62"/>
    </row>
    <row r="115" spans="2:62" hidden="1">
      <c r="B115" s="4" t="s">
        <v>134</v>
      </c>
      <c r="C115" s="4">
        <v>0.29784504097568099</v>
      </c>
      <c r="D115" s="4">
        <v>0.13461634835060299</v>
      </c>
      <c r="E115" s="19">
        <v>2.8188302069142301E-2</v>
      </c>
      <c r="F115" s="4">
        <v>0.43788169499449803</v>
      </c>
      <c r="G115" s="4">
        <v>0.26831081353765102</v>
      </c>
      <c r="H115" s="4">
        <v>0.37311426337882603</v>
      </c>
      <c r="I115" s="4">
        <v>5.1387376130471597E-2</v>
      </c>
      <c r="J115" s="4">
        <v>0.86512679095304401</v>
      </c>
      <c r="L115" s="4" t="s">
        <v>234</v>
      </c>
      <c r="M115" s="4">
        <v>0.36739319713347302</v>
      </c>
      <c r="N115" s="4">
        <v>0.16860385953668999</v>
      </c>
      <c r="O115" s="4">
        <v>0.42823178017395402</v>
      </c>
      <c r="P115" s="4">
        <v>0.19992141784083001</v>
      </c>
      <c r="Q115" s="4">
        <v>0.285126093997292</v>
      </c>
      <c r="R115" s="4">
        <v>0.577544479085083</v>
      </c>
      <c r="S115" s="4">
        <v>0.51498114912119997</v>
      </c>
      <c r="T115" s="4">
        <v>0.12340778217276401</v>
      </c>
      <c r="V115" s="4">
        <v>0.490703672231941</v>
      </c>
      <c r="W115" s="4">
        <v>0.19674556603545501</v>
      </c>
      <c r="X115" s="4">
        <v>0.48754067279969798</v>
      </c>
      <c r="Y115" s="4">
        <v>0.89900000000000002</v>
      </c>
      <c r="Z115" s="4">
        <v>0.39200000000000002</v>
      </c>
      <c r="AA115" s="4">
        <v>0.40100000000000002</v>
      </c>
      <c r="AC115" s="4" t="s">
        <v>234</v>
      </c>
      <c r="AD115" s="4">
        <v>0.430225940295617</v>
      </c>
      <c r="AE115" s="4">
        <v>0.490703672231941</v>
      </c>
      <c r="AF115" s="4">
        <v>0.19674556603545501</v>
      </c>
      <c r="AG115" s="4">
        <v>0.48754067279969798</v>
      </c>
    </row>
    <row r="116" spans="2:62" hidden="1">
      <c r="B116" s="4" t="s">
        <v>142</v>
      </c>
      <c r="C116" s="4">
        <v>0.27751500821473102</v>
      </c>
      <c r="D116" s="4">
        <v>0.29808179280639502</v>
      </c>
      <c r="E116" s="19">
        <v>7.2003376713601899E-3</v>
      </c>
      <c r="F116" s="4">
        <v>0.673443969599406</v>
      </c>
      <c r="G116" s="4">
        <v>0.23487298035194701</v>
      </c>
      <c r="H116" s="4">
        <v>0.44506960484636798</v>
      </c>
      <c r="I116" s="4">
        <v>2.7590058112708E-2</v>
      </c>
      <c r="J116" s="4">
        <v>0.92678674203455902</v>
      </c>
      <c r="L116" s="4" t="s">
        <v>235</v>
      </c>
      <c r="M116" s="4">
        <v>0.15794985266938499</v>
      </c>
      <c r="N116" s="4">
        <v>0.45873670918546799</v>
      </c>
      <c r="O116" s="4">
        <v>0.53183823480538805</v>
      </c>
      <c r="P116" s="19">
        <v>5.9144842114978204E-3</v>
      </c>
      <c r="Q116" s="19">
        <v>4.5787560358756E-3</v>
      </c>
      <c r="R116" s="57">
        <v>0.99458007556263905</v>
      </c>
      <c r="S116" s="4">
        <v>0.73856581665779197</v>
      </c>
      <c r="T116" s="4">
        <v>0.31956395679115801</v>
      </c>
      <c r="V116" s="4">
        <v>0.33602324647661602</v>
      </c>
      <c r="W116" s="4">
        <v>1.18804352206707E-2</v>
      </c>
      <c r="X116" s="4">
        <v>0.13301091220139399</v>
      </c>
      <c r="Y116" s="4">
        <v>0.84399999999999997</v>
      </c>
      <c r="Z116" s="4">
        <v>0.90600000000000003</v>
      </c>
      <c r="AA116" s="4">
        <v>0.57499999999999996</v>
      </c>
      <c r="AC116" s="4" t="s">
        <v>235</v>
      </c>
      <c r="AD116" s="55">
        <v>6.3845064833974299E-2</v>
      </c>
      <c r="AE116" s="4">
        <v>0.33602324647661602</v>
      </c>
      <c r="AF116" s="19">
        <v>1.18804352206707E-2</v>
      </c>
      <c r="AG116" s="4">
        <v>0.13301091220139399</v>
      </c>
    </row>
    <row r="117" spans="2:62" hidden="1">
      <c r="C117" s="4" t="s">
        <v>44</v>
      </c>
      <c r="D117" s="4" t="s">
        <v>44</v>
      </c>
      <c r="E117" s="4" t="s">
        <v>44</v>
      </c>
      <c r="F117" s="4" t="s">
        <v>44</v>
      </c>
      <c r="G117" s="4" t="s">
        <v>44</v>
      </c>
      <c r="H117" s="4" t="s">
        <v>44</v>
      </c>
      <c r="I117" s="4" t="s">
        <v>44</v>
      </c>
      <c r="J117" s="4" t="s">
        <v>44</v>
      </c>
      <c r="M117" s="4" t="s">
        <v>44</v>
      </c>
      <c r="N117" s="4" t="s">
        <v>44</v>
      </c>
      <c r="O117" s="4" t="s">
        <v>44</v>
      </c>
      <c r="P117" s="4" t="s">
        <v>44</v>
      </c>
      <c r="Q117" s="4" t="s">
        <v>44</v>
      </c>
      <c r="R117" s="4" t="s">
        <v>44</v>
      </c>
      <c r="S117" s="4" t="s">
        <v>44</v>
      </c>
      <c r="T117" s="4" t="s">
        <v>44</v>
      </c>
      <c r="V117" s="4" t="s">
        <v>44</v>
      </c>
      <c r="W117" s="4" t="s">
        <v>44</v>
      </c>
      <c r="X117" s="4" t="s">
        <v>44</v>
      </c>
      <c r="Y117" s="4" t="s">
        <v>44</v>
      </c>
      <c r="Z117" s="4" t="s">
        <v>44</v>
      </c>
      <c r="AA117" s="4" t="s">
        <v>44</v>
      </c>
      <c r="AD117" s="4" t="s">
        <v>44</v>
      </c>
      <c r="AE117" s="4" t="s">
        <v>44</v>
      </c>
      <c r="AF117" s="4" t="s">
        <v>44</v>
      </c>
      <c r="AG117" s="4" t="s">
        <v>44</v>
      </c>
    </row>
    <row r="118" spans="2:62" hidden="1">
      <c r="B118" s="4" t="s">
        <v>173</v>
      </c>
      <c r="C118" s="19">
        <v>1.38865781265261E-2</v>
      </c>
      <c r="D118" s="4">
        <v>0.379159619838766</v>
      </c>
      <c r="E118" s="19">
        <v>4.0471408458664398E-4</v>
      </c>
      <c r="F118" s="4">
        <v>0.49271874351827899</v>
      </c>
      <c r="G118" s="4">
        <v>7.1608616453918097E-2</v>
      </c>
      <c r="H118" s="4">
        <v>0.35559163082918699</v>
      </c>
      <c r="I118" s="4">
        <v>2.3606608807175099E-3</v>
      </c>
      <c r="J118" s="4">
        <v>0.91357979542549606</v>
      </c>
      <c r="L118" s="4" t="s">
        <v>236</v>
      </c>
      <c r="M118" s="4">
        <v>0.40522826520326999</v>
      </c>
      <c r="N118" s="4">
        <v>0.76312852916048002</v>
      </c>
      <c r="O118" s="4">
        <v>0.74983116453901399</v>
      </c>
      <c r="P118" s="19">
        <v>1.5639891136607399E-3</v>
      </c>
      <c r="Q118" s="55">
        <v>6.2443963331794403E-2</v>
      </c>
      <c r="R118" s="4">
        <v>0.99964903772192804</v>
      </c>
      <c r="S118" s="4">
        <v>0.781538301974809</v>
      </c>
      <c r="T118" s="4">
        <v>0.36152194167806601</v>
      </c>
      <c r="V118" s="4">
        <v>0.48169500368427298</v>
      </c>
      <c r="W118" s="4">
        <v>1.4423945349118E-3</v>
      </c>
      <c r="X118" s="4">
        <v>0.14580303675741699</v>
      </c>
      <c r="Y118" s="4">
        <v>0.94</v>
      </c>
      <c r="Z118" s="4">
        <v>0.92</v>
      </c>
      <c r="AA118" s="4">
        <v>0.52</v>
      </c>
      <c r="AC118" s="4" t="s">
        <v>236</v>
      </c>
      <c r="AD118" s="4">
        <v>0.100916228038123</v>
      </c>
      <c r="AE118" s="4">
        <v>0.48169500368427298</v>
      </c>
      <c r="AF118" s="19">
        <v>1.4423945349118E-3</v>
      </c>
      <c r="AG118" s="4">
        <v>0.14580303675741699</v>
      </c>
    </row>
    <row r="119" spans="2:62" hidden="1">
      <c r="B119" s="4" t="s">
        <v>217</v>
      </c>
      <c r="C119" s="19">
        <v>1.36819950335667E-2</v>
      </c>
      <c r="D119" s="4">
        <v>0.12783179450740401</v>
      </c>
      <c r="E119" s="4">
        <v>0.24568833436865101</v>
      </c>
      <c r="F119" s="4">
        <v>0.54527953584250699</v>
      </c>
      <c r="G119" s="4">
        <v>0.45217651216347399</v>
      </c>
      <c r="H119" s="4">
        <v>0.43153441288130401</v>
      </c>
      <c r="I119" s="4">
        <v>0.14301475401067901</v>
      </c>
      <c r="J119" s="4">
        <v>0.94469036493259295</v>
      </c>
      <c r="L119" s="4" t="s">
        <v>237</v>
      </c>
      <c r="M119" s="4">
        <v>0.50402790663601704</v>
      </c>
      <c r="N119" s="4">
        <v>0.17524770142632801</v>
      </c>
      <c r="O119" s="4">
        <v>0.67103079302788304</v>
      </c>
      <c r="P119" s="4">
        <v>0.60513676753245405</v>
      </c>
      <c r="Q119" s="4">
        <v>0.79108776764599797</v>
      </c>
      <c r="R119" s="4">
        <v>0.15662265505805301</v>
      </c>
      <c r="S119" s="4">
        <v>0.39482377927877799</v>
      </c>
      <c r="T119" s="4">
        <v>0.42904770677547899</v>
      </c>
      <c r="V119" s="4">
        <v>0.51030522789312205</v>
      </c>
      <c r="W119" s="4">
        <v>0.52959381701909802</v>
      </c>
      <c r="X119" s="4">
        <v>0.79767458610017405</v>
      </c>
      <c r="Y119" s="4">
        <v>0.51500000000000001</v>
      </c>
      <c r="Z119" s="4">
        <v>0.46</v>
      </c>
      <c r="AA119" s="4">
        <v>0.505</v>
      </c>
      <c r="AC119" s="4" t="s">
        <v>237</v>
      </c>
      <c r="AD119" s="4">
        <v>0.74171578305382602</v>
      </c>
      <c r="AE119" s="4">
        <v>0.51030522789312205</v>
      </c>
      <c r="AF119" s="4">
        <v>0.52959381701909802</v>
      </c>
      <c r="AG119" s="4">
        <v>0.79767458610017405</v>
      </c>
    </row>
    <row r="120" spans="2:62" hidden="1">
      <c r="B120" s="4" t="s">
        <v>206</v>
      </c>
      <c r="C120" s="4">
        <v>0.110219452378051</v>
      </c>
      <c r="D120" s="4">
        <v>0.104702843097444</v>
      </c>
      <c r="E120" s="19">
        <v>1.24737468997532E-2</v>
      </c>
      <c r="F120" s="4">
        <v>0.260529050906117</v>
      </c>
      <c r="G120" s="4">
        <v>8.93616288196801E-2</v>
      </c>
      <c r="H120" s="4">
        <v>0.16298757462358199</v>
      </c>
      <c r="I120" s="4">
        <v>3.76155127110019E-2</v>
      </c>
      <c r="J120" s="4">
        <v>0.59800539214584403</v>
      </c>
      <c r="L120" s="4" t="s">
        <v>212</v>
      </c>
      <c r="M120" s="4">
        <v>0.11628852460806099</v>
      </c>
      <c r="N120" s="4">
        <v>0.25082995663393098</v>
      </c>
      <c r="O120" s="4">
        <v>0.43472721278727999</v>
      </c>
      <c r="P120" s="4">
        <v>0.205405891128421</v>
      </c>
      <c r="Q120" s="19">
        <v>2.94324009474137E-2</v>
      </c>
      <c r="R120" s="4">
        <v>0.72177201346985798</v>
      </c>
      <c r="S120" s="4">
        <v>0.52030234254598295</v>
      </c>
      <c r="T120" s="4">
        <v>0.24771413907617701</v>
      </c>
      <c r="V120" s="4">
        <v>0.75494229337696905</v>
      </c>
      <c r="W120" s="4">
        <v>3.4825112924387801E-2</v>
      </c>
      <c r="X120" s="4">
        <v>0.44038786321571499</v>
      </c>
      <c r="Y120" s="4">
        <v>0.97599999999999998</v>
      </c>
      <c r="Z120" s="4">
        <v>0.47199999999999998</v>
      </c>
      <c r="AA120" s="4">
        <v>0.51</v>
      </c>
      <c r="AC120" s="4" t="s">
        <v>212</v>
      </c>
      <c r="AD120" s="4">
        <v>0.27541287747667198</v>
      </c>
      <c r="AE120" s="4">
        <v>0.75494229337696905</v>
      </c>
      <c r="AF120" s="19">
        <v>3.4825112924387801E-2</v>
      </c>
      <c r="AG120" s="4">
        <v>0.44038786321571499</v>
      </c>
    </row>
    <row r="121" spans="2:62" hidden="1">
      <c r="B121" s="4" t="s">
        <v>205</v>
      </c>
      <c r="C121" s="4">
        <v>0.15238640280187099</v>
      </c>
      <c r="D121" s="4">
        <v>0.49801340021853202</v>
      </c>
      <c r="E121" s="4">
        <v>0.34532722558133999</v>
      </c>
      <c r="F121" s="4">
        <v>0.62857961004662599</v>
      </c>
      <c r="G121" s="4">
        <v>0.22932824710963201</v>
      </c>
      <c r="H121" s="4">
        <v>0.47214950243871001</v>
      </c>
      <c r="I121" s="4">
        <v>0.32541908895846999</v>
      </c>
      <c r="J121" s="4">
        <v>0.44192474441586699</v>
      </c>
      <c r="L121" s="4" t="s">
        <v>209</v>
      </c>
      <c r="M121" s="4">
        <v>0.52263612989913399</v>
      </c>
      <c r="N121" s="4">
        <v>6.7074837133826296E-2</v>
      </c>
      <c r="O121" s="4">
        <v>0.67729947928270595</v>
      </c>
      <c r="P121" s="4">
        <v>0.60173695196985599</v>
      </c>
      <c r="Q121" s="4">
        <v>0.227621382856179</v>
      </c>
      <c r="R121" s="19">
        <v>4.77358279645866E-2</v>
      </c>
      <c r="S121" s="4">
        <v>0.66992396684317201</v>
      </c>
      <c r="T121" s="4">
        <v>0.86568137469295703</v>
      </c>
      <c r="V121" s="4">
        <v>0.88691596420989705</v>
      </c>
      <c r="W121" s="4">
        <v>0.384517945190543</v>
      </c>
      <c r="X121" s="4">
        <v>0.58891288766697703</v>
      </c>
      <c r="Y121" s="4">
        <v>0.59099999999999997</v>
      </c>
      <c r="Z121" s="4">
        <v>0.747</v>
      </c>
      <c r="AA121" s="4">
        <v>0.81200000000000006</v>
      </c>
      <c r="AC121" s="4" t="s">
        <v>209</v>
      </c>
      <c r="AD121" s="4">
        <v>0.49360409258897298</v>
      </c>
      <c r="AE121" s="4">
        <v>0.88691596420989705</v>
      </c>
      <c r="AF121" s="4">
        <v>0.384517945190543</v>
      </c>
      <c r="AG121" s="4">
        <v>0.58891288766697703</v>
      </c>
    </row>
    <row r="122" spans="2:62" hidden="1">
      <c r="B122" s="4" t="s">
        <v>207</v>
      </c>
      <c r="C122" s="19">
        <v>2.9591948103980199E-2</v>
      </c>
      <c r="D122" s="4">
        <v>0.70685992051268298</v>
      </c>
      <c r="E122" s="19">
        <v>5.7473715063349805E-4</v>
      </c>
      <c r="F122" s="4">
        <v>0.74569843912178801</v>
      </c>
      <c r="G122" s="4">
        <v>0.21745409120032999</v>
      </c>
      <c r="H122" s="4">
        <v>0.74711770522084298</v>
      </c>
      <c r="I122" s="4">
        <v>3.9650337174036397E-3</v>
      </c>
      <c r="J122" s="4">
        <v>0.974429116944593</v>
      </c>
      <c r="L122" s="4" t="s">
        <v>210</v>
      </c>
      <c r="M122" s="4">
        <v>0.82607903619238698</v>
      </c>
      <c r="N122" s="4">
        <v>0.888027107783115</v>
      </c>
      <c r="O122" s="4">
        <v>0.82569669291549497</v>
      </c>
      <c r="P122" s="19">
        <v>1.55754417149739E-3</v>
      </c>
      <c r="Q122" s="4">
        <v>0.36264900857390697</v>
      </c>
      <c r="R122" s="57">
        <v>0.99850464839508202</v>
      </c>
      <c r="S122" s="4">
        <v>0.71658969246253601</v>
      </c>
      <c r="T122" s="4">
        <v>0.69203032870238701</v>
      </c>
      <c r="V122" s="4">
        <v>0.193407421288114</v>
      </c>
      <c r="W122" s="4">
        <v>2.1601071492683998E-3</v>
      </c>
      <c r="X122" s="4">
        <v>0.149728593116084</v>
      </c>
      <c r="Y122" s="4">
        <v>0.627</v>
      </c>
      <c r="Z122" s="4">
        <v>0.95299999999999996</v>
      </c>
      <c r="AA122" s="4">
        <v>0.377</v>
      </c>
      <c r="AC122" s="4" t="s">
        <v>210</v>
      </c>
      <c r="AD122" s="4">
        <v>0.25790737508733702</v>
      </c>
      <c r="AE122" s="4">
        <v>0.193407421288114</v>
      </c>
      <c r="AF122" s="19">
        <v>2.1601071492683998E-3</v>
      </c>
      <c r="AG122" s="4">
        <v>0.149728593116084</v>
      </c>
    </row>
    <row r="123" spans="2:62" hidden="1">
      <c r="B123" s="4" t="s">
        <v>208</v>
      </c>
      <c r="C123" s="19">
        <v>2.1035909922810798E-2</v>
      </c>
      <c r="D123" s="19">
        <v>1.4079731362710299E-2</v>
      </c>
      <c r="E123" s="4">
        <v>0.335102663339992</v>
      </c>
      <c r="F123" s="19">
        <v>8.1090634536767903E-3</v>
      </c>
      <c r="G123" s="4">
        <v>0.30175871252500802</v>
      </c>
      <c r="H123" s="4">
        <v>1.43232683146152E-2</v>
      </c>
      <c r="I123" s="4">
        <v>0.43599150226597799</v>
      </c>
      <c r="J123" s="4">
        <v>0.74378189868145805</v>
      </c>
      <c r="L123" s="4" t="s">
        <v>211</v>
      </c>
      <c r="M123" s="4">
        <v>0.15812391620437899</v>
      </c>
      <c r="N123" s="4">
        <v>0.94058344357138102</v>
      </c>
      <c r="O123" s="4">
        <v>0.11458641048167099</v>
      </c>
      <c r="P123" s="4">
        <v>0.60731436476459399</v>
      </c>
      <c r="Q123" s="4">
        <v>0.52703795227533901</v>
      </c>
      <c r="R123" s="4">
        <v>0.55464323556163697</v>
      </c>
      <c r="S123" s="4">
        <v>0.27164180156634099</v>
      </c>
      <c r="T123" s="4">
        <v>0.45823789485503602</v>
      </c>
      <c r="V123" s="4">
        <v>6.0507664194235297E-2</v>
      </c>
      <c r="W123" s="4">
        <v>0.74718211043753402</v>
      </c>
      <c r="X123" s="4">
        <v>0.42686037321606402</v>
      </c>
      <c r="Y123" s="4">
        <v>6.5000000000000002E-2</v>
      </c>
      <c r="Z123" s="4">
        <v>0.92700000000000005</v>
      </c>
      <c r="AA123" s="4">
        <v>8.5000000000000006E-2</v>
      </c>
      <c r="AC123" s="4" t="s">
        <v>211</v>
      </c>
      <c r="AD123" s="4">
        <v>0.56003950315028495</v>
      </c>
      <c r="AE123" s="55">
        <v>6.0507664194235297E-2</v>
      </c>
      <c r="AF123" s="4">
        <v>0.74718211043753402</v>
      </c>
      <c r="AG123" s="4">
        <v>0.42686037321606402</v>
      </c>
    </row>
    <row r="124" spans="2:62" hidden="1">
      <c r="C124" s="4" t="s">
        <v>44</v>
      </c>
      <c r="D124" s="4" t="s">
        <v>44</v>
      </c>
      <c r="E124" s="4" t="s">
        <v>44</v>
      </c>
      <c r="F124" s="4" t="s">
        <v>44</v>
      </c>
      <c r="G124" s="4" t="s">
        <v>44</v>
      </c>
      <c r="H124" s="4" t="s">
        <v>44</v>
      </c>
      <c r="I124" s="4" t="s">
        <v>44</v>
      </c>
      <c r="J124" s="4" t="s">
        <v>44</v>
      </c>
      <c r="M124" s="4" t="s">
        <v>44</v>
      </c>
      <c r="N124" s="4" t="s">
        <v>44</v>
      </c>
      <c r="O124" s="4" t="s">
        <v>44</v>
      </c>
      <c r="P124" s="4" t="s">
        <v>44</v>
      </c>
      <c r="Q124" s="4" t="s">
        <v>44</v>
      </c>
      <c r="R124" s="4" t="s">
        <v>44</v>
      </c>
      <c r="S124" s="4" t="s">
        <v>44</v>
      </c>
      <c r="T124" s="4" t="s">
        <v>44</v>
      </c>
      <c r="V124" s="4" t="s">
        <v>44</v>
      </c>
      <c r="W124" s="4" t="s">
        <v>44</v>
      </c>
      <c r="X124" s="4" t="s">
        <v>44</v>
      </c>
      <c r="Y124" s="4" t="s">
        <v>44</v>
      </c>
      <c r="Z124" s="4" t="s">
        <v>44</v>
      </c>
      <c r="AA124" s="4" t="s">
        <v>44</v>
      </c>
      <c r="AD124" s="4" t="s">
        <v>44</v>
      </c>
      <c r="AE124" s="4" t="s">
        <v>44</v>
      </c>
      <c r="AF124" s="4" t="s">
        <v>44</v>
      </c>
      <c r="AG124" s="4" t="s">
        <v>44</v>
      </c>
    </row>
    <row r="125" spans="2:62" hidden="1">
      <c r="B125" s="4" t="s">
        <v>284</v>
      </c>
      <c r="C125" s="55">
        <v>6.3220283497892799E-2</v>
      </c>
      <c r="D125" s="4">
        <v>0.105113329532678</v>
      </c>
      <c r="E125" s="19">
        <v>1.2640551945692099E-2</v>
      </c>
      <c r="F125" s="4">
        <v>0.24817292426447099</v>
      </c>
      <c r="G125" s="4">
        <v>3.7789233540155502E-2</v>
      </c>
      <c r="H125" s="4">
        <v>8.9963162186251694E-2</v>
      </c>
      <c r="I125" s="4">
        <v>5.0438688814502301E-2</v>
      </c>
      <c r="J125" s="4">
        <v>0.51715168845315995</v>
      </c>
      <c r="L125" s="4" t="s">
        <v>288</v>
      </c>
      <c r="M125" s="4">
        <v>0.16805199402517099</v>
      </c>
      <c r="N125" s="4">
        <v>0.24968189009615399</v>
      </c>
      <c r="O125" s="4">
        <v>0.46638640428542399</v>
      </c>
      <c r="P125" s="4">
        <v>0.190285010306847</v>
      </c>
      <c r="Q125" s="55">
        <v>5.842886952845E-2</v>
      </c>
      <c r="R125" s="4">
        <v>0.65697275512621101</v>
      </c>
      <c r="S125" s="4">
        <v>0.54540348956506002</v>
      </c>
      <c r="T125" s="4">
        <v>0.31666997205901598</v>
      </c>
      <c r="V125" s="4">
        <v>0.82561435881079104</v>
      </c>
      <c r="W125" s="4">
        <v>4.70352153066858E-2</v>
      </c>
      <c r="X125" s="4">
        <v>0.28104510235561098</v>
      </c>
      <c r="Y125" s="4">
        <v>0.97899999999999998</v>
      </c>
      <c r="Z125" s="4">
        <v>0.61199999999999999</v>
      </c>
      <c r="AA125" s="4">
        <v>0.51700000000000002</v>
      </c>
      <c r="AC125" s="4" t="s">
        <v>288</v>
      </c>
      <c r="AD125" s="4">
        <v>0.346768002773721</v>
      </c>
      <c r="AE125" s="4">
        <v>0.82561435881079104</v>
      </c>
      <c r="AF125" s="19">
        <v>4.70352153066858E-2</v>
      </c>
      <c r="AG125" s="4">
        <v>0.28104510235561098</v>
      </c>
    </row>
    <row r="126" spans="2:62" hidden="1">
      <c r="B126" s="4" t="s">
        <v>285</v>
      </c>
      <c r="C126" s="19">
        <v>2.1658214654455402E-2</v>
      </c>
      <c r="D126" s="55">
        <v>8.14866373281007E-2</v>
      </c>
      <c r="E126" s="19">
        <v>1.47591662374386E-3</v>
      </c>
      <c r="F126" s="4">
        <v>0.21537095494570199</v>
      </c>
      <c r="G126" s="4">
        <v>0.23578726027133701</v>
      </c>
      <c r="H126" s="4">
        <v>9.8297075239827197E-2</v>
      </c>
      <c r="I126" s="4">
        <v>9.0197104684159295E-3</v>
      </c>
      <c r="J126" s="57">
        <v>0.99690654150555302</v>
      </c>
      <c r="L126" s="4" t="s">
        <v>289</v>
      </c>
      <c r="M126" s="4">
        <v>0.168969023873277</v>
      </c>
      <c r="N126" s="4">
        <v>0.95053019742225098</v>
      </c>
      <c r="O126" s="4">
        <v>0.238787765878341</v>
      </c>
      <c r="P126" s="4">
        <v>0.23408644190668801</v>
      </c>
      <c r="Q126" s="4">
        <v>0.22847696375798199</v>
      </c>
      <c r="R126" s="4">
        <v>0.97866844142628695</v>
      </c>
      <c r="S126" s="4">
        <v>0.22742074947438001</v>
      </c>
      <c r="T126" s="4">
        <v>0.76801965813091</v>
      </c>
      <c r="V126" s="4">
        <v>3.5204055648326599E-2</v>
      </c>
      <c r="W126" s="4">
        <v>0.213248549961988</v>
      </c>
      <c r="X126" s="4">
        <v>0.243873269932216</v>
      </c>
      <c r="Y126" s="4">
        <v>0.32700000000000001</v>
      </c>
      <c r="Z126" s="4">
        <v>0.93600000000000005</v>
      </c>
      <c r="AA126" s="4">
        <v>0.66800000000000004</v>
      </c>
      <c r="AC126" s="4" t="s">
        <v>289</v>
      </c>
      <c r="AD126" s="4">
        <v>0.278827381869094</v>
      </c>
      <c r="AE126" s="19">
        <v>3.5204055648326599E-2</v>
      </c>
      <c r="AF126" s="4">
        <v>0.213248549961988</v>
      </c>
      <c r="AG126" s="4">
        <v>0.243873269932216</v>
      </c>
    </row>
    <row r="127" spans="2:62" hidden="1">
      <c r="C127" s="4" t="s">
        <v>44</v>
      </c>
      <c r="D127" s="4" t="s">
        <v>44</v>
      </c>
      <c r="E127" s="4" t="s">
        <v>44</v>
      </c>
      <c r="F127" s="4" t="s">
        <v>44</v>
      </c>
      <c r="G127" s="4" t="s">
        <v>44</v>
      </c>
      <c r="H127" s="4" t="s">
        <v>44</v>
      </c>
      <c r="I127" s="4" t="s">
        <v>44</v>
      </c>
      <c r="J127" s="4" t="s">
        <v>44</v>
      </c>
      <c r="M127" s="4" t="s">
        <v>44</v>
      </c>
      <c r="N127" s="4" t="s">
        <v>44</v>
      </c>
      <c r="O127" s="4" t="s">
        <v>44</v>
      </c>
      <c r="P127" s="4" t="s">
        <v>44</v>
      </c>
      <c r="Q127" s="4" t="s">
        <v>44</v>
      </c>
      <c r="R127" s="4" t="s">
        <v>44</v>
      </c>
      <c r="S127" s="4" t="s">
        <v>44</v>
      </c>
      <c r="T127" s="4" t="s">
        <v>44</v>
      </c>
      <c r="V127" s="4" t="s">
        <v>44</v>
      </c>
      <c r="W127" s="4" t="s">
        <v>44</v>
      </c>
      <c r="X127" s="4" t="s">
        <v>44</v>
      </c>
      <c r="Y127" s="4" t="s">
        <v>44</v>
      </c>
      <c r="Z127" s="4" t="s">
        <v>44</v>
      </c>
      <c r="AA127" s="4" t="s">
        <v>44</v>
      </c>
      <c r="AD127" s="4" t="s">
        <v>44</v>
      </c>
      <c r="AE127" s="4" t="s">
        <v>44</v>
      </c>
      <c r="AF127" s="4" t="s">
        <v>44</v>
      </c>
      <c r="AG127" s="4" t="s">
        <v>44</v>
      </c>
    </row>
    <row r="128" spans="2:62" hidden="1">
      <c r="B128" s="4" t="s">
        <v>377</v>
      </c>
      <c r="C128" s="4">
        <v>0.95674090680976598</v>
      </c>
      <c r="D128" s="4">
        <v>0.79603443491743797</v>
      </c>
      <c r="E128" s="4">
        <v>0.94312551949326795</v>
      </c>
      <c r="F128" s="4">
        <v>0.467508247738677</v>
      </c>
      <c r="G128" s="4">
        <v>0.37657539789026101</v>
      </c>
      <c r="H128" s="4">
        <v>0.74618202956901403</v>
      </c>
      <c r="I128" s="4">
        <v>0.94976442589865295</v>
      </c>
      <c r="J128" s="4">
        <v>0.94209492522667804</v>
      </c>
      <c r="L128" s="4" t="s">
        <v>380</v>
      </c>
      <c r="M128" s="4">
        <v>5.3950891640608303E-2</v>
      </c>
      <c r="N128" s="4">
        <v>5.5170416618368197E-2</v>
      </c>
      <c r="O128" s="4">
        <v>1.0928670408343901E-3</v>
      </c>
      <c r="P128" s="4">
        <v>0.68577965133212304</v>
      </c>
      <c r="Q128" s="4">
        <v>0.115421492853806</v>
      </c>
      <c r="R128" s="4">
        <v>0.32883242401808999</v>
      </c>
      <c r="S128" s="19">
        <v>2.31750564358424E-4</v>
      </c>
      <c r="T128" s="4">
        <v>0.19817615849247799</v>
      </c>
      <c r="V128" s="4">
        <v>0.256036490624099</v>
      </c>
      <c r="W128" s="4">
        <v>0.98985248883361698</v>
      </c>
      <c r="X128" s="4">
        <v>0.13256604413093001</v>
      </c>
      <c r="Y128" s="4">
        <v>1.0999999999999999E-2</v>
      </c>
      <c r="Z128" s="4">
        <v>4.2999999999999997E-2</v>
      </c>
      <c r="AA128" s="4">
        <v>5.1999999999999998E-2</v>
      </c>
      <c r="AC128" s="4" t="s">
        <v>380</v>
      </c>
      <c r="AD128" s="4">
        <v>0.59822231888831001</v>
      </c>
      <c r="AE128" s="4">
        <v>0.256036490624099</v>
      </c>
      <c r="AF128" s="57">
        <v>0.98985248883361698</v>
      </c>
      <c r="AG128" s="4">
        <v>0.13256604413093001</v>
      </c>
    </row>
    <row r="129" spans="1:62" hidden="1">
      <c r="B129" s="4" t="s">
        <v>378</v>
      </c>
      <c r="C129" s="4">
        <v>0.22322182324950501</v>
      </c>
      <c r="D129" s="4">
        <v>0.93469098846592003</v>
      </c>
      <c r="E129" s="4">
        <v>0.29479604836394901</v>
      </c>
      <c r="F129" s="4">
        <v>0.251269845243622</v>
      </c>
      <c r="G129" s="4">
        <v>0.12767416193115799</v>
      </c>
      <c r="H129" s="4">
        <v>0.51448986668405605</v>
      </c>
      <c r="I129" s="4">
        <v>0.21801060268866401</v>
      </c>
      <c r="J129" s="19">
        <v>4.3253813086972903E-2</v>
      </c>
      <c r="L129" s="4" t="s">
        <v>381</v>
      </c>
      <c r="M129" s="4">
        <v>0.69045970905424403</v>
      </c>
      <c r="N129" s="4">
        <v>0.78400562393559803</v>
      </c>
      <c r="O129" s="4">
        <v>0.61022602009996896</v>
      </c>
      <c r="P129" s="4">
        <v>0.124862479206339</v>
      </c>
      <c r="Q129" s="4">
        <v>0.52418730164189897</v>
      </c>
      <c r="R129" s="4">
        <v>0.482637451548803</v>
      </c>
      <c r="S129" s="4">
        <v>0.38981774854732998</v>
      </c>
      <c r="T129" s="4">
        <v>0.76254392592023601</v>
      </c>
      <c r="V129" s="4">
        <v>0.29183373042676303</v>
      </c>
      <c r="W129" s="4">
        <v>0.37899186162028198</v>
      </c>
      <c r="X129" s="4">
        <v>5.3920999894410099E-2</v>
      </c>
      <c r="Y129" s="4">
        <v>0.13800000000000001</v>
      </c>
      <c r="Z129" s="4">
        <v>0.216</v>
      </c>
      <c r="AA129" s="4">
        <v>9.5000000000000001E-2</v>
      </c>
      <c r="AC129" s="4" t="s">
        <v>381</v>
      </c>
      <c r="AD129" s="4">
        <v>0.61466152087150805</v>
      </c>
      <c r="AE129" s="4">
        <v>0.29183373042676303</v>
      </c>
      <c r="AF129" s="4">
        <v>0.37899186162028198</v>
      </c>
      <c r="AG129" s="55">
        <v>5.3920999894410099E-2</v>
      </c>
    </row>
    <row r="130" spans="1:62" hidden="1">
      <c r="B130" s="4" t="s">
        <v>379</v>
      </c>
      <c r="C130" s="55">
        <v>5.5278692845051103E-2</v>
      </c>
      <c r="D130" s="4">
        <v>0.796887421522669</v>
      </c>
      <c r="E130" s="19">
        <v>4.0665795250019801E-2</v>
      </c>
      <c r="F130" s="4">
        <v>0.33084160951435299</v>
      </c>
      <c r="G130" s="4">
        <v>3.3435379214410399E-3</v>
      </c>
      <c r="H130" s="4">
        <v>0.80267696253770104</v>
      </c>
      <c r="I130" s="4">
        <v>5.5295449677453402E-2</v>
      </c>
      <c r="J130" s="4">
        <v>0.44705748844652898</v>
      </c>
      <c r="L130" s="4" t="s">
        <v>382</v>
      </c>
      <c r="M130" s="4">
        <v>0.96569669648102696</v>
      </c>
      <c r="N130" s="4">
        <v>0.52445203044716104</v>
      </c>
      <c r="O130" s="4">
        <v>0.70862521529442901</v>
      </c>
      <c r="P130" s="4">
        <v>0.29997902978401603</v>
      </c>
      <c r="Q130" s="4">
        <v>0.40607036975288302</v>
      </c>
      <c r="R130" s="4">
        <v>0.86564065986630601</v>
      </c>
      <c r="S130" s="4">
        <v>0.49378034933977</v>
      </c>
      <c r="T130" s="4">
        <v>0.338139236249761</v>
      </c>
      <c r="V130" s="4">
        <v>0.29367686513495</v>
      </c>
      <c r="W130" s="4">
        <v>5.0085013858023199E-2</v>
      </c>
      <c r="X130" s="4">
        <v>0.80513225231383401</v>
      </c>
      <c r="Y130" s="4">
        <v>0.84099999999999997</v>
      </c>
      <c r="Z130" s="4">
        <v>0.5</v>
      </c>
      <c r="AA130" s="4">
        <v>0.13200000000000001</v>
      </c>
      <c r="AC130" s="4" t="s">
        <v>382</v>
      </c>
      <c r="AD130" s="4">
        <v>0.557652743084046</v>
      </c>
      <c r="AE130" s="4">
        <v>0.29367686513495</v>
      </c>
      <c r="AF130" s="55">
        <v>5.0085013858023199E-2</v>
      </c>
      <c r="AG130" s="4">
        <v>0.80513225231383401</v>
      </c>
    </row>
    <row r="131" spans="1:62" hidden="1"/>
    <row r="132" spans="1:62" hidden="1"/>
    <row r="134" spans="1:62">
      <c r="B134" s="60" t="s">
        <v>336</v>
      </c>
      <c r="L134" s="60" t="s">
        <v>337</v>
      </c>
    </row>
    <row r="135" spans="1:62">
      <c r="C135" s="4" t="s">
        <v>263</v>
      </c>
      <c r="D135" s="4" t="s">
        <v>264</v>
      </c>
      <c r="E135" s="4" t="s">
        <v>265</v>
      </c>
      <c r="F135" s="4" t="s">
        <v>325</v>
      </c>
      <c r="J135" s="4" t="s">
        <v>401</v>
      </c>
      <c r="L135" s="62"/>
      <c r="M135" s="62"/>
      <c r="N135" s="62"/>
      <c r="O135" s="62"/>
      <c r="P135" s="4" t="s">
        <v>325</v>
      </c>
      <c r="Q135" s="4" t="s">
        <v>266</v>
      </c>
      <c r="R135" s="4" t="s">
        <v>267</v>
      </c>
      <c r="S135" s="4" t="s">
        <v>268</v>
      </c>
      <c r="T135" s="4" t="s">
        <v>401</v>
      </c>
    </row>
    <row r="136" spans="1:62" s="78" customFormat="1">
      <c r="A136" s="79"/>
      <c r="B136" s="79" t="s">
        <v>21</v>
      </c>
      <c r="C136" s="79">
        <v>7.3550538309885598E-5</v>
      </c>
      <c r="D136" s="79">
        <v>2.5742688408460401E-3</v>
      </c>
      <c r="E136" s="79">
        <v>-5.4059645657766803E-2</v>
      </c>
      <c r="F136" s="79">
        <v>-4.04527960704377E-3</v>
      </c>
      <c r="G136" s="79">
        <v>-2.1844509878036399E-2</v>
      </c>
      <c r="H136" s="79">
        <v>-1.19887377445115E-2</v>
      </c>
      <c r="I136" s="79">
        <v>-3.4274550852407298E-2</v>
      </c>
      <c r="J136" s="79">
        <v>2.86847099408559E-3</v>
      </c>
      <c r="K136" s="79"/>
      <c r="L136" s="79" t="s">
        <v>21</v>
      </c>
      <c r="M136" s="79">
        <v>-2.5080733563671399E-2</v>
      </c>
      <c r="N136" s="79">
        <v>1.0370625901694E-2</v>
      </c>
      <c r="O136" s="79">
        <v>-1.11796818231028E-2</v>
      </c>
      <c r="P136" s="114">
        <v>-4.0388439349416598E-2</v>
      </c>
      <c r="Q136" s="114">
        <v>-5.6459231970126797E-2</v>
      </c>
      <c r="R136" s="79">
        <v>4.69436310762852E-2</v>
      </c>
      <c r="S136" s="79">
        <v>9.7975446240295E-3</v>
      </c>
      <c r="T136" s="79">
        <v>1.76214831367437E-3</v>
      </c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</row>
    <row r="137" spans="1:62">
      <c r="B137" s="4" t="s">
        <v>423</v>
      </c>
      <c r="C137" s="4">
        <v>0.685291958504334</v>
      </c>
      <c r="D137" s="4">
        <v>0.685291958504334</v>
      </c>
      <c r="E137" s="4">
        <v>0.97140297104321205</v>
      </c>
      <c r="F137" s="4">
        <v>0.685291958504334</v>
      </c>
      <c r="G137" s="4" t="s">
        <v>44</v>
      </c>
      <c r="H137" s="4" t="s">
        <v>44</v>
      </c>
      <c r="I137" s="4" t="s">
        <v>44</v>
      </c>
      <c r="J137" s="4">
        <v>0.685291958504334</v>
      </c>
      <c r="L137" s="4" t="s">
        <v>423</v>
      </c>
      <c r="M137" s="4" t="s">
        <v>44</v>
      </c>
      <c r="N137" s="4" t="s">
        <v>44</v>
      </c>
      <c r="O137" s="4" t="s">
        <v>44</v>
      </c>
      <c r="P137" s="57">
        <v>0.99751607835492195</v>
      </c>
      <c r="Q137" s="57">
        <v>0.99751607835492195</v>
      </c>
      <c r="R137" s="4">
        <v>0.20645862545389601</v>
      </c>
      <c r="S137" s="4">
        <v>0.79120642887261405</v>
      </c>
      <c r="T137" s="4">
        <v>0.79120642887261405</v>
      </c>
    </row>
    <row r="138" spans="1:62" hidden="1">
      <c r="B138" s="4" t="s">
        <v>424</v>
      </c>
      <c r="C138" s="4">
        <v>0.49823327791253702</v>
      </c>
      <c r="D138" s="4">
        <v>0.46899650075334198</v>
      </c>
      <c r="E138" s="4">
        <v>0.97140297104321205</v>
      </c>
      <c r="F138" s="4">
        <v>0.54823356680346702</v>
      </c>
      <c r="G138" s="4">
        <v>0.86418289255959602</v>
      </c>
      <c r="H138" s="4">
        <v>0.70408900010967901</v>
      </c>
      <c r="I138" s="4">
        <v>0.87660848349920495</v>
      </c>
      <c r="J138" s="4">
        <v>0.4557481529945</v>
      </c>
      <c r="L138" s="4" t="s">
        <v>424</v>
      </c>
      <c r="M138" s="4">
        <v>0.83311498168743103</v>
      </c>
      <c r="N138" s="4">
        <v>0.35103537281560898</v>
      </c>
      <c r="O138" s="4">
        <v>0.66349454074078196</v>
      </c>
      <c r="P138" s="4">
        <v>0.94520767169160702</v>
      </c>
      <c r="Q138" s="57">
        <v>0.99751607835492195</v>
      </c>
      <c r="R138" s="19">
        <v>4.1291725090779198E-2</v>
      </c>
      <c r="S138" s="4">
        <v>0.352987519780878</v>
      </c>
      <c r="T138" s="4">
        <v>0.47472385732356798</v>
      </c>
    </row>
    <row r="141" spans="1:62">
      <c r="B141" s="60" t="s">
        <v>339</v>
      </c>
      <c r="L141" s="60" t="s">
        <v>338</v>
      </c>
    </row>
    <row r="142" spans="1:62">
      <c r="C142" s="4" t="s">
        <v>263</v>
      </c>
      <c r="D142" s="4" t="s">
        <v>264</v>
      </c>
      <c r="E142" s="4" t="s">
        <v>265</v>
      </c>
      <c r="F142" s="4" t="s">
        <v>325</v>
      </c>
      <c r="J142" s="4" t="s">
        <v>401</v>
      </c>
      <c r="L142" s="62"/>
      <c r="M142" s="62"/>
      <c r="N142" s="62"/>
      <c r="O142" s="62"/>
      <c r="P142" s="4" t="s">
        <v>325</v>
      </c>
      <c r="Q142" s="4" t="s">
        <v>266</v>
      </c>
      <c r="R142" s="4" t="s">
        <v>267</v>
      </c>
      <c r="S142" s="4" t="s">
        <v>268</v>
      </c>
      <c r="T142" s="4" t="s">
        <v>401</v>
      </c>
    </row>
    <row r="143" spans="1:62" s="78" customFormat="1">
      <c r="A143" s="79"/>
      <c r="B143" s="79" t="s">
        <v>21</v>
      </c>
      <c r="C143" s="79">
        <v>-5.2581582141086802E-3</v>
      </c>
      <c r="D143" s="79">
        <v>1.7192805070035601E-2</v>
      </c>
      <c r="E143" s="79">
        <v>1.44354902128578E-2</v>
      </c>
      <c r="F143" s="79">
        <v>1.95270015837289E-3</v>
      </c>
      <c r="G143" s="79">
        <v>3.2789640380255898E-2</v>
      </c>
      <c r="H143" s="79">
        <v>3.0733771307056099E-2</v>
      </c>
      <c r="I143" s="79">
        <v>4.0624169506245002E-3</v>
      </c>
      <c r="J143" s="79">
        <v>4.3562719913225197E-2</v>
      </c>
      <c r="K143" s="79"/>
      <c r="L143" s="79" t="s">
        <v>21</v>
      </c>
      <c r="M143" s="79">
        <v>7.68447419296897E-3</v>
      </c>
      <c r="N143" s="79">
        <v>5.06587631287886E-2</v>
      </c>
      <c r="O143" s="79">
        <v>-1.55231005376751E-2</v>
      </c>
      <c r="P143" s="79">
        <v>8.1594242912966693E-3</v>
      </c>
      <c r="Q143" s="79">
        <v>2.28827006042885E-2</v>
      </c>
      <c r="R143" s="79">
        <v>2.6789556097328499E-2</v>
      </c>
      <c r="S143" s="79">
        <v>-2.0528686933815099E-2</v>
      </c>
      <c r="T143" s="79">
        <v>2.82893654102232E-2</v>
      </c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</row>
    <row r="144" spans="1:62">
      <c r="B144" s="4" t="s">
        <v>423</v>
      </c>
      <c r="C144" s="4">
        <v>0.54222981747865295</v>
      </c>
      <c r="D144" s="4">
        <v>0.54222981747865295</v>
      </c>
      <c r="E144" s="4">
        <v>0.54222981747865295</v>
      </c>
      <c r="F144" s="4">
        <v>0.54222981747865295</v>
      </c>
      <c r="G144" s="4" t="s">
        <v>44</v>
      </c>
      <c r="H144" s="4" t="s">
        <v>44</v>
      </c>
      <c r="I144" s="4" t="s">
        <v>44</v>
      </c>
      <c r="J144" s="4">
        <v>0.35803808630980299</v>
      </c>
      <c r="L144" s="4" t="s">
        <v>423</v>
      </c>
      <c r="M144" s="4" t="s">
        <v>44</v>
      </c>
      <c r="N144" s="4" t="s">
        <v>44</v>
      </c>
      <c r="O144" s="4" t="s">
        <v>44</v>
      </c>
      <c r="P144" s="4">
        <v>0.52877071931951003</v>
      </c>
      <c r="Q144" s="4">
        <v>0.44692827211399</v>
      </c>
      <c r="R144" s="4">
        <v>0.44692827211399</v>
      </c>
      <c r="S144" s="4">
        <v>0.67967229922797501</v>
      </c>
      <c r="T144" s="4">
        <v>0.44692827211399</v>
      </c>
    </row>
    <row r="145" spans="1:62" hidden="1">
      <c r="B145" s="4" t="s">
        <v>424</v>
      </c>
      <c r="C145" s="4">
        <v>0.54222981747865295</v>
      </c>
      <c r="D145" s="4">
        <v>0.29703203659875399</v>
      </c>
      <c r="E145" s="4">
        <v>0.34483071308026803</v>
      </c>
      <c r="F145" s="4">
        <v>0.47807200169837499</v>
      </c>
      <c r="G145" s="4">
        <v>0.240053538861418</v>
      </c>
      <c r="H145" s="4">
        <v>0.19132471775711901</v>
      </c>
      <c r="I145" s="4">
        <v>0.45268674488947003</v>
      </c>
      <c r="J145" s="55">
        <v>7.1607617261960604E-2</v>
      </c>
      <c r="L145" s="4" t="s">
        <v>424</v>
      </c>
      <c r="M145" s="4">
        <v>0.40877434633155602</v>
      </c>
      <c r="N145" s="4">
        <v>5.5532360968037403E-2</v>
      </c>
      <c r="O145" s="4">
        <v>0.64523178573358198</v>
      </c>
      <c r="P145" s="4">
        <v>0.423016575455608</v>
      </c>
      <c r="Q145" s="4">
        <v>0.268156963268394</v>
      </c>
      <c r="R145" s="4">
        <v>0.22002311891399101</v>
      </c>
      <c r="S145" s="4">
        <v>0.67967229922797501</v>
      </c>
      <c r="T145" s="4">
        <v>0.23644510355739401</v>
      </c>
    </row>
    <row r="147" spans="1:62" ht="18.75">
      <c r="B147" s="72"/>
    </row>
    <row r="148" spans="1:62" ht="18.75">
      <c r="A148" s="73"/>
      <c r="B148" s="73"/>
      <c r="C148" s="72"/>
      <c r="D148" s="73"/>
      <c r="E148" s="73"/>
      <c r="F148" s="73"/>
      <c r="G148" s="73"/>
      <c r="H148" s="73"/>
      <c r="I148" s="73"/>
      <c r="J148" s="73"/>
      <c r="K148" s="73"/>
      <c r="L148" s="72"/>
      <c r="M148" s="72"/>
      <c r="N148" s="72"/>
      <c r="O148" s="72"/>
      <c r="P148" s="73"/>
      <c r="Q148" s="73"/>
      <c r="R148" s="73"/>
      <c r="S148" s="72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</row>
    <row r="149" spans="1:62" ht="18.75">
      <c r="A149" s="73"/>
      <c r="B149" s="73"/>
      <c r="C149" s="72"/>
      <c r="D149" s="73"/>
      <c r="E149" s="73"/>
      <c r="F149" s="73"/>
      <c r="G149" s="73"/>
      <c r="H149" s="73"/>
      <c r="I149" s="73"/>
      <c r="J149" s="73"/>
      <c r="K149" s="73"/>
      <c r="L149" s="72"/>
      <c r="M149" s="72"/>
      <c r="N149" s="72"/>
      <c r="O149" s="72"/>
      <c r="P149" s="73"/>
      <c r="Q149" s="73"/>
      <c r="R149" s="73"/>
      <c r="S149" s="72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</row>
    <row r="151" spans="1:62">
      <c r="B151" s="62"/>
      <c r="L151" s="62"/>
      <c r="M151" s="62"/>
      <c r="N151" s="62"/>
      <c r="O151" s="62"/>
    </row>
    <row r="152" spans="1:62">
      <c r="B152" s="62"/>
      <c r="L152" s="62"/>
      <c r="M152" s="62"/>
      <c r="N152" s="62"/>
      <c r="O152" s="62"/>
    </row>
    <row r="153" spans="1:62">
      <c r="B153" s="62"/>
      <c r="L153" s="62"/>
      <c r="M153" s="62"/>
      <c r="N153" s="62"/>
      <c r="O153" s="62"/>
    </row>
    <row r="154" spans="1:62">
      <c r="B154" s="62"/>
      <c r="L154" s="62"/>
      <c r="M154" s="62"/>
      <c r="N154" s="62"/>
      <c r="O154" s="62"/>
    </row>
    <row r="156" spans="1:62" ht="18.75">
      <c r="A156" s="73"/>
      <c r="B156" s="72"/>
      <c r="C156" s="72"/>
      <c r="D156" s="73"/>
      <c r="E156" s="73"/>
      <c r="F156" s="73"/>
      <c r="G156" s="73"/>
      <c r="H156" s="73"/>
      <c r="I156" s="73"/>
      <c r="J156" s="73"/>
      <c r="K156" s="73"/>
      <c r="L156" s="72"/>
      <c r="M156" s="72"/>
      <c r="N156" s="72"/>
      <c r="O156" s="72"/>
      <c r="P156" s="73"/>
      <c r="Q156" s="73"/>
      <c r="R156" s="73"/>
      <c r="S156" s="72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</row>
    <row r="158" spans="1:62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</row>
    <row r="159" spans="1:62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</row>
    <row r="160" spans="1:62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</row>
    <row r="161" spans="1:62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</row>
    <row r="166" spans="1:62">
      <c r="B166" s="62"/>
      <c r="Y166" s="62"/>
    </row>
    <row r="167" spans="1:62">
      <c r="B167" s="62"/>
      <c r="Y167" s="62"/>
    </row>
    <row r="169" spans="1:62">
      <c r="B169" s="60"/>
    </row>
    <row r="170" spans="1:62">
      <c r="B170" s="60"/>
      <c r="L170" s="60"/>
      <c r="M170" s="60"/>
      <c r="N170" s="60"/>
      <c r="O170" s="60"/>
    </row>
    <row r="171" spans="1:62">
      <c r="B171" s="60"/>
      <c r="K171" s="62"/>
      <c r="L171" s="60"/>
      <c r="M171" s="60"/>
      <c r="N171" s="60"/>
      <c r="O171" s="60"/>
    </row>
    <row r="172" spans="1:62">
      <c r="C172" s="62"/>
      <c r="P172" s="62"/>
    </row>
    <row r="173" spans="1:62">
      <c r="F173" s="62"/>
      <c r="G173" s="62"/>
      <c r="H173" s="62"/>
      <c r="I173" s="62"/>
    </row>
    <row r="175" spans="1:62">
      <c r="D175" s="62"/>
      <c r="E175" s="62"/>
    </row>
    <row r="176" spans="1:62">
      <c r="T176" s="62"/>
    </row>
    <row r="179" spans="2:20">
      <c r="B179" s="60"/>
      <c r="K179" s="62"/>
      <c r="L179" s="60"/>
      <c r="M179" s="60"/>
      <c r="N179" s="60"/>
      <c r="O179" s="60"/>
    </row>
    <row r="180" spans="2:20">
      <c r="P180" s="62"/>
    </row>
    <row r="181" spans="2:20">
      <c r="F181" s="62"/>
      <c r="G181" s="62"/>
      <c r="H181" s="62"/>
      <c r="I181" s="62"/>
    </row>
    <row r="182" spans="2:20">
      <c r="C182" s="62"/>
    </row>
    <row r="183" spans="2:20">
      <c r="D183" s="62"/>
    </row>
    <row r="184" spans="2:20">
      <c r="E184" s="62"/>
      <c r="T184" s="62"/>
    </row>
    <row r="187" spans="2:20">
      <c r="B187" s="60"/>
      <c r="K187" s="62"/>
      <c r="L187" s="60"/>
      <c r="M187" s="60"/>
      <c r="N187" s="60"/>
      <c r="O187" s="60"/>
    </row>
    <row r="189" spans="2:20">
      <c r="F189" s="62"/>
      <c r="G189" s="62"/>
      <c r="H189" s="62"/>
      <c r="I189" s="62"/>
    </row>
    <row r="190" spans="2:20">
      <c r="E190" s="62"/>
    </row>
    <row r="191" spans="2:20">
      <c r="D191" s="62"/>
    </row>
    <row r="193" spans="2:20">
      <c r="P193" s="62"/>
      <c r="T193" s="62"/>
    </row>
    <row r="194" spans="2:20">
      <c r="C194" s="62"/>
    </row>
    <row r="196" spans="2:20">
      <c r="B196" s="60"/>
    </row>
    <row r="197" spans="2:20">
      <c r="B197" s="60"/>
    </row>
    <row r="198" spans="2:20">
      <c r="B198" s="60"/>
      <c r="L198" s="60"/>
      <c r="M198" s="60"/>
      <c r="N198" s="60"/>
      <c r="O198" s="60"/>
    </row>
    <row r="199" spans="2:20">
      <c r="B199" s="60"/>
      <c r="K199" s="62"/>
      <c r="L199" s="60"/>
      <c r="M199" s="60"/>
      <c r="N199" s="60"/>
      <c r="O199" s="60"/>
    </row>
    <row r="202" spans="2:20">
      <c r="E202" s="62"/>
    </row>
    <row r="204" spans="2:20">
      <c r="P204" s="62"/>
      <c r="T204" s="62"/>
    </row>
    <row r="205" spans="2:20">
      <c r="F205" s="62"/>
      <c r="G205" s="62"/>
      <c r="H205" s="62"/>
      <c r="I205" s="62"/>
    </row>
    <row r="206" spans="2:20">
      <c r="C206" s="62"/>
      <c r="D206" s="62"/>
    </row>
    <row r="207" spans="2:20">
      <c r="B207" s="60"/>
      <c r="L207" s="60"/>
      <c r="M207" s="60"/>
      <c r="N207" s="60"/>
      <c r="O207" s="60"/>
    </row>
    <row r="210" spans="2:20">
      <c r="E210" s="62"/>
    </row>
    <row r="212" spans="2:20">
      <c r="P212" s="62"/>
      <c r="T212" s="62"/>
    </row>
    <row r="213" spans="2:20">
      <c r="F213" s="62"/>
      <c r="G213" s="62"/>
      <c r="H213" s="62"/>
      <c r="I213" s="62"/>
    </row>
    <row r="214" spans="2:20">
      <c r="C214" s="62"/>
      <c r="D214" s="62"/>
    </row>
    <row r="215" spans="2:20">
      <c r="B215" s="60"/>
      <c r="L215" s="60"/>
      <c r="M215" s="60"/>
      <c r="N215" s="60"/>
      <c r="O215" s="60"/>
    </row>
    <row r="216" spans="2:20">
      <c r="C216" s="62"/>
      <c r="D216" s="62"/>
    </row>
    <row r="217" spans="2:20">
      <c r="F217" s="62"/>
      <c r="G217" s="62"/>
      <c r="H217" s="62"/>
      <c r="I217" s="62"/>
    </row>
    <row r="218" spans="2:20">
      <c r="E218" s="62"/>
    </row>
    <row r="220" spans="2:20">
      <c r="P220" s="62"/>
      <c r="T220" s="6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C3F8F-7E1C-2C45-B9DA-DA7AC70633CD}">
  <dimension ref="A1:BJ220"/>
  <sheetViews>
    <sheetView zoomScale="50" zoomScaleNormal="50" workbookViewId="0">
      <selection activeCell="AC89" sqref="AC89"/>
    </sheetView>
  </sheetViews>
  <sheetFormatPr defaultColWidth="10.625" defaultRowHeight="15.75"/>
  <cols>
    <col min="1" max="1" width="10.625" style="4"/>
    <col min="2" max="2" width="40.125" style="4" customWidth="1"/>
    <col min="3" max="6" width="10.625" style="4"/>
    <col min="7" max="9" width="0" style="4" hidden="1" customWidth="1"/>
    <col min="10" max="11" width="10.625" style="4"/>
    <col min="12" max="12" width="59.625" style="4" customWidth="1"/>
    <col min="13" max="15" width="12.625" style="4" hidden="1" customWidth="1"/>
    <col min="16" max="21" width="10.625" style="4"/>
    <col min="22" max="27" width="0" style="4" hidden="1" customWidth="1"/>
    <col min="28" max="16384" width="10.625" style="4"/>
  </cols>
  <sheetData>
    <row r="1" spans="1:62">
      <c r="B1" s="60" t="s">
        <v>461</v>
      </c>
    </row>
    <row r="2" spans="1:62">
      <c r="B2" s="60" t="s">
        <v>257</v>
      </c>
    </row>
    <row r="4" spans="1:62">
      <c r="B4" s="60" t="s">
        <v>20</v>
      </c>
      <c r="L4" s="60" t="s">
        <v>258</v>
      </c>
      <c r="M4" s="60"/>
      <c r="N4" s="60"/>
      <c r="O4" s="60"/>
      <c r="V4" s="60" t="s">
        <v>92</v>
      </c>
      <c r="AC4" s="60" t="s">
        <v>404</v>
      </c>
      <c r="AJ4" s="60"/>
    </row>
    <row r="6" spans="1:62">
      <c r="A6" s="62"/>
      <c r="B6" s="60" t="s">
        <v>155</v>
      </c>
      <c r="C6" s="62"/>
      <c r="D6" s="62"/>
      <c r="E6" s="62"/>
      <c r="F6" s="62"/>
      <c r="G6" s="62"/>
      <c r="H6" s="62"/>
      <c r="I6" s="62"/>
      <c r="J6" s="62"/>
      <c r="K6" s="62"/>
      <c r="L6" s="60" t="s">
        <v>155</v>
      </c>
      <c r="M6" s="60"/>
      <c r="N6" s="60"/>
      <c r="O6" s="60"/>
      <c r="P6" s="62"/>
      <c r="Q6" s="62"/>
      <c r="R6" s="62"/>
      <c r="S6" s="62"/>
      <c r="T6" s="62"/>
      <c r="U6" s="62"/>
      <c r="V6" s="60" t="s">
        <v>155</v>
      </c>
      <c r="W6" s="62"/>
      <c r="X6" s="62"/>
      <c r="Y6" s="62"/>
      <c r="Z6" s="62"/>
      <c r="AA6" s="62"/>
      <c r="AB6" s="62"/>
      <c r="AC6" s="60" t="s">
        <v>155</v>
      </c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</row>
    <row r="7" spans="1:62">
      <c r="A7" s="62"/>
      <c r="B7" s="60" t="s">
        <v>124</v>
      </c>
      <c r="C7" s="62" t="s">
        <v>263</v>
      </c>
      <c r="D7" s="62" t="s">
        <v>264</v>
      </c>
      <c r="E7" s="62" t="s">
        <v>265</v>
      </c>
      <c r="F7" s="62" t="s">
        <v>325</v>
      </c>
      <c r="G7" s="62"/>
      <c r="H7" s="62"/>
      <c r="I7" s="62"/>
      <c r="J7" s="62" t="s">
        <v>401</v>
      </c>
      <c r="K7" s="62"/>
      <c r="L7" s="60" t="s">
        <v>124</v>
      </c>
      <c r="M7" s="60"/>
      <c r="N7" s="60"/>
      <c r="O7" s="60"/>
      <c r="P7" s="62" t="s">
        <v>325</v>
      </c>
      <c r="Q7" s="62" t="s">
        <v>266</v>
      </c>
      <c r="R7" s="62" t="s">
        <v>267</v>
      </c>
      <c r="S7" s="62" t="s">
        <v>268</v>
      </c>
      <c r="T7" s="62" t="s">
        <v>401</v>
      </c>
      <c r="U7" s="62"/>
      <c r="V7" s="60" t="s">
        <v>124</v>
      </c>
      <c r="W7" s="62" t="s">
        <v>325</v>
      </c>
      <c r="X7" s="62" t="s">
        <v>266</v>
      </c>
      <c r="Y7" s="62" t="s">
        <v>267</v>
      </c>
      <c r="Z7" s="62" t="s">
        <v>268</v>
      </c>
      <c r="AA7" s="62" t="s">
        <v>401</v>
      </c>
      <c r="AB7" s="62"/>
      <c r="AC7" s="60" t="s">
        <v>124</v>
      </c>
      <c r="AD7" s="62" t="s">
        <v>396</v>
      </c>
      <c r="AE7" s="62" t="s">
        <v>398</v>
      </c>
      <c r="AF7" s="62" t="s">
        <v>397</v>
      </c>
      <c r="AG7" s="62" t="s">
        <v>399</v>
      </c>
      <c r="AH7" s="62"/>
      <c r="AI7" s="62"/>
      <c r="AJ7" s="60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</row>
    <row r="8" spans="1:62" s="62" customFormat="1">
      <c r="B8" s="62" t="s">
        <v>125</v>
      </c>
      <c r="C8" s="95">
        <v>4.00125481565606E-2</v>
      </c>
      <c r="D8" s="62">
        <v>2.7530283818880098E-2</v>
      </c>
      <c r="E8" s="95">
        <v>3.6235362643853797E-2</v>
      </c>
      <c r="F8" s="62">
        <v>1.9520644572427599E-2</v>
      </c>
      <c r="G8" s="62">
        <v>1.8059979775663801E-2</v>
      </c>
      <c r="H8" s="62">
        <v>2.5101381033775499E-2</v>
      </c>
      <c r="I8" s="62">
        <v>3.2323439489087703E-2</v>
      </c>
      <c r="J8" s="62">
        <v>-3.06111234460563E-2</v>
      </c>
      <c r="L8" s="62" t="s">
        <v>223</v>
      </c>
      <c r="M8" s="62">
        <v>1.55217159447623E-2</v>
      </c>
      <c r="N8" s="62">
        <v>1.9404637275228599E-2</v>
      </c>
      <c r="O8" s="62">
        <v>3.8995671692050399E-2</v>
      </c>
      <c r="P8" s="62">
        <v>5.6823057843837996E-3</v>
      </c>
      <c r="Q8" s="62">
        <v>-4.8783233538934696E-3</v>
      </c>
      <c r="R8" s="62">
        <v>-7.6764833073284999E-3</v>
      </c>
      <c r="S8" s="96">
        <v>4.0638894413214902E-2</v>
      </c>
      <c r="T8" s="62">
        <v>-6.2037218295091503E-3</v>
      </c>
      <c r="V8" s="62" t="s">
        <v>256</v>
      </c>
      <c r="AC8" s="62" t="s">
        <v>223</v>
      </c>
      <c r="AD8" s="62">
        <v>1.52171842020175E-2</v>
      </c>
      <c r="AE8" s="62">
        <v>-1.54890385420356E-3</v>
      </c>
      <c r="AF8" s="62">
        <v>7.9981341824724508E-3</v>
      </c>
      <c r="AG8" s="62">
        <v>-3.4756244429371501E-3</v>
      </c>
    </row>
    <row r="9" spans="1:62" s="62" customFormat="1" hidden="1">
      <c r="B9" s="62" t="s">
        <v>172</v>
      </c>
      <c r="C9" s="62">
        <v>6.6046756396185693E-2</v>
      </c>
      <c r="D9" s="62">
        <v>7.6620367048939302E-3</v>
      </c>
      <c r="E9" s="62">
        <v>5.6852312350313003E-2</v>
      </c>
      <c r="F9" s="95">
        <v>0.10405045845246</v>
      </c>
      <c r="G9" s="62">
        <v>3.9689350131350602E-2</v>
      </c>
      <c r="H9" s="62">
        <v>4.2907405547405998E-2</v>
      </c>
      <c r="I9" s="62">
        <v>3.9229627929056897E-2</v>
      </c>
      <c r="J9" s="62">
        <v>3.2487035628750202E-2</v>
      </c>
      <c r="L9" s="62" t="s">
        <v>224</v>
      </c>
      <c r="M9" s="62">
        <v>-4.3060646281503898E-2</v>
      </c>
      <c r="N9" s="62">
        <v>-7.8152774389918106E-3</v>
      </c>
      <c r="O9" s="62">
        <v>3.5705091044805702E-2</v>
      </c>
      <c r="P9" s="62">
        <v>1.2042167687858299E-2</v>
      </c>
      <c r="Q9" s="62">
        <v>-5.5658311630467E-2</v>
      </c>
      <c r="R9" s="62">
        <v>-7.4896408790338098E-3</v>
      </c>
      <c r="S9" s="62">
        <v>6.05045498463124E-2</v>
      </c>
      <c r="T9" s="62">
        <v>-2.64340266318841E-2</v>
      </c>
      <c r="V9" s="62" t="s">
        <v>238</v>
      </c>
      <c r="AC9" s="62" t="s">
        <v>224</v>
      </c>
      <c r="AD9" s="62">
        <v>-1.18953119843478E-2</v>
      </c>
      <c r="AE9" s="62">
        <v>3.9944751354847E-2</v>
      </c>
      <c r="AF9" s="62">
        <v>-2.5552892410821301E-2</v>
      </c>
      <c r="AG9" s="62">
        <v>3.8623050023252802E-2</v>
      </c>
    </row>
    <row r="10" spans="1:62" s="62" customFormat="1" hidden="1">
      <c r="B10" s="62" t="s">
        <v>126</v>
      </c>
      <c r="C10" s="62">
        <v>1.3567019670909E-2</v>
      </c>
      <c r="D10" s="62">
        <v>1.6631569996573201E-2</v>
      </c>
      <c r="E10" s="62">
        <v>2.7357496136397801E-2</v>
      </c>
      <c r="F10" s="62">
        <v>-1.69827163880556E-2</v>
      </c>
      <c r="G10" s="62">
        <v>3.4476191163721803E-2</v>
      </c>
      <c r="H10" s="62">
        <v>5.1714286745582698E-2</v>
      </c>
      <c r="I10" s="62">
        <v>5.1395062753325999E-3</v>
      </c>
      <c r="J10" s="62">
        <v>4.8905115613723897E-2</v>
      </c>
      <c r="L10" s="62" t="s">
        <v>225</v>
      </c>
      <c r="M10" s="62">
        <v>1.5290829229095099E-2</v>
      </c>
      <c r="N10" s="62">
        <v>3.9743387035957103E-2</v>
      </c>
      <c r="O10" s="62">
        <v>-1.2130511705754E-2</v>
      </c>
      <c r="P10" s="62">
        <v>-2.30971859397388E-2</v>
      </c>
      <c r="Q10" s="62">
        <v>5.5586207751662703E-2</v>
      </c>
      <c r="R10" s="62">
        <v>-1.78353104673744E-2</v>
      </c>
      <c r="S10" s="62">
        <v>7.7704440115147697E-3</v>
      </c>
      <c r="T10" s="62">
        <v>-5.9012545268551098E-2</v>
      </c>
      <c r="V10" s="62" t="s">
        <v>239</v>
      </c>
      <c r="AC10" s="62" t="s">
        <v>225</v>
      </c>
      <c r="AD10" s="62">
        <v>-4.5215418303223703E-2</v>
      </c>
      <c r="AE10" s="62">
        <v>-9.2939405145597898E-2</v>
      </c>
      <c r="AF10" s="62">
        <v>4.2247965275204302E-2</v>
      </c>
      <c r="AG10" s="62">
        <v>-5.3077639212512302E-2</v>
      </c>
    </row>
    <row r="11" spans="1:62" s="62" customFormat="1" hidden="1">
      <c r="B11" s="62" t="s">
        <v>127</v>
      </c>
      <c r="C11" s="62">
        <v>3.73811294932576E-2</v>
      </c>
      <c r="D11" s="62">
        <v>-1.2992416484847001E-2</v>
      </c>
      <c r="E11" s="62">
        <v>-2.76128753302031E-2</v>
      </c>
      <c r="F11" s="62">
        <v>4.6638625268701397E-2</v>
      </c>
      <c r="G11" s="62">
        <v>1.7653086771794599E-2</v>
      </c>
      <c r="H11" s="62">
        <v>1.5737742818254501E-2</v>
      </c>
      <c r="I11" s="62">
        <v>-3.4412346365270498E-2</v>
      </c>
      <c r="J11" s="62">
        <v>-3.1858554427217002E-2</v>
      </c>
      <c r="L11" s="62" t="s">
        <v>226</v>
      </c>
      <c r="M11" s="62">
        <v>2.4420635407636299E-2</v>
      </c>
      <c r="N11" s="62">
        <v>-2.5378307384406301E-2</v>
      </c>
      <c r="O11" s="62">
        <v>3.20820112217967E-2</v>
      </c>
      <c r="P11" s="62">
        <v>-7.5257056174512999E-3</v>
      </c>
      <c r="Q11" s="62">
        <v>-5.9624391253709802E-2</v>
      </c>
      <c r="R11" s="62">
        <v>-1.38277192645853E-2</v>
      </c>
      <c r="S11" s="62">
        <v>6.2622436580987095E-2</v>
      </c>
      <c r="T11" s="62">
        <v>-6.7303058367450697E-3</v>
      </c>
      <c r="V11" s="62" t="s">
        <v>240</v>
      </c>
      <c r="AC11" s="62" t="s">
        <v>226</v>
      </c>
      <c r="AD11" s="62">
        <v>-8.9329513833161893E-3</v>
      </c>
      <c r="AE11" s="96">
        <v>6.3081321069856103E-2</v>
      </c>
      <c r="AF11" s="62">
        <v>-6.1674075303991202E-2</v>
      </c>
      <c r="AG11" s="62">
        <v>2.5452792982599601E-2</v>
      </c>
    </row>
    <row r="12" spans="1:62" s="62" customFormat="1" hidden="1">
      <c r="B12" s="62" t="s">
        <v>128</v>
      </c>
      <c r="C12" s="62">
        <v>3.7146343536059202E-2</v>
      </c>
      <c r="D12" s="62">
        <v>1.0196406771227301E-2</v>
      </c>
      <c r="E12" s="62">
        <v>3.6088225852252603E-2</v>
      </c>
      <c r="F12" s="96">
        <v>6.2156397880579098E-2</v>
      </c>
      <c r="G12" s="62">
        <v>6.0921927249471299E-3</v>
      </c>
      <c r="H12" s="62">
        <v>1.43647491619806E-2</v>
      </c>
      <c r="I12" s="62">
        <v>2.8072182793111699E-2</v>
      </c>
      <c r="J12" s="62">
        <v>-8.0705521519431306E-2</v>
      </c>
      <c r="L12" s="62" t="s">
        <v>227</v>
      </c>
      <c r="M12" s="62">
        <v>1.1527069919044701E-2</v>
      </c>
      <c r="N12" s="62">
        <v>-1.21202571054211E-2</v>
      </c>
      <c r="O12" s="62">
        <v>-1.2825668894625799E-4</v>
      </c>
      <c r="P12" s="96">
        <v>6.1563878697790897E-2</v>
      </c>
      <c r="Q12" s="62">
        <v>-1.8636632108914499E-2</v>
      </c>
      <c r="R12" s="62">
        <v>3.4891831425675902E-2</v>
      </c>
      <c r="S12" s="62">
        <v>-8.3887890613910197E-3</v>
      </c>
      <c r="T12" s="96">
        <v>6.8139706020639498E-2</v>
      </c>
      <c r="V12" s="62" t="s">
        <v>241</v>
      </c>
      <c r="AC12" s="62" t="s">
        <v>227</v>
      </c>
      <c r="AD12" s="62">
        <v>4.7198461532222E-2</v>
      </c>
      <c r="AE12" s="62">
        <v>3.9024769626251302E-2</v>
      </c>
      <c r="AF12" s="62">
        <v>3.3370787255203802E-2</v>
      </c>
      <c r="AG12" s="62">
        <v>4.6384165158130902E-2</v>
      </c>
    </row>
    <row r="13" spans="1:62" s="62" customFormat="1" hidden="1">
      <c r="C13" s="62" t="s">
        <v>44</v>
      </c>
      <c r="D13" s="62" t="s">
        <v>44</v>
      </c>
      <c r="E13" s="62" t="s">
        <v>44</v>
      </c>
      <c r="F13" s="62" t="s">
        <v>44</v>
      </c>
      <c r="G13" s="62" t="s">
        <v>44</v>
      </c>
      <c r="H13" s="62" t="s">
        <v>44</v>
      </c>
      <c r="I13" s="62" t="s">
        <v>44</v>
      </c>
      <c r="J13" s="62" t="s">
        <v>44</v>
      </c>
      <c r="M13" s="62" t="s">
        <v>44</v>
      </c>
      <c r="N13" s="62" t="s">
        <v>44</v>
      </c>
      <c r="O13" s="62" t="s">
        <v>44</v>
      </c>
      <c r="P13" s="62" t="s">
        <v>44</v>
      </c>
      <c r="Q13" s="62" t="s">
        <v>44</v>
      </c>
      <c r="R13" s="62" t="s">
        <v>44</v>
      </c>
      <c r="S13" s="62" t="s">
        <v>44</v>
      </c>
      <c r="T13" s="62" t="s">
        <v>44</v>
      </c>
      <c r="AD13" s="62" t="s">
        <v>44</v>
      </c>
      <c r="AE13" s="62" t="s">
        <v>44</v>
      </c>
      <c r="AF13" s="62" t="s">
        <v>44</v>
      </c>
      <c r="AG13" s="62" t="s">
        <v>44</v>
      </c>
    </row>
    <row r="14" spans="1:62" s="62" customFormat="1" hidden="1">
      <c r="B14" s="62" t="s">
        <v>129</v>
      </c>
      <c r="C14" s="62">
        <v>2.70813365820071E-2</v>
      </c>
      <c r="D14" s="62">
        <v>2.8158139886877001E-2</v>
      </c>
      <c r="E14" s="96">
        <v>4.2805596723294502E-2</v>
      </c>
      <c r="F14" s="62">
        <v>-7.9254322451255497E-3</v>
      </c>
      <c r="G14" s="62">
        <v>9.7298773871971802E-3</v>
      </c>
      <c r="H14" s="62">
        <v>9.3513970176636908E-3</v>
      </c>
      <c r="I14" s="62">
        <v>5.0836310479663603E-2</v>
      </c>
      <c r="J14" s="62">
        <v>-2.9934598804440899E-2</v>
      </c>
      <c r="L14" s="62" t="s">
        <v>228</v>
      </c>
      <c r="M14" s="62">
        <v>8.6144264389593998E-3</v>
      </c>
      <c r="N14" s="62">
        <v>2.3949544791853201E-2</v>
      </c>
      <c r="O14" s="62">
        <v>3.0093187409984901E-2</v>
      </c>
      <c r="P14" s="62">
        <v>2.2018051075032101E-3</v>
      </c>
      <c r="Q14" s="62">
        <v>-3.4227596798773801E-3</v>
      </c>
      <c r="R14" s="62">
        <v>-1.3440717489190099E-2</v>
      </c>
      <c r="S14" s="62">
        <v>2.0269633910199199E-2</v>
      </c>
      <c r="T14" s="62">
        <v>-5.80208851704587E-3</v>
      </c>
      <c r="V14" s="62" t="s">
        <v>242</v>
      </c>
      <c r="AC14" s="62" t="s">
        <v>228</v>
      </c>
      <c r="AD14" s="62">
        <v>2.0367974393539E-2</v>
      </c>
      <c r="AE14" s="62">
        <v>-3.85826753466775E-3</v>
      </c>
      <c r="AF14" s="62">
        <v>8.0243280106976102E-3</v>
      </c>
      <c r="AG14" s="62">
        <v>-8.5364648135449299E-3</v>
      </c>
    </row>
    <row r="15" spans="1:62" s="62" customFormat="1" hidden="1">
      <c r="B15" s="62" t="s">
        <v>130</v>
      </c>
      <c r="C15" s="62">
        <v>7.5389569107302198E-3</v>
      </c>
      <c r="D15" s="62">
        <v>2.1436157052606799E-3</v>
      </c>
      <c r="E15" s="62">
        <v>-1.02257684082512E-2</v>
      </c>
      <c r="F15" s="62">
        <v>-3.6649352528198002E-2</v>
      </c>
      <c r="G15" s="62">
        <v>-5.3810352305458196E-3</v>
      </c>
      <c r="H15" s="62">
        <v>3.3798748418707801E-2</v>
      </c>
      <c r="I15" s="62">
        <v>-2.7922570526512699E-2</v>
      </c>
      <c r="J15" s="62">
        <v>-8.8198903163447997E-3</v>
      </c>
      <c r="L15" s="62" t="s">
        <v>229</v>
      </c>
      <c r="M15" s="62">
        <v>2.7189509021287101E-2</v>
      </c>
      <c r="N15" s="62">
        <v>-2.0378672287431902E-2</v>
      </c>
      <c r="O15" s="62">
        <v>3.59115538641058E-2</v>
      </c>
      <c r="P15" s="62">
        <v>-2.92690024248451E-3</v>
      </c>
      <c r="Q15" s="62">
        <v>2.3851438127371401E-2</v>
      </c>
      <c r="R15" s="62">
        <v>6.9150375140528998E-3</v>
      </c>
      <c r="S15" s="96">
        <v>3.8969683223578702E-2</v>
      </c>
      <c r="T15" s="62">
        <v>-1.66971667135771E-2</v>
      </c>
      <c r="V15" s="62" t="s">
        <v>243</v>
      </c>
      <c r="AC15" s="62" t="s">
        <v>229</v>
      </c>
      <c r="AD15" s="62">
        <v>-2.7423716754372499E-2</v>
      </c>
      <c r="AE15" s="62">
        <v>4.7652104988585298E-3</v>
      </c>
      <c r="AF15" s="62">
        <v>1.06395678459915E-2</v>
      </c>
      <c r="AG15" s="62">
        <v>1.77664135412216E-3</v>
      </c>
    </row>
    <row r="16" spans="1:62" s="62" customFormat="1">
      <c r="C16" s="62" t="s">
        <v>44</v>
      </c>
      <c r="D16" s="62" t="s">
        <v>44</v>
      </c>
      <c r="E16" s="62" t="s">
        <v>44</v>
      </c>
      <c r="F16" s="62" t="s">
        <v>44</v>
      </c>
      <c r="G16" s="62" t="s">
        <v>44</v>
      </c>
      <c r="H16" s="62" t="s">
        <v>44</v>
      </c>
      <c r="I16" s="62" t="s">
        <v>44</v>
      </c>
      <c r="J16" s="62" t="s">
        <v>44</v>
      </c>
      <c r="M16" s="62" t="s">
        <v>44</v>
      </c>
      <c r="N16" s="62" t="s">
        <v>44</v>
      </c>
      <c r="O16" s="62" t="s">
        <v>44</v>
      </c>
      <c r="P16" s="62" t="s">
        <v>44</v>
      </c>
      <c r="Q16" s="62" t="s">
        <v>44</v>
      </c>
      <c r="R16" s="62" t="s">
        <v>44</v>
      </c>
      <c r="S16" s="62" t="s">
        <v>44</v>
      </c>
      <c r="T16" s="62" t="s">
        <v>44</v>
      </c>
      <c r="AD16" s="62" t="s">
        <v>44</v>
      </c>
      <c r="AE16" s="62" t="s">
        <v>44</v>
      </c>
      <c r="AF16" s="62" t="s">
        <v>44</v>
      </c>
      <c r="AG16" s="62" t="s">
        <v>44</v>
      </c>
    </row>
    <row r="17" spans="2:36" s="62" customFormat="1">
      <c r="B17" s="60" t="s">
        <v>131</v>
      </c>
      <c r="C17" s="62" t="s">
        <v>44</v>
      </c>
      <c r="D17" s="62" t="s">
        <v>44</v>
      </c>
      <c r="E17" s="62" t="s">
        <v>44</v>
      </c>
      <c r="F17" s="62" t="s">
        <v>44</v>
      </c>
      <c r="G17" s="62" t="s">
        <v>44</v>
      </c>
      <c r="H17" s="62" t="s">
        <v>44</v>
      </c>
      <c r="I17" s="62" t="s">
        <v>44</v>
      </c>
      <c r="J17" s="62" t="s">
        <v>44</v>
      </c>
      <c r="L17" s="62" t="s">
        <v>131</v>
      </c>
      <c r="M17" s="62" t="s">
        <v>44</v>
      </c>
      <c r="N17" s="62" t="s">
        <v>44</v>
      </c>
      <c r="O17" s="62" t="s">
        <v>44</v>
      </c>
      <c r="P17" s="62" t="s">
        <v>44</v>
      </c>
      <c r="Q17" s="62" t="s">
        <v>44</v>
      </c>
      <c r="R17" s="62" t="s">
        <v>44</v>
      </c>
      <c r="S17" s="62" t="s">
        <v>44</v>
      </c>
      <c r="T17" s="62" t="s">
        <v>44</v>
      </c>
      <c r="V17" s="60" t="s">
        <v>131</v>
      </c>
      <c r="AC17" s="60" t="s">
        <v>131</v>
      </c>
      <c r="AD17" s="62" t="s">
        <v>44</v>
      </c>
      <c r="AE17" s="62" t="s">
        <v>44</v>
      </c>
      <c r="AF17" s="62" t="s">
        <v>44</v>
      </c>
      <c r="AG17" s="62" t="s">
        <v>44</v>
      </c>
      <c r="AJ17" s="60"/>
    </row>
    <row r="18" spans="2:36" s="62" customFormat="1">
      <c r="B18" s="62" t="s">
        <v>440</v>
      </c>
      <c r="C18" s="62">
        <v>1.50532150403125E-2</v>
      </c>
      <c r="D18" s="62">
        <v>1.46789103841723E-2</v>
      </c>
      <c r="E18" s="62">
        <v>-1.7952715567278701E-2</v>
      </c>
      <c r="F18" s="62">
        <v>3.3455217133459003E-2</v>
      </c>
      <c r="G18" s="62">
        <v>2.8375800151912201E-2</v>
      </c>
      <c r="H18" s="62">
        <v>1.56204166032519E-2</v>
      </c>
      <c r="I18" s="62">
        <v>-1.97365584357981E-2</v>
      </c>
      <c r="J18" s="62">
        <v>9.0183839122367007E-3</v>
      </c>
      <c r="L18" s="62" t="s">
        <v>441</v>
      </c>
      <c r="M18" s="62">
        <v>1.14087333560527E-2</v>
      </c>
      <c r="N18" s="62">
        <v>1.1940862754119499E-2</v>
      </c>
      <c r="O18" s="62">
        <v>4.7537296022299599E-2</v>
      </c>
      <c r="P18" s="62">
        <v>-2.60275272277351E-2</v>
      </c>
      <c r="Q18" s="62">
        <v>2.1869056920342599E-2</v>
      </c>
      <c r="R18" s="62">
        <v>4.84517422521024E-3</v>
      </c>
      <c r="S18" s="96">
        <v>5.15410406368167E-2</v>
      </c>
      <c r="T18" s="62">
        <v>5.41539925063865E-3</v>
      </c>
      <c r="V18" s="62" t="s">
        <v>442</v>
      </c>
      <c r="AC18" s="62" t="s">
        <v>441</v>
      </c>
      <c r="AD18" s="62">
        <v>-8.7666302689846393E-3</v>
      </c>
      <c r="AE18" s="62">
        <v>-1.05398910187925E-2</v>
      </c>
      <c r="AF18" s="62">
        <v>-1.6153478235586102E-2</v>
      </c>
      <c r="AG18" s="62">
        <v>-2.9790201099794598E-2</v>
      </c>
    </row>
    <row r="19" spans="2:36" s="62" customFormat="1" hidden="1">
      <c r="B19" s="62" t="s">
        <v>443</v>
      </c>
      <c r="C19" s="62">
        <v>-1.4637040993638099E-2</v>
      </c>
      <c r="D19" s="62">
        <v>-2.5724016178763302E-2</v>
      </c>
      <c r="E19" s="62">
        <v>-6.95094907630842E-2</v>
      </c>
      <c r="F19" s="62">
        <v>9.4814678953202697E-3</v>
      </c>
      <c r="G19" s="62">
        <v>1.40466929715483E-2</v>
      </c>
      <c r="H19" s="62">
        <v>-1.7530942953274099E-2</v>
      </c>
      <c r="I19" s="62">
        <v>-5.7399378634269499E-2</v>
      </c>
      <c r="J19" s="62">
        <v>-1.07997788500545E-2</v>
      </c>
      <c r="L19" s="62" t="s">
        <v>444</v>
      </c>
      <c r="M19" s="62">
        <v>1.3260891888091E-2</v>
      </c>
      <c r="N19" s="62">
        <v>-5.20543357315645E-4</v>
      </c>
      <c r="O19" s="62">
        <v>5.2088240854455098E-2</v>
      </c>
      <c r="P19" s="62">
        <v>-3.4485914321370298E-2</v>
      </c>
      <c r="Q19" s="62">
        <v>1.6574951449034099E-2</v>
      </c>
      <c r="R19" s="62">
        <v>2.01586730780631E-2</v>
      </c>
      <c r="S19" s="96">
        <v>5.5841072593978497E-2</v>
      </c>
      <c r="T19" s="62">
        <v>3.5600212833222997E-2</v>
      </c>
      <c r="V19" s="62" t="s">
        <v>445</v>
      </c>
      <c r="AC19" s="62" t="s">
        <v>444</v>
      </c>
      <c r="AD19" s="62">
        <v>-1.51624872976462E-2</v>
      </c>
      <c r="AE19" s="62">
        <v>7.6854104908402098E-3</v>
      </c>
      <c r="AF19" s="62">
        <v>-3.5709157970745503E-2</v>
      </c>
      <c r="AG19" s="62">
        <v>-2.4640714262102001E-2</v>
      </c>
    </row>
    <row r="20" spans="2:36" s="62" customFormat="1" hidden="1">
      <c r="B20" s="62" t="s">
        <v>219</v>
      </c>
      <c r="C20" s="62">
        <v>1.42742143908359E-2</v>
      </c>
      <c r="D20" s="62">
        <v>2.2014367999148601E-2</v>
      </c>
      <c r="E20" s="62">
        <v>-2.1450315564831901E-2</v>
      </c>
      <c r="F20" s="62">
        <v>2.6604170873030498E-2</v>
      </c>
      <c r="G20" s="62">
        <v>2.87340280285476E-2</v>
      </c>
      <c r="H20" s="62">
        <v>1.70237432989516E-2</v>
      </c>
      <c r="I20" s="62">
        <v>-2.23855664929004E-2</v>
      </c>
      <c r="J20" s="62">
        <v>2.0615421232794101E-3</v>
      </c>
      <c r="L20" s="62" t="s">
        <v>230</v>
      </c>
      <c r="M20" s="62">
        <v>9.0815918132369396E-3</v>
      </c>
      <c r="N20" s="62">
        <v>7.3139403540863302E-3</v>
      </c>
      <c r="O20" s="62">
        <v>3.8129939521822198E-2</v>
      </c>
      <c r="P20" s="62">
        <v>-2.8295169440182798E-2</v>
      </c>
      <c r="Q20" s="62">
        <v>1.9920985831345401E-2</v>
      </c>
      <c r="R20" s="62">
        <v>6.2455859487523999E-4</v>
      </c>
      <c r="S20" s="62">
        <v>4.1721441126304201E-2</v>
      </c>
      <c r="T20" s="62">
        <v>8.5167081119351205E-3</v>
      </c>
      <c r="V20" s="62" t="s">
        <v>244</v>
      </c>
      <c r="AC20" s="62" t="s">
        <v>230</v>
      </c>
      <c r="AD20" s="62">
        <v>-1.58196404759448E-2</v>
      </c>
      <c r="AE20" s="62">
        <v>-6.7166120504533302E-3</v>
      </c>
      <c r="AF20" s="62">
        <v>-1.1102427044150501E-2</v>
      </c>
      <c r="AG20" s="62">
        <v>-3.8518695381897602E-2</v>
      </c>
    </row>
    <row r="21" spans="2:36" s="62" customFormat="1">
      <c r="B21" s="62" t="s">
        <v>446</v>
      </c>
      <c r="C21" s="96">
        <v>3.2130834997636103E-2</v>
      </c>
      <c r="D21" s="62">
        <v>2.4003240883786098E-2</v>
      </c>
      <c r="E21" s="95">
        <v>5.39737252997054E-2</v>
      </c>
      <c r="F21" s="62">
        <v>2.5907895608760299E-2</v>
      </c>
      <c r="G21" s="62">
        <v>1.5770529040288798E-2</v>
      </c>
      <c r="H21" s="62">
        <v>1.9898212303594301E-2</v>
      </c>
      <c r="I21" s="62">
        <v>4.1040468772568998E-2</v>
      </c>
      <c r="J21" s="62">
        <v>2.3477803266770399E-3</v>
      </c>
      <c r="L21" s="62" t="s">
        <v>447</v>
      </c>
      <c r="M21" s="62">
        <v>1.7469026148928899E-2</v>
      </c>
      <c r="N21" s="62">
        <v>9.2494540216375293E-3</v>
      </c>
      <c r="O21" s="62">
        <v>1.8858513379898901E-2</v>
      </c>
      <c r="P21" s="62">
        <v>1.41601775278634E-2</v>
      </c>
      <c r="Q21" s="62">
        <v>1.34647102211123E-2</v>
      </c>
      <c r="R21" s="62">
        <v>-2.1786146613837098E-2</v>
      </c>
      <c r="S21" s="62">
        <v>2.20675177781086E-2</v>
      </c>
      <c r="T21" s="62">
        <v>-2.5083428760579601E-2</v>
      </c>
      <c r="V21" s="62" t="s">
        <v>448</v>
      </c>
      <c r="AC21" s="62" t="s">
        <v>447</v>
      </c>
      <c r="AD21" s="62">
        <v>2.1272036338378202E-2</v>
      </c>
      <c r="AE21" s="62">
        <v>-1.1365137119815299E-2</v>
      </c>
      <c r="AF21" s="62">
        <v>2.2553114617681901E-2</v>
      </c>
      <c r="AG21" s="62">
        <v>4.1248954786889799E-3</v>
      </c>
    </row>
    <row r="22" spans="2:36" s="62" customFormat="1" hidden="1">
      <c r="B22" s="62" t="s">
        <v>449</v>
      </c>
      <c r="C22" s="62">
        <v>2.3368156257070401E-2</v>
      </c>
      <c r="D22" s="62">
        <v>-1.13393445195582E-2</v>
      </c>
      <c r="E22" s="62">
        <v>6.28112606275361E-2</v>
      </c>
      <c r="F22" s="62">
        <v>9.0407883464081601E-3</v>
      </c>
      <c r="G22" s="62">
        <v>-1.1482817466646899E-2</v>
      </c>
      <c r="H22" s="62">
        <v>-1.3475497287323199E-2</v>
      </c>
      <c r="I22" s="62">
        <v>5.5660529091039398E-2</v>
      </c>
      <c r="J22" s="62">
        <v>-1.8746135413011799E-2</v>
      </c>
      <c r="L22" s="62" t="s">
        <v>450</v>
      </c>
      <c r="M22" s="62">
        <v>2.1392414214869902E-2</v>
      </c>
      <c r="N22" s="62">
        <v>-7.5921101167765199E-3</v>
      </c>
      <c r="O22" s="62">
        <v>2.5038021946797101E-3</v>
      </c>
      <c r="P22" s="62">
        <v>3.9262434733391097E-2</v>
      </c>
      <c r="Q22" s="62">
        <v>-6.9415831836515899E-3</v>
      </c>
      <c r="R22" s="62">
        <v>-2.9587185434912198E-2</v>
      </c>
      <c r="S22" s="62">
        <v>4.94981667455981E-3</v>
      </c>
      <c r="T22" s="62">
        <v>-1.2692498660286201E-2</v>
      </c>
      <c r="V22" s="62" t="s">
        <v>451</v>
      </c>
      <c r="AC22" s="62" t="s">
        <v>450</v>
      </c>
      <c r="AD22" s="96">
        <v>3.8371582311059999E-2</v>
      </c>
      <c r="AE22" s="62">
        <v>2.3450520356324998E-3</v>
      </c>
      <c r="AF22" s="62">
        <v>2.6068652555715999E-2</v>
      </c>
      <c r="AG22" s="62">
        <v>3.6875370364872699E-2</v>
      </c>
    </row>
    <row r="23" spans="2:36" s="62" customFormat="1" hidden="1">
      <c r="B23" s="62" t="s">
        <v>177</v>
      </c>
      <c r="C23" s="62">
        <v>-1.2845543897808301E-2</v>
      </c>
      <c r="D23" s="62">
        <v>-2.2681131757026698E-2</v>
      </c>
      <c r="E23" s="62">
        <v>-1.4309993972049901E-2</v>
      </c>
      <c r="F23" s="62">
        <v>4.2094622332288596E-3</v>
      </c>
      <c r="G23" s="62">
        <v>-3.2130796796184899E-2</v>
      </c>
      <c r="H23" s="62">
        <v>-3.5338553402423201E-2</v>
      </c>
      <c r="I23" s="62">
        <v>-5.3920313762037698E-3</v>
      </c>
      <c r="J23" s="62">
        <v>-3.3438579142533601E-3</v>
      </c>
      <c r="L23" s="62" t="s">
        <v>231</v>
      </c>
      <c r="M23" s="62">
        <v>2.34844319216665E-2</v>
      </c>
      <c r="N23" s="62">
        <v>2.93630758819158E-2</v>
      </c>
      <c r="O23" s="62">
        <v>6.5963011166233002E-3</v>
      </c>
      <c r="P23" s="62">
        <v>-1.1964817211275599E-3</v>
      </c>
      <c r="Q23" s="96">
        <v>3.0144499021489399E-2</v>
      </c>
      <c r="R23" s="96">
        <v>4.38704167505874E-2</v>
      </c>
      <c r="S23" s="62">
        <v>6.0983467569098396E-3</v>
      </c>
      <c r="T23" s="62">
        <v>-1.6765816055451199E-2</v>
      </c>
      <c r="V23" s="62" t="s">
        <v>245</v>
      </c>
      <c r="AC23" s="62" t="s">
        <v>231</v>
      </c>
      <c r="AD23" s="62">
        <v>-2.7251262456495398E-3</v>
      </c>
      <c r="AE23" s="62">
        <v>-8.6999988714546398E-3</v>
      </c>
      <c r="AF23" s="62">
        <v>-3.2225009146066401E-3</v>
      </c>
      <c r="AG23" s="62">
        <v>2.04254038003534E-2</v>
      </c>
    </row>
    <row r="24" spans="2:36" s="62" customFormat="1">
      <c r="B24" s="62" t="s">
        <v>452</v>
      </c>
      <c r="C24" s="95">
        <v>4.6430855577430201E-2</v>
      </c>
      <c r="D24" s="62">
        <v>2.3501262320248101E-2</v>
      </c>
      <c r="E24" s="95">
        <v>7.0947680058855697E-2</v>
      </c>
      <c r="F24" s="62">
        <v>2.4571650338728698E-2</v>
      </c>
      <c r="G24" s="62">
        <v>3.4627437538167001E-2</v>
      </c>
      <c r="H24" s="62">
        <v>2.4658797775819599E-2</v>
      </c>
      <c r="I24" s="62">
        <v>4.8112483938903799E-2</v>
      </c>
      <c r="J24" s="62">
        <v>-3.84385142801339E-4</v>
      </c>
      <c r="L24" s="62" t="s">
        <v>453</v>
      </c>
      <c r="M24" s="62">
        <v>-7.1247938472957396E-3</v>
      </c>
      <c r="N24" s="62">
        <v>4.0111986728951004E-3</v>
      </c>
      <c r="O24" s="62">
        <v>1.51686382226646E-2</v>
      </c>
      <c r="P24" s="62">
        <v>6.7682936188321998E-3</v>
      </c>
      <c r="Q24" s="62">
        <v>7.2976161261367797E-3</v>
      </c>
      <c r="R24" s="62">
        <v>-3.50923308527408E-2</v>
      </c>
      <c r="S24" s="62">
        <v>1.7608332234378899E-2</v>
      </c>
      <c r="T24" s="62">
        <v>-2.5626620158128399E-2</v>
      </c>
      <c r="V24" s="62" t="s">
        <v>454</v>
      </c>
      <c r="AC24" s="62" t="s">
        <v>453</v>
      </c>
      <c r="AD24" s="62">
        <v>1.8824456846458001E-2</v>
      </c>
      <c r="AE24" s="62">
        <v>-1.3375923310098599E-2</v>
      </c>
      <c r="AF24" s="62">
        <v>1.9583340605221398E-2</v>
      </c>
      <c r="AG24" s="62">
        <v>-1.0608595714485801E-2</v>
      </c>
    </row>
    <row r="25" spans="2:36" s="62" customFormat="1" hidden="1">
      <c r="B25" s="62" t="s">
        <v>455</v>
      </c>
      <c r="C25" s="96">
        <v>4.97738363501916E-2</v>
      </c>
      <c r="D25" s="62">
        <v>-1.60299272235984E-2</v>
      </c>
      <c r="E25" s="95">
        <v>8.9596893718513995E-2</v>
      </c>
      <c r="F25" s="62">
        <v>-2.7818309979373902E-3</v>
      </c>
      <c r="G25" s="62">
        <v>2.01338757495877E-2</v>
      </c>
      <c r="H25" s="62">
        <v>-6.0572126567991604E-3</v>
      </c>
      <c r="I25" s="62">
        <v>6.4411851002779102E-2</v>
      </c>
      <c r="J25" s="62">
        <v>-2.78452309245153E-2</v>
      </c>
      <c r="L25" s="62" t="s">
        <v>456</v>
      </c>
      <c r="M25" s="62">
        <v>-2.29316599002015E-2</v>
      </c>
      <c r="N25" s="62">
        <v>-1.6198432398742298E-2</v>
      </c>
      <c r="O25" s="62">
        <v>-1.1537120601123199E-2</v>
      </c>
      <c r="P25" s="62">
        <v>2.9317490884265902E-2</v>
      </c>
      <c r="Q25" s="62">
        <v>-1.3385027452799601E-2</v>
      </c>
      <c r="R25" s="62">
        <v>-5.0145121051932501E-2</v>
      </c>
      <c r="S25" s="62">
        <v>-1.3646841953232699E-2</v>
      </c>
      <c r="T25" s="62">
        <v>-1.70380086030033E-2</v>
      </c>
      <c r="V25" s="62" t="s">
        <v>457</v>
      </c>
      <c r="AC25" s="62" t="s">
        <v>456</v>
      </c>
      <c r="AD25" s="62">
        <v>3.7018085990070601E-2</v>
      </c>
      <c r="AE25" s="62">
        <v>1.1466328486128801E-5</v>
      </c>
      <c r="AF25" s="62">
        <v>2.0629836001280901E-2</v>
      </c>
      <c r="AG25" s="62">
        <v>8.2519344005123705E-3</v>
      </c>
    </row>
    <row r="26" spans="2:36" s="62" customFormat="1" hidden="1">
      <c r="B26" s="62" t="s">
        <v>176</v>
      </c>
      <c r="C26" s="62">
        <v>1.5922110614538999E-2</v>
      </c>
      <c r="D26" s="62">
        <v>1.50002620345126E-3</v>
      </c>
      <c r="E26" s="96">
        <v>4.0808544742476097E-2</v>
      </c>
      <c r="F26" s="62">
        <v>-5.5566437862148198E-3</v>
      </c>
      <c r="G26" s="62">
        <v>2.7398119975304499E-2</v>
      </c>
      <c r="H26" s="62">
        <v>5.7720996213038297E-3</v>
      </c>
      <c r="I26" s="62">
        <v>2.67748856228575E-2</v>
      </c>
      <c r="J26" s="62">
        <v>1.32962709738437E-3</v>
      </c>
      <c r="L26" s="62" t="s">
        <v>232</v>
      </c>
      <c r="M26" s="62">
        <v>-4.8287716064897901E-2</v>
      </c>
      <c r="N26" s="62">
        <v>1.3358362573569999E-2</v>
      </c>
      <c r="O26" s="62">
        <v>-3.50312162222505E-2</v>
      </c>
      <c r="P26" s="62">
        <v>-7.1206830522491096E-3</v>
      </c>
      <c r="Q26" s="62">
        <v>-2.0724356583787799E-2</v>
      </c>
      <c r="R26" s="62">
        <v>-3.7763108012884099E-3</v>
      </c>
      <c r="S26" s="62">
        <v>-3.4924426986560599E-2</v>
      </c>
      <c r="T26" s="62">
        <v>-2.2035966029465899E-2</v>
      </c>
      <c r="V26" s="62" t="s">
        <v>246</v>
      </c>
      <c r="AC26" s="62" t="s">
        <v>232</v>
      </c>
      <c r="AD26" s="62">
        <v>-1.42016642719622E-2</v>
      </c>
      <c r="AE26" s="62">
        <v>-1.10066810332081E-2</v>
      </c>
      <c r="AF26" s="62">
        <v>1.43674266676599E-2</v>
      </c>
      <c r="AG26" s="62">
        <v>-1.2397114555162099E-2</v>
      </c>
    </row>
    <row r="27" spans="2:36" s="62" customFormat="1" hidden="1">
      <c r="C27" s="62" t="s">
        <v>44</v>
      </c>
      <c r="D27" s="62" t="s">
        <v>44</v>
      </c>
      <c r="E27" s="62" t="s">
        <v>44</v>
      </c>
      <c r="F27" s="62" t="s">
        <v>44</v>
      </c>
      <c r="G27" s="62" t="s">
        <v>44</v>
      </c>
      <c r="H27" s="62" t="s">
        <v>44</v>
      </c>
      <c r="I27" s="62" t="s">
        <v>44</v>
      </c>
      <c r="J27" s="62" t="s">
        <v>44</v>
      </c>
      <c r="M27" s="62" t="s">
        <v>44</v>
      </c>
      <c r="N27" s="62" t="s">
        <v>44</v>
      </c>
      <c r="O27" s="62" t="s">
        <v>44</v>
      </c>
      <c r="P27" s="62" t="s">
        <v>44</v>
      </c>
      <c r="Q27" s="62" t="s">
        <v>44</v>
      </c>
      <c r="R27" s="62" t="s">
        <v>44</v>
      </c>
      <c r="S27" s="62" t="s">
        <v>44</v>
      </c>
      <c r="T27" s="62" t="s">
        <v>44</v>
      </c>
      <c r="AD27" s="62" t="s">
        <v>44</v>
      </c>
      <c r="AE27" s="62" t="s">
        <v>44</v>
      </c>
      <c r="AF27" s="62" t="s">
        <v>44</v>
      </c>
      <c r="AG27" s="62" t="s">
        <v>44</v>
      </c>
    </row>
    <row r="28" spans="2:36" s="62" customFormat="1" hidden="1">
      <c r="B28" s="60" t="s">
        <v>132</v>
      </c>
      <c r="C28" s="62" t="s">
        <v>44</v>
      </c>
      <c r="D28" s="62" t="s">
        <v>44</v>
      </c>
      <c r="E28" s="62" t="s">
        <v>44</v>
      </c>
      <c r="F28" s="62" t="s">
        <v>44</v>
      </c>
      <c r="G28" s="62" t="s">
        <v>44</v>
      </c>
      <c r="H28" s="62" t="s">
        <v>44</v>
      </c>
      <c r="I28" s="62" t="s">
        <v>44</v>
      </c>
      <c r="J28" s="62" t="s">
        <v>44</v>
      </c>
      <c r="L28" s="62" t="s">
        <v>132</v>
      </c>
      <c r="M28" s="62" t="s">
        <v>44</v>
      </c>
      <c r="N28" s="62" t="s">
        <v>44</v>
      </c>
      <c r="O28" s="62" t="s">
        <v>44</v>
      </c>
      <c r="P28" s="62" t="s">
        <v>44</v>
      </c>
      <c r="Q28" s="62" t="s">
        <v>44</v>
      </c>
      <c r="R28" s="62" t="s">
        <v>44</v>
      </c>
      <c r="S28" s="62" t="s">
        <v>44</v>
      </c>
      <c r="T28" s="62" t="s">
        <v>44</v>
      </c>
      <c r="V28" s="60" t="s">
        <v>132</v>
      </c>
      <c r="AC28" s="60" t="s">
        <v>132</v>
      </c>
      <c r="AD28" s="62" t="s">
        <v>44</v>
      </c>
      <c r="AE28" s="62" t="s">
        <v>44</v>
      </c>
      <c r="AF28" s="62" t="s">
        <v>44</v>
      </c>
      <c r="AG28" s="62" t="s">
        <v>44</v>
      </c>
      <c r="AJ28" s="60"/>
    </row>
    <row r="29" spans="2:36" s="62" customFormat="1" hidden="1">
      <c r="B29" s="62" t="s">
        <v>133</v>
      </c>
      <c r="C29" s="62">
        <v>1.0294235818779199E-2</v>
      </c>
      <c r="D29" s="62">
        <v>2.0965857064723101E-4</v>
      </c>
      <c r="E29" s="62">
        <v>5.9333375493167504E-3</v>
      </c>
      <c r="F29" s="62">
        <v>-3.2706737020968601E-2</v>
      </c>
      <c r="G29" s="62">
        <v>-4.1093079846858003E-3</v>
      </c>
      <c r="H29" s="62">
        <v>-6.2058936911581503E-3</v>
      </c>
      <c r="I29" s="62">
        <v>2.1720627919053499E-2</v>
      </c>
      <c r="J29" s="62">
        <v>-4.1596260416411401E-2</v>
      </c>
      <c r="L29" s="62" t="s">
        <v>233</v>
      </c>
      <c r="M29" s="62">
        <v>-7.1283914020059999E-4</v>
      </c>
      <c r="N29" s="62">
        <v>2.0546539923428999E-2</v>
      </c>
      <c r="O29" s="62">
        <v>2.7821692324888101E-2</v>
      </c>
      <c r="P29" s="62">
        <v>1.3461827390307899E-3</v>
      </c>
      <c r="Q29" s="62">
        <v>-1.1492783980979301E-2</v>
      </c>
      <c r="R29" s="62">
        <v>-2.00922796870265E-4</v>
      </c>
      <c r="S29" s="62">
        <v>2.4492488938485501E-2</v>
      </c>
      <c r="T29" s="62">
        <v>1.8565266430812698E-2</v>
      </c>
      <c r="V29" s="62" t="s">
        <v>247</v>
      </c>
      <c r="AC29" s="62" t="s">
        <v>233</v>
      </c>
      <c r="AD29" s="62">
        <v>-7.2332206873296299E-4</v>
      </c>
      <c r="AE29" s="62">
        <v>3.55633350460372E-3</v>
      </c>
      <c r="AF29" s="62">
        <v>2.4914426811912999E-3</v>
      </c>
      <c r="AG29" s="62">
        <v>-2.39098128275617E-3</v>
      </c>
    </row>
    <row r="30" spans="2:36" s="62" customFormat="1" hidden="1">
      <c r="B30" s="62" t="s">
        <v>134</v>
      </c>
      <c r="C30" s="62">
        <v>2.5913676823554301E-2</v>
      </c>
      <c r="D30" s="62">
        <v>4.5891526564417501E-2</v>
      </c>
      <c r="E30" s="62">
        <v>2.5835229769598001E-2</v>
      </c>
      <c r="F30" s="62">
        <v>1.11656306797757E-2</v>
      </c>
      <c r="G30" s="62">
        <v>2.43447357444289E-2</v>
      </c>
      <c r="H30" s="62">
        <v>2.1102257514236399E-2</v>
      </c>
      <c r="I30" s="62">
        <v>3.4569001776729301E-2</v>
      </c>
      <c r="J30" s="62">
        <v>-2.20174731437262E-2</v>
      </c>
      <c r="L30" s="62" t="s">
        <v>234</v>
      </c>
      <c r="M30" s="62">
        <v>1.01458189783442E-2</v>
      </c>
      <c r="N30" s="62">
        <v>2.4292437708458001E-2</v>
      </c>
      <c r="O30" s="62">
        <v>4.65191029960677E-2</v>
      </c>
      <c r="P30" s="62">
        <v>-1.1928310371017201E-2</v>
      </c>
      <c r="Q30" s="62">
        <v>3.4080886774334801E-3</v>
      </c>
      <c r="R30" s="62">
        <v>-3.0071370683236601E-3</v>
      </c>
      <c r="S30" s="62">
        <v>3.6812369611395397E-2</v>
      </c>
      <c r="T30" s="62">
        <v>2.88183969047684E-3</v>
      </c>
      <c r="V30" s="62" t="s">
        <v>248</v>
      </c>
      <c r="AC30" s="62" t="s">
        <v>234</v>
      </c>
      <c r="AD30" s="62">
        <v>9.9235523254680592E-3</v>
      </c>
      <c r="AE30" s="62">
        <v>-1.2780332540375499E-3</v>
      </c>
      <c r="AF30" s="62">
        <v>2.2302933256733801E-3</v>
      </c>
      <c r="AG30" s="62">
        <v>-2.5861378787583399E-2</v>
      </c>
    </row>
    <row r="31" spans="2:36" s="62" customFormat="1" hidden="1">
      <c r="B31" s="62" t="s">
        <v>142</v>
      </c>
      <c r="C31" s="96">
        <v>2.6941126328169699E-2</v>
      </c>
      <c r="D31" s="96">
        <v>3.9772230851780402E-2</v>
      </c>
      <c r="E31" s="96">
        <v>5.1911462092255403E-2</v>
      </c>
      <c r="F31" s="62">
        <v>2.3062442771195801E-2</v>
      </c>
      <c r="G31" s="62">
        <v>1.84918859310861E-2</v>
      </c>
      <c r="H31" s="62">
        <v>1.9875632497357899E-2</v>
      </c>
      <c r="I31" s="62">
        <v>4.7236075966822E-2</v>
      </c>
      <c r="J31" s="62">
        <v>8.8056599671838603E-4</v>
      </c>
      <c r="L31" s="62" t="s">
        <v>235</v>
      </c>
      <c r="M31" s="62">
        <v>1.2684343524157701E-2</v>
      </c>
      <c r="N31" s="62">
        <v>1.2474684953510499E-2</v>
      </c>
      <c r="O31" s="62">
        <v>1.4738997516500599E-2</v>
      </c>
      <c r="P31" s="62">
        <v>7.4341434841998402E-4</v>
      </c>
      <c r="Q31" s="62">
        <v>7.2332206873295998E-3</v>
      </c>
      <c r="R31" s="62">
        <v>-1.7620929285522401E-2</v>
      </c>
      <c r="S31" s="62">
        <v>4.5408552092680299E-3</v>
      </c>
      <c r="T31" s="62">
        <v>-2.5979317635325499E-2</v>
      </c>
      <c r="V31" s="62" t="s">
        <v>249</v>
      </c>
      <c r="AC31" s="62" t="s">
        <v>235</v>
      </c>
      <c r="AD31" s="62">
        <v>2.80890070024633E-2</v>
      </c>
      <c r="AE31" s="62">
        <v>-8.6999571044825506E-3</v>
      </c>
      <c r="AF31" s="62">
        <v>8.17755783261985E-3</v>
      </c>
      <c r="AG31" s="62">
        <v>-1.0528354556002E-2</v>
      </c>
    </row>
    <row r="32" spans="2:36" s="62" customFormat="1" hidden="1">
      <c r="C32" s="62" t="s">
        <v>44</v>
      </c>
      <c r="D32" s="62" t="s">
        <v>44</v>
      </c>
      <c r="E32" s="62" t="s">
        <v>44</v>
      </c>
      <c r="F32" s="62" t="s">
        <v>44</v>
      </c>
      <c r="G32" s="62" t="s">
        <v>44</v>
      </c>
      <c r="H32" s="62" t="s">
        <v>44</v>
      </c>
      <c r="I32" s="62" t="s">
        <v>44</v>
      </c>
      <c r="J32" s="62" t="s">
        <v>44</v>
      </c>
      <c r="M32" s="62" t="s">
        <v>44</v>
      </c>
      <c r="N32" s="62" t="s">
        <v>44</v>
      </c>
      <c r="O32" s="62" t="s">
        <v>44</v>
      </c>
      <c r="P32" s="62" t="s">
        <v>44</v>
      </c>
      <c r="Q32" s="62" t="s">
        <v>44</v>
      </c>
      <c r="R32" s="62" t="s">
        <v>44</v>
      </c>
      <c r="S32" s="62" t="s">
        <v>44</v>
      </c>
      <c r="T32" s="62" t="s">
        <v>44</v>
      </c>
      <c r="AD32" s="62" t="s">
        <v>44</v>
      </c>
      <c r="AE32" s="62" t="s">
        <v>44</v>
      </c>
      <c r="AF32" s="62" t="s">
        <v>44</v>
      </c>
      <c r="AG32" s="62" t="s">
        <v>44</v>
      </c>
    </row>
    <row r="33" spans="1:62" s="62" customFormat="1">
      <c r="B33" s="62" t="s">
        <v>173</v>
      </c>
      <c r="C33" s="95">
        <v>3.9186924493709301E-2</v>
      </c>
      <c r="D33" s="62">
        <v>2.4415763124061299E-2</v>
      </c>
      <c r="E33" s="95">
        <v>6.2739526194176207E-2</v>
      </c>
      <c r="F33" s="62">
        <v>2.05686156556802E-2</v>
      </c>
      <c r="G33" s="62">
        <v>2.6556222213331801E-2</v>
      </c>
      <c r="H33" s="62">
        <v>2.1904061553741801E-2</v>
      </c>
      <c r="I33" s="62">
        <v>4.7453639692137901E-2</v>
      </c>
      <c r="J33" s="62">
        <v>2.7684599990352701E-4</v>
      </c>
      <c r="L33" s="62" t="s">
        <v>236</v>
      </c>
      <c r="M33" s="62">
        <v>1.52091610421632E-3</v>
      </c>
      <c r="N33" s="62">
        <v>9.1300276563929003E-4</v>
      </c>
      <c r="O33" s="62">
        <v>1.0147395171586601E-2</v>
      </c>
      <c r="P33" s="62">
        <v>1.0440911590060499E-2</v>
      </c>
      <c r="Q33" s="62">
        <v>6.0267370456357902E-3</v>
      </c>
      <c r="R33" s="62">
        <v>-2.9352661329378599E-2</v>
      </c>
      <c r="S33" s="62">
        <v>1.42111322194068E-2</v>
      </c>
      <c r="T33" s="62">
        <v>-2.2563572008912999E-2</v>
      </c>
      <c r="V33" s="62" t="s">
        <v>250</v>
      </c>
      <c r="AC33" s="62" t="s">
        <v>236</v>
      </c>
      <c r="AD33" s="62">
        <v>1.96722203776237E-2</v>
      </c>
      <c r="AE33" s="62">
        <v>-8.9749719964632903E-3</v>
      </c>
      <c r="AF33" s="62">
        <v>2.0325871957865099E-2</v>
      </c>
      <c r="AG33" s="62">
        <v>-6.2690339334400599E-3</v>
      </c>
    </row>
    <row r="34" spans="1:62" hidden="1">
      <c r="A34" s="62"/>
      <c r="B34" s="62" t="s">
        <v>217</v>
      </c>
      <c r="C34" s="62">
        <v>1.94246813385665E-2</v>
      </c>
      <c r="D34" s="62">
        <v>3.8128626664290901E-3</v>
      </c>
      <c r="E34" s="62">
        <v>1.1520599662106499E-2</v>
      </c>
      <c r="F34" s="62">
        <v>-7.52981850801435E-3</v>
      </c>
      <c r="G34" s="62">
        <v>3.2502596388019002E-4</v>
      </c>
      <c r="H34" s="62">
        <v>4.63675515386717E-5</v>
      </c>
      <c r="I34" s="62">
        <v>2.4740487019201798E-2</v>
      </c>
      <c r="J34" s="62">
        <v>-4.1221961592836497E-2</v>
      </c>
      <c r="K34" s="62"/>
      <c r="L34" s="62" t="s">
        <v>237</v>
      </c>
      <c r="M34" s="62">
        <v>5.5248372484838898E-4</v>
      </c>
      <c r="N34" s="62">
        <v>3.1238438712518499E-2</v>
      </c>
      <c r="O34" s="62">
        <v>2.13829929778186E-2</v>
      </c>
      <c r="P34" s="62">
        <v>7.1949438446013104E-3</v>
      </c>
      <c r="Q34" s="62">
        <v>-1.63776195650784E-2</v>
      </c>
      <c r="R34" s="62">
        <v>2.15031974569093E-2</v>
      </c>
      <c r="S34" s="62">
        <v>2.20905575349916E-2</v>
      </c>
      <c r="T34" s="62">
        <v>9.4077483970217007E-3</v>
      </c>
      <c r="U34" s="62"/>
      <c r="V34" s="62" t="s">
        <v>251</v>
      </c>
      <c r="W34" s="62"/>
      <c r="X34" s="62"/>
      <c r="Y34" s="62"/>
      <c r="Z34" s="62"/>
      <c r="AA34" s="62"/>
      <c r="AB34" s="62"/>
      <c r="AC34" s="62" t="s">
        <v>237</v>
      </c>
      <c r="AD34" s="62">
        <v>6.7773652775073301E-3</v>
      </c>
      <c r="AE34" s="62">
        <v>1.13168857626957E-2</v>
      </c>
      <c r="AF34" s="62">
        <v>2.5969478858926401E-3</v>
      </c>
      <c r="AG34" s="62">
        <v>2.68321368346214E-3</v>
      </c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</row>
    <row r="35" spans="1:62" hidden="1">
      <c r="A35" s="62"/>
      <c r="B35" s="62" t="s">
        <v>206</v>
      </c>
      <c r="C35" s="62">
        <v>4.6462116722983601E-2</v>
      </c>
      <c r="D35" s="62">
        <v>7.5315751637583306E-2</v>
      </c>
      <c r="E35" s="62">
        <v>4.4736669950072201E-2</v>
      </c>
      <c r="F35" s="62">
        <v>4.54922966402782E-2</v>
      </c>
      <c r="G35" s="62">
        <v>4.6280647321005002E-2</v>
      </c>
      <c r="H35" s="62">
        <v>5.1784227544946597E-2</v>
      </c>
      <c r="I35" s="62">
        <v>2.9377218762931399E-2</v>
      </c>
      <c r="J35" s="62">
        <v>6.3306047116474E-3</v>
      </c>
      <c r="K35" s="62"/>
      <c r="L35" s="62" t="s">
        <v>212</v>
      </c>
      <c r="M35" s="62">
        <v>2.1169446958685601E-2</v>
      </c>
      <c r="N35" s="62">
        <v>2.2445682588994199E-2</v>
      </c>
      <c r="O35" s="62">
        <v>5.0091504762555902E-2</v>
      </c>
      <c r="P35" s="62">
        <v>-1.6794968362218901E-2</v>
      </c>
      <c r="Q35" s="62">
        <v>3.5765214412499698E-2</v>
      </c>
      <c r="R35" s="62">
        <v>-1.88733136238141E-2</v>
      </c>
      <c r="S35" s="62">
        <v>4.60970706923641E-2</v>
      </c>
      <c r="T35" s="62">
        <v>-2.33664166859185E-2</v>
      </c>
      <c r="U35" s="62"/>
      <c r="V35" s="62" t="s">
        <v>252</v>
      </c>
      <c r="W35" s="62"/>
      <c r="X35" s="62"/>
      <c r="Y35" s="62"/>
      <c r="Z35" s="62"/>
      <c r="AA35" s="62"/>
      <c r="AB35" s="62"/>
      <c r="AC35" s="62" t="s">
        <v>212</v>
      </c>
      <c r="AD35" s="62">
        <v>-3.9314651793413303E-3</v>
      </c>
      <c r="AE35" s="62">
        <v>-2.0829067875466099E-2</v>
      </c>
      <c r="AF35" s="62">
        <v>1.0773754106403801E-2</v>
      </c>
      <c r="AG35" s="62">
        <v>-5.1878804835731901E-2</v>
      </c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</row>
    <row r="36" spans="1:62" hidden="1">
      <c r="A36" s="62"/>
      <c r="B36" s="62" t="s">
        <v>205</v>
      </c>
      <c r="C36" s="62">
        <v>1.3050939739848701E-2</v>
      </c>
      <c r="D36" s="62">
        <v>-2.30653925876705E-2</v>
      </c>
      <c r="E36" s="62">
        <v>2.9736732906329499E-2</v>
      </c>
      <c r="F36" s="62">
        <v>-2.5006362640220998E-3</v>
      </c>
      <c r="G36" s="62">
        <v>7.3590152912650399E-3</v>
      </c>
      <c r="H36" s="62">
        <v>-1.0949214498896799E-2</v>
      </c>
      <c r="I36" s="62">
        <v>3.3234646728027097E-2</v>
      </c>
      <c r="J36" s="62">
        <v>4.8226556520426199E-3</v>
      </c>
      <c r="K36" s="62"/>
      <c r="L36" s="62" t="s">
        <v>209</v>
      </c>
      <c r="M36" s="62">
        <v>-2.34970500380077E-2</v>
      </c>
      <c r="N36" s="62">
        <v>6.06225677149358E-2</v>
      </c>
      <c r="O36" s="62">
        <v>-2.5312988277357101E-2</v>
      </c>
      <c r="P36" s="62">
        <v>-6.8270098876742199E-3</v>
      </c>
      <c r="Q36" s="62">
        <v>1.5913523256768401E-2</v>
      </c>
      <c r="R36" s="62">
        <v>4.78432744740062E-2</v>
      </c>
      <c r="S36" s="62">
        <v>-1.50833269018528E-2</v>
      </c>
      <c r="T36" s="62">
        <v>-4.7292663145831901E-2</v>
      </c>
      <c r="U36" s="62"/>
      <c r="V36" s="62" t="s">
        <v>253</v>
      </c>
      <c r="W36" s="62"/>
      <c r="X36" s="62"/>
      <c r="Y36" s="62"/>
      <c r="Z36" s="62"/>
      <c r="AA36" s="62"/>
      <c r="AB36" s="62"/>
      <c r="AC36" s="62" t="s">
        <v>209</v>
      </c>
      <c r="AD36" s="62">
        <v>3.6260466223292701E-3</v>
      </c>
      <c r="AE36" s="62">
        <v>-1.5853612179609601E-2</v>
      </c>
      <c r="AF36" s="62">
        <v>1.0036531878327599E-2</v>
      </c>
      <c r="AG36" s="62">
        <v>3.7943682200613101E-3</v>
      </c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</row>
    <row r="37" spans="1:62" hidden="1">
      <c r="A37" s="62"/>
      <c r="B37" s="62" t="s">
        <v>207</v>
      </c>
      <c r="C37" s="62">
        <v>3.7586223682603802E-2</v>
      </c>
      <c r="D37" s="62">
        <v>-1.5734741255883099E-2</v>
      </c>
      <c r="E37" s="62">
        <v>8.25276816579463E-2</v>
      </c>
      <c r="F37" s="62">
        <v>-1.0471892768448099E-3</v>
      </c>
      <c r="G37" s="62">
        <v>9.6558623043796494E-3</v>
      </c>
      <c r="H37" s="62">
        <v>-6.6757070931115102E-3</v>
      </c>
      <c r="I37" s="62">
        <v>6.7548192040358501E-2</v>
      </c>
      <c r="J37" s="62">
        <v>-1.5908110365465401E-2</v>
      </c>
      <c r="K37" s="62"/>
      <c r="L37" s="62" t="s">
        <v>210</v>
      </c>
      <c r="M37" s="62">
        <v>-1.6646423642479698E-2</v>
      </c>
      <c r="N37" s="62">
        <v>-1.6190084262084899E-2</v>
      </c>
      <c r="O37" s="62">
        <v>-1.56241437204599E-2</v>
      </c>
      <c r="P37" s="62">
        <v>3.8184795479049599E-2</v>
      </c>
      <c r="Q37" s="62">
        <v>-1.74796415613774E-2</v>
      </c>
      <c r="R37" s="62">
        <v>-4.0562393397099897E-2</v>
      </c>
      <c r="S37" s="62">
        <v>-1.1276880085210699E-2</v>
      </c>
      <c r="T37" s="62">
        <v>-1.93616678651835E-2</v>
      </c>
      <c r="U37" s="62"/>
      <c r="V37" s="62" t="s">
        <v>254</v>
      </c>
      <c r="W37" s="62"/>
      <c r="X37" s="62"/>
      <c r="Y37" s="62"/>
      <c r="Z37" s="62"/>
      <c r="AA37" s="62"/>
      <c r="AB37" s="62"/>
      <c r="AC37" s="62" t="s">
        <v>210</v>
      </c>
      <c r="AD37" s="62">
        <v>3.8314656248870801E-2</v>
      </c>
      <c r="AE37" s="62">
        <v>-3.7334971323601201E-4</v>
      </c>
      <c r="AF37" s="62">
        <v>2.2973897955137101E-2</v>
      </c>
      <c r="AG37" s="62">
        <v>2.37702500288937E-2</v>
      </c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</row>
    <row r="38" spans="1:62" hidden="1">
      <c r="A38" s="62"/>
      <c r="B38" s="62" t="s">
        <v>208</v>
      </c>
      <c r="C38" s="62">
        <v>3.2000867643102199E-2</v>
      </c>
      <c r="D38" s="62">
        <v>2.29737304590436E-2</v>
      </c>
      <c r="E38" s="62">
        <v>4.3766126874934998E-3</v>
      </c>
      <c r="F38" s="62">
        <v>5.9448822997963002E-2</v>
      </c>
      <c r="G38" s="62">
        <v>1.2765286345679701E-2</v>
      </c>
      <c r="H38" s="62">
        <v>3.36483226693002E-2</v>
      </c>
      <c r="I38" s="62">
        <v>3.2112424452615E-3</v>
      </c>
      <c r="J38" s="62">
        <v>-2.0855147121242298E-2</v>
      </c>
      <c r="K38" s="62"/>
      <c r="L38" s="62" t="s">
        <v>211</v>
      </c>
      <c r="M38" s="62">
        <v>2.2807391287716399E-2</v>
      </c>
      <c r="N38" s="62">
        <v>-1.15252128827918E-2</v>
      </c>
      <c r="O38" s="62">
        <v>7.03604734284343E-3</v>
      </c>
      <c r="P38" s="62">
        <v>1.58434740545952E-2</v>
      </c>
      <c r="Q38" s="62">
        <v>-4.1865220421767102E-2</v>
      </c>
      <c r="R38" s="62">
        <v>2.2207399920481801E-2</v>
      </c>
      <c r="S38" s="62">
        <v>5.7024288469786598E-3</v>
      </c>
      <c r="T38" s="62">
        <v>1.49252054655772E-2</v>
      </c>
      <c r="U38" s="62"/>
      <c r="V38" s="62" t="s">
        <v>255</v>
      </c>
      <c r="W38" s="62"/>
      <c r="X38" s="62"/>
      <c r="Y38" s="62"/>
      <c r="Z38" s="62"/>
      <c r="AA38" s="62"/>
      <c r="AB38" s="62"/>
      <c r="AC38" s="62" t="s">
        <v>211</v>
      </c>
      <c r="AD38" s="62">
        <v>1.65584253780614E-2</v>
      </c>
      <c r="AE38" s="62">
        <v>3.7209923219437897E-2</v>
      </c>
      <c r="AF38" s="62">
        <v>-8.3083261941918705E-3</v>
      </c>
      <c r="AG38" s="62">
        <v>1.53767034308636E-2</v>
      </c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</row>
    <row r="39" spans="1:62" hidden="1">
      <c r="A39" s="62"/>
      <c r="B39" s="62"/>
      <c r="C39" s="62" t="s">
        <v>44</v>
      </c>
      <c r="D39" s="62" t="s">
        <v>44</v>
      </c>
      <c r="E39" s="62" t="s">
        <v>44</v>
      </c>
      <c r="F39" s="62" t="s">
        <v>44</v>
      </c>
      <c r="G39" s="62" t="s">
        <v>44</v>
      </c>
      <c r="H39" s="62" t="s">
        <v>44</v>
      </c>
      <c r="I39" s="62" t="s">
        <v>44</v>
      </c>
      <c r="J39" s="62" t="s">
        <v>44</v>
      </c>
      <c r="K39" s="62"/>
      <c r="L39" s="62"/>
      <c r="M39" s="62" t="s">
        <v>44</v>
      </c>
      <c r="N39" s="62" t="s">
        <v>44</v>
      </c>
      <c r="O39" s="62" t="s">
        <v>44</v>
      </c>
      <c r="P39" s="62" t="s">
        <v>44</v>
      </c>
      <c r="Q39" s="62" t="s">
        <v>44</v>
      </c>
      <c r="R39" s="62" t="s">
        <v>44</v>
      </c>
      <c r="S39" s="62" t="s">
        <v>44</v>
      </c>
      <c r="T39" s="62" t="s">
        <v>44</v>
      </c>
      <c r="U39" s="62"/>
      <c r="V39" s="62"/>
      <c r="W39" s="62"/>
      <c r="X39" s="62"/>
      <c r="Y39" s="62"/>
      <c r="Z39" s="62"/>
      <c r="AA39" s="62"/>
      <c r="AB39" s="62"/>
      <c r="AC39" s="62"/>
      <c r="AD39" s="62" t="s">
        <v>44</v>
      </c>
      <c r="AE39" s="62" t="s">
        <v>44</v>
      </c>
      <c r="AF39" s="62" t="s">
        <v>44</v>
      </c>
      <c r="AG39" s="62" t="s">
        <v>44</v>
      </c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</row>
    <row r="40" spans="1:62" hidden="1">
      <c r="A40" s="62"/>
      <c r="B40" s="62" t="s">
        <v>284</v>
      </c>
      <c r="C40" s="62">
        <v>4.9251201429559903E-2</v>
      </c>
      <c r="D40" s="62">
        <v>6.4835065962615596E-2</v>
      </c>
      <c r="E40" s="62">
        <v>5.07717961930488E-2</v>
      </c>
      <c r="F40" s="62">
        <v>5.3988553412875603E-2</v>
      </c>
      <c r="G40" s="62">
        <v>5.00040595022853E-2</v>
      </c>
      <c r="H40" s="62">
        <v>5.6398889535040103E-2</v>
      </c>
      <c r="I40" s="62">
        <v>3.2203280881559902E-2</v>
      </c>
      <c r="J40" s="62">
        <v>2.0389658159346499E-2</v>
      </c>
      <c r="K40" s="62"/>
      <c r="L40" s="62" t="s">
        <v>288</v>
      </c>
      <c r="M40" s="62">
        <v>1.11321820160705E-2</v>
      </c>
      <c r="N40" s="62">
        <v>2.8572898080275098E-2</v>
      </c>
      <c r="O40" s="62">
        <v>5.7199359185487297E-2</v>
      </c>
      <c r="P40" s="62">
        <v>-1.47149532396335E-2</v>
      </c>
      <c r="Q40" s="62">
        <v>2.9535420678853501E-2</v>
      </c>
      <c r="R40" s="62">
        <v>-1.6443104724753198E-2</v>
      </c>
      <c r="S40" s="62">
        <v>5.5959598337466603E-2</v>
      </c>
      <c r="T40" s="62">
        <v>-3.3102941318927402E-2</v>
      </c>
      <c r="U40" s="62"/>
      <c r="V40" s="62" t="s">
        <v>286</v>
      </c>
      <c r="W40" s="62"/>
      <c r="X40" s="62"/>
      <c r="Y40" s="62"/>
      <c r="Z40" s="62"/>
      <c r="AA40" s="62"/>
      <c r="AB40" s="62"/>
      <c r="AC40" s="62" t="s">
        <v>288</v>
      </c>
      <c r="AD40" s="62">
        <v>-6.3308519751911502E-3</v>
      </c>
      <c r="AE40" s="62">
        <v>-3.1477452298270203E-2</v>
      </c>
      <c r="AF40" s="62">
        <v>1.23508648218707E-2</v>
      </c>
      <c r="AG40" s="62">
        <v>-3.94993832019696E-2</v>
      </c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</row>
    <row r="41" spans="1:62" hidden="1">
      <c r="A41" s="62"/>
      <c r="B41" s="62" t="s">
        <v>285</v>
      </c>
      <c r="C41" s="62">
        <v>4.3663589855687003E-2</v>
      </c>
      <c r="D41" s="62">
        <v>-3.0586232112663498E-3</v>
      </c>
      <c r="E41" s="62">
        <v>3.8676141062332102E-2</v>
      </c>
      <c r="F41" s="62">
        <v>3.8026557240265102E-2</v>
      </c>
      <c r="G41" s="62">
        <v>4.6865679432563203E-3</v>
      </c>
      <c r="H41" s="62">
        <v>1.2037226592351799E-2</v>
      </c>
      <c r="I41" s="62">
        <v>2.7017506268117501E-2</v>
      </c>
      <c r="J41" s="62">
        <v>-5.4154567840910002E-2</v>
      </c>
      <c r="K41" s="62"/>
      <c r="L41" s="62" t="s">
        <v>289</v>
      </c>
      <c r="M41" s="62">
        <v>1.7036630916174099E-2</v>
      </c>
      <c r="N41" s="62">
        <v>-1.6536491224950801E-2</v>
      </c>
      <c r="O41" s="62">
        <v>1.3426060714991901E-2</v>
      </c>
      <c r="P41" s="62">
        <v>3.5359394627291998E-2</v>
      </c>
      <c r="Q41" s="62">
        <v>-2.9922866220751999E-2</v>
      </c>
      <c r="R41" s="62">
        <v>-7.5962451707818398E-3</v>
      </c>
      <c r="S41" s="62">
        <v>1.12167783140203E-2</v>
      </c>
      <c r="T41" s="62">
        <v>3.6720913683794599E-3</v>
      </c>
      <c r="U41" s="62"/>
      <c r="V41" s="62" t="s">
        <v>287</v>
      </c>
      <c r="W41" s="62"/>
      <c r="X41" s="62"/>
      <c r="Y41" s="62"/>
      <c r="Z41" s="62"/>
      <c r="AA41" s="62"/>
      <c r="AB41" s="62"/>
      <c r="AC41" s="62" t="s">
        <v>289</v>
      </c>
      <c r="AD41" s="62">
        <v>4.2415233216039801E-2</v>
      </c>
      <c r="AE41" s="62">
        <v>2.9057833776718799E-2</v>
      </c>
      <c r="AF41" s="62">
        <v>-3.36274201753314E-3</v>
      </c>
      <c r="AG41" s="62">
        <v>3.7217400296263997E-2</v>
      </c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</row>
    <row r="42" spans="1:62" hidden="1">
      <c r="A42" s="62"/>
      <c r="B42" s="62"/>
      <c r="C42" s="62" t="s">
        <v>44</v>
      </c>
      <c r="D42" s="62" t="s">
        <v>44</v>
      </c>
      <c r="E42" s="62" t="s">
        <v>44</v>
      </c>
      <c r="F42" s="62" t="s">
        <v>44</v>
      </c>
      <c r="G42" s="62" t="s">
        <v>44</v>
      </c>
      <c r="H42" s="62" t="s">
        <v>44</v>
      </c>
      <c r="I42" s="62" t="s">
        <v>44</v>
      </c>
      <c r="J42" s="62" t="s">
        <v>44</v>
      </c>
      <c r="K42" s="62"/>
      <c r="L42" s="62"/>
      <c r="M42" s="62" t="s">
        <v>44</v>
      </c>
      <c r="N42" s="62" t="s">
        <v>44</v>
      </c>
      <c r="O42" s="62" t="s">
        <v>44</v>
      </c>
      <c r="P42" s="62" t="s">
        <v>44</v>
      </c>
      <c r="Q42" s="62" t="s">
        <v>44</v>
      </c>
      <c r="R42" s="62" t="s">
        <v>44</v>
      </c>
      <c r="S42" s="62" t="s">
        <v>44</v>
      </c>
      <c r="T42" s="62" t="s">
        <v>44</v>
      </c>
      <c r="U42" s="62"/>
      <c r="V42" s="62"/>
      <c r="W42" s="62"/>
      <c r="X42" s="62"/>
      <c r="Y42" s="62"/>
      <c r="Z42" s="62"/>
      <c r="AA42" s="62"/>
      <c r="AB42" s="62"/>
      <c r="AC42" s="62"/>
      <c r="AD42" s="62" t="s">
        <v>44</v>
      </c>
      <c r="AE42" s="62" t="s">
        <v>44</v>
      </c>
      <c r="AF42" s="62" t="s">
        <v>44</v>
      </c>
      <c r="AG42" s="62" t="s">
        <v>44</v>
      </c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</row>
    <row r="43" spans="1:62" hidden="1">
      <c r="A43" s="62"/>
      <c r="B43" s="62" t="s">
        <v>377</v>
      </c>
      <c r="C43" s="62">
        <v>-1.65996475973475E-2</v>
      </c>
      <c r="D43" s="62">
        <v>-2.7580952930977499E-2</v>
      </c>
      <c r="E43" s="62">
        <v>-6.4164022443593399E-2</v>
      </c>
      <c r="F43" s="62">
        <v>6.2663669679987002E-2</v>
      </c>
      <c r="G43" s="62">
        <v>3.3550441586177399E-2</v>
      </c>
      <c r="H43" s="62">
        <v>-1.48439156399358E-2</v>
      </c>
      <c r="I43" s="62">
        <v>-4.6255556477993398E-2</v>
      </c>
      <c r="J43" s="62">
        <v>-1.58973548143828E-2</v>
      </c>
      <c r="K43" s="62"/>
      <c r="L43" s="62" t="s">
        <v>380</v>
      </c>
      <c r="M43" s="62">
        <v>2.6559436155756001E-2</v>
      </c>
      <c r="N43" s="62">
        <v>4.0286067822793398E-2</v>
      </c>
      <c r="O43" s="62">
        <v>7.0548502288727E-2</v>
      </c>
      <c r="P43" s="62">
        <v>-1.7621164372568901E-2</v>
      </c>
      <c r="Q43" s="62">
        <v>-2.9521568783904498E-2</v>
      </c>
      <c r="R43" s="62">
        <v>-9.1470974781217192E-3</v>
      </c>
      <c r="S43" s="62">
        <v>7.4584025590838599E-2</v>
      </c>
      <c r="T43" s="62">
        <v>2.8909722798745902E-2</v>
      </c>
      <c r="U43" s="62"/>
      <c r="V43" s="62" t="s">
        <v>383</v>
      </c>
      <c r="W43" s="62"/>
      <c r="X43" s="62"/>
      <c r="Y43" s="62"/>
      <c r="Z43" s="62"/>
      <c r="AA43" s="62"/>
      <c r="AB43" s="62"/>
      <c r="AC43" s="62" t="s">
        <v>380</v>
      </c>
      <c r="AD43" s="62">
        <v>3.08982222505115E-2</v>
      </c>
      <c r="AE43" s="62">
        <v>1.32158732794267E-2</v>
      </c>
      <c r="AF43" s="62">
        <v>-3.58235824310386E-2</v>
      </c>
      <c r="AG43" s="62">
        <v>1.7865902766632399E-2</v>
      </c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</row>
    <row r="44" spans="1:62" hidden="1">
      <c r="A44" s="62"/>
      <c r="B44" s="62" t="s">
        <v>378</v>
      </c>
      <c r="C44" s="62">
        <v>5.1019896493257498E-3</v>
      </c>
      <c r="D44" s="62">
        <v>-1.9284879114747001E-2</v>
      </c>
      <c r="E44" s="62">
        <v>1.63167404822776E-2</v>
      </c>
      <c r="F44" s="62">
        <v>3.5168431796610201E-2</v>
      </c>
      <c r="G44" s="62">
        <v>2.9793694272949402E-2</v>
      </c>
      <c r="H44" s="62">
        <v>-1.7985315713503699E-2</v>
      </c>
      <c r="I44" s="62">
        <v>4.8196153794259601E-2</v>
      </c>
      <c r="J44" s="62">
        <v>5.7357273573394797E-2</v>
      </c>
      <c r="K44" s="62"/>
      <c r="L44" s="62" t="s">
        <v>381</v>
      </c>
      <c r="M44" s="62">
        <v>4.31262521301497E-2</v>
      </c>
      <c r="N44" s="62">
        <v>-3.7976130503000201E-2</v>
      </c>
      <c r="O44" s="62">
        <v>-2.6472587803105302E-3</v>
      </c>
      <c r="P44" s="62">
        <v>2.9075057104052001E-2</v>
      </c>
      <c r="Q44" s="62">
        <v>1.92654926236791E-2</v>
      </c>
      <c r="R44" s="62">
        <v>-2.79218951353561E-2</v>
      </c>
      <c r="S44" s="62">
        <v>4.5788217903684203E-2</v>
      </c>
      <c r="T44" s="62">
        <v>-3.3364819627600601E-3</v>
      </c>
      <c r="U44" s="62"/>
      <c r="V44" s="62" t="s">
        <v>384</v>
      </c>
      <c r="W44" s="62"/>
      <c r="X44" s="62"/>
      <c r="Y44" s="62"/>
      <c r="Z44" s="62"/>
      <c r="AA44" s="62"/>
      <c r="AB44" s="62"/>
      <c r="AC44" s="62" t="s">
        <v>381</v>
      </c>
      <c r="AD44" s="62">
        <v>1.3207548414796801E-2</v>
      </c>
      <c r="AE44" s="62">
        <v>2.8782922738648999E-2</v>
      </c>
      <c r="AF44" s="62">
        <v>2.45700376796801E-2</v>
      </c>
      <c r="AG44" s="62">
        <v>2.5723199648376001E-2</v>
      </c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</row>
    <row r="45" spans="1:62" hidden="1">
      <c r="A45" s="62"/>
      <c r="B45" s="62" t="s">
        <v>379</v>
      </c>
      <c r="C45" s="62">
        <v>8.5204686220054907E-2</v>
      </c>
      <c r="D45" s="62">
        <v>-5.5158059222522697E-2</v>
      </c>
      <c r="E45" s="62">
        <v>0.103897139623243</v>
      </c>
      <c r="F45" s="62">
        <v>6.4834911717702101E-3</v>
      </c>
      <c r="G45" s="62">
        <v>0.114912623380256</v>
      </c>
      <c r="H45" s="62">
        <v>9.7897491076231902E-3</v>
      </c>
      <c r="I45" s="62">
        <v>6.0915786457154501E-2</v>
      </c>
      <c r="J45" s="62">
        <v>2.75629015237694E-2</v>
      </c>
      <c r="K45" s="62"/>
      <c r="L45" s="62" t="s">
        <v>382</v>
      </c>
      <c r="M45" s="62">
        <v>-0.108638797345881</v>
      </c>
      <c r="N45" s="62">
        <v>-4.31426340410083E-2</v>
      </c>
      <c r="O45" s="62">
        <v>-3.4110905045507497E-2</v>
      </c>
      <c r="P45" s="62">
        <v>1.17929919748544E-2</v>
      </c>
      <c r="Q45" s="62">
        <v>1.7310813908043301E-3</v>
      </c>
      <c r="R45" s="62">
        <v>-5.6522898626530302E-2</v>
      </c>
      <c r="S45" s="62">
        <v>-3.4930749493015801E-3</v>
      </c>
      <c r="T45" s="62">
        <v>-2.2380409409684401E-2</v>
      </c>
      <c r="U45" s="62"/>
      <c r="V45" s="62" t="s">
        <v>385</v>
      </c>
      <c r="W45" s="62"/>
      <c r="X45" s="62"/>
      <c r="Y45" s="62"/>
      <c r="Z45" s="62"/>
      <c r="AA45" s="62"/>
      <c r="AB45" s="62"/>
      <c r="AC45" s="62" t="s">
        <v>382</v>
      </c>
      <c r="AD45" s="62">
        <v>2.3431423111244201E-2</v>
      </c>
      <c r="AE45" s="62">
        <v>3.0603046016005001E-3</v>
      </c>
      <c r="AF45" s="62">
        <v>1.2488515747945499E-2</v>
      </c>
      <c r="AG45" s="62">
        <v>-2.9320191056748199E-2</v>
      </c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</row>
    <row r="46" spans="1:62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</row>
    <row r="47" spans="1:62" hidden="1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</row>
    <row r="49" spans="2:62">
      <c r="B49" s="60" t="s">
        <v>403</v>
      </c>
      <c r="L49" s="60" t="s">
        <v>403</v>
      </c>
      <c r="M49" s="60"/>
      <c r="N49" s="60"/>
      <c r="O49" s="60"/>
      <c r="V49" s="60" t="s">
        <v>403</v>
      </c>
      <c r="Y49" s="60" t="s">
        <v>406</v>
      </c>
    </row>
    <row r="50" spans="2:62">
      <c r="B50" s="60" t="s">
        <v>124</v>
      </c>
      <c r="C50" s="4" t="s">
        <v>263</v>
      </c>
      <c r="D50" s="4" t="s">
        <v>264</v>
      </c>
      <c r="E50" s="4" t="s">
        <v>265</v>
      </c>
      <c r="F50" s="4" t="s">
        <v>325</v>
      </c>
      <c r="J50" s="4" t="s">
        <v>401</v>
      </c>
      <c r="P50" s="4" t="s">
        <v>325</v>
      </c>
      <c r="Q50" s="4" t="s">
        <v>266</v>
      </c>
      <c r="R50" s="4" t="s">
        <v>267</v>
      </c>
      <c r="S50" s="4" t="s">
        <v>268</v>
      </c>
      <c r="T50" s="4" t="s">
        <v>401</v>
      </c>
      <c r="V50" s="90"/>
      <c r="W50" s="4" t="s">
        <v>325</v>
      </c>
      <c r="X50" s="4" t="s">
        <v>266</v>
      </c>
      <c r="Y50" s="4" t="s">
        <v>267</v>
      </c>
      <c r="Z50" s="4" t="s">
        <v>268</v>
      </c>
      <c r="AA50" s="4" t="s">
        <v>401</v>
      </c>
      <c r="AC50" s="90" t="s">
        <v>124</v>
      </c>
      <c r="AD50" s="4" t="s">
        <v>396</v>
      </c>
      <c r="AE50" s="4" t="s">
        <v>398</v>
      </c>
      <c r="AF50" s="4" t="s">
        <v>397</v>
      </c>
      <c r="AG50" s="4" t="s">
        <v>399</v>
      </c>
      <c r="AJ50" s="90"/>
    </row>
    <row r="51" spans="2:62">
      <c r="B51" s="4" t="s">
        <v>125</v>
      </c>
      <c r="C51" s="19">
        <v>4.2290583868276999E-2</v>
      </c>
      <c r="D51" s="4">
        <v>0.15768268592969301</v>
      </c>
      <c r="E51" s="19">
        <v>4.2290583868276999E-2</v>
      </c>
      <c r="F51" s="4">
        <v>0.21484373485835401</v>
      </c>
      <c r="G51" s="4" t="s">
        <v>44</v>
      </c>
      <c r="H51" s="4" t="s">
        <v>44</v>
      </c>
      <c r="I51" s="4" t="s">
        <v>44</v>
      </c>
      <c r="J51" s="4">
        <v>0.91879681003317903</v>
      </c>
      <c r="L51" s="4" t="s">
        <v>223</v>
      </c>
      <c r="M51" s="4" t="s">
        <v>44</v>
      </c>
      <c r="N51" s="4" t="s">
        <v>44</v>
      </c>
      <c r="O51" s="4" t="s">
        <v>44</v>
      </c>
      <c r="P51" s="4">
        <v>0.65876413251342203</v>
      </c>
      <c r="Q51" s="4">
        <v>0.65876413251342203</v>
      </c>
      <c r="R51" s="4">
        <v>0.65876413251342203</v>
      </c>
      <c r="S51" s="55">
        <v>7.3847681787173297E-2</v>
      </c>
      <c r="T51" s="4">
        <v>0.65876413251342203</v>
      </c>
      <c r="V51" s="4" t="s">
        <v>256</v>
      </c>
      <c r="W51" s="4">
        <v>0.90400000000000003</v>
      </c>
      <c r="X51" s="4">
        <v>0.90400000000000003</v>
      </c>
      <c r="Y51" s="4">
        <v>0.90400000000000003</v>
      </c>
      <c r="Z51" s="4">
        <v>0.90400000000000003</v>
      </c>
      <c r="AA51" s="4">
        <v>0.90400000000000003</v>
      </c>
      <c r="AC51" s="4" t="s">
        <v>223</v>
      </c>
      <c r="AD51" s="4">
        <v>0.57605883471823305</v>
      </c>
      <c r="AE51" s="4">
        <v>0.57605883471823305</v>
      </c>
      <c r="AF51" s="4">
        <v>0.57605883471823305</v>
      </c>
      <c r="AG51" s="4">
        <v>0.57605883471823305</v>
      </c>
      <c r="BB51" s="62"/>
      <c r="BC51" s="62"/>
      <c r="BD51" s="62"/>
      <c r="BE51" s="62"/>
      <c r="BF51" s="62"/>
      <c r="BG51" s="62"/>
      <c r="BH51" s="62"/>
      <c r="BI51" s="62"/>
      <c r="BJ51" s="62"/>
    </row>
    <row r="52" spans="2:62" hidden="1">
      <c r="B52" s="4" t="s">
        <v>172</v>
      </c>
      <c r="C52" s="4">
        <v>0.17050076869382</v>
      </c>
      <c r="D52" s="4">
        <v>0.437752631100991</v>
      </c>
      <c r="E52" s="4">
        <v>0.17050076869382</v>
      </c>
      <c r="F52" s="19">
        <v>1.8127749440893501E-2</v>
      </c>
      <c r="G52" s="4" t="s">
        <v>44</v>
      </c>
      <c r="H52" s="4" t="s">
        <v>44</v>
      </c>
      <c r="I52" s="4" t="s">
        <v>44</v>
      </c>
      <c r="J52" s="4">
        <v>0.28705241178572499</v>
      </c>
      <c r="L52" s="4" t="s">
        <v>224</v>
      </c>
      <c r="M52" s="4" t="s">
        <v>44</v>
      </c>
      <c r="N52" s="4" t="s">
        <v>44</v>
      </c>
      <c r="O52" s="4" t="s">
        <v>44</v>
      </c>
      <c r="P52" s="4">
        <v>0.86657568648346595</v>
      </c>
      <c r="Q52" s="4">
        <v>0.86657568648346595</v>
      </c>
      <c r="R52" s="4">
        <v>0.86657568648346595</v>
      </c>
      <c r="S52" s="4">
        <v>0.42639209476470202</v>
      </c>
      <c r="T52" s="4">
        <v>0.86657568648346595</v>
      </c>
      <c r="V52" s="4" t="s">
        <v>238</v>
      </c>
      <c r="W52" s="4">
        <v>0.64700000000000002</v>
      </c>
      <c r="X52" s="4">
        <v>0.77</v>
      </c>
      <c r="Y52" s="4">
        <v>0.64700000000000002</v>
      </c>
      <c r="Z52" s="4">
        <v>0.64700000000000002</v>
      </c>
      <c r="AA52" s="4">
        <v>0.64700000000000002</v>
      </c>
      <c r="AC52" s="4" t="s">
        <v>224</v>
      </c>
      <c r="AD52" s="4">
        <v>0.72590672288983904</v>
      </c>
      <c r="AE52" s="4">
        <v>0.38972441293212001</v>
      </c>
      <c r="AF52" s="4">
        <v>0.72590672288983904</v>
      </c>
      <c r="AG52" s="4">
        <v>0.38972441293212001</v>
      </c>
      <c r="BB52" s="62"/>
      <c r="BC52" s="62"/>
      <c r="BD52" s="62"/>
      <c r="BE52" s="62"/>
      <c r="BF52" s="62"/>
      <c r="BG52" s="62"/>
      <c r="BH52" s="62"/>
      <c r="BI52" s="62"/>
      <c r="BJ52" s="62"/>
    </row>
    <row r="53" spans="2:62" hidden="1">
      <c r="B53" s="4" t="s">
        <v>126</v>
      </c>
      <c r="C53" s="4">
        <v>0.44029177604438702</v>
      </c>
      <c r="D53" s="4">
        <v>0.44029177604438702</v>
      </c>
      <c r="E53" s="4">
        <v>0.44029177604438702</v>
      </c>
      <c r="F53" s="4">
        <v>0.67527248911959203</v>
      </c>
      <c r="G53" s="4" t="s">
        <v>44</v>
      </c>
      <c r="H53" s="4" t="s">
        <v>44</v>
      </c>
      <c r="I53" s="4" t="s">
        <v>44</v>
      </c>
      <c r="J53" s="4">
        <v>0.44029177604438702</v>
      </c>
      <c r="L53" s="4" t="s">
        <v>225</v>
      </c>
      <c r="M53" s="4" t="s">
        <v>44</v>
      </c>
      <c r="N53" s="4" t="s">
        <v>44</v>
      </c>
      <c r="O53" s="4" t="s">
        <v>44</v>
      </c>
      <c r="P53" s="4">
        <v>0.93581544717363097</v>
      </c>
      <c r="Q53" s="4">
        <v>0.51341209394467302</v>
      </c>
      <c r="R53" s="4">
        <v>0.93581544717363097</v>
      </c>
      <c r="S53" s="4">
        <v>0.93581544717363097</v>
      </c>
      <c r="T53" s="4">
        <v>0.97527966493110796</v>
      </c>
      <c r="V53" s="4" t="s">
        <v>239</v>
      </c>
      <c r="W53" s="4">
        <v>0.99399999999999999</v>
      </c>
      <c r="X53" s="4">
        <v>0.99399999999999999</v>
      </c>
      <c r="Y53" s="4">
        <v>0.99399999999999999</v>
      </c>
      <c r="Z53" s="4">
        <v>0.99399999999999999</v>
      </c>
      <c r="AA53" s="4">
        <v>0.99399999999999999</v>
      </c>
      <c r="AC53" s="4" t="s">
        <v>225</v>
      </c>
      <c r="AD53" s="4">
        <v>0.99751035406840904</v>
      </c>
      <c r="AE53" s="4">
        <v>0.99751035406840904</v>
      </c>
      <c r="AF53" s="4">
        <v>0.61908098276101398</v>
      </c>
      <c r="AG53" s="4">
        <v>0.99751035406840904</v>
      </c>
      <c r="BB53" s="62"/>
      <c r="BC53" s="62"/>
      <c r="BD53" s="62"/>
      <c r="BE53" s="62"/>
      <c r="BF53" s="62"/>
      <c r="BG53" s="62"/>
      <c r="BH53" s="62"/>
      <c r="BI53" s="62"/>
      <c r="BJ53" s="62"/>
    </row>
    <row r="54" spans="2:62" hidden="1">
      <c r="B54" s="4" t="s">
        <v>127</v>
      </c>
      <c r="C54" s="4">
        <v>0.32555509548897299</v>
      </c>
      <c r="D54" s="4">
        <v>0.84186540806428201</v>
      </c>
      <c r="E54" s="4">
        <v>0.84186540806428201</v>
      </c>
      <c r="F54" s="4">
        <v>0.32555509548897299</v>
      </c>
      <c r="G54" s="4" t="s">
        <v>44</v>
      </c>
      <c r="H54" s="4" t="s">
        <v>44</v>
      </c>
      <c r="I54" s="4" t="s">
        <v>44</v>
      </c>
      <c r="J54" s="4">
        <v>0.84186540806428201</v>
      </c>
      <c r="L54" s="4" t="s">
        <v>226</v>
      </c>
      <c r="M54" s="4" t="s">
        <v>44</v>
      </c>
      <c r="N54" s="4" t="s">
        <v>44</v>
      </c>
      <c r="O54" s="4" t="s">
        <v>44</v>
      </c>
      <c r="P54" s="4">
        <v>0.85077583289699299</v>
      </c>
      <c r="Q54" s="4">
        <v>0.955639722252979</v>
      </c>
      <c r="R54" s="4">
        <v>0.85077583289699299</v>
      </c>
      <c r="S54" s="4">
        <v>0.123336335747458</v>
      </c>
      <c r="T54" s="4">
        <v>0.85077583289699299</v>
      </c>
      <c r="V54" s="4" t="s">
        <v>240</v>
      </c>
      <c r="W54" s="4">
        <v>0.62</v>
      </c>
      <c r="X54" s="4">
        <v>0.62</v>
      </c>
      <c r="Y54" s="4">
        <v>0.62</v>
      </c>
      <c r="Z54" s="4">
        <v>0.62</v>
      </c>
      <c r="AA54" s="4">
        <v>0.62</v>
      </c>
      <c r="AC54" s="4" t="s">
        <v>226</v>
      </c>
      <c r="AD54" s="4">
        <v>0.82538953848666197</v>
      </c>
      <c r="AE54" s="55">
        <v>6.91389566382445E-2</v>
      </c>
      <c r="AF54" s="4">
        <v>0.968524877113211</v>
      </c>
      <c r="AG54" s="4">
        <v>0.50015193788943502</v>
      </c>
      <c r="BB54" s="62"/>
      <c r="BC54" s="62"/>
      <c r="BD54" s="62"/>
      <c r="BE54" s="62"/>
      <c r="BF54" s="62"/>
      <c r="BG54" s="62"/>
      <c r="BH54" s="62"/>
      <c r="BI54" s="62"/>
      <c r="BJ54" s="62"/>
    </row>
    <row r="55" spans="2:62" hidden="1">
      <c r="B55" s="4" t="s">
        <v>128</v>
      </c>
      <c r="C55" s="4">
        <v>0.34398302457876201</v>
      </c>
      <c r="D55" s="4">
        <v>0.48208242947413499</v>
      </c>
      <c r="E55" s="4">
        <v>0.29455983778690997</v>
      </c>
      <c r="F55" s="55">
        <v>7.4901185548452195E-2</v>
      </c>
      <c r="G55" s="4" t="s">
        <v>44</v>
      </c>
      <c r="H55" s="4" t="s">
        <v>44</v>
      </c>
      <c r="I55" s="4" t="s">
        <v>44</v>
      </c>
      <c r="J55" s="4">
        <v>0.99240010912422905</v>
      </c>
      <c r="L55" s="4" t="s">
        <v>227</v>
      </c>
      <c r="M55" s="4" t="s">
        <v>44</v>
      </c>
      <c r="N55" s="4" t="s">
        <v>44</v>
      </c>
      <c r="O55" s="4" t="s">
        <v>44</v>
      </c>
      <c r="P55" s="55">
        <v>6.9652427856255097E-2</v>
      </c>
      <c r="Q55" s="4">
        <v>0.69792610062822602</v>
      </c>
      <c r="R55" s="4">
        <v>0.15682751499146499</v>
      </c>
      <c r="S55" s="4">
        <v>0.69792610062822602</v>
      </c>
      <c r="T55" s="55">
        <v>6.9652427856255097E-2</v>
      </c>
      <c r="V55" s="4" t="s">
        <v>241</v>
      </c>
      <c r="W55" s="4">
        <v>0.79200000000000004</v>
      </c>
      <c r="X55" s="4">
        <v>0.79200000000000004</v>
      </c>
      <c r="Y55" s="4">
        <v>0.79200000000000004</v>
      </c>
      <c r="Z55" s="4">
        <v>0.94399999999999995</v>
      </c>
      <c r="AA55" s="4">
        <v>0.79200000000000004</v>
      </c>
      <c r="AC55" s="4" t="s">
        <v>227</v>
      </c>
      <c r="AD55" s="4">
        <v>0.14367235563950301</v>
      </c>
      <c r="AE55" s="4">
        <v>0.14367235563950301</v>
      </c>
      <c r="AF55" s="4">
        <v>0.16618457571557099</v>
      </c>
      <c r="AG55" s="4">
        <v>0.14367235563950301</v>
      </c>
      <c r="BB55" s="62"/>
      <c r="BC55" s="62"/>
      <c r="BD55" s="62"/>
      <c r="BE55" s="62"/>
      <c r="BF55" s="62"/>
      <c r="BG55" s="62"/>
      <c r="BH55" s="62"/>
      <c r="BI55" s="62"/>
      <c r="BJ55" s="62"/>
    </row>
    <row r="56" spans="2:62" hidden="1">
      <c r="C56" s="4" t="s">
        <v>44</v>
      </c>
      <c r="D56" s="4" t="s">
        <v>44</v>
      </c>
      <c r="E56" s="4" t="s">
        <v>44</v>
      </c>
      <c r="F56" s="4" t="s">
        <v>44</v>
      </c>
      <c r="G56" s="4" t="s">
        <v>44</v>
      </c>
      <c r="H56" s="4" t="s">
        <v>44</v>
      </c>
      <c r="I56" s="4" t="s">
        <v>44</v>
      </c>
      <c r="J56" s="4" t="s">
        <v>44</v>
      </c>
      <c r="M56" s="4" t="s">
        <v>44</v>
      </c>
      <c r="N56" s="4" t="s">
        <v>44</v>
      </c>
      <c r="O56" s="4" t="s">
        <v>44</v>
      </c>
      <c r="P56" s="4" t="s">
        <v>44</v>
      </c>
      <c r="Q56" s="4" t="s">
        <v>44</v>
      </c>
      <c r="R56" s="4" t="s">
        <v>44</v>
      </c>
      <c r="S56" s="4" t="s">
        <v>44</v>
      </c>
      <c r="T56" s="4" t="s">
        <v>44</v>
      </c>
      <c r="W56" s="4" t="s">
        <v>44</v>
      </c>
      <c r="X56" s="4" t="s">
        <v>44</v>
      </c>
      <c r="Y56" s="4" t="s">
        <v>44</v>
      </c>
      <c r="Z56" s="4" t="s">
        <v>44</v>
      </c>
      <c r="AA56" s="4" t="s">
        <v>44</v>
      </c>
      <c r="AD56" s="4" t="s">
        <v>44</v>
      </c>
      <c r="AE56" s="4" t="s">
        <v>44</v>
      </c>
      <c r="AF56" s="4" t="s">
        <v>44</v>
      </c>
      <c r="AG56" s="4" t="s">
        <v>44</v>
      </c>
      <c r="BB56" s="62"/>
      <c r="BC56" s="62"/>
      <c r="BD56" s="62"/>
      <c r="BE56" s="62"/>
      <c r="BF56" s="62"/>
      <c r="BG56" s="62"/>
      <c r="BH56" s="62"/>
      <c r="BI56" s="62"/>
      <c r="BJ56" s="62"/>
    </row>
    <row r="57" spans="2:62" hidden="1">
      <c r="B57" s="4" t="s">
        <v>129</v>
      </c>
      <c r="C57" s="4">
        <v>0.20844486688929201</v>
      </c>
      <c r="D57" s="4">
        <v>0.20844486688929201</v>
      </c>
      <c r="E57" s="55">
        <v>5.9094385096949698E-2</v>
      </c>
      <c r="F57" s="4">
        <v>0.78816394704054704</v>
      </c>
      <c r="G57" s="4" t="s">
        <v>44</v>
      </c>
      <c r="H57" s="4" t="s">
        <v>44</v>
      </c>
      <c r="I57" s="4" t="s">
        <v>44</v>
      </c>
      <c r="J57" s="4">
        <v>0.87990090429894696</v>
      </c>
      <c r="L57" s="4" t="s">
        <v>228</v>
      </c>
      <c r="M57" s="4" t="s">
        <v>44</v>
      </c>
      <c r="N57" s="4" t="s">
        <v>44</v>
      </c>
      <c r="O57" s="4" t="s">
        <v>44</v>
      </c>
      <c r="P57" s="4">
        <v>0.74371724995033806</v>
      </c>
      <c r="Q57" s="4">
        <v>0.74371724995033806</v>
      </c>
      <c r="R57" s="4">
        <v>0.74371724995033806</v>
      </c>
      <c r="S57" s="4">
        <v>0.71754282020263105</v>
      </c>
      <c r="T57" s="4">
        <v>0.74371724995033806</v>
      </c>
      <c r="V57" s="4" t="s">
        <v>242</v>
      </c>
      <c r="W57" s="4">
        <v>0.85599999999999998</v>
      </c>
      <c r="X57" s="4">
        <v>0.85599999999999998</v>
      </c>
      <c r="Y57" s="4">
        <v>0.85599999999999998</v>
      </c>
      <c r="Z57" s="4">
        <v>0.85599999999999998</v>
      </c>
      <c r="AA57" s="4">
        <v>0.85599999999999998</v>
      </c>
      <c r="AC57" s="4" t="s">
        <v>228</v>
      </c>
      <c r="AD57" s="4">
        <v>0.420664193791985</v>
      </c>
      <c r="AE57" s="4">
        <v>0.67086190773913901</v>
      </c>
      <c r="AF57" s="4">
        <v>0.63581109653484202</v>
      </c>
      <c r="AG57" s="4">
        <v>0.67086190773913901</v>
      </c>
      <c r="BB57" s="62"/>
      <c r="BC57" s="62"/>
      <c r="BD57" s="62"/>
      <c r="BE57" s="62"/>
      <c r="BF57" s="62"/>
      <c r="BG57" s="62"/>
      <c r="BH57" s="62"/>
      <c r="BI57" s="62"/>
      <c r="BJ57" s="62"/>
    </row>
    <row r="58" spans="2:62" hidden="1">
      <c r="B58" s="4" t="s">
        <v>130</v>
      </c>
      <c r="C58" s="4">
        <v>0.83943110630030005</v>
      </c>
      <c r="D58" s="4">
        <v>0.83943110630030005</v>
      </c>
      <c r="E58" s="4">
        <v>0.83943110630030005</v>
      </c>
      <c r="F58" s="4">
        <v>0.92658433033168996</v>
      </c>
      <c r="G58" s="4" t="s">
        <v>44</v>
      </c>
      <c r="H58" s="4" t="s">
        <v>44</v>
      </c>
      <c r="I58" s="4" t="s">
        <v>44</v>
      </c>
      <c r="J58" s="4">
        <v>0.83943110630030005</v>
      </c>
      <c r="L58" s="4" t="s">
        <v>229</v>
      </c>
      <c r="M58" s="4" t="s">
        <v>44</v>
      </c>
      <c r="N58" s="4" t="s">
        <v>44</v>
      </c>
      <c r="O58" s="4" t="s">
        <v>44</v>
      </c>
      <c r="P58" s="4">
        <v>0.67987969789142799</v>
      </c>
      <c r="Q58" s="4">
        <v>0.48682197530802401</v>
      </c>
      <c r="R58" s="4">
        <v>0.62172589709274795</v>
      </c>
      <c r="S58" s="55">
        <v>9.87336724108656E-2</v>
      </c>
      <c r="T58" s="4">
        <v>0.70602024253298201</v>
      </c>
      <c r="V58" s="4" t="s">
        <v>243</v>
      </c>
      <c r="W58" s="4">
        <v>0.94699999999999995</v>
      </c>
      <c r="X58" s="4">
        <v>0.86399999999999999</v>
      </c>
      <c r="Y58" s="4">
        <v>0.86499999999999999</v>
      </c>
      <c r="Z58" s="4">
        <v>0.86399999999999999</v>
      </c>
      <c r="AA58" s="4">
        <v>0.86399999999999999</v>
      </c>
      <c r="AC58" s="4" t="s">
        <v>229</v>
      </c>
      <c r="AD58" s="4">
        <v>0.92693210158777395</v>
      </c>
      <c r="AE58" s="4">
        <v>0.63872686884981</v>
      </c>
      <c r="AF58" s="4">
        <v>0.63872686884981</v>
      </c>
      <c r="AG58" s="4">
        <v>0.63872686884981</v>
      </c>
      <c r="BB58" s="62"/>
      <c r="BC58" s="62"/>
      <c r="BD58" s="62"/>
      <c r="BE58" s="62"/>
      <c r="BF58" s="62"/>
      <c r="BG58" s="62"/>
      <c r="BH58" s="62"/>
      <c r="BI58" s="62"/>
      <c r="BJ58" s="62"/>
    </row>
    <row r="59" spans="2:62">
      <c r="C59" s="4" t="s">
        <v>44</v>
      </c>
      <c r="D59" s="4" t="s">
        <v>44</v>
      </c>
      <c r="E59" s="4" t="s">
        <v>44</v>
      </c>
      <c r="F59" s="4" t="s">
        <v>44</v>
      </c>
      <c r="G59" s="4" t="s">
        <v>44</v>
      </c>
      <c r="H59" s="4" t="s">
        <v>44</v>
      </c>
      <c r="I59" s="4" t="s">
        <v>44</v>
      </c>
      <c r="J59" s="4" t="s">
        <v>44</v>
      </c>
      <c r="M59" s="4" t="s">
        <v>44</v>
      </c>
      <c r="N59" s="4" t="s">
        <v>44</v>
      </c>
      <c r="O59" s="4" t="s">
        <v>44</v>
      </c>
      <c r="P59" s="4" t="s">
        <v>44</v>
      </c>
      <c r="Q59" s="4" t="s">
        <v>44</v>
      </c>
      <c r="R59" s="4" t="s">
        <v>44</v>
      </c>
      <c r="S59" s="4" t="s">
        <v>44</v>
      </c>
      <c r="T59" s="4" t="s">
        <v>44</v>
      </c>
      <c r="W59" s="4" t="s">
        <v>44</v>
      </c>
      <c r="X59" s="4" t="s">
        <v>44</v>
      </c>
      <c r="Y59" s="4" t="s">
        <v>44</v>
      </c>
      <c r="Z59" s="4" t="s">
        <v>44</v>
      </c>
      <c r="AA59" s="4" t="s">
        <v>44</v>
      </c>
      <c r="AD59" s="4" t="s">
        <v>44</v>
      </c>
      <c r="AE59" s="4" t="s">
        <v>44</v>
      </c>
      <c r="AF59" s="4" t="s">
        <v>44</v>
      </c>
      <c r="AG59" s="4" t="s">
        <v>44</v>
      </c>
      <c r="BB59" s="62"/>
      <c r="BC59" s="62"/>
      <c r="BD59" s="62"/>
      <c r="BE59" s="62"/>
      <c r="BF59" s="62"/>
      <c r="BG59" s="62"/>
      <c r="BH59" s="62"/>
      <c r="BI59" s="62"/>
      <c r="BJ59" s="62"/>
    </row>
    <row r="60" spans="2:62">
      <c r="B60" s="60" t="s">
        <v>131</v>
      </c>
      <c r="C60" s="4" t="s">
        <v>44</v>
      </c>
      <c r="D60" s="4" t="s">
        <v>44</v>
      </c>
      <c r="E60" s="4" t="s">
        <v>44</v>
      </c>
      <c r="F60" s="4" t="s">
        <v>44</v>
      </c>
      <c r="G60" s="4" t="s">
        <v>44</v>
      </c>
      <c r="H60" s="4" t="s">
        <v>44</v>
      </c>
      <c r="I60" s="4" t="s">
        <v>44</v>
      </c>
      <c r="J60" s="4" t="s">
        <v>44</v>
      </c>
      <c r="M60" s="4" t="s">
        <v>44</v>
      </c>
      <c r="N60" s="4" t="s">
        <v>44</v>
      </c>
      <c r="O60" s="4" t="s">
        <v>44</v>
      </c>
      <c r="P60" s="4" t="s">
        <v>44</v>
      </c>
      <c r="Q60" s="4" t="s">
        <v>44</v>
      </c>
      <c r="R60" s="4" t="s">
        <v>44</v>
      </c>
      <c r="S60" s="4" t="s">
        <v>44</v>
      </c>
      <c r="T60" s="4" t="s">
        <v>44</v>
      </c>
      <c r="V60" s="60"/>
      <c r="W60" s="4" t="s">
        <v>44</v>
      </c>
      <c r="X60" s="4" t="s">
        <v>44</v>
      </c>
      <c r="Y60" s="4" t="s">
        <v>44</v>
      </c>
      <c r="Z60" s="4" t="s">
        <v>44</v>
      </c>
      <c r="AA60" s="4" t="s">
        <v>44</v>
      </c>
      <c r="AC60" s="90" t="s">
        <v>131</v>
      </c>
      <c r="AD60" s="4" t="s">
        <v>44</v>
      </c>
      <c r="AE60" s="4" t="s">
        <v>44</v>
      </c>
      <c r="AF60" s="4" t="s">
        <v>44</v>
      </c>
      <c r="AG60" s="4" t="s">
        <v>44</v>
      </c>
      <c r="AJ60" s="90"/>
      <c r="BB60" s="62"/>
      <c r="BC60" s="62"/>
      <c r="BD60" s="62"/>
      <c r="BE60" s="62"/>
      <c r="BF60" s="62"/>
      <c r="BG60" s="62"/>
      <c r="BH60" s="62"/>
      <c r="BI60" s="62"/>
      <c r="BJ60" s="62"/>
    </row>
    <row r="61" spans="2:62">
      <c r="B61" s="4" t="s">
        <v>440</v>
      </c>
      <c r="C61" s="4">
        <v>0.320880507862638</v>
      </c>
      <c r="D61" s="4">
        <v>0.320880507862638</v>
      </c>
      <c r="E61" s="4">
        <v>0.79696248982050599</v>
      </c>
      <c r="F61" s="4">
        <v>0.14054305447513701</v>
      </c>
      <c r="G61" s="4" t="s">
        <v>44</v>
      </c>
      <c r="H61" s="4" t="s">
        <v>44</v>
      </c>
      <c r="I61" s="4" t="s">
        <v>44</v>
      </c>
      <c r="J61" s="4">
        <v>0.320880507862638</v>
      </c>
      <c r="L61" s="4" t="s">
        <v>441</v>
      </c>
      <c r="M61" s="4" t="s">
        <v>44</v>
      </c>
      <c r="N61" s="4" t="s">
        <v>44</v>
      </c>
      <c r="O61" s="4" t="s">
        <v>44</v>
      </c>
      <c r="P61" s="4">
        <v>0.93594885778322501</v>
      </c>
      <c r="Q61" s="4">
        <v>0.142934275341915</v>
      </c>
      <c r="R61" s="4">
        <v>0.47920044710508702</v>
      </c>
      <c r="S61" s="55">
        <v>9.2587280538689601E-2</v>
      </c>
      <c r="T61" s="4">
        <v>0.47920044710508702</v>
      </c>
      <c r="V61" s="4" t="s">
        <v>442</v>
      </c>
      <c r="W61" s="4">
        <v>0.90200000000000002</v>
      </c>
      <c r="X61" s="4">
        <v>0.79700000000000004</v>
      </c>
      <c r="Y61" s="4">
        <v>0.90200000000000002</v>
      </c>
      <c r="Z61" s="4">
        <v>0.18</v>
      </c>
      <c r="AA61" s="4">
        <v>0.43</v>
      </c>
      <c r="AC61" s="4" t="s">
        <v>441</v>
      </c>
      <c r="AD61" s="4">
        <v>0.97814145638143402</v>
      </c>
      <c r="AE61" s="4">
        <v>0.97814145638143402</v>
      </c>
      <c r="AF61" s="4">
        <v>0.97814145638143402</v>
      </c>
      <c r="AG61" s="4">
        <v>0.97814145638143402</v>
      </c>
      <c r="BB61" s="62"/>
      <c r="BC61" s="62"/>
      <c r="BD61" s="62"/>
      <c r="BE61" s="62"/>
      <c r="BF61" s="62"/>
      <c r="BG61" s="62"/>
      <c r="BH61" s="62"/>
      <c r="BI61" s="62"/>
      <c r="BJ61" s="62"/>
    </row>
    <row r="62" spans="2:62" hidden="1">
      <c r="B62" s="4" t="s">
        <v>443</v>
      </c>
      <c r="C62" s="4">
        <v>0.982713948507423</v>
      </c>
      <c r="D62" s="4">
        <v>0.982713948507423</v>
      </c>
      <c r="E62" s="4">
        <v>0.982713948507423</v>
      </c>
      <c r="F62" s="4">
        <v>0.982713948507423</v>
      </c>
      <c r="G62" s="4" t="s">
        <v>44</v>
      </c>
      <c r="H62" s="4" t="s">
        <v>44</v>
      </c>
      <c r="I62" s="4" t="s">
        <v>44</v>
      </c>
      <c r="J62" s="4">
        <v>0.982713948507423</v>
      </c>
      <c r="L62" s="4" t="s">
        <v>444</v>
      </c>
      <c r="M62" s="4" t="s">
        <v>44</v>
      </c>
      <c r="N62" s="4" t="s">
        <v>44</v>
      </c>
      <c r="O62" s="4" t="s">
        <v>44</v>
      </c>
      <c r="P62" s="4">
        <v>0.86059700268144201</v>
      </c>
      <c r="Q62" s="4">
        <v>0.26742754100385802</v>
      </c>
      <c r="R62" s="4">
        <v>0.26742754100385802</v>
      </c>
      <c r="S62" s="55">
        <v>8.1877033820571807E-2</v>
      </c>
      <c r="T62" s="4">
        <v>0.26742754100385802</v>
      </c>
      <c r="V62" s="4" t="s">
        <v>445</v>
      </c>
      <c r="W62" s="4">
        <v>0.77200000000000002</v>
      </c>
      <c r="X62" s="4">
        <v>0.33500000000000002</v>
      </c>
      <c r="Y62" s="4">
        <v>0.27300000000000002</v>
      </c>
      <c r="Z62" s="4">
        <v>8.0000000000000002E-3</v>
      </c>
      <c r="AA62" s="4">
        <v>0.23899999999999999</v>
      </c>
      <c r="AC62" s="4" t="s">
        <v>444</v>
      </c>
      <c r="AD62" s="4">
        <v>0.90598304618912795</v>
      </c>
      <c r="AE62" s="4">
        <v>0.90598304618912795</v>
      </c>
      <c r="AF62" s="4">
        <v>0.90598304618912795</v>
      </c>
      <c r="AG62" s="4">
        <v>0.90598304618912795</v>
      </c>
      <c r="BB62" s="62"/>
      <c r="BC62" s="62"/>
      <c r="BD62" s="62"/>
      <c r="BE62" s="62"/>
      <c r="BF62" s="62"/>
      <c r="BG62" s="62"/>
      <c r="BH62" s="62"/>
      <c r="BI62" s="62"/>
      <c r="BJ62" s="62"/>
    </row>
    <row r="63" spans="2:62" hidden="1">
      <c r="B63" s="4" t="s">
        <v>219</v>
      </c>
      <c r="C63" s="4">
        <v>0.37366490827374099</v>
      </c>
      <c r="D63" s="4">
        <v>0.26531589419878399</v>
      </c>
      <c r="E63" s="4">
        <v>0.84310983424020303</v>
      </c>
      <c r="F63" s="4">
        <v>0.26531589419878399</v>
      </c>
      <c r="G63" s="4" t="s">
        <v>44</v>
      </c>
      <c r="H63" s="4" t="s">
        <v>44</v>
      </c>
      <c r="I63" s="4" t="s">
        <v>44</v>
      </c>
      <c r="J63" s="4">
        <v>0.55209154540105199</v>
      </c>
      <c r="L63" s="4" t="s">
        <v>230</v>
      </c>
      <c r="M63" s="4" t="s">
        <v>44</v>
      </c>
      <c r="N63" s="4" t="s">
        <v>44</v>
      </c>
      <c r="O63" s="4" t="s">
        <v>44</v>
      </c>
      <c r="P63" s="4">
        <v>0.93268894259009105</v>
      </c>
      <c r="Q63" s="4">
        <v>0.199701525774161</v>
      </c>
      <c r="R63" s="4">
        <v>0.60607113130613599</v>
      </c>
      <c r="S63" s="4">
        <v>0.199701525774161</v>
      </c>
      <c r="T63" s="4">
        <v>0.553498207326383</v>
      </c>
      <c r="V63" s="4" t="s">
        <v>244</v>
      </c>
      <c r="W63" s="4">
        <v>0.93</v>
      </c>
      <c r="X63" s="4">
        <v>0.91900000000000004</v>
      </c>
      <c r="Y63" s="4">
        <v>0.93</v>
      </c>
      <c r="Z63" s="4">
        <v>0.313</v>
      </c>
      <c r="AA63" s="4">
        <v>0.74399999999999999</v>
      </c>
      <c r="AC63" s="4" t="s">
        <v>230</v>
      </c>
      <c r="AD63" s="4">
        <v>0.99478655133891103</v>
      </c>
      <c r="AE63" s="4">
        <v>0.99478655133891103</v>
      </c>
      <c r="AF63" s="4">
        <v>0.99478655133891103</v>
      </c>
      <c r="AG63" s="4">
        <v>0.99478655133891103</v>
      </c>
      <c r="BB63" s="62"/>
      <c r="BC63" s="62"/>
      <c r="BD63" s="62"/>
      <c r="BE63" s="62"/>
      <c r="BF63" s="62"/>
      <c r="BG63" s="62"/>
      <c r="BH63" s="62"/>
      <c r="BI63" s="62"/>
      <c r="BJ63" s="62"/>
    </row>
    <row r="64" spans="2:62">
      <c r="B64" s="4" t="s">
        <v>446</v>
      </c>
      <c r="C64" s="55">
        <v>7.4263305927040196E-2</v>
      </c>
      <c r="D64" s="4">
        <v>0.170576814466501</v>
      </c>
      <c r="E64" s="19">
        <v>4.70954549534464E-2</v>
      </c>
      <c r="F64" s="4">
        <v>0.170576814466501</v>
      </c>
      <c r="G64" s="4" t="s">
        <v>44</v>
      </c>
      <c r="H64" s="4" t="s">
        <v>44</v>
      </c>
      <c r="I64" s="4" t="s">
        <v>44</v>
      </c>
      <c r="J64" s="4">
        <v>0.44524614644640598</v>
      </c>
      <c r="L64" s="4" t="s">
        <v>447</v>
      </c>
      <c r="M64" s="4" t="s">
        <v>44</v>
      </c>
      <c r="N64" s="4" t="s">
        <v>44</v>
      </c>
      <c r="O64" s="4" t="s">
        <v>44</v>
      </c>
      <c r="P64" s="4">
        <v>0.36254522108402099</v>
      </c>
      <c r="Q64" s="4">
        <v>0.36254522108402099</v>
      </c>
      <c r="R64" s="4">
        <v>0.91366640541580002</v>
      </c>
      <c r="S64" s="4">
        <v>0.36254522108402099</v>
      </c>
      <c r="T64" s="4">
        <v>0.91366640541580002</v>
      </c>
      <c r="V64" s="4" t="s">
        <v>448</v>
      </c>
      <c r="W64" s="4">
        <v>0.88600000000000001</v>
      </c>
      <c r="X64" s="4">
        <v>0.88600000000000001</v>
      </c>
      <c r="Y64" s="4">
        <v>0.88600000000000001</v>
      </c>
      <c r="Z64" s="4">
        <v>0.88600000000000001</v>
      </c>
      <c r="AA64" s="4">
        <v>0.88600000000000001</v>
      </c>
      <c r="AC64" s="4" t="s">
        <v>447</v>
      </c>
      <c r="AD64" s="4">
        <v>0.165689873026137</v>
      </c>
      <c r="AE64" s="4">
        <v>0.7478959419722</v>
      </c>
      <c r="AF64" s="4">
        <v>0.165689873026137</v>
      </c>
      <c r="AG64" s="4">
        <v>0.54382607620219503</v>
      </c>
      <c r="BB64" s="62"/>
      <c r="BC64" s="62"/>
      <c r="BD64" s="62"/>
      <c r="BE64" s="62"/>
      <c r="BF64" s="62"/>
      <c r="BG64" s="62"/>
      <c r="BH64" s="62"/>
      <c r="BI64" s="62"/>
      <c r="BJ64" s="62"/>
    </row>
    <row r="65" spans="2:62" hidden="1">
      <c r="B65" s="4" t="s">
        <v>449</v>
      </c>
      <c r="C65" s="4">
        <v>0.45253734337653301</v>
      </c>
      <c r="D65" s="4">
        <v>0.81423504986492401</v>
      </c>
      <c r="E65" s="4">
        <v>0.139458721011262</v>
      </c>
      <c r="F65" s="4">
        <v>0.61923458544135801</v>
      </c>
      <c r="G65" s="4" t="s">
        <v>44</v>
      </c>
      <c r="H65" s="4" t="s">
        <v>44</v>
      </c>
      <c r="I65" s="4" t="s">
        <v>44</v>
      </c>
      <c r="J65" s="4">
        <v>0.81423504986492401</v>
      </c>
      <c r="L65" s="4" t="s">
        <v>450</v>
      </c>
      <c r="M65" s="4" t="s">
        <v>44</v>
      </c>
      <c r="N65" s="4" t="s">
        <v>44</v>
      </c>
      <c r="O65" s="4" t="s">
        <v>44</v>
      </c>
      <c r="P65" s="4">
        <v>0.27298727448625898</v>
      </c>
      <c r="Q65" s="4">
        <v>0.85367068711268201</v>
      </c>
      <c r="R65" s="4">
        <v>0.86111044475325105</v>
      </c>
      <c r="S65" s="4">
        <v>0.85367068711268201</v>
      </c>
      <c r="T65" s="4">
        <v>0.85367068711268201</v>
      </c>
      <c r="V65" s="4" t="s">
        <v>451</v>
      </c>
      <c r="W65" s="4">
        <v>0.51800000000000002</v>
      </c>
      <c r="X65" s="4">
        <v>0.51800000000000002</v>
      </c>
      <c r="Y65" s="4">
        <v>0.51800000000000002</v>
      </c>
      <c r="Z65" s="4">
        <v>0.79900000000000004</v>
      </c>
      <c r="AA65" s="4">
        <v>0.51800000000000002</v>
      </c>
      <c r="AC65" s="4" t="s">
        <v>450</v>
      </c>
      <c r="AD65" s="55">
        <v>8.0983666961349995E-2</v>
      </c>
      <c r="AE65" s="4">
        <v>0.462918506049878</v>
      </c>
      <c r="AF65" s="4">
        <v>0.166732944465254</v>
      </c>
      <c r="AG65" s="4">
        <v>0.10275889088686301</v>
      </c>
      <c r="BB65" s="62"/>
      <c r="BC65" s="62"/>
      <c r="BD65" s="62"/>
      <c r="BE65" s="62"/>
      <c r="BF65" s="62"/>
      <c r="BG65" s="62"/>
      <c r="BH65" s="62"/>
      <c r="BI65" s="62"/>
      <c r="BJ65" s="62"/>
    </row>
    <row r="66" spans="2:62" hidden="1">
      <c r="B66" s="4" t="s">
        <v>177</v>
      </c>
      <c r="C66" s="4">
        <v>0.85634916217556101</v>
      </c>
      <c r="D66" s="4">
        <v>0.85634916217556101</v>
      </c>
      <c r="E66" s="4">
        <v>0.85634916217556101</v>
      </c>
      <c r="F66" s="4">
        <v>0.85634916217556101</v>
      </c>
      <c r="G66" s="4" t="s">
        <v>44</v>
      </c>
      <c r="H66" s="4" t="s">
        <v>44</v>
      </c>
      <c r="I66" s="4" t="s">
        <v>44</v>
      </c>
      <c r="J66" s="4">
        <v>0.85634916217556101</v>
      </c>
      <c r="L66" s="4" t="s">
        <v>231</v>
      </c>
      <c r="M66" s="4" t="s">
        <v>44</v>
      </c>
      <c r="N66" s="4" t="s">
        <v>44</v>
      </c>
      <c r="O66" s="4" t="s">
        <v>44</v>
      </c>
      <c r="P66" s="4">
        <v>0.65206563659341199</v>
      </c>
      <c r="Q66" s="55">
        <v>9.5778616282314002E-2</v>
      </c>
      <c r="R66" s="55">
        <v>9.5778616282314002E-2</v>
      </c>
      <c r="S66" s="4">
        <v>0.63558565676114798</v>
      </c>
      <c r="T66" s="4">
        <v>0.83558843396413496</v>
      </c>
      <c r="V66" s="4" t="s">
        <v>245</v>
      </c>
      <c r="W66" s="4">
        <v>0.501</v>
      </c>
      <c r="X66" s="4">
        <v>0.501</v>
      </c>
      <c r="Y66" s="4">
        <v>0.157</v>
      </c>
      <c r="Z66" s="4">
        <v>0.501</v>
      </c>
      <c r="AA66" s="4">
        <v>0.501</v>
      </c>
      <c r="AC66" s="4" t="s">
        <v>231</v>
      </c>
      <c r="AD66" s="4">
        <v>0.68441755316737196</v>
      </c>
      <c r="AE66" s="4">
        <v>0.68441755316737196</v>
      </c>
      <c r="AF66" s="4">
        <v>0.68441755316737196</v>
      </c>
      <c r="AG66" s="4">
        <v>0.43839904241400302</v>
      </c>
      <c r="BB66" s="62"/>
      <c r="BC66" s="62"/>
      <c r="BD66" s="62"/>
      <c r="BE66" s="62"/>
      <c r="BF66" s="62"/>
      <c r="BG66" s="62"/>
      <c r="BH66" s="62"/>
      <c r="BI66" s="62"/>
      <c r="BJ66" s="62"/>
    </row>
    <row r="67" spans="2:62">
      <c r="B67" s="4" t="s">
        <v>452</v>
      </c>
      <c r="C67" s="19">
        <v>6.3772908237709498E-3</v>
      </c>
      <c r="D67" s="4">
        <v>0.16674218127076701</v>
      </c>
      <c r="E67" s="19">
        <v>6.3373571043606801E-4</v>
      </c>
      <c r="F67" s="4">
        <v>0.16674218127076701</v>
      </c>
      <c r="G67" s="4" t="s">
        <v>44</v>
      </c>
      <c r="H67" s="4" t="s">
        <v>44</v>
      </c>
      <c r="I67" s="4" t="s">
        <v>44</v>
      </c>
      <c r="J67" s="4">
        <v>0.508238758284002</v>
      </c>
      <c r="L67" s="4" t="s">
        <v>453</v>
      </c>
      <c r="M67" s="4" t="s">
        <v>44</v>
      </c>
      <c r="N67" s="4" t="s">
        <v>44</v>
      </c>
      <c r="O67" s="4" t="s">
        <v>44</v>
      </c>
      <c r="P67" s="4">
        <v>0.60412880350639697</v>
      </c>
      <c r="Q67" s="4">
        <v>0.60412880350639697</v>
      </c>
      <c r="R67" s="4">
        <v>0.96807514209301304</v>
      </c>
      <c r="S67" s="4">
        <v>0.60305309749625102</v>
      </c>
      <c r="T67" s="4">
        <v>0.96807514209301304</v>
      </c>
      <c r="V67" s="4" t="s">
        <v>454</v>
      </c>
      <c r="W67" s="4">
        <v>0.97499999999999998</v>
      </c>
      <c r="X67" s="4">
        <v>0.97499999999999998</v>
      </c>
      <c r="Y67" s="4">
        <v>0.97499999999999998</v>
      </c>
      <c r="Z67" s="4">
        <v>0.97499999999999998</v>
      </c>
      <c r="AA67" s="4">
        <v>0.97499999999999998</v>
      </c>
      <c r="AC67" s="4" t="s">
        <v>453</v>
      </c>
      <c r="AD67" s="4">
        <v>0.22938202899584401</v>
      </c>
      <c r="AE67" s="4">
        <v>0.75795192454216498</v>
      </c>
      <c r="AF67" s="4">
        <v>0.22938202899584401</v>
      </c>
      <c r="AG67" s="4">
        <v>0.75795192454216498</v>
      </c>
      <c r="BB67" s="62"/>
      <c r="BC67" s="62"/>
      <c r="BD67" s="62"/>
      <c r="BE67" s="62"/>
      <c r="BF67" s="62"/>
      <c r="BG67" s="62"/>
      <c r="BH67" s="62"/>
      <c r="BI67" s="62"/>
      <c r="BJ67" s="62"/>
    </row>
    <row r="68" spans="2:62" hidden="1">
      <c r="B68" s="4" t="s">
        <v>455</v>
      </c>
      <c r="C68" s="55">
        <v>6.1520611112472499E-2</v>
      </c>
      <c r="D68" s="4">
        <v>0.90021246043696801</v>
      </c>
      <c r="E68" s="19">
        <v>2.5232808357245101E-3</v>
      </c>
      <c r="F68" s="4">
        <v>0.90021246043696801</v>
      </c>
      <c r="G68" s="4" t="s">
        <v>44</v>
      </c>
      <c r="H68" s="4" t="s">
        <v>44</v>
      </c>
      <c r="I68" s="4" t="s">
        <v>44</v>
      </c>
      <c r="J68" s="4">
        <v>0.90021246043696801</v>
      </c>
      <c r="L68" s="4" t="s">
        <v>456</v>
      </c>
      <c r="M68" s="4" t="s">
        <v>44</v>
      </c>
      <c r="N68" s="4" t="s">
        <v>44</v>
      </c>
      <c r="O68" s="4" t="s">
        <v>44</v>
      </c>
      <c r="P68" s="4">
        <v>0.73226840036112495</v>
      </c>
      <c r="Q68" s="4">
        <v>0.93314014930577505</v>
      </c>
      <c r="R68" s="4">
        <v>0.96990459787790495</v>
      </c>
      <c r="S68" s="4">
        <v>0.93314014930577505</v>
      </c>
      <c r="T68" s="4">
        <v>0.93314014930577505</v>
      </c>
      <c r="V68" s="4" t="s">
        <v>457</v>
      </c>
      <c r="W68" s="4">
        <v>0.94899999999999995</v>
      </c>
      <c r="X68" s="4">
        <v>0.94899999999999995</v>
      </c>
      <c r="Y68" s="4">
        <v>0.94899999999999995</v>
      </c>
      <c r="Z68" s="4">
        <v>0.94899999999999995</v>
      </c>
      <c r="AA68" s="4">
        <v>0.94899999999999995</v>
      </c>
      <c r="AC68" s="4" t="s">
        <v>456</v>
      </c>
      <c r="AD68" s="4">
        <v>0.129985676331273</v>
      </c>
      <c r="AE68" s="4">
        <v>0.49984274723743299</v>
      </c>
      <c r="AF68" s="4">
        <v>0.37700899559619999</v>
      </c>
      <c r="AG68" s="4">
        <v>0.44290980279486503</v>
      </c>
      <c r="BB68" s="62"/>
      <c r="BC68" s="62"/>
      <c r="BD68" s="62"/>
      <c r="BE68" s="62"/>
      <c r="BF68" s="62"/>
      <c r="BG68" s="62"/>
      <c r="BH68" s="62"/>
      <c r="BI68" s="62"/>
      <c r="BJ68" s="62"/>
    </row>
    <row r="69" spans="2:62" hidden="1">
      <c r="B69" s="4" t="s">
        <v>176</v>
      </c>
      <c r="C69" s="4">
        <v>0.588738611456326</v>
      </c>
      <c r="D69" s="4">
        <v>0.588738611456326</v>
      </c>
      <c r="E69" s="55">
        <v>6.9870850988375796E-2</v>
      </c>
      <c r="F69" s="4">
        <v>0.62045412632356001</v>
      </c>
      <c r="G69" s="4" t="s">
        <v>44</v>
      </c>
      <c r="H69" s="4" t="s">
        <v>44</v>
      </c>
      <c r="I69" s="4" t="s">
        <v>44</v>
      </c>
      <c r="J69" s="4">
        <v>0.588738611456326</v>
      </c>
      <c r="L69" s="4" t="s">
        <v>232</v>
      </c>
      <c r="M69" s="4" t="s">
        <v>44</v>
      </c>
      <c r="N69" s="4" t="s">
        <v>44</v>
      </c>
      <c r="O69" s="4" t="s">
        <v>44</v>
      </c>
      <c r="P69" s="4">
        <v>0.98843069865770705</v>
      </c>
      <c r="Q69" s="4">
        <v>0.98843069865770705</v>
      </c>
      <c r="R69" s="4">
        <v>0.98843069865770705</v>
      </c>
      <c r="S69" s="4">
        <v>0.98843069865770705</v>
      </c>
      <c r="T69" s="4">
        <v>0.98843069865770705</v>
      </c>
      <c r="V69" s="4" t="s">
        <v>246</v>
      </c>
      <c r="W69" s="4">
        <v>0.999</v>
      </c>
      <c r="X69" s="4">
        <v>0.999</v>
      </c>
      <c r="Y69" s="4">
        <v>0.999</v>
      </c>
      <c r="Z69" s="4">
        <v>0.999</v>
      </c>
      <c r="AA69" s="4">
        <v>0.999</v>
      </c>
      <c r="AC69" s="4" t="s">
        <v>232</v>
      </c>
      <c r="AD69" s="4">
        <v>0.74185771857317295</v>
      </c>
      <c r="AE69" s="4">
        <v>0.74185771857317295</v>
      </c>
      <c r="AF69" s="4">
        <v>0.73225306916071997</v>
      </c>
      <c r="AG69" s="4">
        <v>0.74185771857317295</v>
      </c>
      <c r="BB69" s="62"/>
      <c r="BC69" s="62"/>
      <c r="BD69" s="62"/>
      <c r="BE69" s="62"/>
      <c r="BF69" s="62"/>
      <c r="BG69" s="62"/>
      <c r="BH69" s="62"/>
      <c r="BI69" s="62"/>
      <c r="BJ69" s="62"/>
    </row>
    <row r="70" spans="2:62" hidden="1">
      <c r="C70" s="4" t="s">
        <v>44</v>
      </c>
      <c r="D70" s="4" t="s">
        <v>44</v>
      </c>
      <c r="E70" s="4" t="s">
        <v>44</v>
      </c>
      <c r="F70" s="4" t="s">
        <v>44</v>
      </c>
      <c r="G70" s="4" t="s">
        <v>44</v>
      </c>
      <c r="H70" s="4" t="s">
        <v>44</v>
      </c>
      <c r="I70" s="4" t="s">
        <v>44</v>
      </c>
      <c r="J70" s="4" t="s">
        <v>44</v>
      </c>
      <c r="M70" s="4" t="s">
        <v>44</v>
      </c>
      <c r="N70" s="4" t="s">
        <v>44</v>
      </c>
      <c r="O70" s="4" t="s">
        <v>44</v>
      </c>
      <c r="P70" s="4" t="s">
        <v>44</v>
      </c>
      <c r="Q70" s="4" t="s">
        <v>44</v>
      </c>
      <c r="R70" s="4" t="s">
        <v>44</v>
      </c>
      <c r="S70" s="4" t="s">
        <v>44</v>
      </c>
      <c r="T70" s="4" t="s">
        <v>44</v>
      </c>
      <c r="W70" s="4" t="s">
        <v>44</v>
      </c>
      <c r="X70" s="4" t="s">
        <v>44</v>
      </c>
      <c r="Y70" s="4" t="s">
        <v>44</v>
      </c>
      <c r="Z70" s="4" t="s">
        <v>44</v>
      </c>
      <c r="AA70" s="4" t="s">
        <v>44</v>
      </c>
      <c r="AD70" s="4" t="s">
        <v>44</v>
      </c>
      <c r="AE70" s="4" t="s">
        <v>44</v>
      </c>
      <c r="AF70" s="4" t="s">
        <v>44</v>
      </c>
      <c r="AG70" s="4" t="s">
        <v>44</v>
      </c>
      <c r="BB70" s="62"/>
      <c r="BC70" s="62"/>
      <c r="BD70" s="62"/>
      <c r="BE70" s="62"/>
      <c r="BF70" s="62"/>
      <c r="BG70" s="62"/>
      <c r="BH70" s="62"/>
      <c r="BI70" s="62"/>
      <c r="BJ70" s="62"/>
    </row>
    <row r="71" spans="2:62" hidden="1">
      <c r="B71" s="60" t="s">
        <v>260</v>
      </c>
      <c r="C71" s="4" t="s">
        <v>44</v>
      </c>
      <c r="D71" s="4" t="s">
        <v>44</v>
      </c>
      <c r="E71" s="4" t="s">
        <v>44</v>
      </c>
      <c r="F71" s="4" t="s">
        <v>44</v>
      </c>
      <c r="G71" s="4" t="s">
        <v>44</v>
      </c>
      <c r="H71" s="4" t="s">
        <v>44</v>
      </c>
      <c r="I71" s="4" t="s">
        <v>44</v>
      </c>
      <c r="J71" s="4" t="s">
        <v>44</v>
      </c>
      <c r="M71" s="4" t="s">
        <v>44</v>
      </c>
      <c r="N71" s="4" t="s">
        <v>44</v>
      </c>
      <c r="O71" s="4" t="s">
        <v>44</v>
      </c>
      <c r="P71" s="4" t="s">
        <v>44</v>
      </c>
      <c r="Q71" s="4" t="s">
        <v>44</v>
      </c>
      <c r="R71" s="4" t="s">
        <v>44</v>
      </c>
      <c r="S71" s="4" t="s">
        <v>44</v>
      </c>
      <c r="T71" s="4" t="s">
        <v>44</v>
      </c>
      <c r="V71" s="60"/>
      <c r="W71" s="4" t="s">
        <v>44</v>
      </c>
      <c r="X71" s="4" t="s">
        <v>44</v>
      </c>
      <c r="Y71" s="4" t="s">
        <v>44</v>
      </c>
      <c r="Z71" s="4" t="s">
        <v>44</v>
      </c>
      <c r="AA71" s="4" t="s">
        <v>44</v>
      </c>
      <c r="AC71" s="90" t="s">
        <v>132</v>
      </c>
      <c r="AD71" s="4" t="s">
        <v>44</v>
      </c>
      <c r="AE71" s="4" t="s">
        <v>44</v>
      </c>
      <c r="AF71" s="4" t="s">
        <v>44</v>
      </c>
      <c r="AG71" s="4" t="s">
        <v>44</v>
      </c>
      <c r="AJ71" s="90"/>
      <c r="BB71" s="62"/>
      <c r="BC71" s="62"/>
      <c r="BD71" s="62"/>
      <c r="BE71" s="62"/>
      <c r="BF71" s="62"/>
      <c r="BG71" s="62"/>
      <c r="BH71" s="62"/>
      <c r="BI71" s="62"/>
      <c r="BJ71" s="62"/>
    </row>
    <row r="72" spans="2:62" hidden="1">
      <c r="B72" s="4" t="s">
        <v>133</v>
      </c>
      <c r="C72" s="4">
        <v>0.82745145199319003</v>
      </c>
      <c r="D72" s="4">
        <v>0.82745145199319003</v>
      </c>
      <c r="E72" s="4">
        <v>0.82745145199319003</v>
      </c>
      <c r="F72" s="4">
        <v>0.96320566024735199</v>
      </c>
      <c r="G72" s="4" t="s">
        <v>44</v>
      </c>
      <c r="H72" s="4" t="s">
        <v>44</v>
      </c>
      <c r="I72" s="4" t="s">
        <v>44</v>
      </c>
      <c r="J72" s="4">
        <v>0.96320566024735199</v>
      </c>
      <c r="L72" s="4" t="s">
        <v>233</v>
      </c>
      <c r="M72" s="4" t="s">
        <v>44</v>
      </c>
      <c r="N72" s="4" t="s">
        <v>44</v>
      </c>
      <c r="O72" s="4" t="s">
        <v>44</v>
      </c>
      <c r="P72" s="4">
        <v>0.630729240352356</v>
      </c>
      <c r="Q72" s="4">
        <v>0.73192560105052495</v>
      </c>
      <c r="R72" s="4">
        <v>0.630729240352356</v>
      </c>
      <c r="S72" s="4">
        <v>0.57059479895802501</v>
      </c>
      <c r="T72" s="4">
        <v>0.57059479895802501</v>
      </c>
      <c r="V72" s="4" t="s">
        <v>247</v>
      </c>
      <c r="W72" s="4">
        <v>0.82799999999999996</v>
      </c>
      <c r="X72" s="4">
        <v>0.83399999999999996</v>
      </c>
      <c r="Y72" s="4">
        <v>0.82799999999999996</v>
      </c>
      <c r="Z72" s="4">
        <v>0.82799999999999996</v>
      </c>
      <c r="AA72" s="4">
        <v>0.82799999999999996</v>
      </c>
      <c r="AC72" s="4" t="s">
        <v>233</v>
      </c>
      <c r="AD72" s="4">
        <v>0.54156331582376904</v>
      </c>
      <c r="AE72" s="4">
        <v>0.54156331582376904</v>
      </c>
      <c r="AF72" s="4">
        <v>0.54156331582376904</v>
      </c>
      <c r="AG72" s="4">
        <v>0.54156331582376904</v>
      </c>
      <c r="BB72" s="62"/>
      <c r="BC72" s="62"/>
      <c r="BD72" s="62"/>
      <c r="BE72" s="62"/>
      <c r="BF72" s="62"/>
      <c r="BG72" s="62"/>
      <c r="BH72" s="62"/>
      <c r="BI72" s="62"/>
      <c r="BJ72" s="62"/>
    </row>
    <row r="73" spans="2:62" hidden="1">
      <c r="B73" s="4" t="s">
        <v>134</v>
      </c>
      <c r="C73" s="4">
        <v>0.23414336612935299</v>
      </c>
      <c r="D73" s="4">
        <v>0.121304298902234</v>
      </c>
      <c r="E73" s="4">
        <v>0.121304298902234</v>
      </c>
      <c r="F73" s="4">
        <v>0.358035937348963</v>
      </c>
      <c r="G73" s="4" t="s">
        <v>44</v>
      </c>
      <c r="H73" s="4" t="s">
        <v>44</v>
      </c>
      <c r="I73" s="4" t="s">
        <v>44</v>
      </c>
      <c r="J73" s="4">
        <v>0.80188251751780304</v>
      </c>
      <c r="L73" s="4" t="s">
        <v>234</v>
      </c>
      <c r="M73" s="4" t="s">
        <v>44</v>
      </c>
      <c r="N73" s="4" t="s">
        <v>44</v>
      </c>
      <c r="O73" s="4" t="s">
        <v>44</v>
      </c>
      <c r="P73" s="4">
        <v>0.75202331267211198</v>
      </c>
      <c r="Q73" s="4">
        <v>0.70326910371729101</v>
      </c>
      <c r="R73" s="4">
        <v>0.70326910371729101</v>
      </c>
      <c r="S73" s="4">
        <v>0.30232960081122501</v>
      </c>
      <c r="T73" s="4">
        <v>0.70326910371729101</v>
      </c>
      <c r="V73" s="4" t="s">
        <v>248</v>
      </c>
      <c r="W73" s="4">
        <v>0.89900000000000002</v>
      </c>
      <c r="X73" s="4">
        <v>0.89900000000000002</v>
      </c>
      <c r="Y73" s="4">
        <v>0.89900000000000002</v>
      </c>
      <c r="Z73" s="4">
        <v>0.89900000000000002</v>
      </c>
      <c r="AA73" s="4">
        <v>0.89900000000000002</v>
      </c>
      <c r="AC73" s="4" t="s">
        <v>234</v>
      </c>
      <c r="AD73" s="4">
        <v>0.69974581715279405</v>
      </c>
      <c r="AE73" s="4">
        <v>0.69974581715279405</v>
      </c>
      <c r="AF73" s="4">
        <v>0.69974581715279405</v>
      </c>
      <c r="AG73" s="4">
        <v>0.92917611591474503</v>
      </c>
    </row>
    <row r="74" spans="2:62" hidden="1">
      <c r="B74" s="4" t="s">
        <v>142</v>
      </c>
      <c r="C74" s="55">
        <v>9.0965588305930198E-2</v>
      </c>
      <c r="D74" s="55">
        <v>9.0965588305930198E-2</v>
      </c>
      <c r="E74" s="55">
        <v>5.5138635429411401E-2</v>
      </c>
      <c r="F74" s="4">
        <v>0.19640126538903699</v>
      </c>
      <c r="G74" s="4" t="s">
        <v>44</v>
      </c>
      <c r="H74" s="4" t="s">
        <v>44</v>
      </c>
      <c r="I74" s="4" t="s">
        <v>44</v>
      </c>
      <c r="J74" s="4">
        <v>0.48415061622236399</v>
      </c>
      <c r="L74" s="4" t="s">
        <v>235</v>
      </c>
      <c r="M74" s="4" t="s">
        <v>44</v>
      </c>
      <c r="N74" s="4" t="s">
        <v>44</v>
      </c>
      <c r="O74" s="4" t="s">
        <v>44</v>
      </c>
      <c r="P74" s="4">
        <v>0.80821943682713204</v>
      </c>
      <c r="Q74" s="4">
        <v>0.80821943682713204</v>
      </c>
      <c r="R74" s="4">
        <v>0.88788361055037501</v>
      </c>
      <c r="S74" s="4">
        <v>0.80821943682713204</v>
      </c>
      <c r="T74" s="4">
        <v>0.88788361055037501</v>
      </c>
      <c r="V74" s="4" t="s">
        <v>249</v>
      </c>
      <c r="W74" s="4">
        <v>0.90600000000000003</v>
      </c>
      <c r="X74" s="4">
        <v>0.90600000000000003</v>
      </c>
      <c r="Y74" s="4">
        <v>0.90600000000000003</v>
      </c>
      <c r="Z74" s="4">
        <v>0.90600000000000003</v>
      </c>
      <c r="AA74" s="4">
        <v>0.90600000000000003</v>
      </c>
      <c r="AC74" s="4" t="s">
        <v>235</v>
      </c>
      <c r="AD74" s="4">
        <v>0.23584632416290499</v>
      </c>
      <c r="AE74" s="4">
        <v>0.71055946122590097</v>
      </c>
      <c r="AF74" s="4">
        <v>0.64458377388550203</v>
      </c>
      <c r="AG74" s="4">
        <v>0.71055946122590097</v>
      </c>
    </row>
    <row r="75" spans="2:62" hidden="1">
      <c r="C75" s="4" t="s">
        <v>44</v>
      </c>
      <c r="D75" s="4" t="s">
        <v>44</v>
      </c>
      <c r="E75" s="4" t="s">
        <v>44</v>
      </c>
      <c r="F75" s="4" t="s">
        <v>44</v>
      </c>
      <c r="G75" s="4" t="s">
        <v>44</v>
      </c>
      <c r="H75" s="4" t="s">
        <v>44</v>
      </c>
      <c r="I75" s="4" t="s">
        <v>44</v>
      </c>
      <c r="J75" s="4" t="s">
        <v>44</v>
      </c>
      <c r="M75" s="4" t="s">
        <v>44</v>
      </c>
      <c r="N75" s="4" t="s">
        <v>44</v>
      </c>
      <c r="O75" s="4" t="s">
        <v>44</v>
      </c>
      <c r="P75" s="4" t="s">
        <v>44</v>
      </c>
      <c r="Q75" s="4" t="s">
        <v>44</v>
      </c>
      <c r="R75" s="4" t="s">
        <v>44</v>
      </c>
      <c r="S75" s="4" t="s">
        <v>44</v>
      </c>
      <c r="T75" s="4" t="s">
        <v>44</v>
      </c>
      <c r="W75" s="4" t="s">
        <v>44</v>
      </c>
      <c r="X75" s="4" t="s">
        <v>44</v>
      </c>
      <c r="Y75" s="4" t="s">
        <v>44</v>
      </c>
      <c r="Z75" s="4" t="s">
        <v>44</v>
      </c>
      <c r="AA75" s="4" t="s">
        <v>44</v>
      </c>
      <c r="AD75" s="4" t="s">
        <v>44</v>
      </c>
      <c r="AE75" s="4" t="s">
        <v>44</v>
      </c>
      <c r="AF75" s="4" t="s">
        <v>44</v>
      </c>
      <c r="AG75" s="4" t="s">
        <v>44</v>
      </c>
    </row>
    <row r="76" spans="2:62">
      <c r="B76" s="4" t="s">
        <v>173</v>
      </c>
      <c r="C76" s="19">
        <v>1.5088477964141801E-2</v>
      </c>
      <c r="D76" s="4">
        <v>0.20369960122292799</v>
      </c>
      <c r="E76" s="19">
        <v>7.1527653416392197E-3</v>
      </c>
      <c r="F76" s="4">
        <v>0.20369960122292799</v>
      </c>
      <c r="G76" s="4" t="s">
        <v>44</v>
      </c>
      <c r="H76" s="4" t="s">
        <v>44</v>
      </c>
      <c r="I76" s="4" t="s">
        <v>44</v>
      </c>
      <c r="J76" s="4">
        <v>0.49444027504201599</v>
      </c>
      <c r="L76" s="4" t="s">
        <v>236</v>
      </c>
      <c r="M76" s="4" t="s">
        <v>44</v>
      </c>
      <c r="N76" s="4" t="s">
        <v>44</v>
      </c>
      <c r="O76" s="4" t="s">
        <v>44</v>
      </c>
      <c r="P76" s="4">
        <v>0.58202042535813503</v>
      </c>
      <c r="Q76" s="4">
        <v>0.58202042535813503</v>
      </c>
      <c r="R76" s="4">
        <v>0.95401845562921195</v>
      </c>
      <c r="S76" s="4">
        <v>0.58202042535813503</v>
      </c>
      <c r="T76" s="4">
        <v>0.95401845562921195</v>
      </c>
      <c r="V76" s="4" t="s">
        <v>250</v>
      </c>
      <c r="W76" s="4">
        <v>0.94</v>
      </c>
      <c r="X76" s="4">
        <v>0.94</v>
      </c>
      <c r="Y76" s="4">
        <v>0.94</v>
      </c>
      <c r="Z76" s="4">
        <v>0.94</v>
      </c>
      <c r="AA76" s="4">
        <v>0.94</v>
      </c>
      <c r="AC76" s="4" t="s">
        <v>236</v>
      </c>
      <c r="AD76" s="4">
        <v>0.240341214548564</v>
      </c>
      <c r="AE76" s="4">
        <v>0.69895714867983005</v>
      </c>
      <c r="AF76" s="4">
        <v>0.240341214548564</v>
      </c>
      <c r="AG76" s="4">
        <v>0.69895714867983005</v>
      </c>
    </row>
    <row r="77" spans="2:62" hidden="1">
      <c r="B77" s="4" t="s">
        <v>217</v>
      </c>
      <c r="C77" s="4">
        <v>0.58900985351333701</v>
      </c>
      <c r="D77" s="4">
        <v>0.71516339131012197</v>
      </c>
      <c r="E77" s="4">
        <v>0.58900985351333701</v>
      </c>
      <c r="F77" s="4">
        <v>0.86446101601530601</v>
      </c>
      <c r="G77" s="4" t="s">
        <v>44</v>
      </c>
      <c r="H77" s="4" t="s">
        <v>44</v>
      </c>
      <c r="I77" s="4" t="s">
        <v>44</v>
      </c>
      <c r="J77" s="4">
        <v>0.99071400574413604</v>
      </c>
      <c r="L77" s="4" t="s">
        <v>237</v>
      </c>
      <c r="M77" s="4" t="s">
        <v>44</v>
      </c>
      <c r="N77" s="4" t="s">
        <v>44</v>
      </c>
      <c r="O77" s="4" t="s">
        <v>44</v>
      </c>
      <c r="P77" s="4">
        <v>0.41992043186821698</v>
      </c>
      <c r="Q77" s="4">
        <v>0.80308038491545497</v>
      </c>
      <c r="R77" s="4">
        <v>0.37294383329636499</v>
      </c>
      <c r="S77" s="4">
        <v>0.37294383329636499</v>
      </c>
      <c r="T77" s="4">
        <v>0.41992043186821698</v>
      </c>
      <c r="V77" s="4" t="s">
        <v>251</v>
      </c>
      <c r="W77" s="4">
        <v>0.64400000000000002</v>
      </c>
      <c r="X77" s="4">
        <v>0.78200000000000003</v>
      </c>
      <c r="Y77" s="4">
        <v>0.64400000000000002</v>
      </c>
      <c r="Z77" s="4">
        <v>0.64400000000000002</v>
      </c>
      <c r="AA77" s="4">
        <v>0.64400000000000002</v>
      </c>
      <c r="AC77" s="4" t="s">
        <v>237</v>
      </c>
      <c r="AD77" s="4">
        <v>0.44796124869283699</v>
      </c>
      <c r="AE77" s="4">
        <v>0.44796124869283699</v>
      </c>
      <c r="AF77" s="4">
        <v>0.44796124869283699</v>
      </c>
      <c r="AG77" s="4">
        <v>0.44796124869283699</v>
      </c>
    </row>
    <row r="78" spans="2:62" hidden="1">
      <c r="B78" s="4" t="s">
        <v>206</v>
      </c>
      <c r="C78" s="55">
        <v>5.3417406920021102E-2</v>
      </c>
      <c r="D78" s="55">
        <v>5.3417406920021102E-2</v>
      </c>
      <c r="E78" s="55">
        <v>5.3417406920021102E-2</v>
      </c>
      <c r="F78" s="55">
        <v>5.3417406920021102E-2</v>
      </c>
      <c r="G78" s="4" t="s">
        <v>44</v>
      </c>
      <c r="H78" s="4" t="s">
        <v>44</v>
      </c>
      <c r="I78" s="4" t="s">
        <v>44</v>
      </c>
      <c r="J78" s="4">
        <v>0.41835409159625903</v>
      </c>
      <c r="L78" s="4" t="s">
        <v>212</v>
      </c>
      <c r="M78" s="4" t="s">
        <v>44</v>
      </c>
      <c r="N78" s="4" t="s">
        <v>44</v>
      </c>
      <c r="O78" s="4" t="s">
        <v>44</v>
      </c>
      <c r="P78" s="4">
        <v>0.78062142721281103</v>
      </c>
      <c r="Q78" s="4">
        <v>0.19385103051347</v>
      </c>
      <c r="R78" s="4">
        <v>0.78062142721281103</v>
      </c>
      <c r="S78" s="4">
        <v>0.19385103051347</v>
      </c>
      <c r="T78" s="4">
        <v>0.78062142721281103</v>
      </c>
      <c r="V78" s="4" t="s">
        <v>252</v>
      </c>
      <c r="W78" s="4">
        <v>0.97599999999999998</v>
      </c>
      <c r="X78" s="4">
        <v>0.97599999999999998</v>
      </c>
      <c r="Y78" s="4">
        <v>0.97599999999999998</v>
      </c>
      <c r="Z78" s="4">
        <v>0.97599999999999998</v>
      </c>
      <c r="AA78" s="4">
        <v>0.97599999999999998</v>
      </c>
      <c r="AC78" s="4" t="s">
        <v>212</v>
      </c>
      <c r="AD78" s="4">
        <v>0.97566260511615999</v>
      </c>
      <c r="AE78" s="4">
        <v>0.97566260511615999</v>
      </c>
      <c r="AF78" s="4">
        <v>0.97566260511615999</v>
      </c>
      <c r="AG78" s="4">
        <v>0.97566260511615999</v>
      </c>
    </row>
    <row r="79" spans="2:62" hidden="1">
      <c r="B79" s="4" t="s">
        <v>205</v>
      </c>
      <c r="C79" s="4">
        <v>0.66632872815354904</v>
      </c>
      <c r="D79" s="4">
        <v>0.81903795093415799</v>
      </c>
      <c r="E79" s="4">
        <v>0.66632872815354904</v>
      </c>
      <c r="F79" s="4">
        <v>0.66632872815354904</v>
      </c>
      <c r="G79" s="4" t="s">
        <v>44</v>
      </c>
      <c r="H79" s="4" t="s">
        <v>44</v>
      </c>
      <c r="I79" s="4" t="s">
        <v>44</v>
      </c>
      <c r="J79" s="4">
        <v>0.66632872815354904</v>
      </c>
      <c r="L79" s="4" t="s">
        <v>209</v>
      </c>
      <c r="M79" s="4" t="s">
        <v>44</v>
      </c>
      <c r="N79" s="4" t="s">
        <v>44</v>
      </c>
      <c r="O79" s="4" t="s">
        <v>44</v>
      </c>
      <c r="P79" s="4">
        <v>0.86962269435184003</v>
      </c>
      <c r="Q79" s="4">
        <v>0.64474712228237996</v>
      </c>
      <c r="R79" s="4">
        <v>0.32896283551797501</v>
      </c>
      <c r="S79" s="4">
        <v>0.86962269435184003</v>
      </c>
      <c r="T79" s="4">
        <v>0.95825698419389005</v>
      </c>
      <c r="V79" s="4" t="s">
        <v>253</v>
      </c>
      <c r="W79" s="4">
        <v>0.81200000000000006</v>
      </c>
      <c r="X79" s="4">
        <v>0.81200000000000006</v>
      </c>
      <c r="Y79" s="4">
        <v>0.81200000000000006</v>
      </c>
      <c r="Z79" s="4">
        <v>0.81200000000000006</v>
      </c>
      <c r="AA79" s="4">
        <v>0.81200000000000006</v>
      </c>
      <c r="AC79" s="4" t="s">
        <v>209</v>
      </c>
      <c r="AD79" s="4">
        <v>0.61372758609026601</v>
      </c>
      <c r="AE79" s="4">
        <v>0.67692931725483196</v>
      </c>
      <c r="AF79" s="4">
        <v>0.61372758609026601</v>
      </c>
      <c r="AG79" s="4">
        <v>0.61372758609026601</v>
      </c>
    </row>
    <row r="80" spans="2:62" hidden="1">
      <c r="B80" s="4" t="s">
        <v>207</v>
      </c>
      <c r="C80" s="4">
        <v>0.14910764817520999</v>
      </c>
      <c r="D80" s="4">
        <v>0.77111183971305297</v>
      </c>
      <c r="E80" s="19">
        <v>2.28302183692339E-2</v>
      </c>
      <c r="F80" s="4">
        <v>0.77111183971305297</v>
      </c>
      <c r="G80" s="4" t="s">
        <v>44</v>
      </c>
      <c r="H80" s="4" t="s">
        <v>44</v>
      </c>
      <c r="I80" s="4" t="s">
        <v>44</v>
      </c>
      <c r="J80" s="4">
        <v>0.77111183971305297</v>
      </c>
      <c r="L80" s="4" t="s">
        <v>210</v>
      </c>
      <c r="M80" s="4" t="s">
        <v>44</v>
      </c>
      <c r="N80" s="4" t="s">
        <v>44</v>
      </c>
      <c r="O80" s="4" t="s">
        <v>44</v>
      </c>
      <c r="P80" s="4">
        <v>0.35727348530970299</v>
      </c>
      <c r="Q80" s="4">
        <v>0.93079574753634797</v>
      </c>
      <c r="R80" s="4">
        <v>0.93079574753634797</v>
      </c>
      <c r="S80" s="4">
        <v>0.93079574753634797</v>
      </c>
      <c r="T80" s="4">
        <v>0.93079574753634797</v>
      </c>
      <c r="V80" s="4" t="s">
        <v>254</v>
      </c>
      <c r="W80" s="4">
        <v>0.78</v>
      </c>
      <c r="X80" s="4">
        <v>0.78400000000000003</v>
      </c>
      <c r="Y80" s="4">
        <v>0.78400000000000003</v>
      </c>
      <c r="Z80" s="4">
        <v>0.95299999999999996</v>
      </c>
      <c r="AA80" s="4">
        <v>0.78400000000000003</v>
      </c>
      <c r="AC80" s="4" t="s">
        <v>210</v>
      </c>
      <c r="AD80" s="4">
        <v>0.13009143135224199</v>
      </c>
      <c r="AE80" s="4">
        <v>0.50527304224522096</v>
      </c>
      <c r="AF80" s="4">
        <v>0.21138753893393999</v>
      </c>
      <c r="AG80" s="4">
        <v>0.21138753893393999</v>
      </c>
    </row>
    <row r="81" spans="2:62" hidden="1">
      <c r="B81" s="4" t="s">
        <v>208</v>
      </c>
      <c r="C81" s="4">
        <v>0.228101721771865</v>
      </c>
      <c r="D81" s="4">
        <v>0.228101721771865</v>
      </c>
      <c r="E81" s="4">
        <v>0.49331019146635002</v>
      </c>
      <c r="F81" s="19">
        <v>1.2107484761797499E-3</v>
      </c>
      <c r="G81" s="4" t="s">
        <v>44</v>
      </c>
      <c r="H81" s="4" t="s">
        <v>44</v>
      </c>
      <c r="I81" s="4" t="s">
        <v>44</v>
      </c>
      <c r="J81" s="4">
        <v>0.88348477605640297</v>
      </c>
      <c r="L81" s="4" t="s">
        <v>211</v>
      </c>
      <c r="M81" s="4" t="s">
        <v>44</v>
      </c>
      <c r="N81" s="4" t="s">
        <v>44</v>
      </c>
      <c r="O81" s="4" t="s">
        <v>44</v>
      </c>
      <c r="P81" s="4">
        <v>0.407828136380049</v>
      </c>
      <c r="Q81" s="4">
        <v>0.98938368208975402</v>
      </c>
      <c r="R81" s="4">
        <v>0.407828136380049</v>
      </c>
      <c r="S81" s="4">
        <v>0.482644752344351</v>
      </c>
      <c r="T81" s="4">
        <v>0.407828136380049</v>
      </c>
      <c r="V81" s="4" t="s">
        <v>255</v>
      </c>
      <c r="W81" s="4">
        <v>0.153</v>
      </c>
      <c r="X81" s="4">
        <v>0.65800000000000003</v>
      </c>
      <c r="Y81" s="4">
        <v>0.153</v>
      </c>
      <c r="Z81" s="4">
        <v>0.92700000000000005</v>
      </c>
      <c r="AA81" s="4">
        <v>0.153</v>
      </c>
      <c r="AC81" s="4" t="s">
        <v>211</v>
      </c>
      <c r="AD81" s="4">
        <v>0.33514757199406298</v>
      </c>
      <c r="AE81" s="55">
        <v>8.4028723983023496E-2</v>
      </c>
      <c r="AF81" s="4">
        <v>0.69325928626849498</v>
      </c>
      <c r="AG81" s="4">
        <v>0.33514757199406298</v>
      </c>
    </row>
    <row r="82" spans="2:62" hidden="1">
      <c r="C82" s="4" t="s">
        <v>44</v>
      </c>
      <c r="D82" s="4" t="s">
        <v>44</v>
      </c>
      <c r="E82" s="4" t="s">
        <v>44</v>
      </c>
      <c r="F82" s="4" t="s">
        <v>44</v>
      </c>
      <c r="G82" s="4" t="s">
        <v>44</v>
      </c>
      <c r="H82" s="4" t="s">
        <v>44</v>
      </c>
      <c r="I82" s="4" t="s">
        <v>44</v>
      </c>
      <c r="J82" s="4" t="s">
        <v>44</v>
      </c>
      <c r="M82" s="4" t="s">
        <v>44</v>
      </c>
      <c r="N82" s="4" t="s">
        <v>44</v>
      </c>
      <c r="O82" s="4" t="s">
        <v>44</v>
      </c>
      <c r="P82" s="4" t="s">
        <v>44</v>
      </c>
      <c r="Q82" s="4" t="s">
        <v>44</v>
      </c>
      <c r="R82" s="4" t="s">
        <v>44</v>
      </c>
      <c r="S82" s="4" t="s">
        <v>44</v>
      </c>
      <c r="T82" s="4" t="s">
        <v>44</v>
      </c>
      <c r="W82" s="4" t="s">
        <v>44</v>
      </c>
      <c r="X82" s="4" t="s">
        <v>44</v>
      </c>
      <c r="Y82" s="4" t="s">
        <v>44</v>
      </c>
      <c r="Z82" s="4" t="s">
        <v>44</v>
      </c>
      <c r="AA82" s="4" t="s">
        <v>44</v>
      </c>
      <c r="AD82" s="4" t="s">
        <v>44</v>
      </c>
      <c r="AE82" s="4" t="s">
        <v>44</v>
      </c>
      <c r="AF82" s="4" t="s">
        <v>44</v>
      </c>
      <c r="AG82" s="4" t="s">
        <v>44</v>
      </c>
    </row>
    <row r="83" spans="2:62" hidden="1">
      <c r="B83" s="4" t="s">
        <v>284</v>
      </c>
      <c r="C83" s="55">
        <v>6.4380111424433797E-2</v>
      </c>
      <c r="D83" s="55">
        <v>6.4380111424433797E-2</v>
      </c>
      <c r="E83" s="55">
        <v>6.4380111424433797E-2</v>
      </c>
      <c r="F83" s="55">
        <v>6.4380111424433797E-2</v>
      </c>
      <c r="G83" s="4" t="s">
        <v>44</v>
      </c>
      <c r="H83" s="4" t="s">
        <v>44</v>
      </c>
      <c r="I83" s="4" t="s">
        <v>44</v>
      </c>
      <c r="J83" s="4">
        <v>0.23111599860978099</v>
      </c>
      <c r="L83" s="4" t="s">
        <v>288</v>
      </c>
      <c r="M83" s="4" t="s">
        <v>44</v>
      </c>
      <c r="N83" s="4" t="s">
        <v>44</v>
      </c>
      <c r="O83" s="4" t="s">
        <v>44</v>
      </c>
      <c r="P83" s="4">
        <v>0.88311595077791905</v>
      </c>
      <c r="Q83" s="4">
        <v>0.28337148815778901</v>
      </c>
      <c r="R83" s="4">
        <v>0.88311595077791905</v>
      </c>
      <c r="S83" s="4">
        <v>0.21054614494145699</v>
      </c>
      <c r="T83" s="4">
        <v>0.88311595077791905</v>
      </c>
      <c r="V83" s="4" t="s">
        <v>286</v>
      </c>
      <c r="W83" s="4">
        <v>0.97899999999999998</v>
      </c>
      <c r="X83" s="4">
        <v>0.97899999999999998</v>
      </c>
      <c r="Y83" s="4">
        <v>0.97899999999999998</v>
      </c>
      <c r="Z83" s="4">
        <v>0.97899999999999998</v>
      </c>
      <c r="AA83" s="4">
        <v>0.97899999999999998</v>
      </c>
      <c r="AC83" s="4" t="s">
        <v>288</v>
      </c>
      <c r="AD83" s="4">
        <v>0.94236619392259302</v>
      </c>
      <c r="AE83" s="4">
        <v>0.94236619392259302</v>
      </c>
      <c r="AF83" s="4">
        <v>0.94236619392259302</v>
      </c>
      <c r="AG83" s="4">
        <v>0.94236619392259302</v>
      </c>
    </row>
    <row r="84" spans="2:62" hidden="1">
      <c r="B84" s="4" t="s">
        <v>285</v>
      </c>
      <c r="C84" s="55">
        <v>9.0981196231263994E-2</v>
      </c>
      <c r="D84" s="4">
        <v>0.69005402516715397</v>
      </c>
      <c r="E84" s="55">
        <v>7.9117926547442499E-2</v>
      </c>
      <c r="F84" s="55">
        <v>7.9117926547442499E-2</v>
      </c>
      <c r="G84" s="4" t="s">
        <v>44</v>
      </c>
      <c r="H84" s="4" t="s">
        <v>44</v>
      </c>
      <c r="I84" s="4" t="s">
        <v>44</v>
      </c>
      <c r="J84" s="4">
        <v>0.99431594083847896</v>
      </c>
      <c r="L84" s="4" t="s">
        <v>289</v>
      </c>
      <c r="M84" s="4" t="s">
        <v>44</v>
      </c>
      <c r="N84" s="4" t="s">
        <v>44</v>
      </c>
      <c r="O84" s="4" t="s">
        <v>44</v>
      </c>
      <c r="P84" s="4">
        <v>0.61979416992372505</v>
      </c>
      <c r="Q84" s="4">
        <v>0.93462285265196898</v>
      </c>
      <c r="R84" s="4">
        <v>0.80763305465243396</v>
      </c>
      <c r="S84" s="4">
        <v>0.713308082648764</v>
      </c>
      <c r="T84" s="4">
        <v>0.713308082648764</v>
      </c>
      <c r="V84" s="4" t="s">
        <v>287</v>
      </c>
      <c r="W84" s="4">
        <v>0.73</v>
      </c>
      <c r="X84" s="4">
        <v>0.73</v>
      </c>
      <c r="Y84" s="4">
        <v>0.73</v>
      </c>
      <c r="Z84" s="4">
        <v>0.93600000000000005</v>
      </c>
      <c r="AA84" s="4">
        <v>0.83499999999999996</v>
      </c>
      <c r="AC84" s="4" t="s">
        <v>289</v>
      </c>
      <c r="AD84" s="55">
        <v>9.2934526326680506E-2</v>
      </c>
      <c r="AE84" s="4">
        <v>0.13412063917102601</v>
      </c>
      <c r="AF84" s="4">
        <v>0.56674414898650305</v>
      </c>
      <c r="AG84" s="55">
        <v>9.2934526326680506E-2</v>
      </c>
    </row>
    <row r="85" spans="2:62" hidden="1">
      <c r="C85" s="4" t="s">
        <v>44</v>
      </c>
      <c r="D85" s="4" t="s">
        <v>44</v>
      </c>
      <c r="E85" s="4" t="s">
        <v>44</v>
      </c>
      <c r="F85" s="4" t="s">
        <v>44</v>
      </c>
      <c r="G85" s="4" t="s">
        <v>44</v>
      </c>
      <c r="H85" s="4" t="s">
        <v>44</v>
      </c>
      <c r="I85" s="4" t="s">
        <v>44</v>
      </c>
      <c r="J85" s="4" t="s">
        <v>44</v>
      </c>
      <c r="M85" s="4" t="s">
        <v>44</v>
      </c>
      <c r="N85" s="4" t="s">
        <v>44</v>
      </c>
      <c r="O85" s="4" t="s">
        <v>44</v>
      </c>
      <c r="P85" s="4" t="s">
        <v>44</v>
      </c>
      <c r="Q85" s="4" t="s">
        <v>44</v>
      </c>
      <c r="R85" s="4" t="s">
        <v>44</v>
      </c>
      <c r="S85" s="4" t="s">
        <v>44</v>
      </c>
      <c r="T85" s="4" t="s">
        <v>44</v>
      </c>
      <c r="W85" s="4" t="s">
        <v>44</v>
      </c>
      <c r="X85" s="4" t="s">
        <v>44</v>
      </c>
      <c r="Y85" s="4" t="s">
        <v>44</v>
      </c>
      <c r="Z85" s="4" t="s">
        <v>44</v>
      </c>
      <c r="AA85" s="4" t="s">
        <v>44</v>
      </c>
      <c r="AD85" s="4" t="s">
        <v>44</v>
      </c>
      <c r="AE85" s="4" t="s">
        <v>44</v>
      </c>
      <c r="AF85" s="4" t="s">
        <v>44</v>
      </c>
      <c r="AG85" s="4" t="s">
        <v>44</v>
      </c>
    </row>
    <row r="86" spans="2:62" hidden="1">
      <c r="B86" s="4" t="s">
        <v>377</v>
      </c>
      <c r="C86" s="4">
        <v>0.93793140592589697</v>
      </c>
      <c r="D86" s="4">
        <v>0.93793140592589697</v>
      </c>
      <c r="E86" s="4">
        <v>0.93793140592589697</v>
      </c>
      <c r="F86" s="4">
        <v>0.184922521308543</v>
      </c>
      <c r="G86" s="4" t="s">
        <v>44</v>
      </c>
      <c r="H86" s="4" t="s">
        <v>44</v>
      </c>
      <c r="I86" s="4" t="s">
        <v>44</v>
      </c>
      <c r="J86" s="4">
        <v>0.93793140592589697</v>
      </c>
      <c r="L86" s="4" t="s">
        <v>380</v>
      </c>
      <c r="M86" s="4" t="s">
        <v>44</v>
      </c>
      <c r="N86" s="4" t="s">
        <v>44</v>
      </c>
      <c r="O86" s="4" t="s">
        <v>44</v>
      </c>
      <c r="P86" s="4">
        <v>0.78070417733820097</v>
      </c>
      <c r="Q86" s="4">
        <v>0.78070417733820097</v>
      </c>
      <c r="R86" s="4">
        <v>0.78070417733820097</v>
      </c>
      <c r="S86" s="55">
        <v>6.22083684155103E-2</v>
      </c>
      <c r="T86" s="4">
        <v>0.52934973453222101</v>
      </c>
      <c r="V86" s="4" t="s">
        <v>383</v>
      </c>
      <c r="W86" s="4">
        <v>0.27700000000000002</v>
      </c>
      <c r="X86" s="4">
        <v>0.27700000000000002</v>
      </c>
      <c r="Y86" s="4">
        <v>5.6000000000000001E-2</v>
      </c>
      <c r="Z86" s="4">
        <v>8.6999999999999994E-2</v>
      </c>
      <c r="AA86" s="4">
        <v>8.6999999999999994E-2</v>
      </c>
      <c r="AC86" s="4" t="s">
        <v>380</v>
      </c>
      <c r="AD86" s="4">
        <v>0.48942142757732099</v>
      </c>
      <c r="AE86" s="4">
        <v>0.48942142757732099</v>
      </c>
      <c r="AF86" s="4">
        <v>0.81812263278902497</v>
      </c>
      <c r="AG86" s="4">
        <v>0.48942142757732099</v>
      </c>
    </row>
    <row r="87" spans="2:62" hidden="1">
      <c r="B87" s="4" t="s">
        <v>378</v>
      </c>
      <c r="C87" s="4">
        <v>0.56404427212646702</v>
      </c>
      <c r="D87" s="4">
        <v>0.70163267433726395</v>
      </c>
      <c r="E87" s="4">
        <v>0.54106277187623597</v>
      </c>
      <c r="F87" s="4">
        <v>0.54106277187623597</v>
      </c>
      <c r="G87" s="4" t="s">
        <v>44</v>
      </c>
      <c r="H87" s="4" t="s">
        <v>44</v>
      </c>
      <c r="I87" s="4" t="s">
        <v>44</v>
      </c>
      <c r="J87" s="4">
        <v>0.45744532905271801</v>
      </c>
      <c r="L87" s="4" t="s">
        <v>381</v>
      </c>
      <c r="M87" s="4" t="s">
        <v>44</v>
      </c>
      <c r="N87" s="4" t="s">
        <v>44</v>
      </c>
      <c r="O87" s="4" t="s">
        <v>44</v>
      </c>
      <c r="P87" s="4">
        <v>0.54316328985696605</v>
      </c>
      <c r="Q87" s="4">
        <v>0.55298668274909102</v>
      </c>
      <c r="R87" s="4">
        <v>0.72617354277870405</v>
      </c>
      <c r="S87" s="4">
        <v>0.54316328985696605</v>
      </c>
      <c r="T87" s="4">
        <v>0.66714061931345203</v>
      </c>
      <c r="V87" s="4" t="s">
        <v>384</v>
      </c>
      <c r="W87" s="4">
        <v>0.23100000000000001</v>
      </c>
      <c r="X87" s="4">
        <v>0.59</v>
      </c>
      <c r="Y87" s="4">
        <v>0.23100000000000001</v>
      </c>
      <c r="Z87" s="4">
        <v>0.27</v>
      </c>
      <c r="AA87" s="4">
        <v>0.23100000000000001</v>
      </c>
      <c r="AC87" s="4" t="s">
        <v>381</v>
      </c>
      <c r="AD87" s="4">
        <v>0.373366947839542</v>
      </c>
      <c r="AE87" s="4">
        <v>0.36577762947174902</v>
      </c>
      <c r="AF87" s="4">
        <v>0.36577762947174902</v>
      </c>
      <c r="AG87" s="4">
        <v>0.36577762947174902</v>
      </c>
    </row>
    <row r="88" spans="2:62" hidden="1">
      <c r="B88" s="4" t="s">
        <v>379</v>
      </c>
      <c r="C88" s="19">
        <v>2.30829064030279E-2</v>
      </c>
      <c r="D88" s="4">
        <v>0.93933184520427704</v>
      </c>
      <c r="E88" s="19">
        <v>2.30829064030279E-2</v>
      </c>
      <c r="F88" s="4">
        <v>0.53896702112956896</v>
      </c>
      <c r="G88" s="4" t="s">
        <v>44</v>
      </c>
      <c r="H88" s="4" t="s">
        <v>44</v>
      </c>
      <c r="I88" s="4" t="s">
        <v>44</v>
      </c>
      <c r="J88" s="4">
        <v>0.41162548932668003</v>
      </c>
      <c r="L88" s="4" t="s">
        <v>382</v>
      </c>
      <c r="M88" s="4" t="s">
        <v>44</v>
      </c>
      <c r="N88" s="4" t="s">
        <v>44</v>
      </c>
      <c r="O88" s="4" t="s">
        <v>44</v>
      </c>
      <c r="P88" s="4">
        <v>0.87538664241721598</v>
      </c>
      <c r="Q88" s="4">
        <v>0.87538664241721598</v>
      </c>
      <c r="R88" s="4">
        <v>0.91006064894942795</v>
      </c>
      <c r="S88" s="4">
        <v>0.87538664241721598</v>
      </c>
      <c r="T88" s="4">
        <v>0.87538664241721598</v>
      </c>
      <c r="V88" s="4" t="s">
        <v>385</v>
      </c>
      <c r="W88" s="4">
        <v>0.625</v>
      </c>
      <c r="X88" s="4">
        <v>0.625</v>
      </c>
      <c r="Y88" s="4">
        <v>0.84099999999999997</v>
      </c>
      <c r="Z88" s="4">
        <v>0.625</v>
      </c>
      <c r="AA88" s="4">
        <v>0.625</v>
      </c>
      <c r="AC88" s="4" t="s">
        <v>382</v>
      </c>
      <c r="AD88" s="4">
        <v>0.63389541830486895</v>
      </c>
      <c r="AE88" s="4">
        <v>0.63389541830486895</v>
      </c>
      <c r="AF88" s="4">
        <v>0.63389541830486895</v>
      </c>
      <c r="AG88" s="4">
        <v>0.78387158983379701</v>
      </c>
    </row>
    <row r="89" spans="2:62" s="60" customFormat="1">
      <c r="B89" s="60" t="s">
        <v>439</v>
      </c>
      <c r="C89" s="60">
        <v>0.67698449402726502</v>
      </c>
      <c r="D89" s="60">
        <v>0.83740918320948399</v>
      </c>
      <c r="E89" s="112">
        <v>2.72325479427247E-2</v>
      </c>
      <c r="F89" s="60">
        <v>0.70246924597035298</v>
      </c>
      <c r="G89" s="60">
        <v>0.38416173707807899</v>
      </c>
      <c r="H89" s="60">
        <v>0.97171096048108396</v>
      </c>
      <c r="I89" s="60">
        <v>0.21343111881971599</v>
      </c>
      <c r="J89" s="113">
        <v>4.9762730546216799E-2</v>
      </c>
      <c r="L89" s="60" t="s">
        <v>439</v>
      </c>
      <c r="M89" s="60">
        <v>0.131605805433479</v>
      </c>
      <c r="N89" s="60">
        <v>0.380760269795755</v>
      </c>
      <c r="O89" s="60">
        <v>0.21287204520536099</v>
      </c>
      <c r="P89" s="60">
        <v>0.93833067041520202</v>
      </c>
      <c r="Q89" s="60">
        <v>0.397508989033802</v>
      </c>
      <c r="R89" s="113">
        <v>9.0439380337360001E-2</v>
      </c>
      <c r="S89" s="60">
        <v>0.18795221266350501</v>
      </c>
      <c r="T89" s="60">
        <v>0.36155133669022999</v>
      </c>
      <c r="AC89" s="128" t="s">
        <v>439</v>
      </c>
    </row>
    <row r="91" spans="2:62" hidden="1">
      <c r="B91" s="60" t="s">
        <v>400</v>
      </c>
      <c r="L91" s="60" t="s">
        <v>400</v>
      </c>
      <c r="M91" s="60"/>
      <c r="N91" s="60"/>
      <c r="O91" s="60"/>
      <c r="V91" s="60" t="s">
        <v>400</v>
      </c>
      <c r="AC91" s="60" t="s">
        <v>400</v>
      </c>
      <c r="AK91" s="60"/>
    </row>
    <row r="92" spans="2:62" hidden="1">
      <c r="B92" s="60" t="s">
        <v>124</v>
      </c>
      <c r="C92" s="4" t="s">
        <v>263</v>
      </c>
      <c r="D92" s="4" t="s">
        <v>264</v>
      </c>
      <c r="E92" s="4" t="s">
        <v>265</v>
      </c>
      <c r="F92" s="4" t="s">
        <v>325</v>
      </c>
      <c r="J92" s="4" t="s">
        <v>401</v>
      </c>
      <c r="P92" s="4" t="s">
        <v>325</v>
      </c>
      <c r="Q92" s="4" t="s">
        <v>266</v>
      </c>
      <c r="R92" s="4" t="s">
        <v>267</v>
      </c>
      <c r="S92" s="4" t="s">
        <v>268</v>
      </c>
      <c r="T92" s="4" t="s">
        <v>401</v>
      </c>
      <c r="V92" s="90"/>
      <c r="W92" s="4" t="s">
        <v>325</v>
      </c>
      <c r="X92" s="4" t="s">
        <v>266</v>
      </c>
      <c r="Y92" s="4" t="s">
        <v>267</v>
      </c>
      <c r="Z92" s="4" t="s">
        <v>268</v>
      </c>
      <c r="AA92" s="4" t="s">
        <v>401</v>
      </c>
      <c r="AC92" s="90" t="s">
        <v>124</v>
      </c>
      <c r="AD92" s="4" t="s">
        <v>396</v>
      </c>
      <c r="AE92" s="4" t="s">
        <v>398</v>
      </c>
      <c r="AF92" s="4" t="s">
        <v>397</v>
      </c>
      <c r="AG92" s="4" t="s">
        <v>399</v>
      </c>
      <c r="AJ92" s="90"/>
    </row>
    <row r="93" spans="2:62" hidden="1">
      <c r="B93" s="4" t="s">
        <v>125</v>
      </c>
      <c r="C93" s="19">
        <v>1.69162335473108E-2</v>
      </c>
      <c r="D93" s="55">
        <v>9.4609611557816095E-2</v>
      </c>
      <c r="E93" s="19">
        <v>1.4021603132732799E-2</v>
      </c>
      <c r="F93" s="4">
        <v>0.17187498788668301</v>
      </c>
      <c r="G93" s="4">
        <v>0.198387222928433</v>
      </c>
      <c r="H93" s="4">
        <v>0.124107495119108</v>
      </c>
      <c r="I93" s="4">
        <v>1.24568111927675E-2</v>
      </c>
      <c r="J93" s="4">
        <v>0.91879681003317903</v>
      </c>
      <c r="L93" s="4" t="s">
        <v>223</v>
      </c>
      <c r="M93" s="4">
        <v>0.11484820322</v>
      </c>
      <c r="N93" s="4">
        <v>0.17766959982031499</v>
      </c>
      <c r="O93" s="4">
        <v>2.28952591010908E-2</v>
      </c>
      <c r="P93" s="4">
        <v>0.37079392210109202</v>
      </c>
      <c r="Q93" s="4">
        <v>0.60921817044051996</v>
      </c>
      <c r="R93" s="4">
        <v>0.65876413251342203</v>
      </c>
      <c r="S93" s="19">
        <v>1.47695363574347E-2</v>
      </c>
      <c r="T93" s="4">
        <v>0.63066111813315096</v>
      </c>
      <c r="V93" s="4" t="s">
        <v>256</v>
      </c>
      <c r="W93" s="4">
        <v>0.80800000000000005</v>
      </c>
      <c r="X93" s="4">
        <v>0.875</v>
      </c>
      <c r="Y93" s="4">
        <v>0.90400000000000003</v>
      </c>
      <c r="Z93" s="4">
        <v>0.69699999999999995</v>
      </c>
      <c r="AA93" s="4">
        <v>0.70499999999999996</v>
      </c>
      <c r="AC93" s="4" t="s">
        <v>223</v>
      </c>
      <c r="AD93" s="4">
        <v>0.16140858713592601</v>
      </c>
      <c r="AE93" s="4">
        <v>0.53523576334345502</v>
      </c>
      <c r="AF93" s="4">
        <v>0.31482941155306099</v>
      </c>
      <c r="AG93" s="4">
        <v>0.57605883471823305</v>
      </c>
      <c r="BB93" s="62"/>
      <c r="BC93" s="62"/>
      <c r="BD93" s="62"/>
      <c r="BE93" s="62"/>
      <c r="BF93" s="62"/>
      <c r="BG93" s="62"/>
      <c r="BH93" s="62"/>
      <c r="BI93" s="62"/>
      <c r="BJ93" s="62"/>
    </row>
    <row r="94" spans="2:62" hidden="1">
      <c r="B94" s="4" t="s">
        <v>172</v>
      </c>
      <c r="C94" s="4">
        <v>0.102011544986473</v>
      </c>
      <c r="D94" s="4">
        <v>0.437752631100991</v>
      </c>
      <c r="E94" s="4">
        <v>0.10230046121629199</v>
      </c>
      <c r="F94" s="19">
        <v>3.6255498881786999E-3</v>
      </c>
      <c r="G94" s="4">
        <v>0.167364039577174</v>
      </c>
      <c r="H94" s="4">
        <v>0.19904933080146101</v>
      </c>
      <c r="I94" s="4">
        <v>0.18662016807072199</v>
      </c>
      <c r="J94" s="4">
        <v>0.22964192942858</v>
      </c>
      <c r="L94" s="4" t="s">
        <v>224</v>
      </c>
      <c r="M94" s="4">
        <v>0.79461598767088804</v>
      </c>
      <c r="N94" s="4">
        <v>0.56664881552911395</v>
      </c>
      <c r="O94" s="4">
        <v>0.224839904079602</v>
      </c>
      <c r="P94" s="4">
        <v>0.38203984989719703</v>
      </c>
      <c r="Q94" s="4">
        <v>0.86657568648346595</v>
      </c>
      <c r="R94" s="4">
        <v>0.55996545529313202</v>
      </c>
      <c r="S94" s="55">
        <v>8.5278418952940305E-2</v>
      </c>
      <c r="T94" s="4">
        <v>0.71441159131630705</v>
      </c>
      <c r="V94" s="4" t="s">
        <v>238</v>
      </c>
      <c r="W94" s="4">
        <v>0.34599999999999997</v>
      </c>
      <c r="X94" s="4">
        <v>0.77</v>
      </c>
      <c r="Y94" s="4">
        <v>0.51800000000000002</v>
      </c>
      <c r="Z94" s="4">
        <v>0.40699999999999997</v>
      </c>
      <c r="AA94" s="4">
        <v>0.36899999999999999</v>
      </c>
      <c r="AC94" s="4" t="s">
        <v>224</v>
      </c>
      <c r="AD94" s="4">
        <v>0.62321554746487295</v>
      </c>
      <c r="AE94" s="4">
        <v>0.17804483716764</v>
      </c>
      <c r="AF94" s="4">
        <v>0.72590672288983904</v>
      </c>
      <c r="AG94" s="4">
        <v>0.19486220646606001</v>
      </c>
      <c r="BB94" s="62"/>
      <c r="BC94" s="62"/>
      <c r="BD94" s="62"/>
      <c r="BE94" s="62"/>
      <c r="BF94" s="62"/>
      <c r="BG94" s="62"/>
      <c r="BH94" s="62"/>
      <c r="BI94" s="62"/>
      <c r="BJ94" s="62"/>
    </row>
    <row r="95" spans="2:62" hidden="1">
      <c r="B95" s="4" t="s">
        <v>126</v>
      </c>
      <c r="C95" s="4">
        <v>0.35223342083551001</v>
      </c>
      <c r="D95" s="4">
        <v>0.28699649678405398</v>
      </c>
      <c r="E95" s="4">
        <v>0.25447101370111103</v>
      </c>
      <c r="F95" s="4">
        <v>0.67527248911959203</v>
      </c>
      <c r="G95" s="4">
        <v>0.15907325632265701</v>
      </c>
      <c r="H95" s="4">
        <v>7.9110390177382597E-2</v>
      </c>
      <c r="I95" s="4">
        <v>0.444418593891235</v>
      </c>
      <c r="J95" s="55">
        <v>9.1868960072133396E-2</v>
      </c>
      <c r="L95" s="4" t="s">
        <v>225</v>
      </c>
      <c r="M95" s="4">
        <v>0.33210281820050402</v>
      </c>
      <c r="N95" s="4">
        <v>0.14125069247827601</v>
      </c>
      <c r="O95" s="4">
        <v>0.63211500774058005</v>
      </c>
      <c r="P95" s="4">
        <v>0.74865235773890504</v>
      </c>
      <c r="Q95" s="4">
        <v>0.102682418788935</v>
      </c>
      <c r="R95" s="4">
        <v>0.66816679557332104</v>
      </c>
      <c r="S95" s="4">
        <v>0.38498320053490098</v>
      </c>
      <c r="T95" s="4">
        <v>0.97527966493110796</v>
      </c>
      <c r="V95" s="4" t="s">
        <v>239</v>
      </c>
      <c r="W95" s="4">
        <v>0.97599999999999998</v>
      </c>
      <c r="X95" s="4">
        <v>0.76600000000000001</v>
      </c>
      <c r="Y95" s="4">
        <v>0.99399999999999999</v>
      </c>
      <c r="Z95" s="4">
        <v>0.78500000000000003</v>
      </c>
      <c r="AA95" s="4">
        <v>0.92700000000000005</v>
      </c>
      <c r="AC95" s="4" t="s">
        <v>225</v>
      </c>
      <c r="AD95" s="4">
        <v>0.95527611031097903</v>
      </c>
      <c r="AE95" s="4">
        <v>0.99751035406840904</v>
      </c>
      <c r="AF95" s="4">
        <v>0.15477024569025399</v>
      </c>
      <c r="AG95" s="4">
        <v>0.98498687439594501</v>
      </c>
      <c r="BB95" s="62"/>
      <c r="BC95" s="62"/>
      <c r="BD95" s="62"/>
      <c r="BE95" s="62"/>
      <c r="BF95" s="62"/>
      <c r="BG95" s="62"/>
      <c r="BH95" s="62"/>
      <c r="BI95" s="62"/>
      <c r="BJ95" s="62"/>
    </row>
    <row r="96" spans="2:62" hidden="1">
      <c r="B96" s="4" t="s">
        <v>127</v>
      </c>
      <c r="C96" s="4">
        <v>0.130222038195589</v>
      </c>
      <c r="D96" s="4">
        <v>0.63489279353788297</v>
      </c>
      <c r="E96" s="4">
        <v>0.77917286446107203</v>
      </c>
      <c r="F96" s="55">
        <v>7.3188752170962101E-2</v>
      </c>
      <c r="G96" s="4">
        <v>0.369056866477598</v>
      </c>
      <c r="H96" s="4">
        <v>0.32587547930389099</v>
      </c>
      <c r="I96" s="4">
        <v>0.87191001632735299</v>
      </c>
      <c r="J96" s="4">
        <v>0.84186540806428201</v>
      </c>
      <c r="L96" s="4" t="s">
        <v>226</v>
      </c>
      <c r="M96" s="4">
        <v>0.234414454697565</v>
      </c>
      <c r="N96" s="4">
        <v>0.76911184319210202</v>
      </c>
      <c r="O96" s="4">
        <v>0.16815293953649499</v>
      </c>
      <c r="P96" s="4">
        <v>0.58070170021138701</v>
      </c>
      <c r="Q96" s="4">
        <v>0.955639722252979</v>
      </c>
      <c r="R96" s="4">
        <v>0.68062066631759399</v>
      </c>
      <c r="S96" s="19">
        <v>2.4667267149491499E-2</v>
      </c>
      <c r="T96" s="4">
        <v>0.57848687780776198</v>
      </c>
      <c r="V96" s="4" t="s">
        <v>240</v>
      </c>
      <c r="W96" s="4">
        <v>0.62</v>
      </c>
      <c r="X96" s="4">
        <v>0.372</v>
      </c>
      <c r="Y96" s="4">
        <v>0.3</v>
      </c>
      <c r="Z96" s="4">
        <v>0.218</v>
      </c>
      <c r="AA96" s="4">
        <v>0.54100000000000004</v>
      </c>
      <c r="AC96" s="4" t="s">
        <v>226</v>
      </c>
      <c r="AD96" s="4">
        <v>0.61904215386499595</v>
      </c>
      <c r="AE96" s="19">
        <v>1.7284739159561101E-2</v>
      </c>
      <c r="AF96" s="4">
        <v>0.968524877113211</v>
      </c>
      <c r="AG96" s="4">
        <v>0.25007596894471701</v>
      </c>
      <c r="BB96" s="62"/>
      <c r="BC96" s="62"/>
      <c r="BD96" s="62"/>
      <c r="BE96" s="62"/>
      <c r="BF96" s="62"/>
      <c r="BG96" s="62"/>
      <c r="BH96" s="62"/>
      <c r="BI96" s="62"/>
      <c r="BJ96" s="62"/>
    </row>
    <row r="97" spans="2:62" hidden="1">
      <c r="B97" s="4" t="s">
        <v>128</v>
      </c>
      <c r="C97" s="4">
        <v>0.20638981474725701</v>
      </c>
      <c r="D97" s="4">
        <v>0.385665943579308</v>
      </c>
      <c r="E97" s="4">
        <v>0.11782393511476399</v>
      </c>
      <c r="F97" s="19">
        <v>1.49802371096904E-2</v>
      </c>
      <c r="G97" s="4">
        <v>0.43937321054869999</v>
      </c>
      <c r="H97" s="4">
        <v>0.34065562745554301</v>
      </c>
      <c r="I97" s="4">
        <v>0.212083786510252</v>
      </c>
      <c r="J97" s="4">
        <v>0.99240010912422905</v>
      </c>
      <c r="L97" s="4" t="s">
        <v>227</v>
      </c>
      <c r="M97" s="4">
        <v>0.35195721628698001</v>
      </c>
      <c r="N97" s="4">
        <v>0.64870289583500795</v>
      </c>
      <c r="O97" s="4">
        <v>0.50184849602901704</v>
      </c>
      <c r="P97" s="19">
        <v>2.7860971142502002E-2</v>
      </c>
      <c r="Q97" s="4">
        <v>0.69792610062822602</v>
      </c>
      <c r="R97" s="55">
        <v>9.4096508994879105E-2</v>
      </c>
      <c r="S97" s="4">
        <v>0.59667875659870595</v>
      </c>
      <c r="T97" s="19">
        <v>2.0981804030848199E-2</v>
      </c>
      <c r="V97" s="4" t="s">
        <v>241</v>
      </c>
      <c r="W97" s="4">
        <v>0.63400000000000001</v>
      </c>
      <c r="X97" s="4">
        <v>0.60899999999999999</v>
      </c>
      <c r="Y97" s="4">
        <v>0.58699999999999997</v>
      </c>
      <c r="Z97" s="4">
        <v>0.94399999999999995</v>
      </c>
      <c r="AA97" s="4">
        <v>0.35</v>
      </c>
      <c r="AC97" s="4" t="s">
        <v>227</v>
      </c>
      <c r="AD97" s="55">
        <v>7.6052047979425594E-2</v>
      </c>
      <c r="AE97" s="4">
        <v>0.107754266729627</v>
      </c>
      <c r="AF97" s="4">
        <v>0.16618457571557099</v>
      </c>
      <c r="AG97" s="55">
        <v>7.3868423840550701E-2</v>
      </c>
      <c r="BB97" s="62"/>
      <c r="BC97" s="62"/>
      <c r="BD97" s="62"/>
      <c r="BE97" s="62"/>
      <c r="BF97" s="62"/>
      <c r="BG97" s="62"/>
      <c r="BH97" s="62"/>
      <c r="BI97" s="62"/>
      <c r="BJ97" s="62"/>
    </row>
    <row r="98" spans="2:62" hidden="1">
      <c r="C98" s="4" t="s">
        <v>44</v>
      </c>
      <c r="D98" s="4" t="s">
        <v>44</v>
      </c>
      <c r="E98" s="4" t="s">
        <v>44</v>
      </c>
      <c r="F98" s="4" t="s">
        <v>44</v>
      </c>
      <c r="G98" s="4" t="s">
        <v>44</v>
      </c>
      <c r="H98" s="4" t="s">
        <v>44</v>
      </c>
      <c r="I98" s="4" t="s">
        <v>44</v>
      </c>
      <c r="J98" s="4" t="s">
        <v>44</v>
      </c>
      <c r="M98" s="4" t="s">
        <v>44</v>
      </c>
      <c r="N98" s="4" t="s">
        <v>44</v>
      </c>
      <c r="O98" s="4" t="s">
        <v>44</v>
      </c>
      <c r="P98" s="4" t="s">
        <v>44</v>
      </c>
      <c r="Q98" s="4" t="s">
        <v>44</v>
      </c>
      <c r="R98" s="4" t="s">
        <v>44</v>
      </c>
      <c r="S98" s="4" t="s">
        <v>44</v>
      </c>
      <c r="T98" s="4" t="s">
        <v>44</v>
      </c>
      <c r="W98" s="4" t="s">
        <v>44</v>
      </c>
      <c r="X98" s="4" t="s">
        <v>44</v>
      </c>
      <c r="Y98" s="4" t="s">
        <v>44</v>
      </c>
      <c r="Z98" s="4" t="s">
        <v>44</v>
      </c>
      <c r="AA98" s="4" t="s">
        <v>44</v>
      </c>
      <c r="AD98" s="4" t="s">
        <v>44</v>
      </c>
      <c r="AE98" s="4" t="s">
        <v>44</v>
      </c>
      <c r="AF98" s="4" t="s">
        <v>44</v>
      </c>
      <c r="AG98" s="4" t="s">
        <v>44</v>
      </c>
      <c r="BB98" s="62"/>
      <c r="BC98" s="62"/>
      <c r="BD98" s="62"/>
      <c r="BE98" s="62"/>
      <c r="BF98" s="62"/>
      <c r="BG98" s="62"/>
      <c r="BH98" s="62"/>
      <c r="BI98" s="62"/>
      <c r="BJ98" s="62"/>
    </row>
    <row r="99" spans="2:62" hidden="1">
      <c r="B99" s="4" t="s">
        <v>129</v>
      </c>
      <c r="C99" s="4">
        <v>0.12506692013357501</v>
      </c>
      <c r="D99" s="4">
        <v>0.124435102949327</v>
      </c>
      <c r="E99" s="19">
        <v>1.18188770193899E-2</v>
      </c>
      <c r="F99" s="4">
        <v>0.63053115763243806</v>
      </c>
      <c r="G99" s="4">
        <v>0.33793329859272903</v>
      </c>
      <c r="H99" s="4">
        <v>0.33997384231884398</v>
      </c>
      <c r="I99" s="4">
        <v>5.1807275873418396E-3</v>
      </c>
      <c r="J99" s="4">
        <v>0.87990090429894696</v>
      </c>
      <c r="L99" s="4" t="s">
        <v>228</v>
      </c>
      <c r="M99" s="4">
        <v>0.28669545002212798</v>
      </c>
      <c r="N99" s="4">
        <v>0.13602768075046001</v>
      </c>
      <c r="O99" s="4">
        <v>6.5979950059792195E-2</v>
      </c>
      <c r="P99" s="4">
        <v>0.45121466847899799</v>
      </c>
      <c r="Q99" s="4">
        <v>0.58174132042319504</v>
      </c>
      <c r="R99" s="4">
        <v>0.74371724995033806</v>
      </c>
      <c r="S99" s="4">
        <v>0.143508564040526</v>
      </c>
      <c r="T99" s="4">
        <v>0.62196119343735601</v>
      </c>
      <c r="V99" s="4" t="s">
        <v>242</v>
      </c>
      <c r="W99" s="4">
        <v>0.439</v>
      </c>
      <c r="X99" s="4">
        <v>0.749</v>
      </c>
      <c r="Y99" s="4">
        <v>0.85599999999999998</v>
      </c>
      <c r="Z99" s="4">
        <v>0.68899999999999995</v>
      </c>
      <c r="AA99" s="4">
        <v>0.59</v>
      </c>
      <c r="AC99" s="4" t="s">
        <v>228</v>
      </c>
      <c r="AD99" s="4">
        <v>0.105166048447996</v>
      </c>
      <c r="AE99" s="4">
        <v>0.57493719309146596</v>
      </c>
      <c r="AF99" s="4">
        <v>0.31790554826742101</v>
      </c>
      <c r="AG99" s="4">
        <v>0.67086190773913901</v>
      </c>
      <c r="BB99" s="62"/>
      <c r="BC99" s="62"/>
      <c r="BD99" s="62"/>
      <c r="BE99" s="62"/>
      <c r="BF99" s="62"/>
      <c r="BG99" s="62"/>
      <c r="BH99" s="62"/>
      <c r="BI99" s="62"/>
      <c r="BJ99" s="62"/>
    </row>
    <row r="100" spans="2:62" hidden="1">
      <c r="B100" s="4" t="s">
        <v>130</v>
      </c>
      <c r="C100" s="4">
        <v>0.38704063009955603</v>
      </c>
      <c r="D100" s="4">
        <v>0.45977814675448597</v>
      </c>
      <c r="E100" s="4">
        <v>0.67154488504024001</v>
      </c>
      <c r="F100" s="4">
        <v>0.92658433033168996</v>
      </c>
      <c r="G100" s="4">
        <v>0.61239889146266602</v>
      </c>
      <c r="H100" s="4">
        <v>0.142051907697296</v>
      </c>
      <c r="I100" s="4">
        <v>0.84455874507094897</v>
      </c>
      <c r="J100" s="4">
        <v>0.61833393852506802</v>
      </c>
      <c r="L100" s="4" t="s">
        <v>229</v>
      </c>
      <c r="M100" s="4">
        <v>0.16165965258569701</v>
      </c>
      <c r="N100" s="4">
        <v>0.74413405709076896</v>
      </c>
      <c r="O100" s="4">
        <v>6.5760305104770905E-2</v>
      </c>
      <c r="P100" s="4">
        <v>0.54390375831314197</v>
      </c>
      <c r="Q100" s="4">
        <v>0.19472879012320901</v>
      </c>
      <c r="R100" s="4">
        <v>0.373035538255649</v>
      </c>
      <c r="S100" s="19">
        <v>1.9746734482173098E-2</v>
      </c>
      <c r="T100" s="4">
        <v>0.70602024253298201</v>
      </c>
      <c r="V100" s="4" t="s">
        <v>243</v>
      </c>
      <c r="W100" s="4">
        <v>0.94699999999999995</v>
      </c>
      <c r="X100" s="4">
        <v>0.34899999999999998</v>
      </c>
      <c r="Y100" s="4">
        <v>0.69199999999999995</v>
      </c>
      <c r="Z100" s="4">
        <v>0.45600000000000002</v>
      </c>
      <c r="AA100" s="4">
        <v>0.51800000000000002</v>
      </c>
      <c r="AC100" s="4" t="s">
        <v>229</v>
      </c>
      <c r="AD100" s="4">
        <v>0.92693210158777395</v>
      </c>
      <c r="AE100" s="4">
        <v>0.401725446265848</v>
      </c>
      <c r="AF100" s="4">
        <v>0.301814390057631</v>
      </c>
      <c r="AG100" s="4">
        <v>0.479045151637358</v>
      </c>
      <c r="BB100" s="62"/>
      <c r="BC100" s="62"/>
      <c r="BD100" s="62"/>
      <c r="BE100" s="62"/>
      <c r="BF100" s="62"/>
      <c r="BG100" s="62"/>
      <c r="BH100" s="62"/>
      <c r="BI100" s="62"/>
      <c r="BJ100" s="62"/>
    </row>
    <row r="101" spans="2:62" hidden="1">
      <c r="C101" s="4" t="s">
        <v>44</v>
      </c>
      <c r="D101" s="4" t="s">
        <v>44</v>
      </c>
      <c r="E101" s="4" t="s">
        <v>44</v>
      </c>
      <c r="F101" s="4" t="s">
        <v>44</v>
      </c>
      <c r="G101" s="4" t="s">
        <v>44</v>
      </c>
      <c r="H101" s="4" t="s">
        <v>44</v>
      </c>
      <c r="I101" s="4" t="s">
        <v>44</v>
      </c>
      <c r="J101" s="4" t="s">
        <v>44</v>
      </c>
      <c r="M101" s="4" t="s">
        <v>44</v>
      </c>
      <c r="N101" s="4" t="s">
        <v>44</v>
      </c>
      <c r="O101" s="4" t="s">
        <v>44</v>
      </c>
      <c r="P101" s="4" t="s">
        <v>44</v>
      </c>
      <c r="Q101" s="4" t="s">
        <v>44</v>
      </c>
      <c r="R101" s="4" t="s">
        <v>44</v>
      </c>
      <c r="S101" s="4" t="s">
        <v>44</v>
      </c>
      <c r="T101" s="4" t="s">
        <v>44</v>
      </c>
      <c r="W101" s="4" t="s">
        <v>44</v>
      </c>
      <c r="X101" s="4" t="s">
        <v>44</v>
      </c>
      <c r="Y101" s="4" t="s">
        <v>44</v>
      </c>
      <c r="Z101" s="4" t="s">
        <v>44</v>
      </c>
      <c r="AA101" s="4" t="s">
        <v>44</v>
      </c>
      <c r="AD101" s="4" t="s">
        <v>44</v>
      </c>
      <c r="AE101" s="4" t="s">
        <v>44</v>
      </c>
      <c r="AF101" s="4" t="s">
        <v>44</v>
      </c>
      <c r="AG101" s="4" t="s">
        <v>44</v>
      </c>
      <c r="BB101" s="62"/>
      <c r="BC101" s="62"/>
      <c r="BD101" s="62"/>
      <c r="BE101" s="62"/>
      <c r="BF101" s="62"/>
      <c r="BG101" s="62"/>
      <c r="BH101" s="62"/>
      <c r="BI101" s="62"/>
      <c r="BJ101" s="62"/>
    </row>
    <row r="102" spans="2:62" hidden="1">
      <c r="B102" s="60" t="s">
        <v>131</v>
      </c>
      <c r="C102" s="4" t="s">
        <v>44</v>
      </c>
      <c r="D102" s="4" t="s">
        <v>44</v>
      </c>
      <c r="E102" s="4" t="s">
        <v>44</v>
      </c>
      <c r="F102" s="4" t="s">
        <v>44</v>
      </c>
      <c r="G102" s="4" t="s">
        <v>44</v>
      </c>
      <c r="H102" s="4" t="s">
        <v>44</v>
      </c>
      <c r="I102" s="4" t="s">
        <v>44</v>
      </c>
      <c r="J102" s="4" t="s">
        <v>44</v>
      </c>
      <c r="M102" s="4" t="s">
        <v>44</v>
      </c>
      <c r="N102" s="4" t="s">
        <v>44</v>
      </c>
      <c r="O102" s="4" t="s">
        <v>44</v>
      </c>
      <c r="P102" s="4" t="s">
        <v>44</v>
      </c>
      <c r="Q102" s="4" t="s">
        <v>44</v>
      </c>
      <c r="R102" s="4" t="s">
        <v>44</v>
      </c>
      <c r="S102" s="4" t="s">
        <v>44</v>
      </c>
      <c r="T102" s="4" t="s">
        <v>44</v>
      </c>
      <c r="V102" s="60"/>
      <c r="W102" s="4" t="s">
        <v>44</v>
      </c>
      <c r="X102" s="4" t="s">
        <v>44</v>
      </c>
      <c r="Y102" s="4" t="s">
        <v>44</v>
      </c>
      <c r="Z102" s="4" t="s">
        <v>44</v>
      </c>
      <c r="AA102" s="4" t="s">
        <v>44</v>
      </c>
      <c r="AC102" s="90" t="s">
        <v>131</v>
      </c>
      <c r="AD102" s="4" t="s">
        <v>44</v>
      </c>
      <c r="AE102" s="4" t="s">
        <v>44</v>
      </c>
      <c r="AF102" s="4" t="s">
        <v>44</v>
      </c>
      <c r="AG102" s="4" t="s">
        <v>44</v>
      </c>
      <c r="AJ102" s="90"/>
      <c r="BB102" s="62"/>
      <c r="BC102" s="62"/>
      <c r="BD102" s="62"/>
      <c r="BE102" s="62"/>
      <c r="BF102" s="62"/>
      <c r="BG102" s="62"/>
      <c r="BH102" s="62"/>
      <c r="BI102" s="62"/>
      <c r="BJ102" s="62"/>
    </row>
    <row r="103" spans="2:62" hidden="1">
      <c r="B103" s="4" t="s">
        <v>440</v>
      </c>
      <c r="C103" s="4">
        <v>0.22449329543173999</v>
      </c>
      <c r="D103" s="4">
        <v>0.19229938098059701</v>
      </c>
      <c r="E103" s="4">
        <v>0.79696248982050599</v>
      </c>
      <c r="F103" s="19">
        <v>2.8108610895027399E-2</v>
      </c>
      <c r="G103" s="4">
        <v>7.7229779568499607E-2</v>
      </c>
      <c r="H103" s="4">
        <v>0.19481215263535501</v>
      </c>
      <c r="I103" s="4">
        <v>0.79396728589846699</v>
      </c>
      <c r="J103" s="4">
        <v>0.25670440629010999</v>
      </c>
      <c r="L103" s="4" t="s">
        <v>441</v>
      </c>
      <c r="M103" s="4">
        <v>0.23649709885897899</v>
      </c>
      <c r="N103" s="4">
        <v>0.22135575732511401</v>
      </c>
      <c r="O103" s="4">
        <v>1.37721573662383E-2</v>
      </c>
      <c r="P103" s="4">
        <v>0.93594885778322501</v>
      </c>
      <c r="Q103" s="55">
        <v>5.7173710136766101E-2</v>
      </c>
      <c r="R103" s="4">
        <v>0.37813534990676501</v>
      </c>
      <c r="S103" s="19">
        <v>1.85174561077379E-2</v>
      </c>
      <c r="T103" s="4">
        <v>0.38336035768407001</v>
      </c>
      <c r="V103" s="4" t="s">
        <v>442</v>
      </c>
      <c r="W103" s="4">
        <v>0.90200000000000002</v>
      </c>
      <c r="X103" s="4">
        <v>0.47799999999999998</v>
      </c>
      <c r="Y103" s="4">
        <v>0.73899999999999999</v>
      </c>
      <c r="Z103" s="4">
        <v>3.5999999999999997E-2</v>
      </c>
      <c r="AA103" s="4">
        <v>0.17199999999999999</v>
      </c>
      <c r="AC103" s="4" t="s">
        <v>441</v>
      </c>
      <c r="AD103" s="4">
        <v>0.71302460456285699</v>
      </c>
      <c r="AE103" s="4">
        <v>0.71190371089724203</v>
      </c>
      <c r="AF103" s="4">
        <v>0.79623784804826703</v>
      </c>
      <c r="AG103" s="4">
        <v>0.97814145638143402</v>
      </c>
      <c r="BB103" s="62"/>
      <c r="BC103" s="62"/>
      <c r="BD103" s="62"/>
      <c r="BE103" s="62"/>
      <c r="BF103" s="62"/>
      <c r="BG103" s="62"/>
      <c r="BH103" s="62"/>
      <c r="BI103" s="62"/>
      <c r="BJ103" s="62"/>
    </row>
    <row r="104" spans="2:62" hidden="1">
      <c r="B104" s="4" t="s">
        <v>443</v>
      </c>
      <c r="C104" s="4">
        <v>0.69786740575933504</v>
      </c>
      <c r="D104" s="4">
        <v>0.80105682125909605</v>
      </c>
      <c r="E104" s="4">
        <v>0.982713948507423</v>
      </c>
      <c r="F104" s="4">
        <v>0.36504060110192599</v>
      </c>
      <c r="G104" s="4">
        <v>0.32436655002134601</v>
      </c>
      <c r="H104" s="4">
        <v>0.73062445404212095</v>
      </c>
      <c r="I104" s="4">
        <v>0.95955945458582304</v>
      </c>
      <c r="J104" s="4">
        <v>0.66919430718508299</v>
      </c>
      <c r="L104" s="4" t="s">
        <v>444</v>
      </c>
      <c r="M104" s="4">
        <v>0.23861228148674299</v>
      </c>
      <c r="N104" s="4">
        <v>0.50996972239692795</v>
      </c>
      <c r="O104" s="4">
        <v>3.1298328360882803E-2</v>
      </c>
      <c r="P104" s="4">
        <v>0.86059700268144201</v>
      </c>
      <c r="Q104" s="4">
        <v>0.21394203280308599</v>
      </c>
      <c r="R104" s="4">
        <v>0.18073731270717</v>
      </c>
      <c r="S104" s="19">
        <v>1.6375406764114399E-2</v>
      </c>
      <c r="T104" s="4">
        <v>0.10887788769627101</v>
      </c>
      <c r="V104" s="4" t="s">
        <v>445</v>
      </c>
      <c r="W104" s="4">
        <v>0.77200000000000002</v>
      </c>
      <c r="X104" s="4">
        <v>0.26800000000000002</v>
      </c>
      <c r="Y104" s="4">
        <v>0.16400000000000001</v>
      </c>
      <c r="Z104" s="4">
        <v>2E-3</v>
      </c>
      <c r="AA104" s="4">
        <v>9.6000000000000002E-2</v>
      </c>
      <c r="AC104" s="4" t="s">
        <v>444</v>
      </c>
      <c r="AD104" s="4">
        <v>0.72764561302906505</v>
      </c>
      <c r="AE104" s="4">
        <v>0.40952649781487699</v>
      </c>
      <c r="AF104" s="4">
        <v>0.90598304618912795</v>
      </c>
      <c r="AG104" s="4">
        <v>0.81786395463512296</v>
      </c>
      <c r="BB104" s="62"/>
      <c r="BC104" s="62"/>
      <c r="BD104" s="62"/>
      <c r="BE104" s="62"/>
      <c r="BF104" s="62"/>
      <c r="BG104" s="62"/>
      <c r="BH104" s="62"/>
      <c r="BI104" s="62"/>
      <c r="BJ104" s="62"/>
    </row>
    <row r="105" spans="2:62" hidden="1">
      <c r="B105" s="4" t="s">
        <v>219</v>
      </c>
      <c r="C105" s="4">
        <v>0.224198944964245</v>
      </c>
      <c r="D105" s="4">
        <v>0.10612635767951401</v>
      </c>
      <c r="E105" s="4">
        <v>0.84310983424020303</v>
      </c>
      <c r="F105" s="55">
        <v>5.4228002640763398E-2</v>
      </c>
      <c r="G105" s="4">
        <v>7.8404811065599794E-2</v>
      </c>
      <c r="H105" s="4">
        <v>0.198795252150334</v>
      </c>
      <c r="I105" s="4">
        <v>0.83106793881553498</v>
      </c>
      <c r="J105" s="4">
        <v>0.44167323632084099</v>
      </c>
      <c r="L105" s="4" t="s">
        <v>230</v>
      </c>
      <c r="M105" s="4">
        <v>0.26897835132909698</v>
      </c>
      <c r="N105" s="4">
        <v>0.30563932881485301</v>
      </c>
      <c r="O105" s="4">
        <v>3.5560702710377499E-2</v>
      </c>
      <c r="P105" s="4">
        <v>0.93268894259009105</v>
      </c>
      <c r="Q105" s="55">
        <v>7.9880610309664396E-2</v>
      </c>
      <c r="R105" s="4">
        <v>0.48485690504490903</v>
      </c>
      <c r="S105" s="19">
        <v>4.1961586432938999E-2</v>
      </c>
      <c r="T105" s="4">
        <v>0.33209892439583</v>
      </c>
      <c r="V105" s="4" t="s">
        <v>244</v>
      </c>
      <c r="W105" s="4">
        <v>0.93</v>
      </c>
      <c r="X105" s="4">
        <v>0.55100000000000005</v>
      </c>
      <c r="Y105" s="4">
        <v>0.83</v>
      </c>
      <c r="Z105" s="4">
        <v>6.3E-2</v>
      </c>
      <c r="AA105" s="4">
        <v>0.29799999999999999</v>
      </c>
      <c r="AC105" s="4" t="s">
        <v>230</v>
      </c>
      <c r="AD105" s="4">
        <v>0.79095383379995798</v>
      </c>
      <c r="AE105" s="4">
        <v>0.62749122758210196</v>
      </c>
      <c r="AF105" s="4">
        <v>0.71343031027634995</v>
      </c>
      <c r="AG105" s="4">
        <v>0.99478655133891103</v>
      </c>
      <c r="BB105" s="62"/>
      <c r="BC105" s="62"/>
      <c r="BD105" s="62"/>
      <c r="BE105" s="62"/>
      <c r="BF105" s="62"/>
      <c r="BG105" s="62"/>
      <c r="BH105" s="62"/>
      <c r="BI105" s="62"/>
      <c r="BJ105" s="62"/>
    </row>
    <row r="106" spans="2:62" hidden="1">
      <c r="B106" s="4" t="s">
        <v>446</v>
      </c>
      <c r="C106" s="19">
        <v>2.9705322370816099E-2</v>
      </c>
      <c r="D106" s="4">
        <v>0.136461451573201</v>
      </c>
      <c r="E106" s="19">
        <v>9.41909099068927E-3</v>
      </c>
      <c r="F106" s="4">
        <v>0.12854425989510401</v>
      </c>
      <c r="G106" s="4">
        <v>0.21986544737939201</v>
      </c>
      <c r="H106" s="4">
        <v>0.18392782252734199</v>
      </c>
      <c r="I106" s="4">
        <v>2.50575896925673E-2</v>
      </c>
      <c r="J106" s="4">
        <v>0.44524614644640598</v>
      </c>
      <c r="L106" s="4" t="s">
        <v>447</v>
      </c>
      <c r="M106" s="4">
        <v>0.136419296321313</v>
      </c>
      <c r="N106" s="4">
        <v>0.29601177962117797</v>
      </c>
      <c r="O106" s="4">
        <v>0.15874969640966499</v>
      </c>
      <c r="P106" s="4">
        <v>0.21752713265041199</v>
      </c>
      <c r="Q106" s="4">
        <v>0.176445206520074</v>
      </c>
      <c r="R106" s="4">
        <v>0.91366640541580002</v>
      </c>
      <c r="S106" s="55">
        <v>8.9384548311564199E-2</v>
      </c>
      <c r="T106" s="4">
        <v>0.89347276993894398</v>
      </c>
      <c r="V106" s="4" t="s">
        <v>448</v>
      </c>
      <c r="W106" s="4">
        <v>0.53</v>
      </c>
      <c r="X106" s="4">
        <v>0.61</v>
      </c>
      <c r="Y106" s="4">
        <v>0.86199999999999999</v>
      </c>
      <c r="Z106" s="4">
        <v>0.88600000000000001</v>
      </c>
      <c r="AA106" s="4">
        <v>0.51300000000000001</v>
      </c>
      <c r="AC106" s="4" t="s">
        <v>447</v>
      </c>
      <c r="AD106" s="55">
        <v>8.2844936513068401E-2</v>
      </c>
      <c r="AE106" s="4">
        <v>0.7478959419722</v>
      </c>
      <c r="AF106" s="55">
        <v>6.1659381862728103E-2</v>
      </c>
      <c r="AG106" s="4">
        <v>0.40786955715164602</v>
      </c>
      <c r="BB106" s="62"/>
      <c r="BC106" s="62"/>
      <c r="BD106" s="62"/>
      <c r="BE106" s="62"/>
      <c r="BF106" s="62"/>
      <c r="BG106" s="62"/>
      <c r="BH106" s="62"/>
      <c r="BI106" s="62"/>
      <c r="BJ106" s="62"/>
    </row>
    <row r="107" spans="2:62" hidden="1">
      <c r="B107" s="4" t="s">
        <v>449</v>
      </c>
      <c r="C107" s="4">
        <v>0.181014937350613</v>
      </c>
      <c r="D107" s="4">
        <v>0.65431942195184101</v>
      </c>
      <c r="E107" s="19">
        <v>2.7891744202252499E-2</v>
      </c>
      <c r="F107" s="4">
        <v>0.37154075126481501</v>
      </c>
      <c r="G107" s="4">
        <v>0.65769715443426202</v>
      </c>
      <c r="H107" s="4">
        <v>0.66748955534526899</v>
      </c>
      <c r="I107" s="4">
        <v>5.18515524777758E-2</v>
      </c>
      <c r="J107" s="4">
        <v>0.81423504986492401</v>
      </c>
      <c r="L107" s="4" t="s">
        <v>450</v>
      </c>
      <c r="M107" s="4">
        <v>0.12561944308345399</v>
      </c>
      <c r="N107" s="4">
        <v>0.62699037987962103</v>
      </c>
      <c r="O107" s="4">
        <v>0.46614103575764099</v>
      </c>
      <c r="P107" s="55">
        <v>5.4597454897251901E-2</v>
      </c>
      <c r="Q107" s="4">
        <v>0.64265913255208296</v>
      </c>
      <c r="R107" s="4">
        <v>0.86111044475325105</v>
      </c>
      <c r="S107" s="4">
        <v>0.43325451891508499</v>
      </c>
      <c r="T107" s="4">
        <v>0.68293654969014606</v>
      </c>
      <c r="V107" s="4" t="s">
        <v>451</v>
      </c>
      <c r="W107" s="4">
        <v>0.19500000000000001</v>
      </c>
      <c r="X107" s="4">
        <v>0.41399999999999998</v>
      </c>
      <c r="Y107" s="4">
        <v>0.23899999999999999</v>
      </c>
      <c r="Z107" s="4">
        <v>0.79900000000000004</v>
      </c>
      <c r="AA107" s="4">
        <v>0.38300000000000001</v>
      </c>
      <c r="AC107" s="4" t="s">
        <v>450</v>
      </c>
      <c r="AD107" s="19">
        <v>2.0245916740337499E-2</v>
      </c>
      <c r="AE107" s="4">
        <v>0.462918506049878</v>
      </c>
      <c r="AF107" s="4">
        <v>0.12504970834894</v>
      </c>
      <c r="AG107" s="55">
        <v>5.1379445443431503E-2</v>
      </c>
      <c r="BB107" s="62"/>
      <c r="BC107" s="62"/>
      <c r="BD107" s="62"/>
      <c r="BE107" s="62"/>
      <c r="BF107" s="62"/>
      <c r="BG107" s="62"/>
      <c r="BH107" s="62"/>
      <c r="BI107" s="62"/>
      <c r="BJ107" s="62"/>
    </row>
    <row r="108" spans="2:62" hidden="1">
      <c r="B108" s="4" t="s">
        <v>177</v>
      </c>
      <c r="C108" s="4">
        <v>0.71358097098780604</v>
      </c>
      <c r="D108" s="4">
        <v>0.85634916217556101</v>
      </c>
      <c r="E108" s="4">
        <v>0.80941705725387603</v>
      </c>
      <c r="F108" s="4">
        <v>0.42661134314071197</v>
      </c>
      <c r="G108" s="4">
        <v>0.97393514935721004</v>
      </c>
      <c r="H108" s="4">
        <v>0.94922713403360404</v>
      </c>
      <c r="I108" s="4">
        <v>0.61122373659434504</v>
      </c>
      <c r="J108" s="4">
        <v>0.55921855881487004</v>
      </c>
      <c r="L108" s="4" t="s">
        <v>231</v>
      </c>
      <c r="M108" s="4">
        <v>8.0526880933299502E-2</v>
      </c>
      <c r="N108" s="4">
        <v>7.2044386688742607E-2</v>
      </c>
      <c r="O108" s="4">
        <v>0.344568411819689</v>
      </c>
      <c r="P108" s="4">
        <v>0.52165250927472995</v>
      </c>
      <c r="Q108" s="19">
        <v>3.8311446512925597E-2</v>
      </c>
      <c r="R108" s="19">
        <v>2.5376080578654099E-2</v>
      </c>
      <c r="S108" s="4">
        <v>0.381351394056689</v>
      </c>
      <c r="T108" s="4">
        <v>0.83558843396413496</v>
      </c>
      <c r="V108" s="4" t="s">
        <v>245</v>
      </c>
      <c r="W108" s="4">
        <v>0.46500000000000002</v>
      </c>
      <c r="X108" s="4">
        <v>0.32300000000000001</v>
      </c>
      <c r="Y108" s="4">
        <v>3.1E-2</v>
      </c>
      <c r="Z108" s="4">
        <v>0.34899999999999998</v>
      </c>
      <c r="AA108" s="4">
        <v>0.501</v>
      </c>
      <c r="AC108" s="4" t="s">
        <v>231</v>
      </c>
      <c r="AD108" s="4">
        <v>0.54622237802514795</v>
      </c>
      <c r="AE108" s="4">
        <v>0.68441755316737196</v>
      </c>
      <c r="AF108" s="4">
        <v>0.56725900575795696</v>
      </c>
      <c r="AG108" s="4">
        <v>0.109599760603501</v>
      </c>
      <c r="BB108" s="62"/>
      <c r="BC108" s="62"/>
      <c r="BD108" s="62"/>
      <c r="BE108" s="62"/>
      <c r="BF108" s="62"/>
      <c r="BG108" s="62"/>
      <c r="BH108" s="62"/>
      <c r="BI108" s="62"/>
      <c r="BJ108" s="62"/>
    </row>
    <row r="109" spans="2:62" hidden="1">
      <c r="B109" s="4" t="s">
        <v>452</v>
      </c>
      <c r="C109" s="19">
        <v>2.5509163295083801E-3</v>
      </c>
      <c r="D109" s="4">
        <v>0.120150178373033</v>
      </c>
      <c r="E109" s="19">
        <v>1.2674714208721401E-4</v>
      </c>
      <c r="F109" s="4">
        <v>0.133393745016613</v>
      </c>
      <c r="G109" s="4">
        <v>5.2270513844812197E-2</v>
      </c>
      <c r="H109" s="4">
        <v>0.111423088876489</v>
      </c>
      <c r="I109" s="4">
        <v>2.7403133311209599E-3</v>
      </c>
      <c r="J109" s="4">
        <v>0.508238758284002</v>
      </c>
      <c r="L109" s="4" t="s">
        <v>453</v>
      </c>
      <c r="M109" s="4">
        <v>0.67960477344328396</v>
      </c>
      <c r="N109" s="4">
        <v>0.40516701685163897</v>
      </c>
      <c r="O109" s="4">
        <v>0.21442231958866401</v>
      </c>
      <c r="P109" s="4">
        <v>0.36247728210383801</v>
      </c>
      <c r="Q109" s="4">
        <v>0.32828511733355098</v>
      </c>
      <c r="R109" s="4">
        <v>0.96807514209301304</v>
      </c>
      <c r="S109" s="4">
        <v>0.12061061949925</v>
      </c>
      <c r="T109" s="4">
        <v>0.90059197228052501</v>
      </c>
      <c r="V109" s="4" t="s">
        <v>454</v>
      </c>
      <c r="W109" s="4">
        <v>0.77900000000000003</v>
      </c>
      <c r="X109" s="4">
        <v>0.65800000000000003</v>
      </c>
      <c r="Y109" s="4">
        <v>0.97499999999999998</v>
      </c>
      <c r="Z109" s="4">
        <v>0.93899999999999995</v>
      </c>
      <c r="AA109" s="4">
        <v>0.68500000000000005</v>
      </c>
      <c r="AC109" s="4" t="s">
        <v>453</v>
      </c>
      <c r="AD109" s="4">
        <v>0.114691014497922</v>
      </c>
      <c r="AE109" s="4">
        <v>0.75795192454216498</v>
      </c>
      <c r="AF109" s="55">
        <v>8.6416319287731802E-2</v>
      </c>
      <c r="AG109" s="4">
        <v>0.74121421548420396</v>
      </c>
      <c r="BB109" s="62"/>
      <c r="BC109" s="62"/>
      <c r="BD109" s="62"/>
      <c r="BE109" s="62"/>
      <c r="BF109" s="62"/>
      <c r="BG109" s="62"/>
      <c r="BH109" s="62"/>
      <c r="BI109" s="62"/>
      <c r="BJ109" s="62"/>
    </row>
    <row r="110" spans="2:62" hidden="1">
      <c r="B110" s="4" t="s">
        <v>455</v>
      </c>
      <c r="C110" s="19">
        <v>2.4608244444988998E-2</v>
      </c>
      <c r="D110" s="4">
        <v>0.75224978564232903</v>
      </c>
      <c r="E110" s="19">
        <v>5.0465616714490103E-4</v>
      </c>
      <c r="F110" s="4">
        <v>0.54372803132250802</v>
      </c>
      <c r="G110" s="4">
        <v>0.23872696002903601</v>
      </c>
      <c r="H110" s="4">
        <v>0.59950357486272299</v>
      </c>
      <c r="I110" s="4">
        <v>1.0564655336012301E-2</v>
      </c>
      <c r="J110" s="4">
        <v>0.90021246043696801</v>
      </c>
      <c r="L110" s="4" t="s">
        <v>456</v>
      </c>
      <c r="M110" s="4">
        <v>0.89392394503373396</v>
      </c>
      <c r="N110" s="4">
        <v>0.76731673513265597</v>
      </c>
      <c r="O110" s="4">
        <v>0.64330349168147005</v>
      </c>
      <c r="P110" s="4">
        <v>0.14645368007222501</v>
      </c>
      <c r="Q110" s="4">
        <v>0.71852455989993202</v>
      </c>
      <c r="R110" s="4">
        <v>0.96990459787790495</v>
      </c>
      <c r="S110" s="4">
        <v>0.67735285487365604</v>
      </c>
      <c r="T110" s="4">
        <v>0.74651211944462004</v>
      </c>
      <c r="V110" s="4" t="s">
        <v>457</v>
      </c>
      <c r="W110" s="4">
        <v>0.48599999999999999</v>
      </c>
      <c r="X110" s="4">
        <v>0.41599999999999998</v>
      </c>
      <c r="Y110" s="4">
        <v>0.80400000000000005</v>
      </c>
      <c r="Z110" s="4">
        <v>0.94899999999999995</v>
      </c>
      <c r="AA110" s="4">
        <v>0.68899999999999995</v>
      </c>
      <c r="AC110" s="4" t="s">
        <v>456</v>
      </c>
      <c r="AD110" s="19">
        <v>3.2496419082818202E-2</v>
      </c>
      <c r="AE110" s="4">
        <v>0.49984274723743299</v>
      </c>
      <c r="AF110" s="4">
        <v>0.1885044977981</v>
      </c>
      <c r="AG110" s="4">
        <v>0.33218235209614899</v>
      </c>
      <c r="BB110" s="62"/>
      <c r="BC110" s="62"/>
      <c r="BD110" s="62"/>
      <c r="BE110" s="62"/>
      <c r="BF110" s="62"/>
      <c r="BG110" s="62"/>
      <c r="BH110" s="62"/>
      <c r="BI110" s="62"/>
      <c r="BJ110" s="62"/>
    </row>
    <row r="111" spans="2:62" hidden="1">
      <c r="B111" s="4" t="s">
        <v>176</v>
      </c>
      <c r="C111" s="4">
        <v>0.28580276695064699</v>
      </c>
      <c r="D111" s="4">
        <v>0.46526896255278299</v>
      </c>
      <c r="E111" s="19">
        <v>1.39741701976752E-2</v>
      </c>
      <c r="F111" s="4">
        <v>0.62045412632356001</v>
      </c>
      <c r="G111" s="4">
        <v>8.9352543698298995E-2</v>
      </c>
      <c r="H111" s="4">
        <v>0.37922099318238101</v>
      </c>
      <c r="I111" s="4">
        <v>0.101130792003885</v>
      </c>
      <c r="J111" s="4">
        <v>0.47099088916506099</v>
      </c>
      <c r="L111" s="4" t="s">
        <v>232</v>
      </c>
      <c r="M111" s="4">
        <v>0.98869124412987197</v>
      </c>
      <c r="N111" s="4">
        <v>0.23364063010602801</v>
      </c>
      <c r="O111" s="4">
        <v>0.99124698239176001</v>
      </c>
      <c r="P111" s="4">
        <v>0.65401769489720896</v>
      </c>
      <c r="Q111" s="4">
        <v>0.843286837752239</v>
      </c>
      <c r="R111" s="4">
        <v>0.56363182854177796</v>
      </c>
      <c r="S111" s="4">
        <v>0.98843069865770705</v>
      </c>
      <c r="T111" s="4">
        <v>0.873718308496503</v>
      </c>
      <c r="V111" s="4" t="s">
        <v>246</v>
      </c>
      <c r="W111" s="4">
        <v>0.81100000000000005</v>
      </c>
      <c r="X111" s="4">
        <v>0.71</v>
      </c>
      <c r="Y111" s="4">
        <v>0.95899999999999996</v>
      </c>
      <c r="Z111" s="4">
        <v>0.999</v>
      </c>
      <c r="AA111" s="4">
        <v>0.94499999999999995</v>
      </c>
      <c r="AC111" s="4" t="s">
        <v>232</v>
      </c>
      <c r="AD111" s="4">
        <v>0.74185771857317295</v>
      </c>
      <c r="AE111" s="4">
        <v>0.71578003143464497</v>
      </c>
      <c r="AF111" s="4">
        <v>0.18306326729017999</v>
      </c>
      <c r="AG111" s="4">
        <v>0.73980787947515103</v>
      </c>
      <c r="BB111" s="62"/>
      <c r="BC111" s="62"/>
      <c r="BD111" s="62"/>
      <c r="BE111" s="62"/>
      <c r="BF111" s="62"/>
      <c r="BG111" s="62"/>
      <c r="BH111" s="62"/>
      <c r="BI111" s="62"/>
      <c r="BJ111" s="62"/>
    </row>
    <row r="112" spans="2:62" hidden="1">
      <c r="C112" s="4" t="s">
        <v>44</v>
      </c>
      <c r="D112" s="4" t="s">
        <v>44</v>
      </c>
      <c r="E112" s="4" t="s">
        <v>44</v>
      </c>
      <c r="F112" s="4" t="s">
        <v>44</v>
      </c>
      <c r="G112" s="4" t="s">
        <v>44</v>
      </c>
      <c r="H112" s="4" t="s">
        <v>44</v>
      </c>
      <c r="I112" s="4" t="s">
        <v>44</v>
      </c>
      <c r="J112" s="4" t="s">
        <v>44</v>
      </c>
      <c r="M112" s="4" t="s">
        <v>44</v>
      </c>
      <c r="N112" s="4" t="s">
        <v>44</v>
      </c>
      <c r="O112" s="4" t="s">
        <v>44</v>
      </c>
      <c r="P112" s="4" t="s">
        <v>44</v>
      </c>
      <c r="Q112" s="4" t="s">
        <v>44</v>
      </c>
      <c r="R112" s="4" t="s">
        <v>44</v>
      </c>
      <c r="S112" s="4" t="s">
        <v>44</v>
      </c>
      <c r="T112" s="4" t="s">
        <v>44</v>
      </c>
      <c r="W112" s="4" t="s">
        <v>44</v>
      </c>
      <c r="X112" s="4" t="s">
        <v>44</v>
      </c>
      <c r="Y112" s="4" t="s">
        <v>44</v>
      </c>
      <c r="Z112" s="4" t="s">
        <v>44</v>
      </c>
      <c r="AA112" s="4" t="s">
        <v>44</v>
      </c>
      <c r="AD112" s="4" t="s">
        <v>44</v>
      </c>
      <c r="AE112" s="4" t="s">
        <v>44</v>
      </c>
      <c r="AF112" s="4" t="s">
        <v>44</v>
      </c>
      <c r="AG112" s="4" t="s">
        <v>44</v>
      </c>
      <c r="BB112" s="62"/>
      <c r="BC112" s="62"/>
      <c r="BD112" s="62"/>
      <c r="BE112" s="62"/>
      <c r="BF112" s="62"/>
      <c r="BG112" s="62"/>
      <c r="BH112" s="62"/>
      <c r="BI112" s="62"/>
      <c r="BJ112" s="62"/>
    </row>
    <row r="113" spans="2:62" hidden="1">
      <c r="B113" s="60" t="s">
        <v>260</v>
      </c>
      <c r="C113" s="4" t="s">
        <v>44</v>
      </c>
      <c r="D113" s="4" t="s">
        <v>44</v>
      </c>
      <c r="E113" s="4" t="s">
        <v>44</v>
      </c>
      <c r="F113" s="4" t="s">
        <v>44</v>
      </c>
      <c r="G113" s="4" t="s">
        <v>44</v>
      </c>
      <c r="H113" s="4" t="s">
        <v>44</v>
      </c>
      <c r="I113" s="4" t="s">
        <v>44</v>
      </c>
      <c r="J113" s="4" t="s">
        <v>44</v>
      </c>
      <c r="M113" s="4" t="s">
        <v>44</v>
      </c>
      <c r="N113" s="4" t="s">
        <v>44</v>
      </c>
      <c r="O113" s="4" t="s">
        <v>44</v>
      </c>
      <c r="P113" s="4" t="s">
        <v>44</v>
      </c>
      <c r="Q113" s="4" t="s">
        <v>44</v>
      </c>
      <c r="R113" s="4" t="s">
        <v>44</v>
      </c>
      <c r="S113" s="4" t="s">
        <v>44</v>
      </c>
      <c r="T113" s="4" t="s">
        <v>44</v>
      </c>
      <c r="V113" s="60"/>
      <c r="W113" s="4" t="s">
        <v>44</v>
      </c>
      <c r="X113" s="4" t="s">
        <v>44</v>
      </c>
      <c r="Y113" s="4" t="s">
        <v>44</v>
      </c>
      <c r="Z113" s="4" t="s">
        <v>44</v>
      </c>
      <c r="AA113" s="4" t="s">
        <v>44</v>
      </c>
      <c r="AC113" s="90" t="s">
        <v>132</v>
      </c>
      <c r="AD113" s="4" t="s">
        <v>44</v>
      </c>
      <c r="AE113" s="4" t="s">
        <v>44</v>
      </c>
      <c r="AF113" s="4" t="s">
        <v>44</v>
      </c>
      <c r="AG113" s="4" t="s">
        <v>44</v>
      </c>
      <c r="AJ113" s="90"/>
      <c r="BB113" s="62"/>
      <c r="BC113" s="62"/>
      <c r="BD113" s="62"/>
      <c r="BE113" s="62"/>
      <c r="BF113" s="62"/>
      <c r="BG113" s="62"/>
      <c r="BH113" s="62"/>
      <c r="BI113" s="62"/>
      <c r="BJ113" s="62"/>
    </row>
    <row r="114" spans="2:62" hidden="1">
      <c r="B114" s="4" t="s">
        <v>133</v>
      </c>
      <c r="C114" s="4">
        <v>0.31165274351913802</v>
      </c>
      <c r="D114" s="4">
        <v>0.49647087119591399</v>
      </c>
      <c r="E114" s="4">
        <v>0.36032398390387899</v>
      </c>
      <c r="F114" s="4">
        <v>0.96320566024735199</v>
      </c>
      <c r="G114" s="4">
        <v>0.58729468550860198</v>
      </c>
      <c r="H114" s="4">
        <v>0.63235010054824803</v>
      </c>
      <c r="I114" s="4">
        <v>8.4404906662935403E-2</v>
      </c>
      <c r="J114" s="4">
        <v>0.95131070193075895</v>
      </c>
      <c r="L114" s="4" t="s">
        <v>233</v>
      </c>
      <c r="M114" s="4">
        <v>0.51918442352897598</v>
      </c>
      <c r="N114" s="4">
        <v>0.13350023910661299</v>
      </c>
      <c r="O114" s="4">
        <v>0.11393109259071101</v>
      </c>
      <c r="P114" s="4">
        <v>0.47070711088350897</v>
      </c>
      <c r="Q114" s="4">
        <v>0.73192560105052495</v>
      </c>
      <c r="R114" s="4">
        <v>0.50458339228188498</v>
      </c>
      <c r="S114" s="4">
        <v>0.12897628178436801</v>
      </c>
      <c r="T114" s="4">
        <v>0.22823791958320999</v>
      </c>
      <c r="V114" s="4" t="s">
        <v>247</v>
      </c>
      <c r="W114" s="4">
        <v>0.58199999999999996</v>
      </c>
      <c r="X114" s="4">
        <v>0.83399999999999996</v>
      </c>
      <c r="Y114" s="4">
        <v>0.66300000000000003</v>
      </c>
      <c r="Z114" s="4">
        <v>0.29199999999999998</v>
      </c>
      <c r="AA114" s="4">
        <v>0.52400000000000002</v>
      </c>
      <c r="AC114" s="4" t="s">
        <v>233</v>
      </c>
      <c r="AD114" s="4">
        <v>0.51621454997856198</v>
      </c>
      <c r="AE114" s="4">
        <v>0.414770960161854</v>
      </c>
      <c r="AF114" s="4">
        <v>0.43933023936430898</v>
      </c>
      <c r="AG114" s="4">
        <v>0.54156331582376904</v>
      </c>
      <c r="BB114" s="62"/>
      <c r="BC114" s="62"/>
      <c r="BD114" s="62"/>
      <c r="BE114" s="62"/>
      <c r="BF114" s="62"/>
      <c r="BG114" s="62"/>
      <c r="BH114" s="62"/>
      <c r="BI114" s="62"/>
      <c r="BJ114" s="62"/>
    </row>
    <row r="115" spans="2:62" hidden="1">
      <c r="B115" s="4" t="s">
        <v>134</v>
      </c>
      <c r="C115" s="4">
        <v>0.14048601967761201</v>
      </c>
      <c r="D115" s="19">
        <v>4.3327554998500897E-2</v>
      </c>
      <c r="E115" s="19">
        <v>4.8521719560893802E-2</v>
      </c>
      <c r="F115" s="4">
        <v>0.28642874987917</v>
      </c>
      <c r="G115" s="4">
        <v>0.13673321584730999</v>
      </c>
      <c r="H115" s="4">
        <v>0.16013145367926301</v>
      </c>
      <c r="I115" s="4">
        <v>3.7350303797149499E-3</v>
      </c>
      <c r="J115" s="4">
        <v>0.80188251751780304</v>
      </c>
      <c r="L115" s="4" t="s">
        <v>234</v>
      </c>
      <c r="M115" s="4">
        <v>0.273138068567365</v>
      </c>
      <c r="N115" s="4">
        <v>0.143569672324798</v>
      </c>
      <c r="O115" s="4">
        <v>1.4879061234553599E-2</v>
      </c>
      <c r="P115" s="4">
        <v>0.75202331267211198</v>
      </c>
      <c r="Q115" s="4">
        <v>0.40828668786570499</v>
      </c>
      <c r="R115" s="4">
        <v>0.56261528297383301</v>
      </c>
      <c r="S115" s="55">
        <v>6.0465920162244897E-2</v>
      </c>
      <c r="T115" s="4">
        <v>0.43704901836792098</v>
      </c>
      <c r="V115" s="4" t="s">
        <v>248</v>
      </c>
      <c r="W115" s="4">
        <v>0.64100000000000001</v>
      </c>
      <c r="X115" s="4">
        <v>0.81200000000000006</v>
      </c>
      <c r="Y115" s="4">
        <v>0.89900000000000002</v>
      </c>
      <c r="Z115" s="4">
        <v>0.39200000000000002</v>
      </c>
      <c r="AA115" s="4">
        <v>0.40100000000000002</v>
      </c>
      <c r="AC115" s="4" t="s">
        <v>234</v>
      </c>
      <c r="AD115" s="4">
        <v>0.30566191382257202</v>
      </c>
      <c r="AE115" s="4">
        <v>0.52480936286459601</v>
      </c>
      <c r="AF115" s="4">
        <v>0.45221206309207301</v>
      </c>
      <c r="AG115" s="4">
        <v>0.92917611591474503</v>
      </c>
    </row>
    <row r="116" spans="2:62" hidden="1">
      <c r="B116" s="4" t="s">
        <v>142</v>
      </c>
      <c r="C116" s="55">
        <v>5.4579352983558101E-2</v>
      </c>
      <c r="D116" s="19">
        <v>4.6299727659826297E-2</v>
      </c>
      <c r="E116" s="19">
        <v>1.1027727085882301E-2</v>
      </c>
      <c r="F116" s="4">
        <v>0.15712101231122999</v>
      </c>
      <c r="G116" s="4">
        <v>0.199491380407195</v>
      </c>
      <c r="H116" s="4">
        <v>0.189153640966885</v>
      </c>
      <c r="I116" s="4">
        <v>1.7645206569047101E-2</v>
      </c>
      <c r="J116" s="4">
        <v>0.48415061622236399</v>
      </c>
      <c r="L116" s="4" t="s">
        <v>235</v>
      </c>
      <c r="M116" s="4">
        <v>0.223472280711944</v>
      </c>
      <c r="N116" s="4">
        <v>0.27323912805573403</v>
      </c>
      <c r="O116" s="4">
        <v>0.21321986392403</v>
      </c>
      <c r="P116" s="4">
        <v>0.48493166209627903</v>
      </c>
      <c r="Q116" s="4">
        <v>0.27774284687912498</v>
      </c>
      <c r="R116" s="4">
        <v>0.838997872328335</v>
      </c>
      <c r="S116" s="4">
        <v>0.38696343338440797</v>
      </c>
      <c r="T116" s="4">
        <v>0.88788361055037501</v>
      </c>
      <c r="V116" s="4" t="s">
        <v>249</v>
      </c>
      <c r="W116" s="4">
        <v>0.30399999999999999</v>
      </c>
      <c r="X116" s="4">
        <v>0.438</v>
      </c>
      <c r="Y116" s="4">
        <v>0.84399999999999997</v>
      </c>
      <c r="Z116" s="4">
        <v>0.90600000000000003</v>
      </c>
      <c r="AA116" s="4">
        <v>0.57499999999999996</v>
      </c>
      <c r="AC116" s="4" t="s">
        <v>235</v>
      </c>
      <c r="AD116" s="55">
        <v>5.89615810407264E-2</v>
      </c>
      <c r="AE116" s="4">
        <v>0.66256430707532099</v>
      </c>
      <c r="AF116" s="4">
        <v>0.32229188694275102</v>
      </c>
      <c r="AG116" s="4">
        <v>0.71055946122590097</v>
      </c>
    </row>
    <row r="117" spans="2:62" hidden="1">
      <c r="C117" s="4" t="s">
        <v>44</v>
      </c>
      <c r="D117" s="4" t="s">
        <v>44</v>
      </c>
      <c r="E117" s="4" t="s">
        <v>44</v>
      </c>
      <c r="F117" s="4" t="s">
        <v>44</v>
      </c>
      <c r="G117" s="4" t="s">
        <v>44</v>
      </c>
      <c r="H117" s="4" t="s">
        <v>44</v>
      </c>
      <c r="I117" s="4" t="s">
        <v>44</v>
      </c>
      <c r="J117" s="4" t="s">
        <v>44</v>
      </c>
      <c r="M117" s="4" t="s">
        <v>44</v>
      </c>
      <c r="N117" s="4" t="s">
        <v>44</v>
      </c>
      <c r="O117" s="4" t="s">
        <v>44</v>
      </c>
      <c r="P117" s="4" t="s">
        <v>44</v>
      </c>
      <c r="Q117" s="4" t="s">
        <v>44</v>
      </c>
      <c r="R117" s="4" t="s">
        <v>44</v>
      </c>
      <c r="S117" s="4" t="s">
        <v>44</v>
      </c>
      <c r="T117" s="4" t="s">
        <v>44</v>
      </c>
      <c r="W117" s="4" t="s">
        <v>44</v>
      </c>
      <c r="X117" s="4" t="s">
        <v>44</v>
      </c>
      <c r="Y117" s="4" t="s">
        <v>44</v>
      </c>
      <c r="Z117" s="4" t="s">
        <v>44</v>
      </c>
      <c r="AA117" s="4" t="s">
        <v>44</v>
      </c>
      <c r="AD117" s="4" t="s">
        <v>44</v>
      </c>
      <c r="AE117" s="4" t="s">
        <v>44</v>
      </c>
      <c r="AF117" s="4" t="s">
        <v>44</v>
      </c>
      <c r="AG117" s="4" t="s">
        <v>44</v>
      </c>
    </row>
    <row r="118" spans="2:62" hidden="1">
      <c r="B118" s="4" t="s">
        <v>173</v>
      </c>
      <c r="C118" s="19">
        <v>6.0353911856567098E-3</v>
      </c>
      <c r="D118" s="4">
        <v>0.133872120685639</v>
      </c>
      <c r="E118" s="19">
        <v>1.4305530683278399E-3</v>
      </c>
      <c r="F118" s="4">
        <v>0.16295968097834301</v>
      </c>
      <c r="G118" s="4">
        <v>0.109193885278137</v>
      </c>
      <c r="H118" s="4">
        <v>0.15343959368894899</v>
      </c>
      <c r="I118" s="4">
        <v>7.3174516367575104E-3</v>
      </c>
      <c r="J118" s="4">
        <v>0.49444027504201599</v>
      </c>
      <c r="L118" s="4" t="s">
        <v>236</v>
      </c>
      <c r="M118" s="4">
        <v>0.461603304408642</v>
      </c>
      <c r="N118" s="4">
        <v>0.47985917093438601</v>
      </c>
      <c r="O118" s="4">
        <v>0.30767481411724801</v>
      </c>
      <c r="P118" s="4">
        <v>0.27486890096671401</v>
      </c>
      <c r="Q118" s="4">
        <v>0.34921225521488097</v>
      </c>
      <c r="R118" s="4">
        <v>0.95401845562921195</v>
      </c>
      <c r="S118" s="4">
        <v>0.19831794347864901</v>
      </c>
      <c r="T118" s="4">
        <v>0.86420008717527597</v>
      </c>
      <c r="V118" s="4" t="s">
        <v>250</v>
      </c>
      <c r="W118" s="4">
        <v>0.61299999999999999</v>
      </c>
      <c r="X118" s="4">
        <v>0.61199999999999999</v>
      </c>
      <c r="Y118" s="4">
        <v>0.94</v>
      </c>
      <c r="Z118" s="4">
        <v>0.92</v>
      </c>
      <c r="AA118" s="4">
        <v>0.52</v>
      </c>
      <c r="AC118" s="4" t="s">
        <v>236</v>
      </c>
      <c r="AD118" s="4">
        <v>0.120170607274282</v>
      </c>
      <c r="AE118" s="4">
        <v>0.69895714867983005</v>
      </c>
      <c r="AF118" s="55">
        <v>7.4753979173982896E-2</v>
      </c>
      <c r="AG118" s="4">
        <v>0.64283334320012597</v>
      </c>
    </row>
    <row r="119" spans="2:62" hidden="1">
      <c r="B119" s="4" t="s">
        <v>217</v>
      </c>
      <c r="C119" s="4">
        <v>0.15770290929828701</v>
      </c>
      <c r="D119" s="4">
        <v>0.429098034786073</v>
      </c>
      <c r="E119" s="4">
        <v>0.235603941405335</v>
      </c>
      <c r="F119" s="4">
        <v>0.69156881281224503</v>
      </c>
      <c r="G119" s="4">
        <v>0.493662975778418</v>
      </c>
      <c r="H119" s="4">
        <v>0.49902118741832102</v>
      </c>
      <c r="I119" s="4">
        <v>6.2624544542099994E-2</v>
      </c>
      <c r="J119" s="4">
        <v>0.99071400574413604</v>
      </c>
      <c r="L119" s="4" t="s">
        <v>237</v>
      </c>
      <c r="M119" s="4">
        <v>0.48632477376028499</v>
      </c>
      <c r="N119" s="4">
        <v>4.3992204400398201E-2</v>
      </c>
      <c r="O119" s="4">
        <v>0.174055487367692</v>
      </c>
      <c r="P119" s="4">
        <v>0.31732077212270698</v>
      </c>
      <c r="Q119" s="4">
        <v>0.80308038491545497</v>
      </c>
      <c r="R119" s="4">
        <v>0.12764540234070701</v>
      </c>
      <c r="S119" s="4">
        <v>0.149177533318546</v>
      </c>
      <c r="T119" s="4">
        <v>0.33593634549457402</v>
      </c>
      <c r="V119" s="4" t="s">
        <v>251</v>
      </c>
      <c r="W119" s="4">
        <v>0.41399999999999998</v>
      </c>
      <c r="X119" s="4">
        <v>0.78200000000000003</v>
      </c>
      <c r="Y119" s="4">
        <v>0.51500000000000001</v>
      </c>
      <c r="Z119" s="4">
        <v>0.46</v>
      </c>
      <c r="AA119" s="4">
        <v>0.505</v>
      </c>
      <c r="AC119" s="4" t="s">
        <v>237</v>
      </c>
      <c r="AD119" s="4">
        <v>0.37235411656845402</v>
      </c>
      <c r="AE119" s="4">
        <v>0.254445834442525</v>
      </c>
      <c r="AF119" s="4">
        <v>0.44355070371802902</v>
      </c>
      <c r="AG119" s="4">
        <v>0.44796124869283699</v>
      </c>
    </row>
    <row r="120" spans="2:62" hidden="1">
      <c r="B120" s="4" t="s">
        <v>206</v>
      </c>
      <c r="C120" s="19">
        <v>4.1890519960246599E-2</v>
      </c>
      <c r="D120" s="19">
        <v>1.2429215540820901E-2</v>
      </c>
      <c r="E120" s="19">
        <v>4.0491636242951899E-2</v>
      </c>
      <c r="F120" s="19">
        <v>4.2733925536016903E-2</v>
      </c>
      <c r="G120" s="4">
        <v>5.3218898613049501E-2</v>
      </c>
      <c r="H120" s="4">
        <v>7.2109105980757801E-2</v>
      </c>
      <c r="I120" s="4">
        <v>0.12309076803272399</v>
      </c>
      <c r="J120" s="4">
        <v>0.41835409159625903</v>
      </c>
      <c r="L120" s="4" t="s">
        <v>212</v>
      </c>
      <c r="M120" s="4">
        <v>0.22503488694946699</v>
      </c>
      <c r="N120" s="4">
        <v>0.243319868878908</v>
      </c>
      <c r="O120" s="4">
        <v>3.8891985211653199E-2</v>
      </c>
      <c r="P120" s="4">
        <v>0.75936221081402999</v>
      </c>
      <c r="Q120" s="55">
        <v>7.7540412205387904E-2</v>
      </c>
      <c r="R120" s="4">
        <v>0.77077539614141799</v>
      </c>
      <c r="S120" s="55">
        <v>7.1492659980992995E-2</v>
      </c>
      <c r="T120" s="4">
        <v>0.78062142721281103</v>
      </c>
      <c r="V120" s="4" t="s">
        <v>252</v>
      </c>
      <c r="W120" s="4">
        <v>0.90400000000000003</v>
      </c>
      <c r="X120" s="4">
        <v>0.67600000000000005</v>
      </c>
      <c r="Y120" s="4">
        <v>0.97599999999999998</v>
      </c>
      <c r="Z120" s="4">
        <v>0.47199999999999998</v>
      </c>
      <c r="AA120" s="4">
        <v>0.51</v>
      </c>
      <c r="AC120" s="4" t="s">
        <v>212</v>
      </c>
      <c r="AD120" s="4">
        <v>0.55660865006522497</v>
      </c>
      <c r="AE120" s="4">
        <v>0.76384404703557196</v>
      </c>
      <c r="AF120" s="4">
        <v>0.34503646272452398</v>
      </c>
      <c r="AG120" s="4">
        <v>0.97566260511615999</v>
      </c>
    </row>
    <row r="121" spans="2:62" hidden="1">
      <c r="B121" s="4" t="s">
        <v>205</v>
      </c>
      <c r="C121" s="4">
        <v>0.35498522417699402</v>
      </c>
      <c r="D121" s="4">
        <v>0.81903795093415799</v>
      </c>
      <c r="E121" s="4">
        <v>0.13408694135772301</v>
      </c>
      <c r="F121" s="4">
        <v>0.53306298252284001</v>
      </c>
      <c r="G121" s="4">
        <v>0.37308410200504699</v>
      </c>
      <c r="H121" s="4">
        <v>0.63991445462738294</v>
      </c>
      <c r="I121" s="4">
        <v>0.148619655421868</v>
      </c>
      <c r="J121" s="4">
        <v>0.434528647038736</v>
      </c>
      <c r="L121" s="4" t="s">
        <v>209</v>
      </c>
      <c r="M121" s="4">
        <v>0.77049060856086604</v>
      </c>
      <c r="N121" s="4">
        <v>1.18852814128361E-2</v>
      </c>
      <c r="O121" s="4">
        <v>0.79962572429922496</v>
      </c>
      <c r="P121" s="4">
        <v>0.59969132866073305</v>
      </c>
      <c r="Q121" s="4">
        <v>0.25789884891295201</v>
      </c>
      <c r="R121" s="55">
        <v>6.5792567103595004E-2</v>
      </c>
      <c r="S121" s="4">
        <v>0.69569815548147196</v>
      </c>
      <c r="T121" s="4">
        <v>0.95825698419389005</v>
      </c>
      <c r="V121" s="4" t="s">
        <v>253</v>
      </c>
      <c r="W121" s="4">
        <v>0.49399999999999999</v>
      </c>
      <c r="X121" s="4">
        <v>0.38700000000000001</v>
      </c>
      <c r="Y121" s="4">
        <v>0.59099999999999997</v>
      </c>
      <c r="Z121" s="4">
        <v>0.747</v>
      </c>
      <c r="AA121" s="4">
        <v>0.81200000000000006</v>
      </c>
      <c r="AC121" s="4" t="s">
        <v>209</v>
      </c>
      <c r="AD121" s="4">
        <v>0.46029568956770001</v>
      </c>
      <c r="AE121" s="4">
        <v>0.67692931725483196</v>
      </c>
      <c r="AF121" s="4">
        <v>0.32016988553567199</v>
      </c>
      <c r="AG121" s="4">
        <v>0.442206415089962</v>
      </c>
    </row>
    <row r="122" spans="2:62" hidden="1">
      <c r="B122" s="4" t="s">
        <v>207</v>
      </c>
      <c r="C122" s="55">
        <v>5.9643059270083898E-2</v>
      </c>
      <c r="D122" s="4">
        <v>0.73109032305261701</v>
      </c>
      <c r="E122" s="19">
        <v>4.5660436738467801E-3</v>
      </c>
      <c r="F122" s="4">
        <v>0.51573085321405099</v>
      </c>
      <c r="G122" s="4">
        <v>0.36757688146908801</v>
      </c>
      <c r="H122" s="4">
        <v>0.59134547284158501</v>
      </c>
      <c r="I122" s="4">
        <v>2.0500366093641899E-2</v>
      </c>
      <c r="J122" s="4">
        <v>0.77111183971305297</v>
      </c>
      <c r="L122" s="4" t="s">
        <v>210</v>
      </c>
      <c r="M122" s="4">
        <v>0.82178741095862895</v>
      </c>
      <c r="N122" s="4">
        <v>0.76203260828299102</v>
      </c>
      <c r="O122" s="4">
        <v>0.68552071545285498</v>
      </c>
      <c r="P122" s="55">
        <v>7.1454697061940603E-2</v>
      </c>
      <c r="Q122" s="4">
        <v>0.78100842212871502</v>
      </c>
      <c r="R122" s="4">
        <v>0.93079574753634797</v>
      </c>
      <c r="S122" s="4">
        <v>0.63868344785294295</v>
      </c>
      <c r="T122" s="4">
        <v>0.765107510532131</v>
      </c>
      <c r="V122" s="4" t="s">
        <v>254</v>
      </c>
      <c r="W122" s="4">
        <v>0.156</v>
      </c>
      <c r="X122" s="4">
        <v>0.497</v>
      </c>
      <c r="Y122" s="4">
        <v>0.627</v>
      </c>
      <c r="Z122" s="4">
        <v>0.95299999999999996</v>
      </c>
      <c r="AA122" s="4">
        <v>0.377</v>
      </c>
      <c r="AC122" s="4" t="s">
        <v>210</v>
      </c>
      <c r="AD122" s="19">
        <v>3.2522857838060602E-2</v>
      </c>
      <c r="AE122" s="4">
        <v>0.50527304224522096</v>
      </c>
      <c r="AF122" s="4">
        <v>0.15854065420045499</v>
      </c>
      <c r="AG122" s="4">
        <v>0.112554979874138</v>
      </c>
    </row>
    <row r="123" spans="2:62" hidden="1">
      <c r="B123" s="4" t="s">
        <v>208</v>
      </c>
      <c r="C123" s="55">
        <v>9.3699263211014405E-2</v>
      </c>
      <c r="D123" s="4">
        <v>0.136861033063119</v>
      </c>
      <c r="E123" s="4">
        <v>0.39464815317308</v>
      </c>
      <c r="F123" s="19">
        <v>2.4214969523594901E-4</v>
      </c>
      <c r="G123" s="4">
        <v>0.33731880793952901</v>
      </c>
      <c r="H123" s="4">
        <v>4.1438523155755497E-2</v>
      </c>
      <c r="I123" s="4">
        <v>0.41458985730763098</v>
      </c>
      <c r="J123" s="4">
        <v>0.88348477605640297</v>
      </c>
      <c r="L123" s="4" t="s">
        <v>211</v>
      </c>
      <c r="M123" s="4">
        <v>8.89573696204293E-2</v>
      </c>
      <c r="N123" s="4">
        <v>0.75078082137858904</v>
      </c>
      <c r="O123" s="4">
        <v>0.36378195821661702</v>
      </c>
      <c r="P123" s="4">
        <v>0.24469688182802901</v>
      </c>
      <c r="Q123" s="4">
        <v>0.98938368208975402</v>
      </c>
      <c r="R123" s="4">
        <v>0.123632136401575</v>
      </c>
      <c r="S123" s="4">
        <v>0.386115801875481</v>
      </c>
      <c r="T123" s="4">
        <v>0.19499735388734599</v>
      </c>
      <c r="V123" s="4" t="s">
        <v>255</v>
      </c>
      <c r="W123" s="4">
        <v>9.1999999999999998E-2</v>
      </c>
      <c r="X123" s="4">
        <v>0.52600000000000002</v>
      </c>
      <c r="Y123" s="4">
        <v>6.5000000000000002E-2</v>
      </c>
      <c r="Z123" s="4">
        <v>0.92700000000000005</v>
      </c>
      <c r="AA123" s="4">
        <v>8.5000000000000006E-2</v>
      </c>
      <c r="AC123" s="4" t="s">
        <v>211</v>
      </c>
      <c r="AD123" s="4">
        <v>0.25136067899554698</v>
      </c>
      <c r="AE123" s="19">
        <v>2.1007180995755902E-2</v>
      </c>
      <c r="AF123" s="4">
        <v>0.69325928626849498</v>
      </c>
      <c r="AG123" s="4">
        <v>0.20472939789584599</v>
      </c>
    </row>
    <row r="124" spans="2:62" hidden="1">
      <c r="C124" s="4" t="s">
        <v>44</v>
      </c>
      <c r="D124" s="4" t="s">
        <v>44</v>
      </c>
      <c r="E124" s="4" t="s">
        <v>44</v>
      </c>
      <c r="F124" s="4" t="s">
        <v>44</v>
      </c>
      <c r="G124" s="4" t="s">
        <v>44</v>
      </c>
      <c r="H124" s="4" t="s">
        <v>44</v>
      </c>
      <c r="I124" s="4" t="s">
        <v>44</v>
      </c>
      <c r="J124" s="4" t="s">
        <v>44</v>
      </c>
      <c r="M124" s="4" t="s">
        <v>44</v>
      </c>
      <c r="N124" s="4" t="s">
        <v>44</v>
      </c>
      <c r="O124" s="4" t="s">
        <v>44</v>
      </c>
      <c r="P124" s="4" t="s">
        <v>44</v>
      </c>
      <c r="Q124" s="4" t="s">
        <v>44</v>
      </c>
      <c r="R124" s="4" t="s">
        <v>44</v>
      </c>
      <c r="S124" s="4" t="s">
        <v>44</v>
      </c>
      <c r="T124" s="4" t="s">
        <v>44</v>
      </c>
      <c r="W124" s="4" t="s">
        <v>44</v>
      </c>
      <c r="X124" s="4" t="s">
        <v>44</v>
      </c>
      <c r="Y124" s="4" t="s">
        <v>44</v>
      </c>
      <c r="Z124" s="4" t="s">
        <v>44</v>
      </c>
      <c r="AA124" s="4" t="s">
        <v>44</v>
      </c>
      <c r="AD124" s="4" t="s">
        <v>44</v>
      </c>
      <c r="AE124" s="4" t="s">
        <v>44</v>
      </c>
      <c r="AF124" s="4" t="s">
        <v>44</v>
      </c>
      <c r="AG124" s="4" t="s">
        <v>44</v>
      </c>
    </row>
    <row r="125" spans="2:62" hidden="1">
      <c r="B125" s="4" t="s">
        <v>284</v>
      </c>
      <c r="C125" s="55">
        <v>5.1504089139547099E-2</v>
      </c>
      <c r="D125" s="19">
        <v>2.0585642311088701E-2</v>
      </c>
      <c r="E125" s="19">
        <v>3.9476422839726598E-2</v>
      </c>
      <c r="F125" s="19">
        <v>3.6738321742380897E-2</v>
      </c>
      <c r="G125" s="4">
        <v>2.93569861451685E-2</v>
      </c>
      <c r="H125" s="4">
        <v>4.88051662063331E-2</v>
      </c>
      <c r="I125" s="4">
        <v>0.13362516958870699</v>
      </c>
      <c r="J125" s="4">
        <v>0.23111599860978099</v>
      </c>
      <c r="L125" s="4" t="s">
        <v>288</v>
      </c>
      <c r="M125" s="4">
        <v>0.34621123599096598</v>
      </c>
      <c r="N125" s="4">
        <v>0.17999200290324599</v>
      </c>
      <c r="O125" s="4">
        <v>2.1588425053660001E-2</v>
      </c>
      <c r="P125" s="4">
        <v>0.73898896768537303</v>
      </c>
      <c r="Q125" s="4">
        <v>0.113348595263116</v>
      </c>
      <c r="R125" s="4">
        <v>0.73248585560024804</v>
      </c>
      <c r="S125" s="19">
        <v>4.2109228988291503E-2</v>
      </c>
      <c r="T125" s="4">
        <v>0.88311595077791905</v>
      </c>
      <c r="V125" s="4" t="s">
        <v>286</v>
      </c>
      <c r="W125" s="4">
        <v>0.879</v>
      </c>
      <c r="X125" s="4">
        <v>0.84099999999999997</v>
      </c>
      <c r="Y125" s="4">
        <v>0.97899999999999998</v>
      </c>
      <c r="Z125" s="4">
        <v>0.61199999999999999</v>
      </c>
      <c r="AA125" s="4">
        <v>0.51700000000000002</v>
      </c>
      <c r="AC125" s="4" t="s">
        <v>288</v>
      </c>
      <c r="AD125" s="4">
        <v>0.60438770571293499</v>
      </c>
      <c r="AE125" s="4">
        <v>0.87110696572995405</v>
      </c>
      <c r="AF125" s="4">
        <v>0.31895087497006103</v>
      </c>
      <c r="AG125" s="4">
        <v>0.94236619392259302</v>
      </c>
    </row>
    <row r="126" spans="2:62" hidden="1">
      <c r="B126" s="4" t="s">
        <v>285</v>
      </c>
      <c r="C126" s="55">
        <v>5.4588717738758397E-2</v>
      </c>
      <c r="D126" s="4">
        <v>0.55204322013372398</v>
      </c>
      <c r="E126" s="19">
        <v>3.1647170618976997E-2</v>
      </c>
      <c r="F126" s="19">
        <v>3.1550816864912803E-2</v>
      </c>
      <c r="G126" s="4">
        <v>0.43085659567574702</v>
      </c>
      <c r="H126" s="4">
        <v>0.27517708896930498</v>
      </c>
      <c r="I126" s="4">
        <v>0.110626008197032</v>
      </c>
      <c r="J126" s="4">
        <v>0.99431594083847896</v>
      </c>
      <c r="L126" s="4" t="s">
        <v>289</v>
      </c>
      <c r="M126" s="4">
        <v>0.140246472634971</v>
      </c>
      <c r="N126" s="4">
        <v>0.84657955887273795</v>
      </c>
      <c r="O126" s="4">
        <v>0.31973017665214598</v>
      </c>
      <c r="P126" s="4">
        <v>0.123958833984745</v>
      </c>
      <c r="Q126" s="4">
        <v>0.93462285265196898</v>
      </c>
      <c r="R126" s="4">
        <v>0.64610644372194703</v>
      </c>
      <c r="S126" s="4">
        <v>0.33639300880627399</v>
      </c>
      <c r="T126" s="4">
        <v>0.42798484958925798</v>
      </c>
      <c r="V126" s="4" t="s">
        <v>287</v>
      </c>
      <c r="W126" s="4">
        <v>0.438</v>
      </c>
      <c r="X126" s="4">
        <v>0.29299999999999998</v>
      </c>
      <c r="Y126" s="4">
        <v>0.32700000000000001</v>
      </c>
      <c r="Z126" s="4">
        <v>0.93600000000000005</v>
      </c>
      <c r="AA126" s="4">
        <v>0.66800000000000004</v>
      </c>
      <c r="AC126" s="4" t="s">
        <v>289</v>
      </c>
      <c r="AD126" s="19">
        <v>4.6467263163340301E-2</v>
      </c>
      <c r="AE126" s="4">
        <v>0.100590479378269</v>
      </c>
      <c r="AF126" s="4">
        <v>0.56674414898650305</v>
      </c>
      <c r="AG126" s="19">
        <v>4.2762113671225697E-2</v>
      </c>
    </row>
    <row r="127" spans="2:62" hidden="1">
      <c r="C127" s="4" t="s">
        <v>44</v>
      </c>
      <c r="D127" s="4" t="s">
        <v>44</v>
      </c>
      <c r="E127" s="4" t="s">
        <v>44</v>
      </c>
      <c r="F127" s="4" t="s">
        <v>44</v>
      </c>
      <c r="G127" s="4" t="s">
        <v>44</v>
      </c>
      <c r="H127" s="4" t="s">
        <v>44</v>
      </c>
      <c r="I127" s="4" t="s">
        <v>44</v>
      </c>
      <c r="J127" s="4" t="s">
        <v>44</v>
      </c>
      <c r="M127" s="4" t="s">
        <v>44</v>
      </c>
      <c r="N127" s="4" t="s">
        <v>44</v>
      </c>
      <c r="O127" s="4" t="s">
        <v>44</v>
      </c>
      <c r="P127" s="4" t="s">
        <v>44</v>
      </c>
      <c r="Q127" s="4" t="s">
        <v>44</v>
      </c>
      <c r="R127" s="4" t="s">
        <v>44</v>
      </c>
      <c r="S127" s="4" t="s">
        <v>44</v>
      </c>
      <c r="T127" s="4" t="s">
        <v>44</v>
      </c>
      <c r="W127" s="4" t="s">
        <v>44</v>
      </c>
      <c r="X127" s="4" t="s">
        <v>44</v>
      </c>
      <c r="Y127" s="4" t="s">
        <v>44</v>
      </c>
      <c r="Z127" s="4" t="s">
        <v>44</v>
      </c>
      <c r="AA127" s="4" t="s">
        <v>44</v>
      </c>
      <c r="AD127" s="4" t="s">
        <v>44</v>
      </c>
      <c r="AE127" s="4" t="s">
        <v>44</v>
      </c>
      <c r="AF127" s="4" t="s">
        <v>44</v>
      </c>
      <c r="AG127" s="4" t="s">
        <v>44</v>
      </c>
    </row>
    <row r="128" spans="2:62" hidden="1">
      <c r="B128" s="4" t="s">
        <v>377</v>
      </c>
      <c r="C128" s="4">
        <v>0.68485188621827497</v>
      </c>
      <c r="D128" s="4">
        <v>0.86076317265869595</v>
      </c>
      <c r="E128" s="4">
        <v>0.93793140592589697</v>
      </c>
      <c r="F128" s="19">
        <v>3.6984504261708601E-2</v>
      </c>
      <c r="G128" s="4">
        <v>0.203623288398179</v>
      </c>
      <c r="H128" s="4">
        <v>0.67269972040103598</v>
      </c>
      <c r="I128" s="4">
        <v>0.90637200724813505</v>
      </c>
      <c r="J128" s="4">
        <v>0.712721557968373</v>
      </c>
      <c r="L128" s="4" t="s">
        <v>380</v>
      </c>
      <c r="M128" s="4">
        <v>0.19552335476448199</v>
      </c>
      <c r="N128" s="4">
        <v>0.165668156935391</v>
      </c>
      <c r="O128" s="4">
        <v>3.2052835277315499E-2</v>
      </c>
      <c r="P128" s="4">
        <v>0.68367912815868204</v>
      </c>
      <c r="Q128" s="4">
        <v>0.78070417733820097</v>
      </c>
      <c r="R128" s="4">
        <v>0.59005911591216498</v>
      </c>
      <c r="S128" s="19">
        <v>1.24416736831021E-2</v>
      </c>
      <c r="T128" s="4">
        <v>0.21173989381288799</v>
      </c>
      <c r="V128" s="4" t="s">
        <v>383</v>
      </c>
      <c r="W128" s="4">
        <v>0.22900000000000001</v>
      </c>
      <c r="X128" s="4">
        <v>0.27700000000000002</v>
      </c>
      <c r="Y128" s="4">
        <v>1.0999999999999999E-2</v>
      </c>
      <c r="Z128" s="4">
        <v>4.2999999999999997E-2</v>
      </c>
      <c r="AA128" s="4">
        <v>5.1999999999999998E-2</v>
      </c>
      <c r="AC128" s="4" t="s">
        <v>380</v>
      </c>
      <c r="AD128" s="4">
        <v>0.20531732740813299</v>
      </c>
      <c r="AE128" s="4">
        <v>0.36706607068299102</v>
      </c>
      <c r="AF128" s="4">
        <v>0.81812263278902497</v>
      </c>
      <c r="AG128" s="4">
        <v>0.29203127911327098</v>
      </c>
    </row>
    <row r="129" spans="1:62" hidden="1">
      <c r="B129" s="4" t="s">
        <v>378</v>
      </c>
      <c r="C129" s="4">
        <v>0.45123541770117298</v>
      </c>
      <c r="D129" s="4">
        <v>0.70163267433726395</v>
      </c>
      <c r="E129" s="4">
        <v>0.32463766312574199</v>
      </c>
      <c r="F129" s="4">
        <v>0.22218450853163199</v>
      </c>
      <c r="G129" s="4">
        <v>0.23598669424726099</v>
      </c>
      <c r="H129" s="4">
        <v>0.67807909205557304</v>
      </c>
      <c r="I129" s="4">
        <v>7.5721233089449197E-2</v>
      </c>
      <c r="J129" s="55">
        <v>9.1489065810543599E-2</v>
      </c>
      <c r="L129" s="4" t="s">
        <v>381</v>
      </c>
      <c r="M129" s="4">
        <v>0.20002572216995901</v>
      </c>
      <c r="N129" s="4">
        <v>0.75155522562801502</v>
      </c>
      <c r="O129" s="4">
        <v>0.528519957914658</v>
      </c>
      <c r="P129" s="4">
        <v>0.217265315942786</v>
      </c>
      <c r="Q129" s="4">
        <v>0.33179200964945499</v>
      </c>
      <c r="R129" s="4">
        <v>0.72617354277870405</v>
      </c>
      <c r="S129" s="4">
        <v>0.12904247641300001</v>
      </c>
      <c r="T129" s="4">
        <v>0.53371249545076105</v>
      </c>
      <c r="V129" s="4" t="s">
        <v>384</v>
      </c>
      <c r="W129" s="4">
        <v>0.111</v>
      </c>
      <c r="X129" s="4">
        <v>0.59</v>
      </c>
      <c r="Y129" s="4">
        <v>0.13800000000000001</v>
      </c>
      <c r="Z129" s="4">
        <v>0.216</v>
      </c>
      <c r="AA129" s="4">
        <v>9.5000000000000001E-2</v>
      </c>
      <c r="AC129" s="4" t="s">
        <v>381</v>
      </c>
      <c r="AD129" s="4">
        <v>0.373366947839542</v>
      </c>
      <c r="AE129" s="4">
        <v>0.24213077724266599</v>
      </c>
      <c r="AF129" s="4">
        <v>0.274333222103812</v>
      </c>
      <c r="AG129" s="4">
        <v>0.267849460962513</v>
      </c>
    </row>
    <row r="130" spans="1:62" hidden="1">
      <c r="B130" s="4" t="s">
        <v>379</v>
      </c>
      <c r="C130" s="19">
        <v>9.2331625612111501E-3</v>
      </c>
      <c r="D130" s="4">
        <v>0.93933184520427704</v>
      </c>
      <c r="E130" s="19">
        <v>6.3117553742933997E-3</v>
      </c>
      <c r="F130" s="4">
        <v>0.43117361690365502</v>
      </c>
      <c r="G130" s="4">
        <v>1.6424708174731001E-3</v>
      </c>
      <c r="H130" s="4">
        <v>0.35330153051435997</v>
      </c>
      <c r="I130" s="4">
        <v>1.9364632932307699E-2</v>
      </c>
      <c r="J130" s="4">
        <v>0.24697529359600801</v>
      </c>
      <c r="L130" s="4" t="s">
        <v>382</v>
      </c>
      <c r="M130" s="4">
        <v>0.991182067458934</v>
      </c>
      <c r="N130" s="4">
        <v>0.88340985896846902</v>
      </c>
      <c r="O130" s="4">
        <v>0.76380904440493802</v>
      </c>
      <c r="P130" s="4">
        <v>0.38380428963958502</v>
      </c>
      <c r="Q130" s="4">
        <v>0.48490703521905099</v>
      </c>
      <c r="R130" s="4">
        <v>0.91006064894942795</v>
      </c>
      <c r="S130" s="4">
        <v>0.53085632017581297</v>
      </c>
      <c r="T130" s="4">
        <v>0.70030931393377305</v>
      </c>
      <c r="V130" s="4" t="s">
        <v>385</v>
      </c>
      <c r="W130" s="4">
        <v>0.48</v>
      </c>
      <c r="X130" s="4">
        <v>0.38100000000000001</v>
      </c>
      <c r="Y130" s="4">
        <v>0.84099999999999997</v>
      </c>
      <c r="Z130" s="4">
        <v>0.5</v>
      </c>
      <c r="AA130" s="4">
        <v>0.13200000000000001</v>
      </c>
      <c r="AC130" s="4" t="s">
        <v>382</v>
      </c>
      <c r="AD130" s="4">
        <v>0.27677076055307898</v>
      </c>
      <c r="AE130" s="4">
        <v>0.47542156372865102</v>
      </c>
      <c r="AF130" s="4">
        <v>0.39345087406856399</v>
      </c>
      <c r="AG130" s="4">
        <v>0.78387158983379701</v>
      </c>
    </row>
    <row r="131" spans="1:62" hidden="1"/>
    <row r="132" spans="1:62" hidden="1"/>
    <row r="134" spans="1:62">
      <c r="B134" s="60" t="s">
        <v>336</v>
      </c>
      <c r="L134" s="60" t="s">
        <v>337</v>
      </c>
    </row>
    <row r="135" spans="1:62">
      <c r="C135" s="4" t="s">
        <v>263</v>
      </c>
      <c r="D135" s="4" t="s">
        <v>264</v>
      </c>
      <c r="E135" s="4" t="s">
        <v>265</v>
      </c>
      <c r="F135" s="4" t="s">
        <v>325</v>
      </c>
      <c r="J135" s="4" t="s">
        <v>401</v>
      </c>
      <c r="L135" s="62"/>
      <c r="M135" s="62"/>
      <c r="N135" s="62"/>
      <c r="O135" s="62"/>
      <c r="P135" s="4" t="s">
        <v>325</v>
      </c>
      <c r="Q135" s="4" t="s">
        <v>266</v>
      </c>
      <c r="R135" s="4" t="s">
        <v>267</v>
      </c>
      <c r="S135" s="4" t="s">
        <v>268</v>
      </c>
      <c r="T135" s="4" t="s">
        <v>401</v>
      </c>
    </row>
    <row r="136" spans="1:62">
      <c r="A136" s="62"/>
      <c r="B136" s="62" t="s">
        <v>21</v>
      </c>
      <c r="C136" s="114">
        <v>-1.5224961430146599E-2</v>
      </c>
      <c r="D136" s="114">
        <v>-3.8614032612690599E-2</v>
      </c>
      <c r="E136" s="114">
        <v>-3.9496639072409197E-2</v>
      </c>
      <c r="F136" s="114">
        <v>-5.06027703572021E-2</v>
      </c>
      <c r="G136" s="114">
        <v>-2.3683273335783499E-2</v>
      </c>
      <c r="H136" s="114">
        <v>-2.6993047559728499E-2</v>
      </c>
      <c r="I136" s="114">
        <v>-2.2874217414374801E-2</v>
      </c>
      <c r="J136" s="114">
        <v>-4.1629604683395903E-2</v>
      </c>
      <c r="K136" s="62"/>
      <c r="L136" s="62" t="s">
        <v>21</v>
      </c>
      <c r="M136" s="62">
        <v>-1.3091995819159799E-2</v>
      </c>
      <c r="N136" s="62">
        <v>6.1046946797206096E-3</v>
      </c>
      <c r="O136" s="62">
        <v>9.2673678270457308E-3</v>
      </c>
      <c r="P136" s="62">
        <v>3.7357544249896702E-3</v>
      </c>
      <c r="Q136" s="62">
        <v>-1.8819743990042302E-2</v>
      </c>
      <c r="R136" s="62">
        <v>1.60003066881633E-2</v>
      </c>
      <c r="S136" s="62">
        <v>1.56478770254284E-2</v>
      </c>
      <c r="T136" s="62">
        <v>4.1586700202715203E-2</v>
      </c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  <c r="BF136" s="62"/>
      <c r="BG136" s="62"/>
      <c r="BH136" s="62"/>
      <c r="BI136" s="62"/>
      <c r="BJ136" s="62"/>
    </row>
    <row r="137" spans="1:62">
      <c r="B137" s="4" t="s">
        <v>423</v>
      </c>
      <c r="C137" s="57">
        <v>0.981569122264079</v>
      </c>
      <c r="D137" s="57">
        <v>0.981569122264079</v>
      </c>
      <c r="E137" s="57">
        <v>0.981569122264079</v>
      </c>
      <c r="F137" s="57">
        <v>0.981569122264079</v>
      </c>
      <c r="G137" s="4" t="s">
        <v>44</v>
      </c>
      <c r="H137" s="4" t="s">
        <v>44</v>
      </c>
      <c r="I137" s="4" t="s">
        <v>44</v>
      </c>
      <c r="J137" s="57">
        <v>0.981569122264079</v>
      </c>
      <c r="L137" s="4" t="s">
        <v>423</v>
      </c>
      <c r="M137" s="4" t="s">
        <v>44</v>
      </c>
      <c r="N137" s="4" t="s">
        <v>44</v>
      </c>
      <c r="O137" s="4" t="s">
        <v>44</v>
      </c>
      <c r="P137" s="4">
        <v>0.55659859852060001</v>
      </c>
      <c r="Q137" s="4">
        <v>0.82277760445815595</v>
      </c>
      <c r="R137" s="4">
        <v>0.45648397267823698</v>
      </c>
      <c r="S137" s="4">
        <v>0.45648397267823698</v>
      </c>
      <c r="T137" s="4">
        <v>0.45648397267823698</v>
      </c>
    </row>
    <row r="138" spans="1:62" hidden="1">
      <c r="B138" s="4" t="s">
        <v>424</v>
      </c>
      <c r="C138" s="4">
        <v>0.79147446344448602</v>
      </c>
      <c r="D138" s="4">
        <v>0.89049867695884899</v>
      </c>
      <c r="E138" s="4">
        <v>0.91504055400136497</v>
      </c>
      <c r="F138" s="4">
        <v>0.981569122264079</v>
      </c>
      <c r="G138" s="4">
        <v>0.83912407908494402</v>
      </c>
      <c r="H138" s="4">
        <v>0.85945878445169399</v>
      </c>
      <c r="I138" s="4">
        <v>0.81625161355409903</v>
      </c>
      <c r="J138" s="4">
        <v>0.91995115307978503</v>
      </c>
      <c r="L138" s="4" t="s">
        <v>424</v>
      </c>
      <c r="M138" s="4">
        <v>0.71912043974367401</v>
      </c>
      <c r="N138" s="4">
        <v>0.39614128495508</v>
      </c>
      <c r="O138" s="4">
        <v>0.380066685500206</v>
      </c>
      <c r="P138" s="4">
        <v>0.44527887881647998</v>
      </c>
      <c r="Q138" s="4">
        <v>0.82277760445815595</v>
      </c>
      <c r="R138" s="4">
        <v>0.206704209711259</v>
      </c>
      <c r="S138" s="4">
        <v>0.27389038360694201</v>
      </c>
      <c r="T138" s="4">
        <v>0.126508300226157</v>
      </c>
    </row>
    <row r="141" spans="1:62">
      <c r="B141" s="60" t="s">
        <v>339</v>
      </c>
      <c r="L141" s="60" t="s">
        <v>338</v>
      </c>
    </row>
    <row r="142" spans="1:62">
      <c r="C142" s="4" t="s">
        <v>263</v>
      </c>
      <c r="D142" s="4" t="s">
        <v>264</v>
      </c>
      <c r="E142" s="4" t="s">
        <v>265</v>
      </c>
      <c r="F142" s="4" t="s">
        <v>325</v>
      </c>
      <c r="J142" s="4" t="s">
        <v>401</v>
      </c>
      <c r="L142" s="62"/>
      <c r="M142" s="62"/>
      <c r="N142" s="62"/>
      <c r="O142" s="62"/>
      <c r="P142" s="4" t="s">
        <v>325</v>
      </c>
      <c r="Q142" s="4" t="s">
        <v>266</v>
      </c>
      <c r="R142" s="4" t="s">
        <v>267</v>
      </c>
      <c r="S142" s="4" t="s">
        <v>268</v>
      </c>
      <c r="T142" s="4" t="s">
        <v>401</v>
      </c>
    </row>
    <row r="143" spans="1:62">
      <c r="A143" s="62"/>
      <c r="B143" s="62" t="s">
        <v>21</v>
      </c>
      <c r="C143" s="62">
        <v>5.5876115738729302E-3</v>
      </c>
      <c r="D143" s="62">
        <v>6.7893689173881902E-2</v>
      </c>
      <c r="E143" s="62">
        <v>1.20956551307167E-2</v>
      </c>
      <c r="F143" s="62">
        <v>1.5961996172610501E-2</v>
      </c>
      <c r="G143" s="62">
        <v>4.5317491559028998E-2</v>
      </c>
      <c r="H143" s="62">
        <v>4.4361662942688299E-2</v>
      </c>
      <c r="I143" s="62">
        <v>5.1857746134423201E-3</v>
      </c>
      <c r="J143" s="62">
        <v>7.4544226000256494E-2</v>
      </c>
      <c r="K143" s="62"/>
      <c r="L143" s="62" t="s">
        <v>21</v>
      </c>
      <c r="M143" s="62">
        <v>-5.9044489001035703E-3</v>
      </c>
      <c r="N143" s="62">
        <v>4.51093893052259E-2</v>
      </c>
      <c r="O143" s="62">
        <v>4.3773298470495298E-2</v>
      </c>
      <c r="P143" s="62">
        <v>-5.0074347866925398E-2</v>
      </c>
      <c r="Q143" s="62">
        <v>5.94582868996055E-2</v>
      </c>
      <c r="R143" s="62">
        <v>-8.8468595539713708E-3</v>
      </c>
      <c r="S143" s="62">
        <v>4.4742820023446303E-2</v>
      </c>
      <c r="T143" s="62">
        <v>-3.6775032687306898E-2</v>
      </c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  <c r="BF143" s="62"/>
      <c r="BG143" s="62"/>
      <c r="BH143" s="62"/>
      <c r="BI143" s="62"/>
      <c r="BJ143" s="62"/>
    </row>
    <row r="144" spans="1:62">
      <c r="B144" s="4" t="s">
        <v>423</v>
      </c>
      <c r="C144" s="4">
        <v>0.45244789666935797</v>
      </c>
      <c r="D144" s="55">
        <v>9.0956684030410295E-2</v>
      </c>
      <c r="E144" s="4">
        <v>0.45244789666935797</v>
      </c>
      <c r="F144" s="4">
        <v>0.45244789666935797</v>
      </c>
      <c r="G144" s="4" t="s">
        <v>44</v>
      </c>
      <c r="H144" s="4" t="s">
        <v>44</v>
      </c>
      <c r="I144" s="4" t="s">
        <v>44</v>
      </c>
      <c r="J144" s="55">
        <v>7.86870774016077E-2</v>
      </c>
      <c r="L144" s="4" t="s">
        <v>423</v>
      </c>
      <c r="M144" s="4" t="s">
        <v>44</v>
      </c>
      <c r="N144" s="4" t="s">
        <v>44</v>
      </c>
      <c r="O144" s="4" t="s">
        <v>44</v>
      </c>
      <c r="P144" s="4">
        <v>0.90616476146261304</v>
      </c>
      <c r="Q144" s="4">
        <v>0.17318558251442401</v>
      </c>
      <c r="R144" s="4">
        <v>0.90616476146261304</v>
      </c>
      <c r="S144" s="4">
        <v>0.44544511560039701</v>
      </c>
      <c r="T144" s="4">
        <v>0.90616476146261304</v>
      </c>
    </row>
    <row r="145" spans="1:62" hidden="1">
      <c r="B145" s="4" t="s">
        <v>424</v>
      </c>
      <c r="C145" s="4">
        <v>0.45244789666935797</v>
      </c>
      <c r="D145" s="19">
        <v>3.6382673612164101E-2</v>
      </c>
      <c r="E145" s="4">
        <v>0.37234909599035498</v>
      </c>
      <c r="F145" s="4">
        <v>0.29503009882611803</v>
      </c>
      <c r="G145" s="4">
        <v>0.11339344633335301</v>
      </c>
      <c r="H145" s="4">
        <v>0.13391421013784899</v>
      </c>
      <c r="I145" s="4">
        <v>0.45049917917767202</v>
      </c>
      <c r="J145" s="19">
        <v>1.5737415480321499E-2</v>
      </c>
      <c r="L145" s="4" t="s">
        <v>424</v>
      </c>
      <c r="M145" s="4">
        <v>0.56395245812281403</v>
      </c>
      <c r="N145" s="4">
        <v>0.10054206454162901</v>
      </c>
      <c r="O145" s="4">
        <v>0.153576996416384</v>
      </c>
      <c r="P145" s="4">
        <v>0.90616476146261304</v>
      </c>
      <c r="Q145" s="19">
        <v>3.4637116502884799E-2</v>
      </c>
      <c r="R145" s="4">
        <v>0.61208367552411203</v>
      </c>
      <c r="S145" s="4">
        <v>0.17817804624015901</v>
      </c>
      <c r="T145" s="4">
        <v>0.85126047392239501</v>
      </c>
    </row>
    <row r="147" spans="1:62" ht="18.75">
      <c r="B147" s="72"/>
    </row>
    <row r="148" spans="1:62" ht="18.75">
      <c r="A148" s="73"/>
      <c r="B148" s="73"/>
      <c r="C148" s="72"/>
      <c r="D148" s="73"/>
      <c r="E148" s="73"/>
      <c r="F148" s="73"/>
      <c r="G148" s="73"/>
      <c r="H148" s="73"/>
      <c r="I148" s="73"/>
      <c r="J148" s="73"/>
      <c r="K148" s="73"/>
      <c r="L148" s="72"/>
      <c r="M148" s="72"/>
      <c r="N148" s="72"/>
      <c r="O148" s="72"/>
      <c r="P148" s="73"/>
      <c r="Q148" s="73"/>
      <c r="R148" s="73"/>
      <c r="S148" s="72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</row>
    <row r="149" spans="1:62" ht="18.75">
      <c r="A149" s="73"/>
      <c r="B149" s="73"/>
      <c r="C149" s="72"/>
      <c r="D149" s="73"/>
      <c r="E149" s="73"/>
      <c r="F149" s="73"/>
      <c r="G149" s="73"/>
      <c r="H149" s="73"/>
      <c r="I149" s="73"/>
      <c r="J149" s="73"/>
      <c r="K149" s="73"/>
      <c r="L149" s="72"/>
      <c r="M149" s="72"/>
      <c r="N149" s="72"/>
      <c r="O149" s="72"/>
      <c r="P149" s="73"/>
      <c r="Q149" s="73"/>
      <c r="R149" s="73"/>
      <c r="S149" s="72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</row>
    <row r="151" spans="1:62">
      <c r="B151" s="62"/>
      <c r="L151" s="62"/>
      <c r="M151" s="62"/>
      <c r="N151" s="62"/>
      <c r="O151" s="62"/>
    </row>
    <row r="152" spans="1:62">
      <c r="B152" s="62"/>
      <c r="L152" s="62"/>
      <c r="M152" s="62"/>
      <c r="N152" s="62"/>
      <c r="O152" s="62"/>
    </row>
    <row r="153" spans="1:62">
      <c r="B153" s="62"/>
      <c r="L153" s="62"/>
      <c r="M153" s="62"/>
      <c r="N153" s="62"/>
      <c r="O153" s="62"/>
    </row>
    <row r="154" spans="1:62">
      <c r="B154" s="62"/>
      <c r="L154" s="62"/>
      <c r="M154" s="62"/>
      <c r="N154" s="62"/>
      <c r="O154" s="62"/>
    </row>
    <row r="156" spans="1:62" ht="18.75">
      <c r="A156" s="73"/>
      <c r="B156" s="72"/>
      <c r="C156" s="72"/>
      <c r="D156" s="73"/>
      <c r="E156" s="73"/>
      <c r="F156" s="73"/>
      <c r="G156" s="73"/>
      <c r="H156" s="73"/>
      <c r="I156" s="73"/>
      <c r="J156" s="73"/>
      <c r="K156" s="73"/>
      <c r="L156" s="72"/>
      <c r="M156" s="72"/>
      <c r="N156" s="72"/>
      <c r="O156" s="72"/>
      <c r="P156" s="73"/>
      <c r="Q156" s="73"/>
      <c r="R156" s="73"/>
      <c r="S156" s="72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</row>
    <row r="158" spans="1:62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</row>
    <row r="159" spans="1:62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</row>
    <row r="160" spans="1:62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</row>
    <row r="161" spans="1:62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</row>
    <row r="166" spans="1:62">
      <c r="B166" s="62"/>
      <c r="Y166" s="62"/>
    </row>
    <row r="167" spans="1:62">
      <c r="B167" s="62"/>
      <c r="Y167" s="62"/>
    </row>
    <row r="169" spans="1:62">
      <c r="B169" s="60"/>
    </row>
    <row r="170" spans="1:62">
      <c r="B170" s="60"/>
      <c r="L170" s="60"/>
      <c r="M170" s="60"/>
      <c r="N170" s="60"/>
      <c r="O170" s="60"/>
    </row>
    <row r="171" spans="1:62">
      <c r="B171" s="60"/>
      <c r="K171" s="62"/>
      <c r="L171" s="60"/>
      <c r="M171" s="60"/>
      <c r="N171" s="60"/>
      <c r="O171" s="60"/>
    </row>
    <row r="172" spans="1:62">
      <c r="C172" s="62"/>
      <c r="P172" s="62"/>
    </row>
    <row r="173" spans="1:62">
      <c r="F173" s="62"/>
      <c r="G173" s="62"/>
      <c r="H173" s="62"/>
      <c r="I173" s="62"/>
    </row>
    <row r="175" spans="1:62">
      <c r="D175" s="62"/>
      <c r="E175" s="62"/>
    </row>
    <row r="176" spans="1:62">
      <c r="T176" s="62"/>
    </row>
    <row r="179" spans="2:20">
      <c r="B179" s="60"/>
      <c r="K179" s="62"/>
      <c r="L179" s="60"/>
      <c r="M179" s="60"/>
      <c r="N179" s="60"/>
      <c r="O179" s="60"/>
    </row>
    <row r="180" spans="2:20">
      <c r="P180" s="62"/>
    </row>
    <row r="181" spans="2:20">
      <c r="F181" s="62"/>
      <c r="G181" s="62"/>
      <c r="H181" s="62"/>
      <c r="I181" s="62"/>
    </row>
    <row r="182" spans="2:20">
      <c r="C182" s="62"/>
    </row>
    <row r="183" spans="2:20">
      <c r="D183" s="62"/>
    </row>
    <row r="184" spans="2:20">
      <c r="E184" s="62"/>
      <c r="T184" s="62"/>
    </row>
    <row r="187" spans="2:20">
      <c r="B187" s="60"/>
      <c r="K187" s="62"/>
      <c r="L187" s="60"/>
      <c r="M187" s="60"/>
      <c r="N187" s="60"/>
      <c r="O187" s="60"/>
    </row>
    <row r="189" spans="2:20">
      <c r="F189" s="62"/>
      <c r="G189" s="62"/>
      <c r="H189" s="62"/>
      <c r="I189" s="62"/>
    </row>
    <row r="190" spans="2:20">
      <c r="E190" s="62"/>
    </row>
    <row r="191" spans="2:20">
      <c r="D191" s="62"/>
    </row>
    <row r="193" spans="2:20">
      <c r="P193" s="62"/>
      <c r="T193" s="62"/>
    </row>
    <row r="194" spans="2:20">
      <c r="C194" s="62"/>
    </row>
    <row r="196" spans="2:20">
      <c r="B196" s="60"/>
    </row>
    <row r="197" spans="2:20">
      <c r="B197" s="60"/>
    </row>
    <row r="198" spans="2:20">
      <c r="B198" s="60"/>
      <c r="L198" s="60"/>
      <c r="M198" s="60"/>
      <c r="N198" s="60"/>
      <c r="O198" s="60"/>
    </row>
    <row r="199" spans="2:20">
      <c r="B199" s="60"/>
      <c r="K199" s="62"/>
      <c r="L199" s="60"/>
      <c r="M199" s="60"/>
      <c r="N199" s="60"/>
      <c r="O199" s="60"/>
    </row>
    <row r="202" spans="2:20">
      <c r="E202" s="62"/>
    </row>
    <row r="204" spans="2:20">
      <c r="P204" s="62"/>
      <c r="T204" s="62"/>
    </row>
    <row r="205" spans="2:20">
      <c r="F205" s="62"/>
      <c r="G205" s="62"/>
      <c r="H205" s="62"/>
      <c r="I205" s="62"/>
    </row>
    <row r="206" spans="2:20">
      <c r="C206" s="62"/>
      <c r="D206" s="62"/>
    </row>
    <row r="207" spans="2:20">
      <c r="B207" s="60"/>
      <c r="L207" s="60"/>
      <c r="M207" s="60"/>
      <c r="N207" s="60"/>
      <c r="O207" s="60"/>
    </row>
    <row r="210" spans="2:20">
      <c r="E210" s="62"/>
    </row>
    <row r="212" spans="2:20">
      <c r="P212" s="62"/>
      <c r="T212" s="62"/>
    </row>
    <row r="213" spans="2:20">
      <c r="F213" s="62"/>
      <c r="G213" s="62"/>
      <c r="H213" s="62"/>
      <c r="I213" s="62"/>
    </row>
    <row r="214" spans="2:20">
      <c r="C214" s="62"/>
      <c r="D214" s="62"/>
    </row>
    <row r="215" spans="2:20">
      <c r="B215" s="60"/>
      <c r="L215" s="60"/>
      <c r="M215" s="60"/>
      <c r="N215" s="60"/>
      <c r="O215" s="60"/>
    </row>
    <row r="216" spans="2:20">
      <c r="C216" s="62"/>
      <c r="D216" s="62"/>
    </row>
    <row r="217" spans="2:20">
      <c r="F217" s="62"/>
      <c r="G217" s="62"/>
      <c r="H217" s="62"/>
      <c r="I217" s="62"/>
    </row>
    <row r="218" spans="2:20">
      <c r="E218" s="62"/>
    </row>
    <row r="220" spans="2:20">
      <c r="P220" s="62"/>
      <c r="T220" s="6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All_results</vt:lpstr>
      <vt:lpstr>Graphs</vt:lpstr>
      <vt:lpstr>Correlations_SR_NoiseNr_NPstats</vt:lpstr>
      <vt:lpstr>Correlations_SR_NN_CV_NPstats</vt:lpstr>
      <vt:lpstr>Marchette results</vt:lpstr>
      <vt:lpstr>Resting_state</vt:lpstr>
      <vt:lpstr>Behavior correlation</vt:lpstr>
      <vt:lpstr>Adaptation</vt:lpstr>
      <vt:lpstr>JRD single trials</vt:lpstr>
      <vt:lpstr>Navigation</vt:lpstr>
      <vt:lpstr>Neural distances</vt:lpstr>
      <vt:lpstr>MDS</vt:lpstr>
      <vt:lpstr>Sheet1</vt:lpstr>
      <vt:lpstr>MVPA</vt:lpstr>
      <vt:lpstr>MVPA - partial correlation</vt:lpstr>
      <vt:lpstr>Correlations_original</vt:lpstr>
      <vt:lpstr>Correlations_SR_NPstats</vt:lpstr>
      <vt:lpstr>Correlations_SeparateRunsOnly</vt:lpstr>
      <vt:lpstr>Correlations_SR_CrossValOnly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Russell Epstein</cp:lastModifiedBy>
  <cp:lastPrinted>2020-08-08T09:57:46Z</cp:lastPrinted>
  <dcterms:created xsi:type="dcterms:W3CDTF">2019-07-07T23:41:43Z</dcterms:created>
  <dcterms:modified xsi:type="dcterms:W3CDTF">2021-05-24T20:00:44Z</dcterms:modified>
</cp:coreProperties>
</file>